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ereng/Downloads/Ethics in AI/"/>
    </mc:Choice>
  </mc:AlternateContent>
  <xr:revisionPtr revIDLastSave="0" documentId="13_ncr:1_{6FBE3BA5-CDCA-B44B-B754-DCB80F42544A}" xr6:coauthVersionLast="47" xr6:coauthVersionMax="47" xr10:uidLastSave="{00000000-0000-0000-0000-000000000000}"/>
  <bookViews>
    <workbookView xWindow="14760" yWindow="-21600" windowWidth="19080" windowHeight="21600" xr2:uid="{304263F5-50E8-1A48-9DE4-7A4ABAD126FB}"/>
  </bookViews>
  <sheets>
    <sheet name="df_with_weights (5)" sheetId="1" r:id="rId1"/>
    <sheet name="Sheet1" sheetId="2" r:id="rId2"/>
  </sheets>
  <definedNames>
    <definedName name="_xlnm._FilterDatabase" localSheetId="0" hidden="1">'df_with_weights (5)'!$A$2:$EJ$1002</definedName>
    <definedName name="threshold">'df_with_weights (5)'!$EF$4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H6" i="1" s="1"/>
  <c r="ED6" i="1" s="1"/>
  <c r="G7" i="1"/>
  <c r="G8" i="1"/>
  <c r="G9" i="1"/>
  <c r="H9" i="1" s="1"/>
  <c r="G10" i="1"/>
  <c r="G11" i="1"/>
  <c r="H11" i="1" s="1"/>
  <c r="G12" i="1"/>
  <c r="G13" i="1"/>
  <c r="G14" i="1"/>
  <c r="G15" i="1"/>
  <c r="G16" i="1"/>
  <c r="G17" i="1"/>
  <c r="H17" i="1" s="1"/>
  <c r="G18" i="1"/>
  <c r="G19" i="1"/>
  <c r="H19" i="1" s="1"/>
  <c r="G20" i="1"/>
  <c r="G21" i="1"/>
  <c r="G22" i="1"/>
  <c r="G23" i="1"/>
  <c r="G24" i="1"/>
  <c r="G25" i="1"/>
  <c r="H25" i="1" s="1"/>
  <c r="G26" i="1"/>
  <c r="H26" i="1" s="1"/>
  <c r="G27" i="1"/>
  <c r="H27" i="1" s="1"/>
  <c r="G28" i="1"/>
  <c r="G29" i="1"/>
  <c r="G30" i="1"/>
  <c r="G31" i="1"/>
  <c r="G32" i="1"/>
  <c r="G33" i="1"/>
  <c r="H33" i="1" s="1"/>
  <c r="G34" i="1"/>
  <c r="G35" i="1"/>
  <c r="H35" i="1" s="1"/>
  <c r="G36" i="1"/>
  <c r="G37" i="1"/>
  <c r="G38" i="1"/>
  <c r="G39" i="1"/>
  <c r="G40" i="1"/>
  <c r="G41" i="1"/>
  <c r="H41" i="1" s="1"/>
  <c r="G42" i="1"/>
  <c r="G43" i="1"/>
  <c r="H43" i="1" s="1"/>
  <c r="G44" i="1"/>
  <c r="G45" i="1"/>
  <c r="G46" i="1"/>
  <c r="G47" i="1"/>
  <c r="G48" i="1"/>
  <c r="G49" i="1"/>
  <c r="H49" i="1" s="1"/>
  <c r="G50" i="1"/>
  <c r="G51" i="1"/>
  <c r="H51" i="1" s="1"/>
  <c r="G52" i="1"/>
  <c r="G53" i="1"/>
  <c r="G54" i="1"/>
  <c r="G55" i="1"/>
  <c r="G56" i="1"/>
  <c r="G57" i="1"/>
  <c r="H57" i="1" s="1"/>
  <c r="G58" i="1"/>
  <c r="G59" i="1"/>
  <c r="H59" i="1" s="1"/>
  <c r="G60" i="1"/>
  <c r="G61" i="1"/>
  <c r="G62" i="1"/>
  <c r="G63" i="1"/>
  <c r="G64" i="1"/>
  <c r="G65" i="1"/>
  <c r="H65" i="1" s="1"/>
  <c r="G66" i="1"/>
  <c r="G67" i="1"/>
  <c r="H67" i="1" s="1"/>
  <c r="G68" i="1"/>
  <c r="G69" i="1"/>
  <c r="G70" i="1"/>
  <c r="G71" i="1"/>
  <c r="G72" i="1"/>
  <c r="G73" i="1"/>
  <c r="H73" i="1" s="1"/>
  <c r="G74" i="1"/>
  <c r="G75" i="1"/>
  <c r="H75" i="1" s="1"/>
  <c r="G76" i="1"/>
  <c r="G77" i="1"/>
  <c r="G78" i="1"/>
  <c r="G79" i="1"/>
  <c r="G80" i="1"/>
  <c r="G81" i="1"/>
  <c r="H81" i="1" s="1"/>
  <c r="G82" i="1"/>
  <c r="G83" i="1"/>
  <c r="H83" i="1" s="1"/>
  <c r="G84" i="1"/>
  <c r="G85" i="1"/>
  <c r="G86" i="1"/>
  <c r="G87" i="1"/>
  <c r="G88" i="1"/>
  <c r="G89" i="1"/>
  <c r="H89" i="1" s="1"/>
  <c r="G90" i="1"/>
  <c r="G91" i="1"/>
  <c r="H91" i="1" s="1"/>
  <c r="G92" i="1"/>
  <c r="G93" i="1"/>
  <c r="G94" i="1"/>
  <c r="G95" i="1"/>
  <c r="G96" i="1"/>
  <c r="G97" i="1"/>
  <c r="H97" i="1" s="1"/>
  <c r="G98" i="1"/>
  <c r="G99" i="1"/>
  <c r="H99" i="1" s="1"/>
  <c r="G100" i="1"/>
  <c r="G101" i="1"/>
  <c r="G102" i="1"/>
  <c r="H102" i="1" s="1"/>
  <c r="ED102" i="1" s="1"/>
  <c r="G103" i="1"/>
  <c r="G104" i="1"/>
  <c r="G105" i="1"/>
  <c r="H105" i="1" s="1"/>
  <c r="G106" i="1"/>
  <c r="G107" i="1"/>
  <c r="H107" i="1" s="1"/>
  <c r="G108" i="1"/>
  <c r="G109" i="1"/>
  <c r="G110" i="1"/>
  <c r="G111" i="1"/>
  <c r="G112" i="1"/>
  <c r="G113" i="1"/>
  <c r="H113" i="1" s="1"/>
  <c r="G114" i="1"/>
  <c r="G115" i="1"/>
  <c r="H115" i="1" s="1"/>
  <c r="G116" i="1"/>
  <c r="G117" i="1"/>
  <c r="G118" i="1"/>
  <c r="G119" i="1"/>
  <c r="G120" i="1"/>
  <c r="G121" i="1"/>
  <c r="H121" i="1" s="1"/>
  <c r="G122" i="1"/>
  <c r="G123" i="1"/>
  <c r="H123" i="1" s="1"/>
  <c r="G124" i="1"/>
  <c r="G125" i="1"/>
  <c r="G126" i="1"/>
  <c r="G127" i="1"/>
  <c r="G128" i="1"/>
  <c r="G129" i="1"/>
  <c r="H129" i="1" s="1"/>
  <c r="G130" i="1"/>
  <c r="G131" i="1"/>
  <c r="H131" i="1" s="1"/>
  <c r="G132" i="1"/>
  <c r="G133" i="1"/>
  <c r="G134" i="1"/>
  <c r="G135" i="1"/>
  <c r="G136" i="1"/>
  <c r="G137" i="1"/>
  <c r="H137" i="1" s="1"/>
  <c r="G138" i="1"/>
  <c r="G139" i="1"/>
  <c r="H139" i="1" s="1"/>
  <c r="G140" i="1"/>
  <c r="G141" i="1"/>
  <c r="G142" i="1"/>
  <c r="G143" i="1"/>
  <c r="G144" i="1"/>
  <c r="G145" i="1"/>
  <c r="H145" i="1" s="1"/>
  <c r="G146" i="1"/>
  <c r="G147" i="1"/>
  <c r="H147" i="1" s="1"/>
  <c r="G148" i="1"/>
  <c r="G149" i="1"/>
  <c r="G150" i="1"/>
  <c r="G151" i="1"/>
  <c r="G152" i="1"/>
  <c r="G153" i="1"/>
  <c r="H153" i="1" s="1"/>
  <c r="G154" i="1"/>
  <c r="G155" i="1"/>
  <c r="H155" i="1" s="1"/>
  <c r="G156" i="1"/>
  <c r="G157" i="1"/>
  <c r="G158" i="1"/>
  <c r="G159" i="1"/>
  <c r="G160" i="1"/>
  <c r="G161" i="1"/>
  <c r="H161" i="1" s="1"/>
  <c r="G162" i="1"/>
  <c r="G163" i="1"/>
  <c r="H163" i="1" s="1"/>
  <c r="G164" i="1"/>
  <c r="G165" i="1"/>
  <c r="G166" i="1"/>
  <c r="G167" i="1"/>
  <c r="G168" i="1"/>
  <c r="G169" i="1"/>
  <c r="H169" i="1" s="1"/>
  <c r="G170" i="1"/>
  <c r="G171" i="1"/>
  <c r="H171" i="1" s="1"/>
  <c r="G172" i="1"/>
  <c r="G173" i="1"/>
  <c r="G174" i="1"/>
  <c r="G175" i="1"/>
  <c r="G176" i="1"/>
  <c r="G177" i="1"/>
  <c r="H177" i="1" s="1"/>
  <c r="G178" i="1"/>
  <c r="G179" i="1"/>
  <c r="H179" i="1" s="1"/>
  <c r="G180" i="1"/>
  <c r="G181" i="1"/>
  <c r="G182" i="1"/>
  <c r="G183" i="1"/>
  <c r="G184" i="1"/>
  <c r="G185" i="1"/>
  <c r="H185" i="1" s="1"/>
  <c r="G186" i="1"/>
  <c r="G187" i="1"/>
  <c r="H187" i="1" s="1"/>
  <c r="G188" i="1"/>
  <c r="G189" i="1"/>
  <c r="G190" i="1"/>
  <c r="G191" i="1"/>
  <c r="G192" i="1"/>
  <c r="G193" i="1"/>
  <c r="H193" i="1" s="1"/>
  <c r="G194" i="1"/>
  <c r="G195" i="1"/>
  <c r="H195" i="1" s="1"/>
  <c r="G196" i="1"/>
  <c r="G197" i="1"/>
  <c r="G198" i="1"/>
  <c r="G199" i="1"/>
  <c r="G200" i="1"/>
  <c r="G201" i="1"/>
  <c r="H201" i="1" s="1"/>
  <c r="G202" i="1"/>
  <c r="G203" i="1"/>
  <c r="H203" i="1" s="1"/>
  <c r="G204" i="1"/>
  <c r="G205" i="1"/>
  <c r="G206" i="1"/>
  <c r="G207" i="1"/>
  <c r="G208" i="1"/>
  <c r="G209" i="1"/>
  <c r="H209" i="1" s="1"/>
  <c r="G210" i="1"/>
  <c r="G211" i="1"/>
  <c r="H211" i="1" s="1"/>
  <c r="G212" i="1"/>
  <c r="G213" i="1"/>
  <c r="G214" i="1"/>
  <c r="G215" i="1"/>
  <c r="G216" i="1"/>
  <c r="G217" i="1"/>
  <c r="H217" i="1" s="1"/>
  <c r="G218" i="1"/>
  <c r="G219" i="1"/>
  <c r="H219" i="1" s="1"/>
  <c r="G220" i="1"/>
  <c r="G221" i="1"/>
  <c r="G222" i="1"/>
  <c r="G223" i="1"/>
  <c r="G224" i="1"/>
  <c r="G225" i="1"/>
  <c r="H225" i="1" s="1"/>
  <c r="G226" i="1"/>
  <c r="G227" i="1"/>
  <c r="H227" i="1" s="1"/>
  <c r="G228" i="1"/>
  <c r="G229" i="1"/>
  <c r="G230" i="1"/>
  <c r="G231" i="1"/>
  <c r="G232" i="1"/>
  <c r="G233" i="1"/>
  <c r="H233" i="1" s="1"/>
  <c r="G234" i="1"/>
  <c r="G235" i="1"/>
  <c r="H235" i="1" s="1"/>
  <c r="G236" i="1"/>
  <c r="G237" i="1"/>
  <c r="G238" i="1"/>
  <c r="G239" i="1"/>
  <c r="G240" i="1"/>
  <c r="G241" i="1"/>
  <c r="H241" i="1" s="1"/>
  <c r="G242" i="1"/>
  <c r="G243" i="1"/>
  <c r="H243" i="1" s="1"/>
  <c r="G244" i="1"/>
  <c r="G245" i="1"/>
  <c r="G246" i="1"/>
  <c r="G247" i="1"/>
  <c r="G248" i="1"/>
  <c r="G249" i="1"/>
  <c r="H249" i="1" s="1"/>
  <c r="G250" i="1"/>
  <c r="G251" i="1"/>
  <c r="H251" i="1" s="1"/>
  <c r="G252" i="1"/>
  <c r="G253" i="1"/>
  <c r="G254" i="1"/>
  <c r="G255" i="1"/>
  <c r="G256" i="1"/>
  <c r="G257" i="1"/>
  <c r="H257" i="1" s="1"/>
  <c r="G258" i="1"/>
  <c r="G259" i="1"/>
  <c r="H259" i="1" s="1"/>
  <c r="G260" i="1"/>
  <c r="G261" i="1"/>
  <c r="G262" i="1"/>
  <c r="G263" i="1"/>
  <c r="G264" i="1"/>
  <c r="G265" i="1"/>
  <c r="H265" i="1" s="1"/>
  <c r="G266" i="1"/>
  <c r="G267" i="1"/>
  <c r="H267" i="1" s="1"/>
  <c r="G268" i="1"/>
  <c r="G269" i="1"/>
  <c r="G270" i="1"/>
  <c r="G271" i="1"/>
  <c r="G272" i="1"/>
  <c r="G273" i="1"/>
  <c r="H273" i="1" s="1"/>
  <c r="G274" i="1"/>
  <c r="G275" i="1"/>
  <c r="H275" i="1" s="1"/>
  <c r="G276" i="1"/>
  <c r="G277" i="1"/>
  <c r="G278" i="1"/>
  <c r="G279" i="1"/>
  <c r="G280" i="1"/>
  <c r="G281" i="1"/>
  <c r="H281" i="1" s="1"/>
  <c r="G282" i="1"/>
  <c r="G283" i="1"/>
  <c r="H283" i="1" s="1"/>
  <c r="G284" i="1"/>
  <c r="G285" i="1"/>
  <c r="G286" i="1"/>
  <c r="G287" i="1"/>
  <c r="G288" i="1"/>
  <c r="G289" i="1"/>
  <c r="H289" i="1" s="1"/>
  <c r="G290" i="1"/>
  <c r="G291" i="1"/>
  <c r="H291" i="1" s="1"/>
  <c r="G292" i="1"/>
  <c r="G293" i="1"/>
  <c r="G294" i="1"/>
  <c r="G295" i="1"/>
  <c r="G296" i="1"/>
  <c r="G297" i="1"/>
  <c r="H297" i="1" s="1"/>
  <c r="G298" i="1"/>
  <c r="G299" i="1"/>
  <c r="H299" i="1" s="1"/>
  <c r="G300" i="1"/>
  <c r="G301" i="1"/>
  <c r="G302" i="1"/>
  <c r="G303" i="1"/>
  <c r="G304" i="1"/>
  <c r="G305" i="1"/>
  <c r="H305" i="1" s="1"/>
  <c r="G306" i="1"/>
  <c r="G307" i="1"/>
  <c r="H307" i="1" s="1"/>
  <c r="G308" i="1"/>
  <c r="G309" i="1"/>
  <c r="G310" i="1"/>
  <c r="G311" i="1"/>
  <c r="G312" i="1"/>
  <c r="G313" i="1"/>
  <c r="H313" i="1" s="1"/>
  <c r="G314" i="1"/>
  <c r="G315" i="1"/>
  <c r="H315" i="1" s="1"/>
  <c r="G316" i="1"/>
  <c r="G317" i="1"/>
  <c r="G318" i="1"/>
  <c r="G319" i="1"/>
  <c r="G320" i="1"/>
  <c r="G321" i="1"/>
  <c r="H321" i="1" s="1"/>
  <c r="G322" i="1"/>
  <c r="G323" i="1"/>
  <c r="H323" i="1" s="1"/>
  <c r="G324" i="1"/>
  <c r="G325" i="1"/>
  <c r="G326" i="1"/>
  <c r="G327" i="1"/>
  <c r="G328" i="1"/>
  <c r="H328" i="1" s="1"/>
  <c r="ED328" i="1" s="1"/>
  <c r="G329" i="1"/>
  <c r="H329" i="1" s="1"/>
  <c r="G330" i="1"/>
  <c r="G331" i="1"/>
  <c r="H331" i="1" s="1"/>
  <c r="G332" i="1"/>
  <c r="G333" i="1"/>
  <c r="G334" i="1"/>
  <c r="G335" i="1"/>
  <c r="G336" i="1"/>
  <c r="G337" i="1"/>
  <c r="H337" i="1" s="1"/>
  <c r="G338" i="1"/>
  <c r="G339" i="1"/>
  <c r="H339" i="1" s="1"/>
  <c r="G340" i="1"/>
  <c r="G341" i="1"/>
  <c r="G342" i="1"/>
  <c r="G343" i="1"/>
  <c r="G344" i="1"/>
  <c r="G345" i="1"/>
  <c r="H345" i="1" s="1"/>
  <c r="G346" i="1"/>
  <c r="G347" i="1"/>
  <c r="H347" i="1" s="1"/>
  <c r="G348" i="1"/>
  <c r="G349" i="1"/>
  <c r="G350" i="1"/>
  <c r="G351" i="1"/>
  <c r="G352" i="1"/>
  <c r="G353" i="1"/>
  <c r="H353" i="1" s="1"/>
  <c r="G354" i="1"/>
  <c r="G355" i="1"/>
  <c r="H355" i="1" s="1"/>
  <c r="G356" i="1"/>
  <c r="G357" i="1"/>
  <c r="G358" i="1"/>
  <c r="G359" i="1"/>
  <c r="G360" i="1"/>
  <c r="G361" i="1"/>
  <c r="H361" i="1" s="1"/>
  <c r="G362" i="1"/>
  <c r="G363" i="1"/>
  <c r="H363" i="1" s="1"/>
  <c r="G364" i="1"/>
  <c r="G365" i="1"/>
  <c r="G366" i="1"/>
  <c r="G367" i="1"/>
  <c r="G368" i="1"/>
  <c r="G369" i="1"/>
  <c r="H369" i="1" s="1"/>
  <c r="G370" i="1"/>
  <c r="G371" i="1"/>
  <c r="H371" i="1" s="1"/>
  <c r="G372" i="1"/>
  <c r="G373" i="1"/>
  <c r="G374" i="1"/>
  <c r="G375" i="1"/>
  <c r="G376" i="1"/>
  <c r="G377" i="1"/>
  <c r="H377" i="1" s="1"/>
  <c r="G378" i="1"/>
  <c r="G379" i="1"/>
  <c r="H379" i="1" s="1"/>
  <c r="G380" i="1"/>
  <c r="G381" i="1"/>
  <c r="G382" i="1"/>
  <c r="G383" i="1"/>
  <c r="G384" i="1"/>
  <c r="G385" i="1"/>
  <c r="H385" i="1" s="1"/>
  <c r="G386" i="1"/>
  <c r="G387" i="1"/>
  <c r="H387" i="1" s="1"/>
  <c r="G388" i="1"/>
  <c r="G389" i="1"/>
  <c r="G390" i="1"/>
  <c r="G391" i="1"/>
  <c r="G392" i="1"/>
  <c r="G393" i="1"/>
  <c r="H393" i="1" s="1"/>
  <c r="G394" i="1"/>
  <c r="G395" i="1"/>
  <c r="H395" i="1" s="1"/>
  <c r="G396" i="1"/>
  <c r="G397" i="1"/>
  <c r="G398" i="1"/>
  <c r="G399" i="1"/>
  <c r="G400" i="1"/>
  <c r="G401" i="1"/>
  <c r="H401" i="1" s="1"/>
  <c r="G402" i="1"/>
  <c r="G403" i="1"/>
  <c r="H403" i="1" s="1"/>
  <c r="G404" i="1"/>
  <c r="G405" i="1"/>
  <c r="G406" i="1"/>
  <c r="G407" i="1"/>
  <c r="G408" i="1"/>
  <c r="G409" i="1"/>
  <c r="H409" i="1" s="1"/>
  <c r="G410" i="1"/>
  <c r="G411" i="1"/>
  <c r="H411" i="1" s="1"/>
  <c r="G412" i="1"/>
  <c r="G413" i="1"/>
  <c r="G414" i="1"/>
  <c r="G415" i="1"/>
  <c r="G416" i="1"/>
  <c r="G417" i="1"/>
  <c r="H417" i="1" s="1"/>
  <c r="G418" i="1"/>
  <c r="G419" i="1"/>
  <c r="H419" i="1" s="1"/>
  <c r="G420" i="1"/>
  <c r="G421" i="1"/>
  <c r="G422" i="1"/>
  <c r="G423" i="1"/>
  <c r="G424" i="1"/>
  <c r="G425" i="1"/>
  <c r="H425" i="1" s="1"/>
  <c r="G426" i="1"/>
  <c r="G427" i="1"/>
  <c r="H427" i="1" s="1"/>
  <c r="G428" i="1"/>
  <c r="G429" i="1"/>
  <c r="G430" i="1"/>
  <c r="G431" i="1"/>
  <c r="G432" i="1"/>
  <c r="G433" i="1"/>
  <c r="H433" i="1" s="1"/>
  <c r="G434" i="1"/>
  <c r="G435" i="1"/>
  <c r="H435" i="1" s="1"/>
  <c r="G436" i="1"/>
  <c r="G437" i="1"/>
  <c r="G438" i="1"/>
  <c r="G439" i="1"/>
  <c r="G440" i="1"/>
  <c r="G441" i="1"/>
  <c r="H441" i="1" s="1"/>
  <c r="G442" i="1"/>
  <c r="G443" i="1"/>
  <c r="H443" i="1" s="1"/>
  <c r="G444" i="1"/>
  <c r="G445" i="1"/>
  <c r="G446" i="1"/>
  <c r="G447" i="1"/>
  <c r="G448" i="1"/>
  <c r="G449" i="1"/>
  <c r="H449" i="1" s="1"/>
  <c r="G450" i="1"/>
  <c r="G451" i="1"/>
  <c r="H451" i="1" s="1"/>
  <c r="G452" i="1"/>
  <c r="G453" i="1"/>
  <c r="G454" i="1"/>
  <c r="G455" i="1"/>
  <c r="G456" i="1"/>
  <c r="G457" i="1"/>
  <c r="H457" i="1" s="1"/>
  <c r="G458" i="1"/>
  <c r="G459" i="1"/>
  <c r="H459" i="1" s="1"/>
  <c r="G460" i="1"/>
  <c r="G461" i="1"/>
  <c r="G462" i="1"/>
  <c r="G463" i="1"/>
  <c r="G464" i="1"/>
  <c r="G465" i="1"/>
  <c r="H465" i="1" s="1"/>
  <c r="G466" i="1"/>
  <c r="G467" i="1"/>
  <c r="H467" i="1" s="1"/>
  <c r="G468" i="1"/>
  <c r="G469" i="1"/>
  <c r="G470" i="1"/>
  <c r="G471" i="1"/>
  <c r="G472" i="1"/>
  <c r="G473" i="1"/>
  <c r="H473" i="1" s="1"/>
  <c r="G474" i="1"/>
  <c r="G475" i="1"/>
  <c r="H475" i="1" s="1"/>
  <c r="G476" i="1"/>
  <c r="G477" i="1"/>
  <c r="G478" i="1"/>
  <c r="G479" i="1"/>
  <c r="G480" i="1"/>
  <c r="G481" i="1"/>
  <c r="H481" i="1" s="1"/>
  <c r="G482" i="1"/>
  <c r="G483" i="1"/>
  <c r="H483" i="1" s="1"/>
  <c r="G484" i="1"/>
  <c r="G485" i="1"/>
  <c r="G486" i="1"/>
  <c r="G487" i="1"/>
  <c r="G488" i="1"/>
  <c r="G489" i="1"/>
  <c r="H489" i="1" s="1"/>
  <c r="G490" i="1"/>
  <c r="G491" i="1"/>
  <c r="H491" i="1" s="1"/>
  <c r="G492" i="1"/>
  <c r="G493" i="1"/>
  <c r="G494" i="1"/>
  <c r="G495" i="1"/>
  <c r="G496" i="1"/>
  <c r="G497" i="1"/>
  <c r="H497" i="1" s="1"/>
  <c r="G498" i="1"/>
  <c r="G499" i="1"/>
  <c r="H499" i="1" s="1"/>
  <c r="G500" i="1"/>
  <c r="G501" i="1"/>
  <c r="G502" i="1"/>
  <c r="G503" i="1"/>
  <c r="G504" i="1"/>
  <c r="G505" i="1"/>
  <c r="H505" i="1" s="1"/>
  <c r="G506" i="1"/>
  <c r="G507" i="1"/>
  <c r="H507" i="1" s="1"/>
  <c r="G508" i="1"/>
  <c r="G509" i="1"/>
  <c r="G510" i="1"/>
  <c r="G511" i="1"/>
  <c r="G512" i="1"/>
  <c r="G513" i="1"/>
  <c r="H513" i="1" s="1"/>
  <c r="G514" i="1"/>
  <c r="G515" i="1"/>
  <c r="H515" i="1" s="1"/>
  <c r="G516" i="1"/>
  <c r="G517" i="1"/>
  <c r="G518" i="1"/>
  <c r="G519" i="1"/>
  <c r="G520" i="1"/>
  <c r="G521" i="1"/>
  <c r="H521" i="1" s="1"/>
  <c r="G522" i="1"/>
  <c r="G523" i="1"/>
  <c r="H523" i="1" s="1"/>
  <c r="G524" i="1"/>
  <c r="G525" i="1"/>
  <c r="G526" i="1"/>
  <c r="G527" i="1"/>
  <c r="G528" i="1"/>
  <c r="G529" i="1"/>
  <c r="H529" i="1" s="1"/>
  <c r="G530" i="1"/>
  <c r="G531" i="1"/>
  <c r="H531" i="1" s="1"/>
  <c r="G532" i="1"/>
  <c r="G533" i="1"/>
  <c r="G534" i="1"/>
  <c r="G535" i="1"/>
  <c r="G536" i="1"/>
  <c r="G537" i="1"/>
  <c r="H537" i="1" s="1"/>
  <c r="G538" i="1"/>
  <c r="G539" i="1"/>
  <c r="H539" i="1" s="1"/>
  <c r="G540" i="1"/>
  <c r="G541" i="1"/>
  <c r="G542" i="1"/>
  <c r="G543" i="1"/>
  <c r="G544" i="1"/>
  <c r="G545" i="1"/>
  <c r="H545" i="1" s="1"/>
  <c r="G546" i="1"/>
  <c r="G547" i="1"/>
  <c r="H547" i="1" s="1"/>
  <c r="G548" i="1"/>
  <c r="G549" i="1"/>
  <c r="G550" i="1"/>
  <c r="G551" i="1"/>
  <c r="G552" i="1"/>
  <c r="G553" i="1"/>
  <c r="H553" i="1" s="1"/>
  <c r="G554" i="1"/>
  <c r="G555" i="1"/>
  <c r="H555" i="1" s="1"/>
  <c r="G556" i="1"/>
  <c r="G557" i="1"/>
  <c r="G558" i="1"/>
  <c r="G559" i="1"/>
  <c r="G560" i="1"/>
  <c r="G561" i="1"/>
  <c r="H561" i="1" s="1"/>
  <c r="G562" i="1"/>
  <c r="G563" i="1"/>
  <c r="H563" i="1" s="1"/>
  <c r="G564" i="1"/>
  <c r="G565" i="1"/>
  <c r="G566" i="1"/>
  <c r="G567" i="1"/>
  <c r="G568" i="1"/>
  <c r="G569" i="1"/>
  <c r="H569" i="1" s="1"/>
  <c r="G570" i="1"/>
  <c r="G571" i="1"/>
  <c r="H571" i="1" s="1"/>
  <c r="G572" i="1"/>
  <c r="G573" i="1"/>
  <c r="G574" i="1"/>
  <c r="G575" i="1"/>
  <c r="G576" i="1"/>
  <c r="G577" i="1"/>
  <c r="H577" i="1" s="1"/>
  <c r="G578" i="1"/>
  <c r="G579" i="1"/>
  <c r="H579" i="1" s="1"/>
  <c r="G580" i="1"/>
  <c r="G581" i="1"/>
  <c r="G582" i="1"/>
  <c r="G583" i="1"/>
  <c r="G584" i="1"/>
  <c r="G585" i="1"/>
  <c r="H585" i="1" s="1"/>
  <c r="G586" i="1"/>
  <c r="G587" i="1"/>
  <c r="H587" i="1" s="1"/>
  <c r="G588" i="1"/>
  <c r="G589" i="1"/>
  <c r="G590" i="1"/>
  <c r="G591" i="1"/>
  <c r="G592" i="1"/>
  <c r="G593" i="1"/>
  <c r="H593" i="1" s="1"/>
  <c r="G594" i="1"/>
  <c r="G595" i="1"/>
  <c r="H595" i="1" s="1"/>
  <c r="G596" i="1"/>
  <c r="G597" i="1"/>
  <c r="G598" i="1"/>
  <c r="G599" i="1"/>
  <c r="G600" i="1"/>
  <c r="G601" i="1"/>
  <c r="H601" i="1" s="1"/>
  <c r="G602" i="1"/>
  <c r="G603" i="1"/>
  <c r="H603" i="1" s="1"/>
  <c r="G604" i="1"/>
  <c r="G605" i="1"/>
  <c r="G606" i="1"/>
  <c r="G607" i="1"/>
  <c r="G608" i="1"/>
  <c r="G609" i="1"/>
  <c r="H609" i="1" s="1"/>
  <c r="G610" i="1"/>
  <c r="G611" i="1"/>
  <c r="H611" i="1" s="1"/>
  <c r="G612" i="1"/>
  <c r="G613" i="1"/>
  <c r="G614" i="1"/>
  <c r="G615" i="1"/>
  <c r="G616" i="1"/>
  <c r="G617" i="1"/>
  <c r="H617" i="1" s="1"/>
  <c r="G618" i="1"/>
  <c r="G619" i="1"/>
  <c r="H619" i="1" s="1"/>
  <c r="G620" i="1"/>
  <c r="G621" i="1"/>
  <c r="G622" i="1"/>
  <c r="G623" i="1"/>
  <c r="G624" i="1"/>
  <c r="G625" i="1"/>
  <c r="H625" i="1" s="1"/>
  <c r="G626" i="1"/>
  <c r="G627" i="1"/>
  <c r="H627" i="1" s="1"/>
  <c r="G628" i="1"/>
  <c r="G629" i="1"/>
  <c r="G630" i="1"/>
  <c r="G631" i="1"/>
  <c r="G632" i="1"/>
  <c r="G633" i="1"/>
  <c r="H633" i="1" s="1"/>
  <c r="G634" i="1"/>
  <c r="G635" i="1"/>
  <c r="H635" i="1" s="1"/>
  <c r="G636" i="1"/>
  <c r="G637" i="1"/>
  <c r="G638" i="1"/>
  <c r="G639" i="1"/>
  <c r="G640" i="1"/>
  <c r="G641" i="1"/>
  <c r="H641" i="1" s="1"/>
  <c r="G642" i="1"/>
  <c r="G643" i="1"/>
  <c r="H643" i="1" s="1"/>
  <c r="G644" i="1"/>
  <c r="G645" i="1"/>
  <c r="G646" i="1"/>
  <c r="G647" i="1"/>
  <c r="G648" i="1"/>
  <c r="G649" i="1"/>
  <c r="H649" i="1" s="1"/>
  <c r="G650" i="1"/>
  <c r="G651" i="1"/>
  <c r="H651" i="1" s="1"/>
  <c r="G652" i="1"/>
  <c r="G653" i="1"/>
  <c r="G654" i="1"/>
  <c r="G655" i="1"/>
  <c r="G656" i="1"/>
  <c r="G657" i="1"/>
  <c r="H657" i="1" s="1"/>
  <c r="G658" i="1"/>
  <c r="G659" i="1"/>
  <c r="H659" i="1" s="1"/>
  <c r="G660" i="1"/>
  <c r="G661" i="1"/>
  <c r="G662" i="1"/>
  <c r="G663" i="1"/>
  <c r="G664" i="1"/>
  <c r="G665" i="1"/>
  <c r="H665" i="1" s="1"/>
  <c r="G666" i="1"/>
  <c r="G667" i="1"/>
  <c r="H667" i="1" s="1"/>
  <c r="G668" i="1"/>
  <c r="G669" i="1"/>
  <c r="G670" i="1"/>
  <c r="G671" i="1"/>
  <c r="G672" i="1"/>
  <c r="G673" i="1"/>
  <c r="G674" i="1"/>
  <c r="G675" i="1"/>
  <c r="H675" i="1" s="1"/>
  <c r="G676" i="1"/>
  <c r="G677" i="1"/>
  <c r="G678" i="1"/>
  <c r="G679" i="1"/>
  <c r="H679" i="1" s="1"/>
  <c r="G680" i="1"/>
  <c r="G681" i="1"/>
  <c r="G682" i="1"/>
  <c r="G683" i="1"/>
  <c r="H683" i="1" s="1"/>
  <c r="G684" i="1"/>
  <c r="G685" i="1"/>
  <c r="G686" i="1"/>
  <c r="G687" i="1"/>
  <c r="G688" i="1"/>
  <c r="G689" i="1"/>
  <c r="G690" i="1"/>
  <c r="G691" i="1"/>
  <c r="G692" i="1"/>
  <c r="H692" i="1" s="1"/>
  <c r="G693" i="1"/>
  <c r="G694" i="1"/>
  <c r="G695" i="1"/>
  <c r="G696" i="1"/>
  <c r="G697" i="1"/>
  <c r="G698" i="1"/>
  <c r="G699" i="1"/>
  <c r="G700" i="1"/>
  <c r="H700" i="1" s="1"/>
  <c r="G701" i="1"/>
  <c r="G702" i="1"/>
  <c r="G703" i="1"/>
  <c r="G704" i="1"/>
  <c r="G705" i="1"/>
  <c r="G706" i="1"/>
  <c r="G707" i="1"/>
  <c r="G708" i="1"/>
  <c r="H708" i="1" s="1"/>
  <c r="G709" i="1"/>
  <c r="G710" i="1"/>
  <c r="G711" i="1"/>
  <c r="G712" i="1"/>
  <c r="G713" i="1"/>
  <c r="G714" i="1"/>
  <c r="G715" i="1"/>
  <c r="G716" i="1"/>
  <c r="H716" i="1" s="1"/>
  <c r="G717" i="1"/>
  <c r="G718" i="1"/>
  <c r="G719" i="1"/>
  <c r="G720" i="1"/>
  <c r="G721" i="1"/>
  <c r="G722" i="1"/>
  <c r="G723" i="1"/>
  <c r="G724" i="1"/>
  <c r="H724" i="1" s="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H754" i="1" s="1"/>
  <c r="G755" i="1"/>
  <c r="G756" i="1"/>
  <c r="G757" i="1"/>
  <c r="G758" i="1"/>
  <c r="G759" i="1"/>
  <c r="G760" i="1"/>
  <c r="G761" i="1"/>
  <c r="G762" i="1"/>
  <c r="G763" i="1"/>
  <c r="G764" i="1"/>
  <c r="H764" i="1" s="1"/>
  <c r="G765" i="1"/>
  <c r="G766" i="1"/>
  <c r="G767" i="1"/>
  <c r="G768" i="1"/>
  <c r="G769" i="1"/>
  <c r="G770" i="1"/>
  <c r="G771" i="1"/>
  <c r="G772" i="1"/>
  <c r="H772" i="1" s="1"/>
  <c r="G773" i="1"/>
  <c r="G774" i="1"/>
  <c r="G775" i="1"/>
  <c r="G776" i="1"/>
  <c r="G777" i="1"/>
  <c r="G778" i="1"/>
  <c r="G779" i="1"/>
  <c r="G780" i="1"/>
  <c r="H780" i="1" s="1"/>
  <c r="G781" i="1"/>
  <c r="G782" i="1"/>
  <c r="G783" i="1"/>
  <c r="G784" i="1"/>
  <c r="G785" i="1"/>
  <c r="G786" i="1"/>
  <c r="G787" i="1"/>
  <c r="G788" i="1"/>
  <c r="H788" i="1" s="1"/>
  <c r="G789" i="1"/>
  <c r="G790" i="1"/>
  <c r="G791" i="1"/>
  <c r="G792" i="1"/>
  <c r="G793" i="1"/>
  <c r="G794" i="1"/>
  <c r="G795" i="1"/>
  <c r="G796" i="1"/>
  <c r="G797" i="1"/>
  <c r="G798" i="1"/>
  <c r="G799" i="1"/>
  <c r="G800" i="1"/>
  <c r="G801" i="1"/>
  <c r="G802" i="1"/>
  <c r="G803" i="1"/>
  <c r="G804" i="1"/>
  <c r="G805" i="1"/>
  <c r="G806" i="1"/>
  <c r="G807" i="1"/>
  <c r="G808" i="1"/>
  <c r="G809" i="1"/>
  <c r="G810" i="1"/>
  <c r="G811" i="1"/>
  <c r="G812" i="1"/>
  <c r="H812" i="1" s="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H844" i="1" s="1"/>
  <c r="G845" i="1"/>
  <c r="G846" i="1"/>
  <c r="G847" i="1"/>
  <c r="G848" i="1"/>
  <c r="G849" i="1"/>
  <c r="G850" i="1"/>
  <c r="G851" i="1"/>
  <c r="G852" i="1"/>
  <c r="H852" i="1" s="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H892" i="1" s="1"/>
  <c r="G893" i="1"/>
  <c r="G894" i="1"/>
  <c r="G895" i="1"/>
  <c r="G896" i="1"/>
  <c r="G897" i="1"/>
  <c r="G898" i="1"/>
  <c r="G899" i="1"/>
  <c r="G900" i="1"/>
  <c r="H900" i="1" s="1"/>
  <c r="G901" i="1"/>
  <c r="G902" i="1"/>
  <c r="G903" i="1"/>
  <c r="G904" i="1"/>
  <c r="G905" i="1"/>
  <c r="G906" i="1"/>
  <c r="G907" i="1"/>
  <c r="G908" i="1"/>
  <c r="H908" i="1" s="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H940" i="1" s="1"/>
  <c r="G941" i="1"/>
  <c r="G942" i="1"/>
  <c r="G943" i="1"/>
  <c r="G944" i="1"/>
  <c r="G945" i="1"/>
  <c r="G946" i="1"/>
  <c r="G947" i="1"/>
  <c r="G948" i="1"/>
  <c r="H948" i="1" s="1"/>
  <c r="G949" i="1"/>
  <c r="G950" i="1"/>
  <c r="G951" i="1"/>
  <c r="G952" i="1"/>
  <c r="G953" i="1"/>
  <c r="G954" i="1"/>
  <c r="G955" i="1"/>
  <c r="G956" i="1"/>
  <c r="H956" i="1" s="1"/>
  <c r="G957" i="1"/>
  <c r="G958" i="1"/>
  <c r="G959" i="1"/>
  <c r="G960" i="1"/>
  <c r="G961" i="1"/>
  <c r="G962" i="1"/>
  <c r="G963" i="1"/>
  <c r="G964" i="1"/>
  <c r="H964" i="1" s="1"/>
  <c r="G965" i="1"/>
  <c r="G966" i="1"/>
  <c r="G967" i="1"/>
  <c r="G968" i="1"/>
  <c r="G969" i="1"/>
  <c r="G970" i="1"/>
  <c r="G971" i="1"/>
  <c r="G972" i="1"/>
  <c r="G973" i="1"/>
  <c r="G974" i="1"/>
  <c r="G975" i="1"/>
  <c r="G976" i="1"/>
  <c r="G977" i="1"/>
  <c r="G978" i="1"/>
  <c r="G979" i="1"/>
  <c r="G980" i="1"/>
  <c r="H980" i="1" s="1"/>
  <c r="G981" i="1"/>
  <c r="G982" i="1"/>
  <c r="G983" i="1"/>
  <c r="G984" i="1"/>
  <c r="G985" i="1"/>
  <c r="G986" i="1"/>
  <c r="G987" i="1"/>
  <c r="G988" i="1"/>
  <c r="G989" i="1"/>
  <c r="G990" i="1"/>
  <c r="G991" i="1"/>
  <c r="G992" i="1"/>
  <c r="G993" i="1"/>
  <c r="G994" i="1"/>
  <c r="G995" i="1"/>
  <c r="G996" i="1"/>
  <c r="G997" i="1"/>
  <c r="G998" i="1"/>
  <c r="G999" i="1"/>
  <c r="G1000" i="1"/>
  <c r="G1001" i="1"/>
  <c r="G1002" i="1"/>
  <c r="G5" i="1"/>
  <c r="G4" i="1"/>
  <c r="D24" i="1"/>
  <c r="D30" i="1"/>
  <c r="D54" i="1"/>
  <c r="D64" i="1"/>
  <c r="D116" i="1"/>
  <c r="D118" i="1"/>
  <c r="D123" i="1"/>
  <c r="D140" i="1"/>
  <c r="D150" i="1"/>
  <c r="D228" i="1"/>
  <c r="D239" i="1"/>
  <c r="D268" i="1"/>
  <c r="D341" i="1"/>
  <c r="D373" i="1"/>
  <c r="D391" i="1"/>
  <c r="D394" i="1"/>
  <c r="D486" i="1"/>
  <c r="D523" i="1"/>
  <c r="D526" i="1"/>
  <c r="D639" i="1"/>
  <c r="D689" i="1"/>
  <c r="D723" i="1"/>
  <c r="D793" i="1"/>
  <c r="D877" i="1"/>
  <c r="D880" i="1"/>
  <c r="D905" i="1"/>
  <c r="D939" i="1"/>
  <c r="D951" i="1"/>
  <c r="D961" i="1"/>
  <c r="D988" i="1"/>
  <c r="D989" i="1"/>
  <c r="D1002" i="1"/>
  <c r="H993" i="1" l="1"/>
  <c r="ED993" i="1" s="1"/>
  <c r="H969" i="1"/>
  <c r="ED969" i="1" s="1"/>
  <c r="H945" i="1"/>
  <c r="ED945" i="1" s="1"/>
  <c r="H921" i="1"/>
  <c r="ED921" i="1" s="1"/>
  <c r="H992" i="1"/>
  <c r="ED992" i="1" s="1"/>
  <c r="H968" i="1"/>
  <c r="ED968" i="1" s="1"/>
  <c r="H944" i="1"/>
  <c r="ED944" i="1" s="1"/>
  <c r="H920" i="1"/>
  <c r="ED920" i="1" s="1"/>
  <c r="H896" i="1"/>
  <c r="ED896" i="1" s="1"/>
  <c r="H872" i="1"/>
  <c r="ED872" i="1" s="1"/>
  <c r="H856" i="1"/>
  <c r="ED856" i="1" s="1"/>
  <c r="H840" i="1"/>
  <c r="ED840" i="1" s="1"/>
  <c r="H824" i="1"/>
  <c r="ED824" i="1" s="1"/>
  <c r="H808" i="1"/>
  <c r="ED808" i="1" s="1"/>
  <c r="H792" i="1"/>
  <c r="ED792" i="1" s="1"/>
  <c r="H768" i="1"/>
  <c r="ED768" i="1" s="1"/>
  <c r="H752" i="1"/>
  <c r="ED752" i="1" s="1"/>
  <c r="H736" i="1"/>
  <c r="ED736" i="1" s="1"/>
  <c r="H999" i="1"/>
  <c r="ED999" i="1" s="1"/>
  <c r="H836" i="1"/>
  <c r="ED836" i="1" s="1"/>
  <c r="H985" i="1"/>
  <c r="ED985" i="1" s="1"/>
  <c r="H961" i="1"/>
  <c r="ED961" i="1" s="1"/>
  <c r="H937" i="1"/>
  <c r="ED937" i="1" s="1"/>
  <c r="H913" i="1"/>
  <c r="ED913" i="1" s="1"/>
  <c r="H984" i="1"/>
  <c r="ED984" i="1" s="1"/>
  <c r="H960" i="1"/>
  <c r="ED960" i="1" s="1"/>
  <c r="H936" i="1"/>
  <c r="ED936" i="1" s="1"/>
  <c r="H912" i="1"/>
  <c r="ED912" i="1" s="1"/>
  <c r="H904" i="1"/>
  <c r="ED904" i="1" s="1"/>
  <c r="H880" i="1"/>
  <c r="ED880" i="1" s="1"/>
  <c r="H864" i="1"/>
  <c r="ED864" i="1" s="1"/>
  <c r="H848" i="1"/>
  <c r="ED848" i="1" s="1"/>
  <c r="H832" i="1"/>
  <c r="ED832" i="1" s="1"/>
  <c r="H816" i="1"/>
  <c r="ED816" i="1" s="1"/>
  <c r="H800" i="1"/>
  <c r="ED800" i="1" s="1"/>
  <c r="H784" i="1"/>
  <c r="ED784" i="1" s="1"/>
  <c r="H776" i="1"/>
  <c r="ED776" i="1" s="1"/>
  <c r="H760" i="1"/>
  <c r="ED760" i="1" s="1"/>
  <c r="H744" i="1"/>
  <c r="ED744" i="1" s="1"/>
  <c r="H972" i="1"/>
  <c r="ED972" i="1" s="1"/>
  <c r="H998" i="1"/>
  <c r="ED998" i="1" s="1"/>
  <c r="H828" i="1"/>
  <c r="ED828" i="1" s="1"/>
  <c r="ED964" i="1"/>
  <c r="H1001" i="1"/>
  <c r="ED1001" i="1" s="1"/>
  <c r="H977" i="1"/>
  <c r="ED977" i="1" s="1"/>
  <c r="H953" i="1"/>
  <c r="ED953" i="1" s="1"/>
  <c r="H929" i="1"/>
  <c r="ED929" i="1" s="1"/>
  <c r="H916" i="1"/>
  <c r="ED916" i="1" s="1"/>
  <c r="H1000" i="1"/>
  <c r="ED1000" i="1" s="1"/>
  <c r="H976" i="1"/>
  <c r="ED976" i="1" s="1"/>
  <c r="H952" i="1"/>
  <c r="ED952" i="1" s="1"/>
  <c r="H928" i="1"/>
  <c r="ED928" i="1" s="1"/>
  <c r="H888" i="1"/>
  <c r="ED888" i="1" s="1"/>
  <c r="H997" i="1"/>
  <c r="ED997" i="1" s="1"/>
  <c r="H989" i="1"/>
  <c r="ED989" i="1" s="1"/>
  <c r="H981" i="1"/>
  <c r="ED981" i="1" s="1"/>
  <c r="H973" i="1"/>
  <c r="ED973" i="1" s="1"/>
  <c r="H965" i="1"/>
  <c r="ED965" i="1" s="1"/>
  <c r="H957" i="1"/>
  <c r="ED957" i="1" s="1"/>
  <c r="H949" i="1"/>
  <c r="ED949" i="1" s="1"/>
  <c r="H941" i="1"/>
  <c r="ED941" i="1" s="1"/>
  <c r="H933" i="1"/>
  <c r="ED933" i="1" s="1"/>
  <c r="H925" i="1"/>
  <c r="ED925" i="1" s="1"/>
  <c r="H917" i="1"/>
  <c r="ED917" i="1" s="1"/>
  <c r="H909" i="1"/>
  <c r="ED909" i="1" s="1"/>
  <c r="H901" i="1"/>
  <c r="ED901" i="1" s="1"/>
  <c r="H893" i="1"/>
  <c r="ED893" i="1" s="1"/>
  <c r="H885" i="1"/>
  <c r="ED885" i="1" s="1"/>
  <c r="H877" i="1"/>
  <c r="ED877" i="1" s="1"/>
  <c r="H869" i="1"/>
  <c r="ED869" i="1" s="1"/>
  <c r="H861" i="1"/>
  <c r="ED861" i="1" s="1"/>
  <c r="H853" i="1"/>
  <c r="ED853" i="1" s="1"/>
  <c r="H845" i="1"/>
  <c r="ED845" i="1" s="1"/>
  <c r="H837" i="1"/>
  <c r="ED837" i="1" s="1"/>
  <c r="H829" i="1"/>
  <c r="ED829" i="1" s="1"/>
  <c r="H821" i="1"/>
  <c r="ED821" i="1" s="1"/>
  <c r="H884" i="1"/>
  <c r="ED884" i="1" s="1"/>
  <c r="H820" i="1"/>
  <c r="ED820" i="1" s="1"/>
  <c r="H756" i="1"/>
  <c r="ED756" i="1" s="1"/>
  <c r="ED948" i="1"/>
  <c r="ED900" i="1"/>
  <c r="ED852" i="1"/>
  <c r="ED780" i="1"/>
  <c r="ED708" i="1"/>
  <c r="H660" i="1"/>
  <c r="ED660" i="1" s="1"/>
  <c r="H636" i="1"/>
  <c r="ED636" i="1" s="1"/>
  <c r="H612" i="1"/>
  <c r="ED612" i="1" s="1"/>
  <c r="H588" i="1"/>
  <c r="ED588" i="1" s="1"/>
  <c r="H572" i="1"/>
  <c r="ED572" i="1" s="1"/>
  <c r="H548" i="1"/>
  <c r="ED548" i="1" s="1"/>
  <c r="H524" i="1"/>
  <c r="ED524" i="1" s="1"/>
  <c r="H508" i="1"/>
  <c r="ED508" i="1" s="1"/>
  <c r="H484" i="1"/>
  <c r="ED484" i="1" s="1"/>
  <c r="H468" i="1"/>
  <c r="ED468" i="1" s="1"/>
  <c r="H436" i="1"/>
  <c r="ED436" i="1" s="1"/>
  <c r="H412" i="1"/>
  <c r="ED412" i="1" s="1"/>
  <c r="H388" i="1"/>
  <c r="ED388" i="1" s="1"/>
  <c r="H364" i="1"/>
  <c r="ED364" i="1" s="1"/>
  <c r="H340" i="1"/>
  <c r="ED340" i="1" s="1"/>
  <c r="H324" i="1"/>
  <c r="ED324" i="1" s="1"/>
  <c r="H300" i="1"/>
  <c r="ED300" i="1" s="1"/>
  <c r="H284" i="1"/>
  <c r="ED284" i="1" s="1"/>
  <c r="H260" i="1"/>
  <c r="ED260" i="1" s="1"/>
  <c r="H236" i="1"/>
  <c r="ED236" i="1" s="1"/>
  <c r="H212" i="1"/>
  <c r="ED212" i="1" s="1"/>
  <c r="H204" i="1"/>
  <c r="ED204" i="1" s="1"/>
  <c r="H196" i="1"/>
  <c r="ED196" i="1" s="1"/>
  <c r="H172" i="1"/>
  <c r="ED172" i="1" s="1"/>
  <c r="H164" i="1"/>
  <c r="ED164" i="1" s="1"/>
  <c r="H156" i="1"/>
  <c r="ED156" i="1" s="1"/>
  <c r="H148" i="1"/>
  <c r="ED148" i="1" s="1"/>
  <c r="H140" i="1"/>
  <c r="ED140" i="1" s="1"/>
  <c r="H132" i="1"/>
  <c r="ED132" i="1" s="1"/>
  <c r="H124" i="1"/>
  <c r="ED124" i="1" s="1"/>
  <c r="H116" i="1"/>
  <c r="ED116" i="1" s="1"/>
  <c r="H108" i="1"/>
  <c r="ED108" i="1" s="1"/>
  <c r="H100" i="1"/>
  <c r="ED100" i="1" s="1"/>
  <c r="H92" i="1"/>
  <c r="ED92" i="1" s="1"/>
  <c r="H84" i="1"/>
  <c r="ED84" i="1" s="1"/>
  <c r="H76" i="1"/>
  <c r="ED76" i="1" s="1"/>
  <c r="H68" i="1"/>
  <c r="ED68" i="1" s="1"/>
  <c r="H60" i="1"/>
  <c r="ED60" i="1" s="1"/>
  <c r="H52" i="1"/>
  <c r="ED52" i="1" s="1"/>
  <c r="H44" i="1"/>
  <c r="ED44" i="1" s="1"/>
  <c r="H36" i="1"/>
  <c r="ED36" i="1" s="1"/>
  <c r="H28" i="1"/>
  <c r="ED28" i="1" s="1"/>
  <c r="H20" i="1"/>
  <c r="ED20" i="1" s="1"/>
  <c r="H12" i="1"/>
  <c r="ED12" i="1" s="1"/>
  <c r="H876" i="1"/>
  <c r="ED876" i="1" s="1"/>
  <c r="H748" i="1"/>
  <c r="ED748" i="1" s="1"/>
  <c r="H684" i="1"/>
  <c r="ED684" i="1" s="1"/>
  <c r="H4" i="1"/>
  <c r="ED4" i="1" s="1"/>
  <c r="ED956" i="1"/>
  <c r="ED908" i="1"/>
  <c r="ED812" i="1"/>
  <c r="ED788" i="1"/>
  <c r="ED764" i="1"/>
  <c r="ED724" i="1"/>
  <c r="ED700" i="1"/>
  <c r="H676" i="1"/>
  <c r="ED676" i="1" s="1"/>
  <c r="H652" i="1"/>
  <c r="ED652" i="1" s="1"/>
  <c r="H628" i="1"/>
  <c r="ED628" i="1" s="1"/>
  <c r="H604" i="1"/>
  <c r="ED604" i="1" s="1"/>
  <c r="H580" i="1"/>
  <c r="ED580" i="1" s="1"/>
  <c r="H556" i="1"/>
  <c r="ED556" i="1" s="1"/>
  <c r="H532" i="1"/>
  <c r="ED532" i="1" s="1"/>
  <c r="H500" i="1"/>
  <c r="ED500" i="1" s="1"/>
  <c r="H476" i="1"/>
  <c r="ED476" i="1" s="1"/>
  <c r="H460" i="1"/>
  <c r="ED460" i="1" s="1"/>
  <c r="H444" i="1"/>
  <c r="ED444" i="1" s="1"/>
  <c r="H420" i="1"/>
  <c r="ED420" i="1" s="1"/>
  <c r="H396" i="1"/>
  <c r="ED396" i="1" s="1"/>
  <c r="H372" i="1"/>
  <c r="ED372" i="1" s="1"/>
  <c r="H348" i="1"/>
  <c r="ED348" i="1" s="1"/>
  <c r="H316" i="1"/>
  <c r="ED316" i="1" s="1"/>
  <c r="H292" i="1"/>
  <c r="ED292" i="1" s="1"/>
  <c r="H268" i="1"/>
  <c r="ED268" i="1" s="1"/>
  <c r="H244" i="1"/>
  <c r="ED244" i="1" s="1"/>
  <c r="H228" i="1"/>
  <c r="ED228" i="1" s="1"/>
  <c r="H188" i="1"/>
  <c r="ED188" i="1" s="1"/>
  <c r="H995" i="1"/>
  <c r="ED995" i="1" s="1"/>
  <c r="H979" i="1"/>
  <c r="ED979" i="1" s="1"/>
  <c r="H996" i="1"/>
  <c r="ED996" i="1" s="1"/>
  <c r="H932" i="1"/>
  <c r="ED932" i="1" s="1"/>
  <c r="H868" i="1"/>
  <c r="ED868" i="1" s="1"/>
  <c r="H804" i="1"/>
  <c r="ED804" i="1" s="1"/>
  <c r="H740" i="1"/>
  <c r="ED740" i="1" s="1"/>
  <c r="ED980" i="1"/>
  <c r="ED940" i="1"/>
  <c r="ED892" i="1"/>
  <c r="ED844" i="1"/>
  <c r="ED772" i="1"/>
  <c r="ED716" i="1"/>
  <c r="ED692" i="1"/>
  <c r="H668" i="1"/>
  <c r="ED668" i="1" s="1"/>
  <c r="H644" i="1"/>
  <c r="ED644" i="1" s="1"/>
  <c r="H620" i="1"/>
  <c r="ED620" i="1" s="1"/>
  <c r="H596" i="1"/>
  <c r="ED596" i="1" s="1"/>
  <c r="H564" i="1"/>
  <c r="ED564" i="1" s="1"/>
  <c r="H540" i="1"/>
  <c r="ED540" i="1" s="1"/>
  <c r="H516" i="1"/>
  <c r="ED516" i="1" s="1"/>
  <c r="H492" i="1"/>
  <c r="ED492" i="1" s="1"/>
  <c r="H452" i="1"/>
  <c r="ED452" i="1" s="1"/>
  <c r="H428" i="1"/>
  <c r="ED428" i="1" s="1"/>
  <c r="H404" i="1"/>
  <c r="ED404" i="1" s="1"/>
  <c r="H380" i="1"/>
  <c r="ED380" i="1" s="1"/>
  <c r="H356" i="1"/>
  <c r="ED356" i="1" s="1"/>
  <c r="H332" i="1"/>
  <c r="ED332" i="1" s="1"/>
  <c r="H308" i="1"/>
  <c r="ED308" i="1" s="1"/>
  <c r="H276" i="1"/>
  <c r="ED276" i="1" s="1"/>
  <c r="H252" i="1"/>
  <c r="ED252" i="1" s="1"/>
  <c r="H220" i="1"/>
  <c r="ED220" i="1" s="1"/>
  <c r="H180" i="1"/>
  <c r="ED180" i="1" s="1"/>
  <c r="H5" i="1"/>
  <c r="ED5" i="1" s="1"/>
  <c r="H987" i="1"/>
  <c r="ED987" i="1" s="1"/>
  <c r="H971" i="1"/>
  <c r="ED971" i="1" s="1"/>
  <c r="H1002" i="1"/>
  <c r="ED1002" i="1" s="1"/>
  <c r="H994" i="1"/>
  <c r="ED994" i="1" s="1"/>
  <c r="H986" i="1"/>
  <c r="ED986" i="1" s="1"/>
  <c r="H978" i="1"/>
  <c r="ED978" i="1" s="1"/>
  <c r="H988" i="1"/>
  <c r="ED988" i="1" s="1"/>
  <c r="H924" i="1"/>
  <c r="ED924" i="1" s="1"/>
  <c r="H860" i="1"/>
  <c r="ED860" i="1" s="1"/>
  <c r="H796" i="1"/>
  <c r="ED796" i="1" s="1"/>
  <c r="H732" i="1"/>
  <c r="ED732" i="1" s="1"/>
  <c r="H963" i="1"/>
  <c r="ED963" i="1" s="1"/>
  <c r="H955" i="1"/>
  <c r="ED955" i="1" s="1"/>
  <c r="H947" i="1"/>
  <c r="ED947" i="1" s="1"/>
  <c r="H939" i="1"/>
  <c r="ED939" i="1" s="1"/>
  <c r="H931" i="1"/>
  <c r="ED931" i="1" s="1"/>
  <c r="H923" i="1"/>
  <c r="ED923" i="1" s="1"/>
  <c r="H915" i="1"/>
  <c r="ED915" i="1" s="1"/>
  <c r="H907" i="1"/>
  <c r="ED907" i="1" s="1"/>
  <c r="H899" i="1"/>
  <c r="ED899" i="1" s="1"/>
  <c r="H891" i="1"/>
  <c r="ED891" i="1" s="1"/>
  <c r="H883" i="1"/>
  <c r="ED883" i="1" s="1"/>
  <c r="H875" i="1"/>
  <c r="ED875" i="1" s="1"/>
  <c r="H867" i="1"/>
  <c r="ED867" i="1" s="1"/>
  <c r="H859" i="1"/>
  <c r="ED859" i="1" s="1"/>
  <c r="H851" i="1"/>
  <c r="ED851" i="1" s="1"/>
  <c r="H843" i="1"/>
  <c r="ED843" i="1" s="1"/>
  <c r="H835" i="1"/>
  <c r="ED835" i="1" s="1"/>
  <c r="H827" i="1"/>
  <c r="ED827" i="1" s="1"/>
  <c r="H819" i="1"/>
  <c r="ED819" i="1" s="1"/>
  <c r="H811" i="1"/>
  <c r="ED811" i="1" s="1"/>
  <c r="H803" i="1"/>
  <c r="ED803" i="1" s="1"/>
  <c r="H795" i="1"/>
  <c r="ED795" i="1" s="1"/>
  <c r="H787" i="1"/>
  <c r="ED787" i="1" s="1"/>
  <c r="H779" i="1"/>
  <c r="ED779" i="1" s="1"/>
  <c r="H771" i="1"/>
  <c r="ED771" i="1" s="1"/>
  <c r="H763" i="1"/>
  <c r="ED763" i="1" s="1"/>
  <c r="H755" i="1"/>
  <c r="ED755" i="1" s="1"/>
  <c r="H747" i="1"/>
  <c r="ED747" i="1" s="1"/>
  <c r="H739" i="1"/>
  <c r="ED739" i="1" s="1"/>
  <c r="H731" i="1"/>
  <c r="ED731" i="1" s="1"/>
  <c r="H723" i="1"/>
  <c r="ED723" i="1" s="1"/>
  <c r="H715" i="1"/>
  <c r="ED715" i="1" s="1"/>
  <c r="H707" i="1"/>
  <c r="ED707" i="1" s="1"/>
  <c r="H699" i="1"/>
  <c r="ED699" i="1" s="1"/>
  <c r="H691" i="1"/>
  <c r="ED691" i="1" s="1"/>
  <c r="H674" i="1"/>
  <c r="ED674" i="1" s="1"/>
  <c r="H666" i="1"/>
  <c r="ED666" i="1" s="1"/>
  <c r="H658" i="1"/>
  <c r="ED658" i="1" s="1"/>
  <c r="H650" i="1"/>
  <c r="ED650" i="1" s="1"/>
  <c r="H642" i="1"/>
  <c r="ED642" i="1" s="1"/>
  <c r="H634" i="1"/>
  <c r="ED634" i="1" s="1"/>
  <c r="H626" i="1"/>
  <c r="ED626" i="1" s="1"/>
  <c r="H618" i="1"/>
  <c r="ED618" i="1" s="1"/>
  <c r="H610" i="1"/>
  <c r="ED610" i="1" s="1"/>
  <c r="H602" i="1"/>
  <c r="ED602" i="1" s="1"/>
  <c r="H594" i="1"/>
  <c r="ED594" i="1" s="1"/>
  <c r="H586" i="1"/>
  <c r="ED586" i="1" s="1"/>
  <c r="H578" i="1"/>
  <c r="ED578" i="1" s="1"/>
  <c r="H570" i="1"/>
  <c r="ED570" i="1" s="1"/>
  <c r="H562" i="1"/>
  <c r="ED562" i="1" s="1"/>
  <c r="H554" i="1"/>
  <c r="ED554" i="1" s="1"/>
  <c r="H546" i="1"/>
  <c r="ED546" i="1" s="1"/>
  <c r="H538" i="1"/>
  <c r="ED538" i="1" s="1"/>
  <c r="H530" i="1"/>
  <c r="ED530" i="1" s="1"/>
  <c r="H522" i="1"/>
  <c r="ED522" i="1" s="1"/>
  <c r="H514" i="1"/>
  <c r="ED514" i="1" s="1"/>
  <c r="H506" i="1"/>
  <c r="ED506" i="1" s="1"/>
  <c r="H498" i="1"/>
  <c r="ED498" i="1" s="1"/>
  <c r="H490" i="1"/>
  <c r="ED490" i="1" s="1"/>
  <c r="H482" i="1"/>
  <c r="ED482" i="1" s="1"/>
  <c r="H474" i="1"/>
  <c r="ED474" i="1" s="1"/>
  <c r="H466" i="1"/>
  <c r="ED466" i="1" s="1"/>
  <c r="H458" i="1"/>
  <c r="ED458" i="1" s="1"/>
  <c r="H450" i="1"/>
  <c r="ED450" i="1" s="1"/>
  <c r="H442" i="1"/>
  <c r="ED442" i="1" s="1"/>
  <c r="H434" i="1"/>
  <c r="ED434" i="1" s="1"/>
  <c r="H426" i="1"/>
  <c r="ED426" i="1" s="1"/>
  <c r="H418" i="1"/>
  <c r="ED418" i="1" s="1"/>
  <c r="H410" i="1"/>
  <c r="ED410" i="1" s="1"/>
  <c r="H402" i="1"/>
  <c r="ED402" i="1" s="1"/>
  <c r="H394" i="1"/>
  <c r="ED394" i="1" s="1"/>
  <c r="H386" i="1"/>
  <c r="ED386" i="1" s="1"/>
  <c r="H378" i="1"/>
  <c r="ED378" i="1" s="1"/>
  <c r="H370" i="1"/>
  <c r="ED370" i="1" s="1"/>
  <c r="H362" i="1"/>
  <c r="ED362" i="1" s="1"/>
  <c r="H354" i="1"/>
  <c r="ED354" i="1" s="1"/>
  <c r="H346" i="1"/>
  <c r="ED346" i="1" s="1"/>
  <c r="H338" i="1"/>
  <c r="ED338" i="1" s="1"/>
  <c r="H330" i="1"/>
  <c r="ED330" i="1" s="1"/>
  <c r="H322" i="1"/>
  <c r="ED322" i="1" s="1"/>
  <c r="H314" i="1"/>
  <c r="ED314" i="1" s="1"/>
  <c r="H306" i="1"/>
  <c r="ED306" i="1" s="1"/>
  <c r="H298" i="1"/>
  <c r="ED298" i="1" s="1"/>
  <c r="H290" i="1"/>
  <c r="ED290" i="1" s="1"/>
  <c r="H282" i="1"/>
  <c r="ED282" i="1" s="1"/>
  <c r="H274" i="1"/>
  <c r="ED274" i="1" s="1"/>
  <c r="H266" i="1"/>
  <c r="ED266" i="1" s="1"/>
  <c r="H258" i="1"/>
  <c r="ED258" i="1" s="1"/>
  <c r="H250" i="1"/>
  <c r="ED250" i="1" s="1"/>
  <c r="H242" i="1"/>
  <c r="ED242" i="1" s="1"/>
  <c r="H234" i="1"/>
  <c r="ED234" i="1" s="1"/>
  <c r="H226" i="1"/>
  <c r="ED226" i="1" s="1"/>
  <c r="H218" i="1"/>
  <c r="ED218" i="1" s="1"/>
  <c r="H210" i="1"/>
  <c r="ED210" i="1" s="1"/>
  <c r="H202" i="1"/>
  <c r="ED202" i="1" s="1"/>
  <c r="H194" i="1"/>
  <c r="ED194" i="1" s="1"/>
  <c r="H186" i="1"/>
  <c r="ED186" i="1" s="1"/>
  <c r="H178" i="1"/>
  <c r="ED178" i="1" s="1"/>
  <c r="H170" i="1"/>
  <c r="ED170" i="1" s="1"/>
  <c r="H162" i="1"/>
  <c r="ED162" i="1" s="1"/>
  <c r="H154" i="1"/>
  <c r="ED154" i="1" s="1"/>
  <c r="H146" i="1"/>
  <c r="ED146" i="1" s="1"/>
  <c r="H138" i="1"/>
  <c r="ED138" i="1" s="1"/>
  <c r="H130" i="1"/>
  <c r="ED130" i="1" s="1"/>
  <c r="H122" i="1"/>
  <c r="ED122" i="1" s="1"/>
  <c r="H114" i="1"/>
  <c r="ED114" i="1" s="1"/>
  <c r="H106" i="1"/>
  <c r="ED106" i="1" s="1"/>
  <c r="H98" i="1"/>
  <c r="ED98" i="1" s="1"/>
  <c r="H90" i="1"/>
  <c r="ED90" i="1" s="1"/>
  <c r="H82" i="1"/>
  <c r="ED82" i="1" s="1"/>
  <c r="H74" i="1"/>
  <c r="ED74" i="1" s="1"/>
  <c r="H66" i="1"/>
  <c r="ED66" i="1" s="1"/>
  <c r="H58" i="1"/>
  <c r="ED58" i="1" s="1"/>
  <c r="H50" i="1"/>
  <c r="ED50" i="1" s="1"/>
  <c r="H42" i="1"/>
  <c r="ED42" i="1" s="1"/>
  <c r="H34" i="1"/>
  <c r="ED34" i="1" s="1"/>
  <c r="H18" i="1"/>
  <c r="ED18" i="1" s="1"/>
  <c r="H10" i="1"/>
  <c r="ED10" i="1" s="1"/>
  <c r="H970" i="1"/>
  <c r="ED970" i="1" s="1"/>
  <c r="H962" i="1"/>
  <c r="ED962" i="1" s="1"/>
  <c r="H954" i="1"/>
  <c r="ED954" i="1" s="1"/>
  <c r="H946" i="1"/>
  <c r="ED946" i="1" s="1"/>
  <c r="H938" i="1"/>
  <c r="ED938" i="1" s="1"/>
  <c r="H930" i="1"/>
  <c r="ED930" i="1" s="1"/>
  <c r="H922" i="1"/>
  <c r="ED922" i="1" s="1"/>
  <c r="H914" i="1"/>
  <c r="ED914" i="1" s="1"/>
  <c r="H906" i="1"/>
  <c r="ED906" i="1" s="1"/>
  <c r="H898" i="1"/>
  <c r="ED898" i="1" s="1"/>
  <c r="H890" i="1"/>
  <c r="ED890" i="1" s="1"/>
  <c r="H882" i="1"/>
  <c r="ED882" i="1" s="1"/>
  <c r="H874" i="1"/>
  <c r="ED874" i="1" s="1"/>
  <c r="H866" i="1"/>
  <c r="ED866" i="1" s="1"/>
  <c r="H858" i="1"/>
  <c r="ED858" i="1" s="1"/>
  <c r="H850" i="1"/>
  <c r="ED850" i="1" s="1"/>
  <c r="H842" i="1"/>
  <c r="ED842" i="1" s="1"/>
  <c r="H834" i="1"/>
  <c r="ED834" i="1" s="1"/>
  <c r="H826" i="1"/>
  <c r="ED826" i="1" s="1"/>
  <c r="H818" i="1"/>
  <c r="ED818" i="1" s="1"/>
  <c r="H810" i="1"/>
  <c r="ED810" i="1" s="1"/>
  <c r="H802" i="1"/>
  <c r="ED802" i="1" s="1"/>
  <c r="H794" i="1"/>
  <c r="ED794" i="1" s="1"/>
  <c r="H786" i="1"/>
  <c r="ED786" i="1" s="1"/>
  <c r="H778" i="1"/>
  <c r="ED778" i="1" s="1"/>
  <c r="H770" i="1"/>
  <c r="ED770" i="1" s="1"/>
  <c r="H762" i="1"/>
  <c r="ED762" i="1" s="1"/>
  <c r="H746" i="1"/>
  <c r="ED746" i="1" s="1"/>
  <c r="H738" i="1"/>
  <c r="ED738" i="1" s="1"/>
  <c r="H730" i="1"/>
  <c r="ED730" i="1" s="1"/>
  <c r="H722" i="1"/>
  <c r="ED722" i="1" s="1"/>
  <c r="H714" i="1"/>
  <c r="ED714" i="1" s="1"/>
  <c r="H706" i="1"/>
  <c r="ED706" i="1" s="1"/>
  <c r="H698" i="1"/>
  <c r="ED698" i="1" s="1"/>
  <c r="H690" i="1"/>
  <c r="ED690" i="1" s="1"/>
  <c r="H682" i="1"/>
  <c r="ED682" i="1" s="1"/>
  <c r="H681" i="1"/>
  <c r="ED681" i="1" s="1"/>
  <c r="H673" i="1"/>
  <c r="ED673" i="1" s="1"/>
  <c r="H905" i="1"/>
  <c r="ED905" i="1" s="1"/>
  <c r="H897" i="1"/>
  <c r="ED897" i="1" s="1"/>
  <c r="H889" i="1"/>
  <c r="ED889" i="1" s="1"/>
  <c r="H881" i="1"/>
  <c r="ED881" i="1" s="1"/>
  <c r="H873" i="1"/>
  <c r="ED873" i="1" s="1"/>
  <c r="H865" i="1"/>
  <c r="ED865" i="1" s="1"/>
  <c r="H857" i="1"/>
  <c r="ED857" i="1" s="1"/>
  <c r="H849" i="1"/>
  <c r="ED849" i="1" s="1"/>
  <c r="H841" i="1"/>
  <c r="ED841" i="1" s="1"/>
  <c r="H833" i="1"/>
  <c r="ED833" i="1" s="1"/>
  <c r="H825" i="1"/>
  <c r="ED825" i="1" s="1"/>
  <c r="H817" i="1"/>
  <c r="ED817" i="1" s="1"/>
  <c r="H809" i="1"/>
  <c r="ED809" i="1" s="1"/>
  <c r="H801" i="1"/>
  <c r="ED801" i="1" s="1"/>
  <c r="H793" i="1"/>
  <c r="ED793" i="1" s="1"/>
  <c r="H785" i="1"/>
  <c r="ED785" i="1" s="1"/>
  <c r="H777" i="1"/>
  <c r="ED777" i="1" s="1"/>
  <c r="H769" i="1"/>
  <c r="ED769" i="1" s="1"/>
  <c r="H761" i="1"/>
  <c r="ED761" i="1" s="1"/>
  <c r="H753" i="1"/>
  <c r="ED753" i="1" s="1"/>
  <c r="H745" i="1"/>
  <c r="ED745" i="1" s="1"/>
  <c r="H737" i="1"/>
  <c r="ED737" i="1" s="1"/>
  <c r="H729" i="1"/>
  <c r="ED729" i="1" s="1"/>
  <c r="H721" i="1"/>
  <c r="ED721" i="1" s="1"/>
  <c r="H713" i="1"/>
  <c r="ED713" i="1" s="1"/>
  <c r="H705" i="1"/>
  <c r="ED705" i="1" s="1"/>
  <c r="H697" i="1"/>
  <c r="ED697" i="1" s="1"/>
  <c r="H689" i="1"/>
  <c r="ED689" i="1" s="1"/>
  <c r="H680" i="1"/>
  <c r="ED680" i="1" s="1"/>
  <c r="H672" i="1"/>
  <c r="ED672" i="1" s="1"/>
  <c r="H664" i="1"/>
  <c r="ED664" i="1" s="1"/>
  <c r="H656" i="1"/>
  <c r="ED656" i="1" s="1"/>
  <c r="H648" i="1"/>
  <c r="ED648" i="1" s="1"/>
  <c r="H640" i="1"/>
  <c r="ED640" i="1" s="1"/>
  <c r="H632" i="1"/>
  <c r="ED632" i="1" s="1"/>
  <c r="H624" i="1"/>
  <c r="ED624" i="1" s="1"/>
  <c r="H616" i="1"/>
  <c r="ED616" i="1" s="1"/>
  <c r="H608" i="1"/>
  <c r="ED608" i="1" s="1"/>
  <c r="H600" i="1"/>
  <c r="ED600" i="1" s="1"/>
  <c r="H592" i="1"/>
  <c r="ED592" i="1" s="1"/>
  <c r="H584" i="1"/>
  <c r="ED584" i="1" s="1"/>
  <c r="H576" i="1"/>
  <c r="ED576" i="1" s="1"/>
  <c r="H568" i="1"/>
  <c r="ED568" i="1" s="1"/>
  <c r="H560" i="1"/>
  <c r="ED560" i="1" s="1"/>
  <c r="H552" i="1"/>
  <c r="ED552" i="1" s="1"/>
  <c r="H544" i="1"/>
  <c r="ED544" i="1" s="1"/>
  <c r="H536" i="1"/>
  <c r="ED536" i="1" s="1"/>
  <c r="H528" i="1"/>
  <c r="ED528" i="1" s="1"/>
  <c r="H520" i="1"/>
  <c r="ED520" i="1" s="1"/>
  <c r="H512" i="1"/>
  <c r="ED512" i="1" s="1"/>
  <c r="H504" i="1"/>
  <c r="ED504" i="1" s="1"/>
  <c r="H496" i="1"/>
  <c r="ED496" i="1" s="1"/>
  <c r="H488" i="1"/>
  <c r="ED488" i="1" s="1"/>
  <c r="H480" i="1"/>
  <c r="ED480" i="1" s="1"/>
  <c r="H472" i="1"/>
  <c r="ED472" i="1" s="1"/>
  <c r="H464" i="1"/>
  <c r="ED464" i="1" s="1"/>
  <c r="H456" i="1"/>
  <c r="ED456" i="1" s="1"/>
  <c r="H448" i="1"/>
  <c r="ED448" i="1" s="1"/>
  <c r="H440" i="1"/>
  <c r="ED440" i="1" s="1"/>
  <c r="H432" i="1"/>
  <c r="ED432" i="1" s="1"/>
  <c r="H424" i="1"/>
  <c r="ED424" i="1" s="1"/>
  <c r="H416" i="1"/>
  <c r="ED416" i="1" s="1"/>
  <c r="H408" i="1"/>
  <c r="ED408" i="1" s="1"/>
  <c r="H400" i="1"/>
  <c r="ED400" i="1" s="1"/>
  <c r="H392" i="1"/>
  <c r="ED392" i="1" s="1"/>
  <c r="H384" i="1"/>
  <c r="ED384" i="1" s="1"/>
  <c r="H376" i="1"/>
  <c r="ED376" i="1" s="1"/>
  <c r="H368" i="1"/>
  <c r="ED368" i="1" s="1"/>
  <c r="H360" i="1"/>
  <c r="ED360" i="1" s="1"/>
  <c r="H352" i="1"/>
  <c r="ED352" i="1" s="1"/>
  <c r="H344" i="1"/>
  <c r="ED344" i="1" s="1"/>
  <c r="H336" i="1"/>
  <c r="ED336" i="1" s="1"/>
  <c r="H320" i="1"/>
  <c r="ED320" i="1" s="1"/>
  <c r="H312" i="1"/>
  <c r="ED312" i="1" s="1"/>
  <c r="H304" i="1"/>
  <c r="ED304" i="1" s="1"/>
  <c r="H296" i="1"/>
  <c r="ED296" i="1" s="1"/>
  <c r="H288" i="1"/>
  <c r="ED288" i="1" s="1"/>
  <c r="H280" i="1"/>
  <c r="ED280" i="1" s="1"/>
  <c r="H272" i="1"/>
  <c r="ED272" i="1" s="1"/>
  <c r="H264" i="1"/>
  <c r="ED264" i="1" s="1"/>
  <c r="H256" i="1"/>
  <c r="ED256" i="1" s="1"/>
  <c r="H248" i="1"/>
  <c r="ED248" i="1" s="1"/>
  <c r="H240" i="1"/>
  <c r="ED240" i="1" s="1"/>
  <c r="H232" i="1"/>
  <c r="ED232" i="1" s="1"/>
  <c r="H224" i="1"/>
  <c r="ED224" i="1" s="1"/>
  <c r="H216" i="1"/>
  <c r="ED216" i="1" s="1"/>
  <c r="H208" i="1"/>
  <c r="ED208" i="1" s="1"/>
  <c r="H200" i="1"/>
  <c r="ED200" i="1" s="1"/>
  <c r="H192" i="1"/>
  <c r="ED192" i="1" s="1"/>
  <c r="H184" i="1"/>
  <c r="ED184" i="1" s="1"/>
  <c r="H176" i="1"/>
  <c r="ED176" i="1" s="1"/>
  <c r="H168" i="1"/>
  <c r="ED168" i="1" s="1"/>
  <c r="H160" i="1"/>
  <c r="ED160" i="1" s="1"/>
  <c r="H152" i="1"/>
  <c r="ED152" i="1" s="1"/>
  <c r="H144" i="1"/>
  <c r="ED144" i="1" s="1"/>
  <c r="H136" i="1"/>
  <c r="ED136" i="1" s="1"/>
  <c r="H128" i="1"/>
  <c r="ED128" i="1" s="1"/>
  <c r="H120" i="1"/>
  <c r="ED120" i="1" s="1"/>
  <c r="H112" i="1"/>
  <c r="ED112" i="1" s="1"/>
  <c r="H104" i="1"/>
  <c r="ED104" i="1" s="1"/>
  <c r="H96" i="1"/>
  <c r="ED96" i="1" s="1"/>
  <c r="H88" i="1"/>
  <c r="ED88" i="1" s="1"/>
  <c r="H80" i="1"/>
  <c r="ED80" i="1" s="1"/>
  <c r="H72" i="1"/>
  <c r="ED72" i="1" s="1"/>
  <c r="H64" i="1"/>
  <c r="ED64" i="1" s="1"/>
  <c r="H56" i="1"/>
  <c r="ED56" i="1" s="1"/>
  <c r="H48" i="1"/>
  <c r="ED48" i="1" s="1"/>
  <c r="H40" i="1"/>
  <c r="ED40" i="1" s="1"/>
  <c r="H32" i="1"/>
  <c r="ED32" i="1" s="1"/>
  <c r="H24" i="1"/>
  <c r="ED24" i="1" s="1"/>
  <c r="H16" i="1"/>
  <c r="ED16" i="1" s="1"/>
  <c r="H8" i="1"/>
  <c r="ED8" i="1" s="1"/>
  <c r="H728" i="1"/>
  <c r="ED728" i="1" s="1"/>
  <c r="H720" i="1"/>
  <c r="ED720" i="1" s="1"/>
  <c r="H712" i="1"/>
  <c r="ED712" i="1" s="1"/>
  <c r="H704" i="1"/>
  <c r="ED704" i="1" s="1"/>
  <c r="H696" i="1"/>
  <c r="ED696" i="1" s="1"/>
  <c r="H688" i="1"/>
  <c r="ED688" i="1" s="1"/>
  <c r="ED679" i="1"/>
  <c r="H671" i="1"/>
  <c r="ED671" i="1" s="1"/>
  <c r="H663" i="1"/>
  <c r="ED663" i="1" s="1"/>
  <c r="H655" i="1"/>
  <c r="ED655" i="1" s="1"/>
  <c r="H647" i="1"/>
  <c r="ED647" i="1" s="1"/>
  <c r="H639" i="1"/>
  <c r="ED639" i="1" s="1"/>
  <c r="H631" i="1"/>
  <c r="ED631" i="1" s="1"/>
  <c r="H623" i="1"/>
  <c r="ED623" i="1" s="1"/>
  <c r="H615" i="1"/>
  <c r="ED615" i="1" s="1"/>
  <c r="H607" i="1"/>
  <c r="ED607" i="1" s="1"/>
  <c r="H599" i="1"/>
  <c r="ED599" i="1" s="1"/>
  <c r="H591" i="1"/>
  <c r="ED591" i="1" s="1"/>
  <c r="H583" i="1"/>
  <c r="ED583" i="1" s="1"/>
  <c r="H575" i="1"/>
  <c r="ED575" i="1" s="1"/>
  <c r="H567" i="1"/>
  <c r="ED567" i="1" s="1"/>
  <c r="H559" i="1"/>
  <c r="ED559" i="1" s="1"/>
  <c r="H551" i="1"/>
  <c r="ED551" i="1" s="1"/>
  <c r="H543" i="1"/>
  <c r="ED543" i="1" s="1"/>
  <c r="H535" i="1"/>
  <c r="ED535" i="1" s="1"/>
  <c r="H527" i="1"/>
  <c r="ED527" i="1" s="1"/>
  <c r="H519" i="1"/>
  <c r="ED519" i="1" s="1"/>
  <c r="H511" i="1"/>
  <c r="ED511" i="1" s="1"/>
  <c r="H503" i="1"/>
  <c r="ED503" i="1" s="1"/>
  <c r="H495" i="1"/>
  <c r="ED495" i="1" s="1"/>
  <c r="H487" i="1"/>
  <c r="ED487" i="1" s="1"/>
  <c r="H479" i="1"/>
  <c r="ED479" i="1" s="1"/>
  <c r="H471" i="1"/>
  <c r="ED471" i="1" s="1"/>
  <c r="H463" i="1"/>
  <c r="ED463" i="1" s="1"/>
  <c r="H455" i="1"/>
  <c r="ED455" i="1" s="1"/>
  <c r="H447" i="1"/>
  <c r="ED447" i="1" s="1"/>
  <c r="H439" i="1"/>
  <c r="ED439" i="1" s="1"/>
  <c r="H431" i="1"/>
  <c r="ED431" i="1" s="1"/>
  <c r="H423" i="1"/>
  <c r="ED423" i="1" s="1"/>
  <c r="H415" i="1"/>
  <c r="ED415" i="1" s="1"/>
  <c r="H407" i="1"/>
  <c r="ED407" i="1" s="1"/>
  <c r="H399" i="1"/>
  <c r="ED399" i="1" s="1"/>
  <c r="H391" i="1"/>
  <c r="ED391" i="1" s="1"/>
  <c r="H383" i="1"/>
  <c r="ED383" i="1" s="1"/>
  <c r="H375" i="1"/>
  <c r="ED375" i="1" s="1"/>
  <c r="H367" i="1"/>
  <c r="ED367" i="1" s="1"/>
  <c r="H359" i="1"/>
  <c r="ED359" i="1" s="1"/>
  <c r="H351" i="1"/>
  <c r="ED351" i="1" s="1"/>
  <c r="H343" i="1"/>
  <c r="ED343" i="1" s="1"/>
  <c r="H335" i="1"/>
  <c r="ED335" i="1" s="1"/>
  <c r="H327" i="1"/>
  <c r="ED327" i="1" s="1"/>
  <c r="H319" i="1"/>
  <c r="ED319" i="1" s="1"/>
  <c r="H311" i="1"/>
  <c r="ED311" i="1" s="1"/>
  <c r="H303" i="1"/>
  <c r="ED303" i="1" s="1"/>
  <c r="H295" i="1"/>
  <c r="ED295" i="1" s="1"/>
  <c r="H287" i="1"/>
  <c r="ED287" i="1" s="1"/>
  <c r="H279" i="1"/>
  <c r="ED279" i="1" s="1"/>
  <c r="H271" i="1"/>
  <c r="ED271" i="1" s="1"/>
  <c r="H263" i="1"/>
  <c r="ED263" i="1" s="1"/>
  <c r="H255" i="1"/>
  <c r="ED255" i="1" s="1"/>
  <c r="H247" i="1"/>
  <c r="ED247" i="1" s="1"/>
  <c r="H239" i="1"/>
  <c r="ED239" i="1" s="1"/>
  <c r="H231" i="1"/>
  <c r="ED231" i="1" s="1"/>
  <c r="H223" i="1"/>
  <c r="ED223" i="1" s="1"/>
  <c r="H215" i="1"/>
  <c r="ED215" i="1" s="1"/>
  <c r="H207" i="1"/>
  <c r="ED207" i="1" s="1"/>
  <c r="H199" i="1"/>
  <c r="ED199" i="1" s="1"/>
  <c r="H191" i="1"/>
  <c r="ED191" i="1" s="1"/>
  <c r="H183" i="1"/>
  <c r="ED183" i="1" s="1"/>
  <c r="H175" i="1"/>
  <c r="ED175" i="1" s="1"/>
  <c r="H167" i="1"/>
  <c r="ED167" i="1" s="1"/>
  <c r="H159" i="1"/>
  <c r="ED159" i="1" s="1"/>
  <c r="H151" i="1"/>
  <c r="ED151" i="1" s="1"/>
  <c r="H143" i="1"/>
  <c r="ED143" i="1" s="1"/>
  <c r="H135" i="1"/>
  <c r="ED135" i="1" s="1"/>
  <c r="H127" i="1"/>
  <c r="ED127" i="1" s="1"/>
  <c r="H119" i="1"/>
  <c r="ED119" i="1" s="1"/>
  <c r="H111" i="1"/>
  <c r="ED111" i="1" s="1"/>
  <c r="H103" i="1"/>
  <c r="ED103" i="1" s="1"/>
  <c r="H95" i="1"/>
  <c r="ED95" i="1" s="1"/>
  <c r="H87" i="1"/>
  <c r="ED87" i="1" s="1"/>
  <c r="H79" i="1"/>
  <c r="ED79" i="1" s="1"/>
  <c r="H71" i="1"/>
  <c r="ED71" i="1" s="1"/>
  <c r="H63" i="1"/>
  <c r="ED63" i="1" s="1"/>
  <c r="H55" i="1"/>
  <c r="ED55" i="1" s="1"/>
  <c r="H47" i="1"/>
  <c r="ED47" i="1" s="1"/>
  <c r="H39" i="1"/>
  <c r="ED39" i="1" s="1"/>
  <c r="H31" i="1"/>
  <c r="ED31" i="1" s="1"/>
  <c r="H23" i="1"/>
  <c r="ED23" i="1" s="1"/>
  <c r="H15" i="1"/>
  <c r="ED15" i="1" s="1"/>
  <c r="H7" i="1"/>
  <c r="ED7" i="1" s="1"/>
  <c r="H991" i="1"/>
  <c r="ED991" i="1" s="1"/>
  <c r="H983" i="1"/>
  <c r="ED983" i="1" s="1"/>
  <c r="H975" i="1"/>
  <c r="ED975" i="1" s="1"/>
  <c r="H967" i="1"/>
  <c r="ED967" i="1" s="1"/>
  <c r="H959" i="1"/>
  <c r="ED959" i="1" s="1"/>
  <c r="H951" i="1"/>
  <c r="ED951" i="1" s="1"/>
  <c r="H943" i="1"/>
  <c r="ED943" i="1" s="1"/>
  <c r="H935" i="1"/>
  <c r="ED935" i="1" s="1"/>
  <c r="H927" i="1"/>
  <c r="ED927" i="1" s="1"/>
  <c r="H919" i="1"/>
  <c r="ED919" i="1" s="1"/>
  <c r="H911" i="1"/>
  <c r="ED911" i="1" s="1"/>
  <c r="H903" i="1"/>
  <c r="ED903" i="1" s="1"/>
  <c r="H895" i="1"/>
  <c r="ED895" i="1" s="1"/>
  <c r="H887" i="1"/>
  <c r="ED887" i="1" s="1"/>
  <c r="H879" i="1"/>
  <c r="ED879" i="1" s="1"/>
  <c r="H871" i="1"/>
  <c r="ED871" i="1" s="1"/>
  <c r="H863" i="1"/>
  <c r="ED863" i="1" s="1"/>
  <c r="H855" i="1"/>
  <c r="ED855" i="1" s="1"/>
  <c r="H847" i="1"/>
  <c r="ED847" i="1" s="1"/>
  <c r="H839" i="1"/>
  <c r="ED839" i="1" s="1"/>
  <c r="H831" i="1"/>
  <c r="ED831" i="1" s="1"/>
  <c r="H823" i="1"/>
  <c r="ED823" i="1" s="1"/>
  <c r="H815" i="1"/>
  <c r="ED815" i="1" s="1"/>
  <c r="H807" i="1"/>
  <c r="ED807" i="1" s="1"/>
  <c r="H799" i="1"/>
  <c r="ED799" i="1" s="1"/>
  <c r="H791" i="1"/>
  <c r="ED791" i="1" s="1"/>
  <c r="H783" i="1"/>
  <c r="ED783" i="1" s="1"/>
  <c r="H775" i="1"/>
  <c r="ED775" i="1" s="1"/>
  <c r="H767" i="1"/>
  <c r="ED767" i="1" s="1"/>
  <c r="H759" i="1"/>
  <c r="ED759" i="1" s="1"/>
  <c r="H751" i="1"/>
  <c r="ED751" i="1" s="1"/>
  <c r="H743" i="1"/>
  <c r="ED743" i="1" s="1"/>
  <c r="H735" i="1"/>
  <c r="ED735" i="1" s="1"/>
  <c r="H727" i="1"/>
  <c r="ED727" i="1" s="1"/>
  <c r="H719" i="1"/>
  <c r="ED719" i="1" s="1"/>
  <c r="H711" i="1"/>
  <c r="ED711" i="1" s="1"/>
  <c r="H703" i="1"/>
  <c r="ED703" i="1" s="1"/>
  <c r="H695" i="1"/>
  <c r="ED695" i="1" s="1"/>
  <c r="H687" i="1"/>
  <c r="ED687" i="1" s="1"/>
  <c r="H678" i="1"/>
  <c r="ED678" i="1" s="1"/>
  <c r="H670" i="1"/>
  <c r="ED670" i="1" s="1"/>
  <c r="H662" i="1"/>
  <c r="ED662" i="1" s="1"/>
  <c r="H654" i="1"/>
  <c r="ED654" i="1" s="1"/>
  <c r="H646" i="1"/>
  <c r="ED646" i="1" s="1"/>
  <c r="H638" i="1"/>
  <c r="ED638" i="1" s="1"/>
  <c r="H630" i="1"/>
  <c r="ED630" i="1" s="1"/>
  <c r="H622" i="1"/>
  <c r="ED622" i="1" s="1"/>
  <c r="H614" i="1"/>
  <c r="ED614" i="1" s="1"/>
  <c r="H606" i="1"/>
  <c r="ED606" i="1" s="1"/>
  <c r="H598" i="1"/>
  <c r="ED598" i="1" s="1"/>
  <c r="H590" i="1"/>
  <c r="ED590" i="1" s="1"/>
  <c r="H582" i="1"/>
  <c r="ED582" i="1" s="1"/>
  <c r="H574" i="1"/>
  <c r="ED574" i="1" s="1"/>
  <c r="H566" i="1"/>
  <c r="ED566" i="1" s="1"/>
  <c r="H558" i="1"/>
  <c r="ED558" i="1" s="1"/>
  <c r="H550" i="1"/>
  <c r="ED550" i="1" s="1"/>
  <c r="H542" i="1"/>
  <c r="ED542" i="1" s="1"/>
  <c r="H534" i="1"/>
  <c r="ED534" i="1" s="1"/>
  <c r="H526" i="1"/>
  <c r="ED526" i="1" s="1"/>
  <c r="H518" i="1"/>
  <c r="ED518" i="1" s="1"/>
  <c r="H510" i="1"/>
  <c r="ED510" i="1" s="1"/>
  <c r="H502" i="1"/>
  <c r="ED502" i="1" s="1"/>
  <c r="H494" i="1"/>
  <c r="ED494" i="1" s="1"/>
  <c r="H486" i="1"/>
  <c r="ED486" i="1" s="1"/>
  <c r="H478" i="1"/>
  <c r="ED478" i="1" s="1"/>
  <c r="H470" i="1"/>
  <c r="ED470" i="1" s="1"/>
  <c r="H462" i="1"/>
  <c r="ED462" i="1" s="1"/>
  <c r="H454" i="1"/>
  <c r="ED454" i="1" s="1"/>
  <c r="H446" i="1"/>
  <c r="ED446" i="1" s="1"/>
  <c r="H438" i="1"/>
  <c r="ED438" i="1" s="1"/>
  <c r="H430" i="1"/>
  <c r="ED430" i="1" s="1"/>
  <c r="H422" i="1"/>
  <c r="ED422" i="1" s="1"/>
  <c r="H414" i="1"/>
  <c r="ED414" i="1" s="1"/>
  <c r="H406" i="1"/>
  <c r="ED406" i="1" s="1"/>
  <c r="H398" i="1"/>
  <c r="ED398" i="1" s="1"/>
  <c r="H390" i="1"/>
  <c r="ED390" i="1" s="1"/>
  <c r="H382" i="1"/>
  <c r="ED382" i="1" s="1"/>
  <c r="H374" i="1"/>
  <c r="ED374" i="1" s="1"/>
  <c r="H366" i="1"/>
  <c r="ED366" i="1" s="1"/>
  <c r="H358" i="1"/>
  <c r="ED358" i="1" s="1"/>
  <c r="H350" i="1"/>
  <c r="ED350" i="1" s="1"/>
  <c r="H342" i="1"/>
  <c r="ED342" i="1" s="1"/>
  <c r="H334" i="1"/>
  <c r="ED334" i="1" s="1"/>
  <c r="H326" i="1"/>
  <c r="ED326" i="1" s="1"/>
  <c r="H318" i="1"/>
  <c r="ED318" i="1" s="1"/>
  <c r="H310" i="1"/>
  <c r="ED310" i="1" s="1"/>
  <c r="H302" i="1"/>
  <c r="ED302" i="1" s="1"/>
  <c r="H294" i="1"/>
  <c r="ED294" i="1" s="1"/>
  <c r="H286" i="1"/>
  <c r="ED286" i="1" s="1"/>
  <c r="H278" i="1"/>
  <c r="ED278" i="1" s="1"/>
  <c r="H270" i="1"/>
  <c r="ED270" i="1" s="1"/>
  <c r="H262" i="1"/>
  <c r="ED262" i="1" s="1"/>
  <c r="H254" i="1"/>
  <c r="ED254" i="1" s="1"/>
  <c r="H246" i="1"/>
  <c r="ED246" i="1" s="1"/>
  <c r="H238" i="1"/>
  <c r="ED238" i="1" s="1"/>
  <c r="H230" i="1"/>
  <c r="ED230" i="1" s="1"/>
  <c r="H222" i="1"/>
  <c r="ED222" i="1" s="1"/>
  <c r="H214" i="1"/>
  <c r="ED214" i="1" s="1"/>
  <c r="H206" i="1"/>
  <c r="ED206" i="1" s="1"/>
  <c r="H198" i="1"/>
  <c r="ED198" i="1" s="1"/>
  <c r="H190" i="1"/>
  <c r="ED190" i="1" s="1"/>
  <c r="H182" i="1"/>
  <c r="ED182" i="1" s="1"/>
  <c r="H174" i="1"/>
  <c r="ED174" i="1" s="1"/>
  <c r="H166" i="1"/>
  <c r="ED166" i="1" s="1"/>
  <c r="H158" i="1"/>
  <c r="ED158" i="1" s="1"/>
  <c r="H150" i="1"/>
  <c r="ED150" i="1" s="1"/>
  <c r="H142" i="1"/>
  <c r="ED142" i="1" s="1"/>
  <c r="H134" i="1"/>
  <c r="ED134" i="1" s="1"/>
  <c r="H126" i="1"/>
  <c r="ED126" i="1" s="1"/>
  <c r="H118" i="1"/>
  <c r="ED118" i="1" s="1"/>
  <c r="H110" i="1"/>
  <c r="ED110" i="1" s="1"/>
  <c r="H94" i="1"/>
  <c r="ED94" i="1" s="1"/>
  <c r="H86" i="1"/>
  <c r="ED86" i="1" s="1"/>
  <c r="H78" i="1"/>
  <c r="ED78" i="1" s="1"/>
  <c r="H70" i="1"/>
  <c r="ED70" i="1" s="1"/>
  <c r="H62" i="1"/>
  <c r="ED62" i="1" s="1"/>
  <c r="H54" i="1"/>
  <c r="ED54" i="1" s="1"/>
  <c r="H46" i="1"/>
  <c r="ED46" i="1" s="1"/>
  <c r="H38" i="1"/>
  <c r="ED38" i="1" s="1"/>
  <c r="H30" i="1"/>
  <c r="ED30" i="1" s="1"/>
  <c r="H22" i="1"/>
  <c r="ED22" i="1" s="1"/>
  <c r="H14" i="1"/>
  <c r="ED14" i="1" s="1"/>
  <c r="H990" i="1"/>
  <c r="ED990" i="1" s="1"/>
  <c r="H982" i="1"/>
  <c r="ED982" i="1" s="1"/>
  <c r="H974" i="1"/>
  <c r="ED974" i="1" s="1"/>
  <c r="H966" i="1"/>
  <c r="ED966" i="1" s="1"/>
  <c r="H958" i="1"/>
  <c r="ED958" i="1" s="1"/>
  <c r="H950" i="1"/>
  <c r="ED950" i="1" s="1"/>
  <c r="H942" i="1"/>
  <c r="ED942" i="1" s="1"/>
  <c r="H934" i="1"/>
  <c r="ED934" i="1" s="1"/>
  <c r="H926" i="1"/>
  <c r="ED926" i="1" s="1"/>
  <c r="H918" i="1"/>
  <c r="ED918" i="1" s="1"/>
  <c r="H910" i="1"/>
  <c r="ED910" i="1" s="1"/>
  <c r="H902" i="1"/>
  <c r="ED902" i="1" s="1"/>
  <c r="H894" i="1"/>
  <c r="ED894" i="1" s="1"/>
  <c r="H886" i="1"/>
  <c r="ED886" i="1" s="1"/>
  <c r="H878" i="1"/>
  <c r="ED878" i="1" s="1"/>
  <c r="H870" i="1"/>
  <c r="ED870" i="1" s="1"/>
  <c r="H862" i="1"/>
  <c r="ED862" i="1" s="1"/>
  <c r="H854" i="1"/>
  <c r="ED854" i="1" s="1"/>
  <c r="H846" i="1"/>
  <c r="ED846" i="1" s="1"/>
  <c r="H838" i="1"/>
  <c r="ED838" i="1" s="1"/>
  <c r="H830" i="1"/>
  <c r="ED830" i="1" s="1"/>
  <c r="H822" i="1"/>
  <c r="ED822" i="1" s="1"/>
  <c r="H814" i="1"/>
  <c r="ED814" i="1" s="1"/>
  <c r="H806" i="1"/>
  <c r="ED806" i="1" s="1"/>
  <c r="H798" i="1"/>
  <c r="ED798" i="1" s="1"/>
  <c r="H790" i="1"/>
  <c r="ED790" i="1" s="1"/>
  <c r="H782" i="1"/>
  <c r="ED782" i="1" s="1"/>
  <c r="H774" i="1"/>
  <c r="ED774" i="1" s="1"/>
  <c r="H766" i="1"/>
  <c r="ED766" i="1" s="1"/>
  <c r="H758" i="1"/>
  <c r="ED758" i="1" s="1"/>
  <c r="H750" i="1"/>
  <c r="ED750" i="1" s="1"/>
  <c r="H742" i="1"/>
  <c r="ED742" i="1" s="1"/>
  <c r="H734" i="1"/>
  <c r="ED734" i="1" s="1"/>
  <c r="H726" i="1"/>
  <c r="ED726" i="1" s="1"/>
  <c r="H718" i="1"/>
  <c r="ED718" i="1" s="1"/>
  <c r="H710" i="1"/>
  <c r="ED710" i="1" s="1"/>
  <c r="H702" i="1"/>
  <c r="ED702" i="1" s="1"/>
  <c r="H694" i="1"/>
  <c r="ED694" i="1" s="1"/>
  <c r="H686" i="1"/>
  <c r="ED686" i="1" s="1"/>
  <c r="H677" i="1"/>
  <c r="ED677" i="1" s="1"/>
  <c r="H669" i="1"/>
  <c r="ED669" i="1" s="1"/>
  <c r="H661" i="1"/>
  <c r="ED661" i="1" s="1"/>
  <c r="H653" i="1"/>
  <c r="ED653" i="1" s="1"/>
  <c r="H645" i="1"/>
  <c r="ED645" i="1" s="1"/>
  <c r="H637" i="1"/>
  <c r="ED637" i="1" s="1"/>
  <c r="H629" i="1"/>
  <c r="ED629" i="1" s="1"/>
  <c r="H621" i="1"/>
  <c r="ED621" i="1" s="1"/>
  <c r="H613" i="1"/>
  <c r="ED613" i="1" s="1"/>
  <c r="H605" i="1"/>
  <c r="ED605" i="1" s="1"/>
  <c r="H597" i="1"/>
  <c r="ED597" i="1" s="1"/>
  <c r="H589" i="1"/>
  <c r="ED589" i="1" s="1"/>
  <c r="H581" i="1"/>
  <c r="ED581" i="1" s="1"/>
  <c r="H573" i="1"/>
  <c r="ED573" i="1" s="1"/>
  <c r="H565" i="1"/>
  <c r="ED565" i="1" s="1"/>
  <c r="H557" i="1"/>
  <c r="ED557" i="1" s="1"/>
  <c r="H549" i="1"/>
  <c r="ED549" i="1" s="1"/>
  <c r="H541" i="1"/>
  <c r="ED541" i="1" s="1"/>
  <c r="H533" i="1"/>
  <c r="ED533" i="1" s="1"/>
  <c r="H525" i="1"/>
  <c r="ED525" i="1" s="1"/>
  <c r="H517" i="1"/>
  <c r="ED517" i="1" s="1"/>
  <c r="H509" i="1"/>
  <c r="ED509" i="1" s="1"/>
  <c r="H501" i="1"/>
  <c r="ED501" i="1" s="1"/>
  <c r="H493" i="1"/>
  <c r="ED493" i="1" s="1"/>
  <c r="H485" i="1"/>
  <c r="ED485" i="1" s="1"/>
  <c r="H477" i="1"/>
  <c r="ED477" i="1" s="1"/>
  <c r="H469" i="1"/>
  <c r="ED469" i="1" s="1"/>
  <c r="H461" i="1"/>
  <c r="ED461" i="1" s="1"/>
  <c r="H453" i="1"/>
  <c r="ED453" i="1" s="1"/>
  <c r="H445" i="1"/>
  <c r="ED445" i="1" s="1"/>
  <c r="H437" i="1"/>
  <c r="ED437" i="1" s="1"/>
  <c r="H429" i="1"/>
  <c r="ED429" i="1" s="1"/>
  <c r="H421" i="1"/>
  <c r="ED421" i="1" s="1"/>
  <c r="H413" i="1"/>
  <c r="ED413" i="1" s="1"/>
  <c r="H405" i="1"/>
  <c r="ED405" i="1" s="1"/>
  <c r="H397" i="1"/>
  <c r="ED397" i="1" s="1"/>
  <c r="H389" i="1"/>
  <c r="ED389" i="1" s="1"/>
  <c r="H381" i="1"/>
  <c r="ED381" i="1" s="1"/>
  <c r="H373" i="1"/>
  <c r="ED373" i="1" s="1"/>
  <c r="H365" i="1"/>
  <c r="ED365" i="1" s="1"/>
  <c r="H357" i="1"/>
  <c r="ED357" i="1" s="1"/>
  <c r="H349" i="1"/>
  <c r="ED349" i="1" s="1"/>
  <c r="H341" i="1"/>
  <c r="ED341" i="1" s="1"/>
  <c r="H333" i="1"/>
  <c r="ED333" i="1" s="1"/>
  <c r="H325" i="1"/>
  <c r="ED325" i="1" s="1"/>
  <c r="H317" i="1"/>
  <c r="ED317" i="1" s="1"/>
  <c r="H309" i="1"/>
  <c r="ED309" i="1" s="1"/>
  <c r="H301" i="1"/>
  <c r="ED301" i="1" s="1"/>
  <c r="H293" i="1"/>
  <c r="ED293" i="1" s="1"/>
  <c r="H285" i="1"/>
  <c r="ED285" i="1" s="1"/>
  <c r="H277" i="1"/>
  <c r="ED277" i="1" s="1"/>
  <c r="H269" i="1"/>
  <c r="ED269" i="1" s="1"/>
  <c r="H261" i="1"/>
  <c r="ED261" i="1" s="1"/>
  <c r="H253" i="1"/>
  <c r="ED253" i="1" s="1"/>
  <c r="H245" i="1"/>
  <c r="ED245" i="1" s="1"/>
  <c r="H237" i="1"/>
  <c r="ED237" i="1" s="1"/>
  <c r="H229" i="1"/>
  <c r="ED229" i="1" s="1"/>
  <c r="H221" i="1"/>
  <c r="ED221" i="1" s="1"/>
  <c r="H213" i="1"/>
  <c r="ED213" i="1" s="1"/>
  <c r="H205" i="1"/>
  <c r="ED205" i="1" s="1"/>
  <c r="H197" i="1"/>
  <c r="ED197" i="1" s="1"/>
  <c r="H189" i="1"/>
  <c r="ED189" i="1" s="1"/>
  <c r="H181" i="1"/>
  <c r="ED181" i="1" s="1"/>
  <c r="H173" i="1"/>
  <c r="ED173" i="1" s="1"/>
  <c r="H165" i="1"/>
  <c r="ED165" i="1" s="1"/>
  <c r="H157" i="1"/>
  <c r="ED157" i="1" s="1"/>
  <c r="H149" i="1"/>
  <c r="ED149" i="1" s="1"/>
  <c r="H141" i="1"/>
  <c r="ED141" i="1" s="1"/>
  <c r="H133" i="1"/>
  <c r="ED133" i="1" s="1"/>
  <c r="H125" i="1"/>
  <c r="ED125" i="1" s="1"/>
  <c r="H117" i="1"/>
  <c r="ED117" i="1" s="1"/>
  <c r="H109" i="1"/>
  <c r="ED109" i="1" s="1"/>
  <c r="H101" i="1"/>
  <c r="ED101" i="1" s="1"/>
  <c r="H93" i="1"/>
  <c r="ED93" i="1" s="1"/>
  <c r="H85" i="1"/>
  <c r="ED85" i="1" s="1"/>
  <c r="H77" i="1"/>
  <c r="ED77" i="1" s="1"/>
  <c r="H69" i="1"/>
  <c r="ED69" i="1" s="1"/>
  <c r="H61" i="1"/>
  <c r="ED61" i="1" s="1"/>
  <c r="H53" i="1"/>
  <c r="ED53" i="1" s="1"/>
  <c r="H45" i="1"/>
  <c r="ED45" i="1" s="1"/>
  <c r="H37" i="1"/>
  <c r="ED37" i="1" s="1"/>
  <c r="H29" i="1"/>
  <c r="ED29" i="1" s="1"/>
  <c r="H21" i="1"/>
  <c r="ED21" i="1" s="1"/>
  <c r="H13" i="1"/>
  <c r="ED13" i="1" s="1"/>
  <c r="H813" i="1"/>
  <c r="ED813" i="1" s="1"/>
  <c r="H805" i="1"/>
  <c r="ED805" i="1" s="1"/>
  <c r="H797" i="1"/>
  <c r="ED797" i="1" s="1"/>
  <c r="H789" i="1"/>
  <c r="ED789" i="1" s="1"/>
  <c r="H781" i="1"/>
  <c r="ED781" i="1" s="1"/>
  <c r="H773" i="1"/>
  <c r="ED773" i="1" s="1"/>
  <c r="H765" i="1"/>
  <c r="ED765" i="1" s="1"/>
  <c r="H757" i="1"/>
  <c r="ED757" i="1" s="1"/>
  <c r="H749" i="1"/>
  <c r="ED749" i="1" s="1"/>
  <c r="H741" i="1"/>
  <c r="ED741" i="1" s="1"/>
  <c r="H733" i="1"/>
  <c r="ED733" i="1" s="1"/>
  <c r="H725" i="1"/>
  <c r="ED725" i="1" s="1"/>
  <c r="H717" i="1"/>
  <c r="ED717" i="1" s="1"/>
  <c r="H709" i="1"/>
  <c r="ED709" i="1" s="1"/>
  <c r="H701" i="1"/>
  <c r="ED701" i="1" s="1"/>
  <c r="H693" i="1"/>
  <c r="ED693" i="1" s="1"/>
  <c r="H685" i="1"/>
  <c r="ED685" i="1" s="1"/>
  <c r="ED754" i="1"/>
  <c r="ED26" i="1"/>
  <c r="ED665" i="1"/>
  <c r="ED657" i="1"/>
  <c r="ED649" i="1"/>
  <c r="ED641" i="1"/>
  <c r="ED633" i="1"/>
  <c r="ED625" i="1"/>
  <c r="ED617" i="1"/>
  <c r="ED609" i="1"/>
  <c r="ED601" i="1"/>
  <c r="ED593" i="1"/>
  <c r="ED585" i="1"/>
  <c r="ED577" i="1"/>
  <c r="ED569" i="1"/>
  <c r="ED561" i="1"/>
  <c r="ED553" i="1"/>
  <c r="ED545" i="1"/>
  <c r="ED537" i="1"/>
  <c r="ED529" i="1"/>
  <c r="ED521" i="1"/>
  <c r="ED513" i="1"/>
  <c r="ED505" i="1"/>
  <c r="ED497" i="1"/>
  <c r="ED489" i="1"/>
  <c r="ED481" i="1"/>
  <c r="ED473" i="1"/>
  <c r="ED465" i="1"/>
  <c r="ED457" i="1"/>
  <c r="ED449" i="1"/>
  <c r="ED441" i="1"/>
  <c r="ED433" i="1"/>
  <c r="ED425" i="1"/>
  <c r="ED417" i="1"/>
  <c r="ED409" i="1"/>
  <c r="ED401" i="1"/>
  <c r="ED393" i="1"/>
  <c r="ED385" i="1"/>
  <c r="ED377" i="1"/>
  <c r="ED369" i="1"/>
  <c r="ED361" i="1"/>
  <c r="ED353" i="1"/>
  <c r="ED345" i="1"/>
  <c r="ED337" i="1"/>
  <c r="ED329" i="1"/>
  <c r="ED321" i="1"/>
  <c r="ED313" i="1"/>
  <c r="ED305" i="1"/>
  <c r="ED297" i="1"/>
  <c r="ED289" i="1"/>
  <c r="ED281" i="1"/>
  <c r="ED273" i="1"/>
  <c r="ED265" i="1"/>
  <c r="ED257" i="1"/>
  <c r="ED249" i="1"/>
  <c r="ED241" i="1"/>
  <c r="ED233" i="1"/>
  <c r="ED225" i="1"/>
  <c r="ED217" i="1"/>
  <c r="ED209" i="1"/>
  <c r="ED201" i="1"/>
  <c r="ED193" i="1"/>
  <c r="ED185" i="1"/>
  <c r="ED177" i="1"/>
  <c r="ED169" i="1"/>
  <c r="ED161" i="1"/>
  <c r="ED153" i="1"/>
  <c r="ED145" i="1"/>
  <c r="ED137" i="1"/>
  <c r="ED129" i="1"/>
  <c r="ED121" i="1"/>
  <c r="ED113" i="1"/>
  <c r="ED105" i="1"/>
  <c r="ED97" i="1"/>
  <c r="ED89" i="1"/>
  <c r="ED81" i="1"/>
  <c r="ED73" i="1"/>
  <c r="ED65" i="1"/>
  <c r="ED57" i="1"/>
  <c r="ED49" i="1"/>
  <c r="ED41" i="1"/>
  <c r="ED33" i="1"/>
  <c r="ED25" i="1"/>
  <c r="ED17" i="1"/>
  <c r="ED9" i="1"/>
  <c r="ED683" i="1"/>
  <c r="ED675" i="1"/>
  <c r="ED667" i="1"/>
  <c r="ED659" i="1"/>
  <c r="ED651" i="1"/>
  <c r="ED643" i="1"/>
  <c r="ED635" i="1"/>
  <c r="ED627" i="1"/>
  <c r="ED619" i="1"/>
  <c r="ED611" i="1"/>
  <c r="ED603" i="1"/>
  <c r="ED595" i="1"/>
  <c r="ED587" i="1"/>
  <c r="ED579" i="1"/>
  <c r="ED571" i="1"/>
  <c r="ED563" i="1"/>
  <c r="ED555" i="1"/>
  <c r="ED547" i="1"/>
  <c r="ED539" i="1"/>
  <c r="ED531" i="1"/>
  <c r="ED523" i="1"/>
  <c r="ED515" i="1"/>
  <c r="ED507" i="1"/>
  <c r="ED499" i="1"/>
  <c r="ED491" i="1"/>
  <c r="ED483" i="1"/>
  <c r="ED475" i="1"/>
  <c r="ED467" i="1"/>
  <c r="ED459" i="1"/>
  <c r="ED451" i="1"/>
  <c r="ED443" i="1"/>
  <c r="ED435" i="1"/>
  <c r="ED427" i="1"/>
  <c r="ED419" i="1"/>
  <c r="ED411" i="1"/>
  <c r="ED403" i="1"/>
  <c r="ED395" i="1"/>
  <c r="ED387" i="1"/>
  <c r="ED379" i="1"/>
  <c r="ED371" i="1"/>
  <c r="ED363" i="1"/>
  <c r="ED355" i="1"/>
  <c r="ED347" i="1"/>
  <c r="ED339" i="1"/>
  <c r="ED331" i="1"/>
  <c r="ED323" i="1"/>
  <c r="ED315" i="1"/>
  <c r="ED307" i="1"/>
  <c r="ED299" i="1"/>
  <c r="ED291" i="1"/>
  <c r="ED283" i="1"/>
  <c r="ED275" i="1"/>
  <c r="ED267" i="1"/>
  <c r="ED259" i="1"/>
  <c r="ED251" i="1"/>
  <c r="ED243" i="1"/>
  <c r="ED235" i="1"/>
  <c r="ED227" i="1"/>
  <c r="ED219" i="1"/>
  <c r="ED211" i="1"/>
  <c r="ED203" i="1"/>
  <c r="ED195" i="1"/>
  <c r="ED187" i="1"/>
  <c r="ED179" i="1"/>
  <c r="ED171" i="1"/>
  <c r="ED163" i="1"/>
  <c r="ED155" i="1"/>
  <c r="ED147" i="1"/>
  <c r="ED139" i="1"/>
  <c r="ED131" i="1"/>
  <c r="ED123" i="1"/>
  <c r="ED115" i="1"/>
  <c r="ED107" i="1"/>
  <c r="ED99" i="1"/>
  <c r="ED91" i="1"/>
  <c r="ED83" i="1"/>
  <c r="ED75" i="1"/>
  <c r="ED67" i="1"/>
  <c r="ED59" i="1"/>
  <c r="ED51" i="1"/>
  <c r="ED43" i="1"/>
  <c r="ED35" i="1"/>
  <c r="ED27" i="1"/>
  <c r="ED19" i="1"/>
  <c r="ED11" i="1"/>
  <c r="G3" i="1" l="1"/>
  <c r="H3" i="1" l="1"/>
  <c r="ED3" i="1" s="1"/>
  <c r="EF5" i="1" s="1"/>
</calcChain>
</file>

<file path=xl/sharedStrings.xml><?xml version="1.0" encoding="utf-8"?>
<sst xmlns="http://schemas.openxmlformats.org/spreadsheetml/2006/main" count="8060" uniqueCount="5165">
  <si>
    <t>Name</t>
  </si>
  <si>
    <t>Gender</t>
  </si>
  <si>
    <t>Nationality</t>
  </si>
  <si>
    <t>Contact Information</t>
  </si>
  <si>
    <t>Study Start Date</t>
  </si>
  <si>
    <t>Study End Date</t>
  </si>
  <si>
    <t>Courses and Grades</t>
  </si>
  <si>
    <t>Workplaces</t>
  </si>
  <si>
    <t>Insurance History</t>
  </si>
  <si>
    <t>Academic Institution Name</t>
  </si>
  <si>
    <t>Certification Date</t>
  </si>
  <si>
    <t>total_score</t>
  </si>
  <si>
    <t>Age</t>
  </si>
  <si>
    <t>Age_Weight</t>
  </si>
  <si>
    <t>Number of Articles</t>
  </si>
  <si>
    <t>Number of Articles_Weight</t>
  </si>
  <si>
    <t>Total Years of Experience</t>
  </si>
  <si>
    <t>Total Years of Experience_Weight</t>
  </si>
  <si>
    <t>Total_Number of Surgeries Performed</t>
  </si>
  <si>
    <t>Total_Number of Surgeries Performed_Weight</t>
  </si>
  <si>
    <t>Medical Malpractice Claims</t>
  </si>
  <si>
    <t>Medical Malpractice Claims_Weight</t>
  </si>
  <si>
    <t>Insurance History Label</t>
  </si>
  <si>
    <t>Insurance History Label_Weight</t>
  </si>
  <si>
    <t>Israeli Medical Licensing Exam Results</t>
  </si>
  <si>
    <t>Israeli Medical Licensing Exam Results_Weight</t>
  </si>
  <si>
    <t>recommendation_label</t>
  </si>
  <si>
    <t>recommendation_label_Weight</t>
  </si>
  <si>
    <t>patient_feedback_label</t>
  </si>
  <si>
    <t>patient_feedback_label_Weight</t>
  </si>
  <si>
    <t>employer_recommendations_label</t>
  </si>
  <si>
    <t>employer_recommendations_label_Weight</t>
  </si>
  <si>
    <t>Avg_Grades</t>
  </si>
  <si>
    <t>Avg_Grades_Weight</t>
  </si>
  <si>
    <t>Education Country_Argentina</t>
  </si>
  <si>
    <t>Education Country_Argentina_Weight</t>
  </si>
  <si>
    <t>Education Country_Belarus</t>
  </si>
  <si>
    <t>Education Country_Belarus_Weight</t>
  </si>
  <si>
    <t>Education Country_Brazil</t>
  </si>
  <si>
    <t>Education Country_Brazil_Weight</t>
  </si>
  <si>
    <t>Education Country_Canada</t>
  </si>
  <si>
    <t>Education Country_Canada_Weight</t>
  </si>
  <si>
    <t>Education Country_Ethiopia</t>
  </si>
  <si>
    <t>Education Country_Ethiopia_Weight</t>
  </si>
  <si>
    <t>Education Country_France</t>
  </si>
  <si>
    <t>Education Country_France_Weight</t>
  </si>
  <si>
    <t>Education Country_Germany</t>
  </si>
  <si>
    <t>Education Country_Germany_Weight</t>
  </si>
  <si>
    <t>Education Country_Hungary</t>
  </si>
  <si>
    <t>Education Country_Hungary_Weight</t>
  </si>
  <si>
    <t>Education Country_India</t>
  </si>
  <si>
    <t>Education Country_India_Weight</t>
  </si>
  <si>
    <t>Education Country_Lithuania</t>
  </si>
  <si>
    <t>Education Country_Lithuania_Weight</t>
  </si>
  <si>
    <t>Education Country_Moldova</t>
  </si>
  <si>
    <t>Education Country_Moldova_Weight</t>
  </si>
  <si>
    <t>Education Country_Philippines</t>
  </si>
  <si>
    <t>Education Country_Philippines_Weight</t>
  </si>
  <si>
    <t>Education Country_Poland</t>
  </si>
  <si>
    <t>Education Country_Poland_Weight</t>
  </si>
  <si>
    <t>Education Country_Romania</t>
  </si>
  <si>
    <t>Education Country_Romania_Weight</t>
  </si>
  <si>
    <t>Education Country_Russia</t>
  </si>
  <si>
    <t>Education Country_Russia_Weight</t>
  </si>
  <si>
    <t>Education Country_South Africa</t>
  </si>
  <si>
    <t>Education Country_South Africa_Weight</t>
  </si>
  <si>
    <t>Education Country_Ukraine</t>
  </si>
  <si>
    <t>Education Country_Ukraine_Weight</t>
  </si>
  <si>
    <t>Education Country_United Kingdom</t>
  </si>
  <si>
    <t>Education Country_United Kingdom_Weight</t>
  </si>
  <si>
    <t>Education Country_United States</t>
  </si>
  <si>
    <t>Education Country_United States_Weight</t>
  </si>
  <si>
    <t>Education Country_Uzbekistan</t>
  </si>
  <si>
    <t>Education Country_Uzbekistan_Weight</t>
  </si>
  <si>
    <t>Degree_MBBS</t>
  </si>
  <si>
    <t>Degree_MBBS_Weight</t>
  </si>
  <si>
    <t>Degree_MD</t>
  </si>
  <si>
    <t>Degree_MD_Weight</t>
  </si>
  <si>
    <t>Diploma Certification_False</t>
  </si>
  <si>
    <t>Diploma Certification_False_Weight</t>
  </si>
  <si>
    <t>Diploma Certification_True</t>
  </si>
  <si>
    <t>Diploma Certification_True_Weight</t>
  </si>
  <si>
    <t>Certificate of Good Conduct_False</t>
  </si>
  <si>
    <t>Certificate of Good Conduct_False_Weight</t>
  </si>
  <si>
    <t>Certificate of Good Conduct_True</t>
  </si>
  <si>
    <t>Certificate of Good Conduct_True_Weight</t>
  </si>
  <si>
    <t>Criminal Record in Israel_False</t>
  </si>
  <si>
    <t>Criminal Record in Israel_False_Weight</t>
  </si>
  <si>
    <t>Criminal Record in Israel_True</t>
  </si>
  <si>
    <t>Criminal Record in Israel_True_Weight</t>
  </si>
  <si>
    <t>specialty_Cardiac Surgery</t>
  </si>
  <si>
    <t>specialty_Cardiac Surgery_Weight</t>
  </si>
  <si>
    <t>specialty_General Surgery</t>
  </si>
  <si>
    <t>specialty_General Surgery_Weight</t>
  </si>
  <si>
    <t>specialty_Neurosurgery</t>
  </si>
  <si>
    <t>specialty_Neurosurgery_Weight</t>
  </si>
  <si>
    <t>specialty_Orthopedic Surgery</t>
  </si>
  <si>
    <t>specialty_Orthopedic Surgery_Weight</t>
  </si>
  <si>
    <t>specialty_Pediatric Surgery</t>
  </si>
  <si>
    <t>specialty_Pediatric Surgery_Weight</t>
  </si>
  <si>
    <t>specialty_Plastic Surgery</t>
  </si>
  <si>
    <t>specialty_Plastic Surgery_Weight</t>
  </si>
  <si>
    <t>Proficiency in Hebrew_Advanced</t>
  </si>
  <si>
    <t>Proficiency in Hebrew_Advanced_Weight</t>
  </si>
  <si>
    <t>Proficiency in Hebrew_Beginner</t>
  </si>
  <si>
    <t>Proficiency in Hebrew_Beginner_Weight</t>
  </si>
  <si>
    <t>Proficiency in Hebrew_Fluent</t>
  </si>
  <si>
    <t>Proficiency in Hebrew_Fluent_Weight</t>
  </si>
  <si>
    <t>Proficiency in Hebrew_Intermediate</t>
  </si>
  <si>
    <t>Proficiency in Hebrew_Intermediate_Weight</t>
  </si>
  <si>
    <t>Proficiency in English_Advanced</t>
  </si>
  <si>
    <t>Proficiency in English_Advanced_Weight</t>
  </si>
  <si>
    <t>Proficiency in English_Beginner</t>
  </si>
  <si>
    <t>Proficiency in English_Beginner_Weight</t>
  </si>
  <si>
    <t>Proficiency in English_Fluent</t>
  </si>
  <si>
    <t>Proficiency in English_Fluent_Weight</t>
  </si>
  <si>
    <t>Proficiency in English_Intermediate</t>
  </si>
  <si>
    <t>Proficiency in English_Intermediate_Weight</t>
  </si>
  <si>
    <t>Eric Odom</t>
  </si>
  <si>
    <t>Male</t>
  </si>
  <si>
    <t>Ethiopia</t>
  </si>
  <si>
    <t>001-815-271-3537x4227</t>
  </si>
  <si>
    <t>[('Surgical Techniques', 67, datetime.date(2000, 7, 18), datetime.date(2002, 11, 21)), ('Anesthesiology', 72, datetime.date(2006, 7, 25), datetime.date(2001, 10, 3)), ('Orthopedic Surgery', 59, datetime.date(2002, 3, 3), datetime.date(2003, 2, 20)), ('Transplant Surgery', 62, datetime.date(1999, 8, 12), datetime.date(2000, 3, 30)), ('Microbiology', 54, datetime.date(2003, 10, 3), datetime.date(1998, 10, 1)), ('Robotic Surgery', 61, datetime.date(2000, 12, 22), datetime.date(2002, 7, 3)), ('Orthopedic Surgery', 59, datetime.date(1997, 5, 31), datetime.date(1998, 10, 10)), ('Neurosurgery', 60, datetime.date(1999, 12, 3), datetime.date(2002, 12, 31)), ('Surgical Techniques', 85, datetime.date(1997, 2, 16), datetime.date(2003, 8, 17)), ('Neurosurgery', 52, datetime.date(1997, 6, 25), datetime.date(2003, 10, 11))]</t>
  </si>
  <si>
    <t>[{'Institution Name': 'Moore, Gonzalez and Cole', 'Location': 'Russia', 'Type of Institution': 'Public', 'Number of Years Worked There': 14, 'Medical Center Level': 'Secondary', 'Number of Surgeries Performed': 847, 'Additional Responsibilities': ['Teacher, primary school'], 'Percentage of Patients with Complications': 97.34549561388344,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'Wiley Ltd', 'Location': 'Russia', 'Type of Institution': 'Private', 'Number of Years Worked There': 1, 'Medical Center Level': 'Secondary', 'Number of Surgeries Performed': 371, 'Additional Responsibilities': ['Furniture conservator/restorer', 'Ambulance person', 'Editor, commissioning'], 'Percentage of Patients with Complications': 12.370985833248993,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 {'Institution Name': 'Barnett Ltd', 'Location': 'Russia', 'Type of Institution': 'Private', 'Number of Years Worked There': 27, 'Medical Center Level': 'Tertiary', 'Number of Surgeries Performed': 838, 'Additional Responsibilities': ['Copy'], 'Percentage of Patients with Complications': 35.125699867362215, 'Patient Feedback': 'Terrible experience. The doctor was dismissive and the procedure went wrong.', 'Patient Feedback Label': 1, 'Recommendation Letters': 'The surgeon has consistently met basic expectations.', 'Recommendation Letters Label': 3, 'Recommendations from Former Employers': 'I highly endorse this surgeon for their skills and dedication.', 'Recommendations from Former Employers Label': 4}]</t>
  </si>
  <si>
    <t>A few claims filed, average risk profile.</t>
  </si>
  <si>
    <t>Alvarez, Johnson and Kim</t>
  </si>
  <si>
    <t>Erin Reed</t>
  </si>
  <si>
    <t>Other</t>
  </si>
  <si>
    <t>Argentina</t>
  </si>
  <si>
    <t>348.649.5064x72797</t>
  </si>
  <si>
    <t>[('Trauma Surgery', 70, datetime.date(1997, 11, 23), datetime.date(1997, 1, 1)), ('Anatomy', 74, datetime.date(1997, 2, 25), datetime.date(1998, 5, 17)), ('Pediatric Surgery', 80, datetime.date(1997, 8, 10), datetime.date(2000, 2, 8)), ('Trauma Surgery', 70, datetime.date(1996, 6, 9), datetime.date(1997, 9, 22)), ('Oncological Surgery', 63, datetime.date(1997, 6, 28), datetime.date(1996, 8, 1)), ('Oncological Surgery', 86, datetime.date(1999, 5, 28), datetime.date(1996, 6, 28)), ('Biochemistry', 65, datetime.date(1996, 10, 10), datetime.date(2000, 1, 14)), ('Vascular Surgery', 67, datetime.date(1999, 3, 14), datetime.date(1997, 7, 12)), ('Emergency Medicine', 66, datetime.date(1998, 4, 15), datetime.date(2000, 1, 21)), ('Transplant Surgery', 60, datetime.date(1997, 10, 8), datetime.date(1998, 5, 16))]</t>
  </si>
  <si>
    <t>[{'Institution Name': 'Nelson, Briggs and Garcia', 'Location': 'Brazil', 'Type of Institution': 'Private', 'Number of Years Worked There': 16, 'Medical Center Level': 'Primary', 'Number of Surgeries Performed': 526, 'Additional Responsibilities': ['Operational investment banker', 'Engineer, civil (contracting)', 'Pharmacologist'], 'Percentage of Patients with Complications': 20.380547281585983,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'White, Nelson and Hodge', 'Location': 'Brazil', 'Type of Institution': 'Public', 'Number of Years Worked There': 3, 'Medical Center Level': 'Tertiary', 'Number of Surgeries Performed': 564, 'Additional Responsibilities': ['Rural practice surveyor', 'Insurance account manager', 'Solicitor', 'Health visitor'], 'Percentage of Patients with Complications': 5.5141077466138615,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'Nguyen and Sons', 'Location': 'Brazil', 'Type of Institution': 'Private', 'Number of Years Worked There': 29, 'Medical Center Level': 'Tertiary', 'Number of Surgeries Performed': 681, 'Additional Responsibilities': ['Scientist, research (physical sciences)'], 'Percentage of Patients with Complications': 61.74500640011672,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 {'Institution Name': 'Smith Group', 'Location': 'Brazil', 'Type of Institution': 'Public', 'Number of Years Worked There': 25, 'Medical Center Level': 'Primary', 'Number of Surgeries Performed': 453, 'Additional Responsibilities': ['Engineer, control and instrumentation', 'Product manager', 'Theatre director', 'Television production assistant', 'Claims inspector/assessor'], 'Percentage of Patients with Complications': 34.94573494026777, 'Patient Feedback': 'The doctor seemed uninterested in my recovery.', 'Patient Feedback Label': 2, 'Recommendation Letters': 'This surgeon is highly skilled and professional.', 'Recommendation Letters Label': 5, 'Recommendations from Former Employers': "The surgeon's performance has been consistently exemplary.", 'Recommendations from Former Employers Label': 4}]</t>
  </si>
  <si>
    <t>Insurance history with low-risk profile.</t>
  </si>
  <si>
    <t>Cruz Group</t>
  </si>
  <si>
    <t>John Wade</t>
  </si>
  <si>
    <t>Philippines</t>
  </si>
  <si>
    <t>829-402-9363x067</t>
  </si>
  <si>
    <t>[('Microbiology', 66, datetime.date(2001, 11, 15), datetime.date(2001, 4, 26)), ('Physiology', 61, datetime.date(2001, 4, 9), datetime.date(1999, 8, 24)), ('Oncological Surgery', 54, datetime.date(2000, 12, 16), datetime.date(1999, 10, 19)), ('Ethics in Medical Practice', 74, datetime.date(1999, 7, 13), datetime.date(2000, 2, 10)), ('Trauma Surgery', 56, datetime.date(2001, 7, 16), datetime.date(2001, 9, 20)), ('Oncological Surgery', 73, datetime.date(2001, 1, 10), datetime.date(2001, 10, 11)), ('Surgical Techniques', 88, datetime.date(2000, 5, 21), datetime.date(1999, 8, 8)), ('Neurosurgery', 86, datetime.date(2000, 11, 5), datetime.date(2001, 9, 2)), ('Biochemistry', 98, datetime.date(2001, 1, 13), datetime.date(2000, 11, 16)), ('Oncological Surgery', 69, datetime.date(1999, 8, 15), datetime.date(2001, 3, 31))]</t>
  </si>
  <si>
    <t>[{'Institution Name': 'Alvarez, Pearson and Jensen', 'Location': 'United Kingdom', 'Type of Institution': 'Public', 'Number of Years Worked There': 1, 'Medical Center Level': 'Tertiary', 'Number of Surgeries Performed': 126, 'Additional Responsibilities': ['Chief Executive Officer', 'Data processing manager'], 'Percentage of Patients with Complications': 96.5154420931304,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'Higgins-Hill', 'Location': 'United Kingdom', 'Type of Institution': 'Public', 'Number of Years Worked There': 23, 'Medical Center Level': 'Primary', 'Number of Surgeries Performed': 466, 'Additional Responsibilities': ['Financial trader', 'Leisure centre manager', 'Designer, industrial/product', 'Theatre director'], 'Percentage of Patients with Complications': 37.73957029300649,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'Holmes, Reyes and Sanchez', 'Location': 'United Kingdom', 'Type of Institution': 'Public', 'Number of Years Worked There': 3, 'Medical Center Level': 'Primary', 'Number of Surgeries Performed': 509, 'Additional Responsibilities': ['Contracting civil engineer'], 'Percentage of Patients with Complications': 95.22895638520963,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 {'Institution Name': 'Pena Group', 'Location': 'United Kingdom', 'Type of Institution': 'Private', 'Number of Years Worked There': 4, 'Medical Center Level': 'Tertiary', 'Number of Surgeries Performed': 900, 'Additional Responsibilities': ['Designer, industrial/product', 'Electronics engineer'], 'Percentage of Patients with Complications': 96.4736000677619, 'Patient Feedback': 'I felt ignored and mistreated throughout the process.', 'Patient Feedback Label': 1, 'Recommendation Letters': 'I am confident in recommending this surgeon for any position.', 'Recommendation Letters Label': 4, 'Recommendations from Former Employers': 'The surgeon has demonstrated excellent skills and professionalism.', 'Recommendations from Former Employers Label': 4}]</t>
  </si>
  <si>
    <t>Insurance history filled with claims and issues.</t>
  </si>
  <si>
    <t>Johnson-Huber</t>
  </si>
  <si>
    <t>Sarah Silva</t>
  </si>
  <si>
    <t>988-975-4638x32421</t>
  </si>
  <si>
    <t>[('Emergency Medicine', 96, datetime.date(1998, 9, 23), datetime.date(1995, 12, 20)), ('Vascular Surgery', 80, datetime.date(1998, 4, 6), datetime.date(1995, 11, 14)), ('Cardiothoracic Surgery', 84, datetime.date(1995, 8, 18), datetime.date(1996, 9, 4)), ('Pharmacology', 97, datetime.date(1995, 10, 31), datetime.date(1997, 12, 11)), ('Pathology', 92, datetime.date(1996, 2, 13), datetime.date(1996, 8, 29)), ('Vascular Surgery', 63, datetime.date(1996, 1, 6), datetime.date(1998, 9, 5)), ('Trauma Surgery', 83, datetime.date(1996, 4, 9), datetime.date(1998, 10, 6)), ('Transplant Surgery', 90, datetime.date(1998, 1, 31), datetime.date(1995, 2, 13)), ('Orthopedic Surgery', 95, datetime.date(1996, 6, 16), datetime.date(1995, 6, 14)), ('Pediatric Surgery', 62, datetime.date(1997, 4, 6), datetime.date(1997, 7, 6))]</t>
  </si>
  <si>
    <t>[{'Institution Name': 'Bennett Ltd', 'Location': 'France', 'Type of Institution': 'Private', 'Number of Years Worked There': 14, 'Medical Center Level': 'Primary', 'Number of Surgeries Performed': 850, 'Additional Responsibilities': ['Building surveyor', 'Gaffer', 'Retail buyer', 'Dance movement psychotherapist', 'Psychotherapist, child'], 'Percentage of Patients with Complications': 19.282416978885976,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'Olson-Coleman', 'Location': 'France', 'Type of Institution': 'Private', 'Number of Years Worked There': 24, 'Medical Center Level': 'Tertiary', 'Number of Surgeries Performed': 87, 'Additional Responsibilities': [], 'Percentage of Patients with Complications': 3.7993631837644704,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'Clark PLC', 'Location': 'France', 'Type of Institution': 'Public', 'Number of Years Worked There': 14, 'Medical Center Level': 'Tertiary', 'Number of Surgeries Performed': 305, 'Additional Responsibilities': ['Set designer', 'Film/video editor', 'Wellsite geologist', 'Diplomatic Services operational officer'], 'Percentage of Patients with Complications': 81.56121468723377,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'Jones, Turner and King', 'Location': 'France', 'Type of Institution': 'Private', 'Number of Years Worked There': 19, 'Medical Center Level': 'Secondary', 'Number of Surgeries Performed': 802, 'Additional Responsibilities': ['Music therapist', 'Therapist, music', 'Dramatherapist'], 'Percentage of Patients with Complications': 91.87593714554585,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 {'Institution Name': 'Barr Inc', 'Location': 'France', 'Type of Institution': 'Private', 'Number of Years Worked There': 6, 'Medical Center Level': 'Tertiary', 'Number of Surgeries Performed': 436, 'Additional Responsibilities': ['Telecommunications researcher', 'Administrator, education', 'Wellsite geologist'], 'Percentage of Patients with Complications': 90.64965426473182, 'Patient Feedback': 'I had a terrible reaction and the doctor was unhelpful.', 'Patient Feedback Label': 1, 'Recommendation Letters': "The surgeon's work is sometimes below expectations.", 'Recommendation Letters Label': 2, 'Recommendations from Former Employers': "There were some concerns about this surgeon's professionalism.", 'Recommendations from Former Employers Label': 2}]</t>
  </si>
  <si>
    <t>Brown PLC</t>
  </si>
  <si>
    <t>Angela Jackson</t>
  </si>
  <si>
    <t>France</t>
  </si>
  <si>
    <t>296-746-7675x45302</t>
  </si>
  <si>
    <t>[('Transplant Surgery', 59, datetime.date(2002, 7, 29), datetime.date(2003, 11, 18)), ('Emergency Medicine', 87, datetime.date(2006, 1, 28), datetime.date(2005, 4, 16)), ('Pharmacology', 54, datetime.date(2004, 7, 22), datetime.date(2004, 8, 10)), ('Robotic Surgery', 99, datetime.date(2006, 5, 5), datetime.date(2007, 7, 10)), ('Microbiology', 59, datetime.date(2007, 4, 21), datetime.date(2008, 9, 1)), ('Surgical Techniques', 54, datetime.date(2005, 1, 16), datetime.date(2004, 1, 28)), ('Vascular Surgery', 75, datetime.date(2007, 5, 5), datetime.date(2007, 12, 9)), ('Pharmacology', 73, datetime.date(2003, 7, 8), datetime.date(2008, 1, 3)), ('Trauma Surgery', 82, datetime.date(2005, 4, 30), datetime.date(2002, 9, 16)), ('Orthopedic Surgery', 89, datetime.date(2002, 11, 28), datetime.date(2006, 9, 29))]</t>
  </si>
  <si>
    <t>[{'Institution Name': 'Beck Ltd', 'Location': 'Hungary', 'Type of Institution': 'Public', 'Number of Years Worked There': 12, 'Medical Center Level': 'Tertiary', 'Number of Surgeries Performed': 897, 'Additional Responsibilities': ['Manufacturing systems engineer', 'Phytotherapist', 'Agricultural consultant', 'Engineer, energy', 'Engineer, automotive'], 'Percentage of Patients with Complications': 68.26434311521223,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 {'Institution Name': 'Hancock-Martinez', 'Location': 'Hungary', 'Type of Institution': 'Private', 'Number of Years Worked There': 27, 'Medical Center Level': 'Primary', 'Number of Surgeries Performed': 187, 'Additional Responsibilities': ['Doctor, hospital'], 'Percentage of Patients with Complications': 43.034085171358015, 'Patient Feedback': 'I am happy with the outcome of the surgery and the care provided.', 'Patient Feedback Label': 4, 'Recommendation Letters': "I have some doubts about this surgeon's professionalism.", 'Recommendation Letters Label': 2, 'Recommendations from Former Employers': "The surgeon's performance is average and meets expectations.", 'Recommendations from Former Employers Label': 3}]</t>
  </si>
  <si>
    <t>A few minor claims noted, risk level average.</t>
  </si>
  <si>
    <t>Hayes-Harris</t>
  </si>
  <si>
    <t>Shane Salinas</t>
  </si>
  <si>
    <t>Canada</t>
  </si>
  <si>
    <t>001-692-576-0874x1791</t>
  </si>
  <si>
    <t>[('Plastic and Reconstructive Surgery', 94, datetime.date(2001, 6, 25), datetime.date(2001, 10, 29)), ('Orthopedic Surgery', 55, datetime.date(2002, 4, 27), datetime.date(2001, 7, 6)), ('Microbiology', 91, datetime.date(2001, 10, 5), datetime.date(2002, 4, 14)), ('Emergency Medicine', 68, datetime.date(2002, 2, 15), datetime.date(2001, 8, 3)), ('Biochemistry', 77, datetime.date(2001, 12, 8), datetime.date(2001, 7, 4)), ('Transplant Surgery', 91, datetime.date(2001, 11, 10), datetime.date(2002, 1, 9)), ('Microbiology', 61, datetime.date(2001, 8, 14), datetime.date(2002, 2, 1)), ('Plastic and Reconstructive Surgery', 69, datetime.date(2001, 10, 19), datetime.date(2001, 8, 11)), ('Oncological Surgery', 94, datetime.date(2001, 9, 3), datetime.date(2001, 8, 7)), ('Vascular Surgery', 54, datetime.date(2002, 1, 12), datetime.date(2001, 11, 7))]</t>
  </si>
  <si>
    <t>[{'Institution Name': 'James and Sons', 'Location': 'France', 'Type of Institution': 'Public', 'Number of Years Worked There': 6, 'Medical Center Level': 'Tertiary', 'Number of Surgeries Performed': 204, 'Additional Responsibilities': ['Surgeon'], 'Percentage of Patients with Complications': 63.946350380894444,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 {'Institution Name': 'Clements-Watson', 'Location': 'France', 'Type of Institution': 'Public', 'Number of Years Worked There': 6, 'Medical Center Level': 'Primary', 'Number of Surgeries Performed': 555, 'Additional Responsibilities': ['Aeronautical engineer', 'Production engineer', 'Broadcast engineer'], 'Percentage of Patients with Complications': 49.46312236008774, 'Patient Feedback': 'I am extremely satisfied with the surgery and the care provided.', 'Patient Feedback Label': 5, 'Recommendation Letters': 'The surgeon performs satisfactorily in most cases.', 'Recommendation Letters Label': 3, 'Recommendations from Former Employers': "This surgeon's work was not consistently up to standard.", 'Recommendations from Former Employers Label': 2}]</t>
  </si>
  <si>
    <t>Claims history indicates above average risk.</t>
  </si>
  <si>
    <t>Adkins Group</t>
  </si>
  <si>
    <t>Brittany Key</t>
  </si>
  <si>
    <t>Hungary</t>
  </si>
  <si>
    <t>454-748-0347x5441</t>
  </si>
  <si>
    <t>[('Pediatric Surgery', 79, datetime.date(2000, 3, 18), datetime.date(1998, 6, 1)), ('Plastic and Reconstructive Surgery', 59, datetime.date(2000, 2, 8), datetime.date(1999, 7, 24)), ('Neurosurgery', 76, datetime.date(2001, 12, 30), datetime.date(1999, 2, 26)), ('Transplant Surgery', 79, datetime.date(2003, 12, 7), datetime.date(2002, 7, 26)), ('Biochemistry', 62, datetime.date(1999, 12, 4), datetime.date(2000, 2, 24)), ('Oncological Surgery', 58, datetime.date(2003, 11, 26), datetime.date(2000, 11, 25)), ('Anesthesiology', 91, datetime.date(2002, 3, 30), datetime.date(2000, 4, 17)), ('Ethics in Medical Practice', 56, datetime.date(2003, 7, 7), datetime.date(2000, 1, 30)), ('Transplant Surgery', 86, datetime.date(1998, 3, 17), datetime.date(2000, 9, 24)), ('Oncological Surgery', 57, datetime.date(2002, 4, 28), datetime.date(2002, 1, 27))]</t>
  </si>
  <si>
    <t>[{'Institution Name': 'Edwards-Collier', 'Location': 'Russia', 'Type of Institution': 'Public', 'Number of Years Worked There': 24, 'Medical Center Level': 'Secondary', 'Number of Surgeries Performed': 989, 'Additional Responsibilities': ['Therapist, horticultural', 'Psychologist, forensic', 'Nutritional therapist', 'Visual merchandiser'], 'Percentage of Patients with Complications': 70.98896475986284, 'Patient Feedback': 'The results were as expected, no complaints.', 'Patient Feedback Label': 3, 'Recommendation Letters': 'The surgeon lacks the necessary skills for this role.', 'Recommendation Letters Label': 1, 'Recommendations from Former Employers': 'This surgeon is a truly exceptional professional.', 'Recommendations from Former Employers Label': 5}]</t>
  </si>
  <si>
    <t>Excellent standing with long-term coverage, no claims.</t>
  </si>
  <si>
    <t>Weaver-Patterson</t>
  </si>
  <si>
    <t>Jose Young</t>
  </si>
  <si>
    <t>Female</t>
  </si>
  <si>
    <t>460.489.1648x04175</t>
  </si>
  <si>
    <t>[('Physiology', 50, datetime.date(1999, 1, 15), datetime.date(1999, 2, 26)), ('Robotic Surgery', 83, datetime.date(2000, 6, 4), datetime.date(1999, 1, 18)), ('Pathology', 66, datetime.date(2000, 3, 25), datetime.date(1999, 3, 27)), ('Pediatric Surgery', 75, datetime.date(1999, 9, 2), datetime.date(1999, 2, 12)), ('Cardiothoracic Surgery', 76, datetime.date(1998, 8, 24), datetime.date(1999, 9, 21)), ('Neurosurgery', 92, datetime.date(1999, 12, 2), datetime.date(1998, 11, 24)), ('Anesthesiology', 63, datetime.date(1999, 11, 28), datetime.date(1999, 10, 27)), ('Pediatric Surgery', 66, datetime.date(2000, 3, 30), datetime.date(2000, 8, 15)), ('Surgical Techniques', 63, datetime.date(1998, 11, 16), datetime.date(1999, 10, 25)), ('Pathology', 83, datetime.date(1999, 4, 26), datetime.date(2000, 4, 3))]</t>
  </si>
  <si>
    <t>[{'Institution Name': 'Johns-Scott', 'Location': 'United Kingdom', 'Type of Institution': 'Public', 'Number of Years Worked There': 25, 'Medical Center Level': 'Primary', 'Number of Surgeries Performed': 668, 'Additional Responsibilities': [], 'Percentage of Patients with Complications': 27.350396886700434,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'Green and Sons', 'Location': 'United Kingdom', 'Type of Institution': 'Private', 'Number of Years Worked There': 18, 'Medical Center Level': 'Tertiary', 'Number of Surgeries Performed': 423, 'Additional Responsibilities': ['Horticultural consultant', 'Engineer, maintenance (IT)', 'Operational researcher'], 'Percentage of Patients with Complications': 3.9230563832882037,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'Taylor, Lopez and Thomas', 'Location': 'United Kingdom', 'Type of Institution': 'Public', 'Number of Years Worked There': 3, 'Medical Center Level': 'Tertiary', 'Number of Surgeries Performed': 947, 'Additional Responsibilities': ['Television camera operator', 'Aid worker'], 'Percentage of Patients with Complications': 75.9660820996936,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'Decker-Hughes', 'Location': 'United Kingdom', 'Type of Institution': 'Private', 'Number of Years Worked There': 28, 'Medical Center Level': 'Primary', 'Number of Surgeries Performed': 83, 'Additional Responsibilities': ['Technical brewer', 'Ophthalmologist', 'Building control surveyor', 'Statistician', 'Teaching laboratory technician'], 'Percentage of Patients with Complications': 56.91454519987927,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 {'Institution Name': 'Smith and Sons', 'Location': 'United Kingdom', 'Type of Institution': 'Public', 'Number of Years Worked There': 30, 'Medical Center Level': 'Primary', 'Number of Surgeries Performed': 282, 'Additional Responsibilities': ['Fast food restaurant manager'], 'Percentage of Patients with Complications': 18.65689712509967, 'Patient Feedback': "The best medical experience I've ever had. Highly recommend.", 'Patient Feedback Label': 5, 'Recommendation Letters': "The surgeon's work has been subpar and concerning.", 'Recommendation Letters Label': 1, 'Recommendations from Former Employers': "There are no significant issues with this surgeon's performance.", 'Recommendations from Former Employers Label': 3}]</t>
  </si>
  <si>
    <t>Many claims filed, unresolved issues noted.</t>
  </si>
  <si>
    <t>Nelson Inc</t>
  </si>
  <si>
    <t>Neil Jennings</t>
  </si>
  <si>
    <t>+1-390-326-1997x6634</t>
  </si>
  <si>
    <t>[('Pharmacology', 84, datetime.date(2001, 8, 18), datetime.date(1998, 1, 26)), ('Biochemistry', 85, datetime.date(1997, 8, 27), datetime.date(2002, 3, 19)), ('Trauma Surgery', 84, datetime.date(2001, 10, 28), datetime.date(1997, 5, 4)), ('Pharmacology', 61, datetime.date(2004, 6, 8), datetime.date(2004, 6, 17)), ('Vascular Surgery', 72, datetime.date(1999, 4, 7), datetime.date(1997, 11, 8)), ('Transplant Surgery', 54, datetime.date(1999, 11, 19), datetime.date(2002, 6, 23)), ('Pharmacology', 51, datetime.date(1998, 8, 26), datetime.date(2002, 8, 7)), ('Plastic and Reconstructive Surgery', 62, datetime.date(1999, 4, 25), datetime.date(1999, 7, 10)), ('Biochemistry', 87, datetime.date(2003, 6, 6), datetime.date(2000, 7, 29)), ('Transplant Surgery', 78, datetime.date(1999, 5, 22), datetime.date(1998, 5, 8))]</t>
  </si>
  <si>
    <t>[{'Institution Name': 'Stevens and Sons', 'Location': 'France', 'Type of Institution': 'Private', 'Number of Years Worked There': 6, 'Medical Center Level': 'Tertiary', 'Number of Surgeries Performed': 534, 'Additional Responsibilities': ['Building surveyor', 'Runner, broadcasting/film/video'], 'Percentage of Patients with Complications': 43.095663422073784, 'Patient Feedback': 'The surgery was fine, not great but not terrible either.', 'Patient Feedback Label': 3, 'Recommendation Letters': 'This surgeon has shown great dedication and skill.', 'Recommendation Letters Label': 4, 'Recommendations from Former Employers': 'There were several performance and behavior concerns. Hiring this surgeon may not be advisable.', 'Recommendations from Former Employers Label': 1}]</t>
  </si>
  <si>
    <t>Insurance profile indicates excellent standing, no claims.</t>
  </si>
  <si>
    <t>Zamora, Contreras and Mitchell</t>
  </si>
  <si>
    <t>Erika Lindsey</t>
  </si>
  <si>
    <t>Ukraine</t>
  </si>
  <si>
    <t>(902)935-6242x73219</t>
  </si>
  <si>
    <t>[('Cardiothoracic Surgery', 57, datetime.date(2006, 9, 14), datetime.date(2006, 4, 9)), ('Anatomy', 70, datetime.date(2005, 1, 3), datetime.date(2005, 11, 22)), ('Cardiothoracic Surgery', 56, datetime.date(2005, 6, 16), datetime.date(2004, 7, 19)), ('Pathology', 68, datetime.date(2006, 12, 18), datetime.date(2006, 3, 25)), ('Biochemistry', 100, datetime.date(2006, 12, 14), datetime.date(2005, 1, 20)), ('Robotic Surgery', 62, datetime.date(2005, 9, 16), datetime.date(2004, 7, 26)), ('Emergency Medicine', 92, datetime.date(2004, 12, 8), datetime.date(2006, 1, 18)), ('Vascular Surgery', 58, datetime.date(2004, 9, 6), datetime.date(2005, 8, 1)), ('Pathology', 75, datetime.date(2004, 8, 4), datetime.date(2005, 9, 28)), ('Surgical Techniques', 100, datetime.date(2006, 11, 14), datetime.date(2004, 11, 25))]</t>
  </si>
  <si>
    <t>[{'Institution Name': 'Espinoza-Franklin', 'Location': 'Ethiopia', 'Type of Institution': 'Public', 'Number of Years Worked There': 9, 'Medical Center Level': 'Tertiary', 'Number of Surgeries Performed': 701, 'Additional Responsibilities': ['Exercise physiologist', 'Civil Service administrator', 'Designer, multimedia', 'Commercial horticulturist', 'Engineer, control and instrumentation'], 'Percentage of Patients with Complications': 77.21102148925435,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'Bernard-Watts', 'Location': 'Ethiopia', 'Type of Institution': 'Private', 'Number of Years Worked There': 18, 'Medical Center Level': 'Secondary', 'Number of Surgeries Performed': 897, 'Additional Responsibilities': ['Agricultural engineer', 'Catering manager'], 'Percentage of Patients with Complications': 47.533814898984794,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'Dunn, Lynch and Williams', 'Location': 'Ethiopia', 'Type of Institution': 'Private', 'Number of Years Worked There': 16, 'Medical Center Level': 'Primary', 'Number of Surgeries Performed': 618, 'Additional Responsibilities': ['Art therapist', 'Product manager', 'Energy manager', 'Psychotherapist, child', 'Physiological scientist'], 'Percentage of Patients with Complications': 60.22521682484728,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'Allen-Harrington', 'Location': 'Ethiopia', 'Type of Institution': 'Public', 'Number of Years Worked There': 21, 'Medical Center Level': 'Secondary', 'Number of Surgeries Performed': 488, 'Additional Responsibilities': ['Media planner', 'Chartered management accountant', 'Control and instrumentation engineer'], 'Percentage of Patients with Complications': 33.10162313900501,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 {'Institution Name': 'Spencer-Myers', 'Location': 'Ethiopia', 'Type of Institution': 'Private', 'Number of Years Worked There': 23, 'Medical Center Level': 'Secondary', 'Number of Surgeries Performed': 179, 'Additional Responsibilities': [], 'Percentage of Patients with Complications': 88.25774011267444, 'Patient Feedback': 'The doctor was arrogant and dismissive of my concerns.', 'Patient Feedback Label': 1, 'Recommendation Letters': "The surgeon's approach is sometimes problematic.", 'Recommendation Letters Label': 2, 'Recommendations from Former Employers': 'This surgeon did not perform to our standards.', 'Recommendations from Former Employers Label': 1}]</t>
  </si>
  <si>
    <t>Minor claims filed, average risk profile.</t>
  </si>
  <si>
    <t>Hunt, Davis and Thomas</t>
  </si>
  <si>
    <t>Laura Bauer</t>
  </si>
  <si>
    <t>Russia</t>
  </si>
  <si>
    <t>626.351.2782x3255</t>
  </si>
  <si>
    <t>[('Anesthesiology', 51, datetime.date(1997, 4, 17), datetime.date(1995, 8, 11)), ('Plastic and Reconstructive Surgery', 69, datetime.date(1998, 12, 19), datetime.date(1998, 9, 27)), ('Emergency Medicine', 77, datetime.date(1998, 12, 23), datetime.date(1996, 10, 14)), ('Orthopedic Surgery', 93, datetime.date(1996, 7, 20), datetime.date(1995, 6, 23)), ('Robotic Surgery', 83, datetime.date(1997, 3, 4), datetime.date(1995, 4, 19)), ('Physiology', 56, datetime.date(1995, 6, 2), datetime.date(1998, 9, 10)), ('Emergency Medicine', 96, datetime.date(1995, 5, 20), datetime.date(1995, 12, 10)), ('Ethics in Medical Practice', 54, datetime.date(1997, 4, 1), datetime.date(1996, 2, 13)), ('Vascular Surgery', 54, datetime.date(1995, 12, 23), datetime.date(1998, 1, 19)), ('Emergency Medicine', 80, datetime.date(1998, 6, 20), datetime.date(1995, 10, 13))]</t>
  </si>
  <si>
    <t>[{'Institution Name': 'Lopez, Scott and Lowe', 'Location': 'France', 'Type of Institution': 'Public', 'Number of Years Worked There': 14, 'Medical Center Level': 'Primary', 'Number of Surgeries Performed': 710, 'Additional Responsibilities': ['Civil engineer, contracting', 'Automotive engineer', 'Teacher, music', 'Occupational psychologist', 'Colour technologist'], 'Percentage of Patients with Complications': 31.23099131633881, 'Patient Feedback': 'I had a terrible reaction and the doctor was unhelpful.', 'Patient Feedback Label': 1, 'Recommendation Letters': "The surgeon's work is generally satisfactory.", 'Recommendation Letters Label': 3, 'Recommendations from Former Employers': "The surgeon's performance is up to standard.", 'Recommendations from Former Employers Label': 3}]</t>
  </si>
  <si>
    <t>Insurance history shows few claims, low risk.</t>
  </si>
  <si>
    <t>Thompson Group</t>
  </si>
  <si>
    <t>Kaylee Evans</t>
  </si>
  <si>
    <t>South Africa</t>
  </si>
  <si>
    <t>528.508.9267</t>
  </si>
  <si>
    <t>[('Ethics in Medical Practice', 100, datetime.date(1996, 5, 21), datetime.date(1996, 7, 16)), ('Transplant Surgery', 87, datetime.date(1996, 12, 23), datetime.date(1995, 2, 5)), ('Oncological Surgery', 55, datetime.date(1995, 10, 29), datetime.date(1997, 3, 4)), ('Anatomy', 71, datetime.date(1996, 9, 12), datetime.date(1997, 1, 18)), ('Robotic Surgery', 93, datetime.date(1997, 1, 27), datetime.date(1996, 2, 27)), ('Robotic Surgery', 87, datetime.date(1997, 3, 26), datetime.date(1996, 6, 7)), ('Orthopedic Surgery', 95, datetime.date(1995, 11, 22), datetime.date(1997, 5, 3)), ('Pediatric Surgery', 59, datetime.date(1996, 12, 17), datetime.date(1996, 10, 1)), ('Anatomy', 91, datetime.date(1997, 3, 6), datetime.date(1995, 11, 6)), ('Orthopedic Surgery', 61, datetime.date(1997, 1, 5), datetime.date(1995, 1, 17))]</t>
  </si>
  <si>
    <t>[{'Institution Name': 'Smith Inc', 'Location': 'Brazil', 'Type of Institution': 'Private', 'Number of Years Worked There': 26, 'Medical Center Level': 'Tertiary', 'Number of Surgeries Performed': 711, 'Additional Responsibilities': ['Investment banker, corporate', 'Occupational psychologist'], 'Percentage of Patients with Complications': 91.28739817355374,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'Lawson PLC', 'Location': 'Brazil', 'Type of Institution': 'Private', 'Number of Years Worked There': 6, 'Medical Center Level': 'Tertiary', 'Number of Surgeries Performed': 347, 'Additional Responsibilities': ['Higher education careers adviser'], 'Percentage of Patients with Complications': 86.35383444149456,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 {'Institution Name': 'Carter-Hudson', 'Location': 'Brazil', 'Type of Institution': 'Private', 'Number of Years Worked There': 7, 'Medical Center Level': 'Tertiary', 'Number of Surgeries Performed': 808, 'Additional Responsibilities': ['Geoscientist', 'Clinical biochemist', 'Garment/textile technologist', 'Administrator, charities/voluntary organisations', 'Architect'], 'Percentage of Patients with Complications': 97.70532226426333, 'Patient Feedback': 'The surgery was handled expertly and the care was excellent.', 'Patient Feedback Label': 4, 'Recommendation Letters': 'The surgeon performs adequately under normal conditions.', 'Recommendation Letters Label': 3, 'Recommendations from Former Employers': 'This surgeon is highly reliable and competent.', 'Recommendations from Former Employers Label': 4}]</t>
  </si>
  <si>
    <t>Excellent profile with no claims filed.</t>
  </si>
  <si>
    <t>Hart-Chang</t>
  </si>
  <si>
    <t>Stacy Gonzalez</t>
  </si>
  <si>
    <t>Lithuania</t>
  </si>
  <si>
    <t>001-471-420-1972x5039</t>
  </si>
  <si>
    <t>[('Orthopedic Surgery', 69, datetime.date(1998, 1, 17), datetime.date(1998, 8, 31)), ('Anesthesiology', 52, datetime.date(1995, 12, 7), datetime.date(2000, 2, 4)), ('Vascular Surgery', 96, datetime.date(2000, 3, 23), datetime.date(1998, 12, 17)), ('Vascular Surgery', 93, datetime.date(1997, 10, 2), datetime.date(1999, 2, 24)), ('Anesthesiology', 69, datetime.date(1997, 6, 14), datetime.date(1997, 9, 24)), ('Trauma Surgery', 80, datetime.date(1999, 4, 27), datetime.date(2000, 1, 13)), ('Transplant Surgery', 74, datetime.date(1997, 7, 14), datetime.date(1995, 12, 30)), ('Transplant Surgery', 89, datetime.date(1998, 7, 13), datetime.date(1996, 5, 14)), ('Physiology', 95, datetime.date(1998, 9, 7), datetime.date(2000, 3, 25)), ('Biochemistry', 60, datetime.date(1998, 10, 10), datetime.date(2000, 5, 1))]</t>
  </si>
  <si>
    <t>[{'Institution Name': 'Logan-Roberts', 'Location': 'Canada', 'Type of Institution': 'Private', 'Number of Years Worked There': 13, 'Medical Center Level': 'Secondary', 'Number of Surgeries Performed': 124, 'Additional Responsibilities': [], 'Percentage of Patients with Complications': 58.66007300072722,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 {'Institution Name': 'Silva-Garcia', 'Location': 'Canada', 'Type of Institution': 'Private', 'Number of Years Worked There': 6, 'Medical Center Level': 'Primary', 'Number of Surgeries Performed': 345, 'Additional Responsibilities': ['Systems developer', 'Broadcast journalist', 'Veterinary surgeon'], 'Percentage of Patients with Complications': 81.63645108330495, 'Patient Feedback': 'The doctor was amazing. The surgery was perfect and the recovery was smooth.', 'Patient Feedback Label': 5, 'Recommendation Letters': 'This surgeon is among the best I have worked with.', 'Recommendation Letters Label': 5, 'Recommendations from Former Employers': 'This surgeon had multiple issues during their tenure.', 'Recommendations from Former Employers Label': 1}]</t>
  </si>
  <si>
    <t>Frequent claims and ongoing unresolved issues.</t>
  </si>
  <si>
    <t>Brooks-Sullivan</t>
  </si>
  <si>
    <t>Jeanette Foster</t>
  </si>
  <si>
    <t>Poland</t>
  </si>
  <si>
    <t>914.912.1531</t>
  </si>
  <si>
    <t>[('Plastic and Reconstructive Surgery', 62, datetime.date(1998, 11, 1), datetime.date(1999, 6, 1)), ('Biochemistry', 81, datetime.date(1999, 7, 19), datetime.date(1999, 11, 22)), ('Pharmacology', 71, datetime.date(1999, 12, 8), datetime.date(2000, 7, 19)), ('Pathology', 61, datetime.date(2000, 5, 16), datetime.date(1999, 12, 9)), ('Ethics in Medical Practice', 98, datetime.date(1998, 8, 23), datetime.date(1998, 6, 17)), ('Vascular Surgery', 76, datetime.date(1998, 4, 5), datetime.date(1999, 9, 16)), ('Neurosurgery', 61, datetime.date(2000, 11, 21), datetime.date(1997, 11, 15)), ('Pediatric Surgery', 80, datetime.date(1999, 5, 17), datetime.date(1999, 1, 25)), ('Emergency Medicine', 74, datetime.date(2000, 9, 23), datetime.date(1999, 11, 11)), ('Anatomy', 94, datetime.date(2000, 9, 9), datetime.date(1999, 6, 12))]</t>
  </si>
  <si>
    <t>[{'Institution Name': 'Carroll-Kelley', 'Location': 'Moldova', 'Type of Institution': 'Public', 'Number of Years Worked There': 5, 'Medical Center Level': 'Tertiary', 'Number of Surgeries Performed': 771, 'Additional Responsibilities': ['Editor, magazine features', 'Analytical chemist'], 'Percentage of Patients with Complications': 8.145164761918933,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'Dominguez-Sloan', 'Location': 'Moldova', 'Type of Institution': 'Public', 'Number of Years Worked There': 3, 'Medical Center Level': 'Primary', 'Number of Surgeries Performed': 399, 'Additional Responsibilities': ['Sales professional, IT'], 'Percentage of Patients with Complications': 43.32507633028959,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'Hodge-Griffith', 'Location': 'Moldova', 'Type of Institution': 'Private', 'Number of Years Worked There': 11, 'Medical Center Level': 'Primary', 'Number of Surgeries Performed': 404, 'Additional Responsibilities': ['Press photographer', 'Programmer, systems', 'Chiropodist', 'Public affairs consultant'], 'Percentage of Patients with Complications': 28.186399800799666,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'Lopez Inc', 'Location': 'Moldova', 'Type of Institution': 'Private', 'Number of Years Worked There': 7, 'Medical Center Level': 'Secondary', 'Number of Surgeries Performed': 752, 'Additional Responsibilities': ['Animator', 'Tax adviser', 'Teacher, primary school', 'Librarian, academic'], 'Percentage of Patients with Complications': 45.62425806732085,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 {'Institution Name': 'Brady, Smith and Morales', 'Location': 'Moldova', 'Type of Institution': 'Public', 'Number of Years Worked There': 13, 'Medical Center Level': 'Primary', 'Number of Surgeries Performed': 881, 'Additional Responsibilities': ['Theatre manager', 'Chiropractor'], 'Percentage of Patients with Complications': 64.32553385230104, 'Patient Feedback': "The doctor's attitude was dismissive and uncaring.", 'Patient Feedback Label': 1, 'Recommendation Letters': "I have the highest regard for this surgeon's skills and professionalism.", 'Recommendation Letters Label': 5, 'Recommendations from Former Employers': 'The surgeon has shown exceptional abilities and dedication.', 'Recommendations from Former Employers Label': 4}]</t>
  </si>
  <si>
    <t>Moderate risk with unresolved claims noted.</t>
  </si>
  <si>
    <t>Cardenas Group</t>
  </si>
  <si>
    <t>Melissa Kramer</t>
  </si>
  <si>
    <t>Germany</t>
  </si>
  <si>
    <t>+1-694-783-0699x359</t>
  </si>
  <si>
    <t>[('Surgical Techniques', 60, datetime.date(2000, 7, 24), datetime.date(2003, 5, 15)), ('Ethics in Medical Practice', 57, datetime.date(2006, 2, 5), datetime.date(2004, 9, 2)), ('Ethics in Medical Practice', 100, datetime.date(2001, 2, 11), datetime.date(2001, 7, 16)), ('Pediatric Surgery', 54, datetime.date(2005, 3, 7), datetime.date(2001, 7, 31)), ('Neurosurgery', 84, datetime.date(2005, 6, 10), datetime.date(2005, 8, 30)), ('Pathology', 80, datetime.date(1999, 5, 31), datetime.date(1997, 4, 8)), ('Plastic and Reconstructive Surgery', 76, datetime.date(2000, 1, 24), datetime.date(2006, 1, 6)), ('Emergency Medicine', 70, datetime.date(2000, 5, 22), datetime.date(2001, 1, 10)), ('Physiology', 100, datetime.date(2005, 6, 14), datetime.date(2004, 8, 22)), ('Anesthesiology', 53, datetime.date(1996, 9, 4), datetime.date(2003, 5, 24))]</t>
  </si>
  <si>
    <t>[{'Institution Name': 'Curry LLC', 'Location': 'United Kingdom', 'Type of Institution': 'Private', 'Number of Years Worked There': 17, 'Medical Center Level': 'Secondary', 'Number of Surgeries Performed': 112, 'Additional Responsibilities': ['Industrial/product designer', 'Recruitment consultant', 'Office manager', 'Copywriter, advertising'], 'Percentage of Patients with Complications': 15.786061791159444,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'Jackson, Ingram and Montgomery', 'Location': 'United Kingdom', 'Type of Institution': 'Private', 'Number of Years Worked There': 10, 'Medical Center Level': 'Secondary', 'Number of Surgeries Performed': 741, 'Additional Responsibilities': ['Charity officer', 'Musician', 'Museum/gallery conservator', 'Civil Service fast streamer'], 'Percentage of Patients with Complications': 77.76501159087323,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 {'Institution Name': 'Little-Trujillo', 'Location': 'United Kingdom', 'Type of Institution': 'Public', 'Number of Years Worked There': 8, 'Medical Center Level': 'Primary', 'Number of Surgeries Performed': 238, 'Additional Responsibilities': [], 'Percentage of Patients with Complications': 72.09464805195346, 'Patient Feedback': "I felt confident in the doctor's abilities. Good outcome.", 'Patient Feedback Label': 4, 'Recommendation Letters': 'The surgeon has performed at an acceptable level.', 'Recommendation Letters Label': 3, 'Recommendations from Former Employers': 'This surgeon is a highly valuable member of any medical team.', 'Recommendations from Former Employers Label': 4}]</t>
  </si>
  <si>
    <t>No claims, excellent standing noted.</t>
  </si>
  <si>
    <t>James Ltd</t>
  </si>
  <si>
    <t>Jared Tanner</t>
  </si>
  <si>
    <t>[('Oncological Surgery', 58, datetime.date(2001, 10, 11), datetime.date(2002, 8, 4)), ('Neurosurgery', 80, datetime.date(2002, 9, 17), datetime.date(1999, 12, 27)), ('Robotic Surgery', 60, datetime.date(2000, 12, 31), datetime.date(2000, 6, 15)), ('Neurosurgery', 72, datetime.date(2003, 7, 26), datetime.date(2001, 9, 14)), ('Vascular Surgery', 97, datetime.date(2001, 10, 8), datetime.date(1999, 12, 7)), ('Biochemistry', 54, datetime.date(2002, 8, 16), datetime.date(2001, 5, 16)), ('Microbiology', 58, datetime.date(2002, 4, 29), datetime.date(2001, 8, 31)), ('Surgical Techniques', 58, datetime.date(2001, 1, 12), datetime.date(2002, 3, 9)), ('Robotic Surgery', 66, datetime.date(2001, 5, 31), datetime.date(2001, 7, 28)), ('Surgical Techniques', 63, datetime.date(2001, 7, 21), datetime.date(2001, 4, 10))]</t>
  </si>
  <si>
    <t>[{'Institution Name': 'Cowan, Bender and Howard', 'Location': 'Germany', 'Type of Institution': 'Public', 'Number of Years Worked There': 26, 'Medical Center Level': 'Secondary', 'Number of Surgeries Performed': 782, 'Additional Responsibilities': ['Automotive engineer', 'Set designer', 'Psychologist, sport and exercise', 'Occupational hygienist'], 'Percentage of Patients with Complications': 76.27163246315837,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 {'Institution Name': 'Thomas, Lawson and Ross', 'Location': 'Germany', 'Type of Institution': 'Public', 'Number of Years Worked There': 24, 'Medical Center Level': 'Primary', 'Number of Surgeries Performed': 530, 'Additional Responsibilities': ['Editor, magazine features', 'Writer'], 'Percentage of Patients with Complications': 42.767273484375, 'Patient Feedback': 'The procedure was not as smooth as promised.', 'Patient Feedback Label': 2, 'Recommendation Letters': 'This surgeon is outstanding. Their surgical skills and dedication to patient care are exemplary.', 'Recommendation Letters Label': 5, 'Recommendations from Former Employers': 'I strongly recommend this surgeon for their exceptional skills.', 'Recommendations from Former Employers Label': 5}]</t>
  </si>
  <si>
    <t>Insurance profile with multiple claims filed.</t>
  </si>
  <si>
    <t>Jefferson-Peterson</t>
  </si>
  <si>
    <t>Ashley Dunn</t>
  </si>
  <si>
    <t>957-989-4641x73999</t>
  </si>
  <si>
    <t>[('Vascular Surgery', 98, datetime.date(2001, 11, 22), datetime.date(2001, 10, 12)), ('Trauma Surgery', 95, datetime.date(2000, 2, 23), datetime.date(2000, 6, 27)), ('Pathology', 66, datetime.date(2001, 5, 25), datetime.date(2001, 9, 17)), ('Transplant Surgery', 88, datetime.date(2001, 12, 21), datetime.date(2000, 6, 4)), ('Transplant Surgery', 52, datetime.date(2001, 12, 23), datetime.date(2001, 11, 18)), ('Pharmacology', 82, datetime.date(2000, 10, 8), datetime.date(2000, 10, 13)), ('Pediatric Surgery', 52, datetime.date(2000, 12, 19), datetime.date(2001, 5, 4)), ('Pharmacology', 78, datetime.date(2002, 1, 1), datetime.date(2000, 9, 1)), ('Pharmacology', 52, datetime.date(2000, 11, 29), datetime.date(2000, 8, 17)), ('Plastic and Reconstructive Surgery', 66, datetime.date(2001, 2, 5), datetime.date(2000, 8, 25))]</t>
  </si>
  <si>
    <t>[{'Institution Name': 'Hernandez-Copeland', 'Location': 'Canada', 'Type of Institution': 'Public', 'Number of Years Worked There': 6, 'Medical Center Level': 'Tertiary', 'Number of Surgeries Performed': 60, 'Additional Responsibilities': [], 'Percentage of Patients with Complications': 59.546381850025575, 'Patient Feedback': 'The care I received was excellent and the surgery went well.', 'Patient Feedback Label': 4, 'Recommendation Letters': "The surgeon's work is consistently of high quality.", 'Recommendation Letters Label': 4, 'Recommendations from Former Employers': 'I highly recommend this surgeon for their exceptional skills and professionalism.', 'Recommendations from Former Employers Label': 5}]</t>
  </si>
  <si>
    <t>Insurance profile with moderate risk noted.</t>
  </si>
  <si>
    <t>Ponce, Alvarez and Rowland</t>
  </si>
  <si>
    <t>Paul Vazquez</t>
  </si>
  <si>
    <t>283-892-7761x8096</t>
  </si>
  <si>
    <t>[('Biochemistry', 56, datetime.date(2007, 1, 21), datetime.date(1996, 12, 5)), ('Vascular Surgery', 80, datetime.date(2002, 10, 17), datetime.date(1995, 5, 16)), ('Orthopedic Surgery', 62, datetime.date(2005, 9, 9), datetime.date(1997, 7, 13)), ('Anatomy', 72, datetime.date(1999, 2, 23), datetime.date(1997, 2, 6)), ('Plastic and Reconstructive Surgery', 83, datetime.date(2006, 6, 18), datetime.date(2003, 12, 23)), ('Robotic Surgery', 63, datetime.date(2007, 12, 1), datetime.date(1996, 11, 1)), ('Neurosurgery', 57, datetime.date(2002, 5, 30), datetime.date(2006, 3, 16)), ('Orthopedic Surgery', 52, datetime.date(2005, 5, 19), datetime.date(2005, 12, 11)), ('Plastic and Reconstructive Surgery', 59, datetime.date(2002, 6, 3), datetime.date(1997, 3, 5)), ('Cardiothoracic Surgery', 62, datetime.date(1998, 5, 6), datetime.date(2000, 10, 30))]</t>
  </si>
  <si>
    <t>[{'Institution Name': 'Mckinney, Ramirez and Thompson', 'Location': 'Moldova', 'Type of Institution': 'Private', 'Number of Years Worked There': 28, 'Medical Center Level': 'Primary', 'Number of Surgeries Performed': 89, 'Additional Responsibilities': ['Interpreter', 'Agricultural consultant'], 'Percentage of Patients with Complications': 66.83425740815197,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'Moreno LLC', 'Location': 'Moldova', 'Type of Institution': 'Public', 'Number of Years Worked There': 8, 'Medical Center Level': 'Secondary', 'Number of Surgeries Performed': 330, 'Additional Responsibilities': ['Associate Professor', 'Microbiologist'], 'Percentage of Patients with Complications': 93.36831501117481,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'Schneider-Parker', 'Location': 'Moldova', 'Type of Institution': 'Public', 'Number of Years Worked There': 6, 'Medical Center Level': 'Tertiary', 'Number of Surgeries Performed': 232, 'Additional Responsibilities': [], 'Percentage of Patients with Complications': 3.882707078331793,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 {'Institution Name': 'Walker Inc', 'Location': 'Moldova', 'Type of Institution': 'Public', 'Number of Years Worked There': 29, 'Medical Center Level': 'Tertiary', 'Number of Surgeries Performed': 567, 'Additional Responsibilities': ['Race relations officer', 'Engineer, maintenance', 'Marine scientist', 'Therapeutic radiographer', 'Research officer, trade union'], 'Percentage of Patients with Complications': 88.1645578819756, 'Patient Feedback': 'I would strongly advise against seeing this doctor.', 'Patient Feedback Label': 1, 'Recommendation Letters': 'This surgeon is a highly valuable member of any medical team.', 'Recommendation Letters Label': 4, 'Recommendations from Former Employers': "There were occasional problems with this surgeon's reliability.", 'Recommendations from Former Employers Label': 2}]</t>
  </si>
  <si>
    <t>Hardy-Walker</t>
  </si>
  <si>
    <t>Rachel Reed</t>
  </si>
  <si>
    <t>777.863.5792x72255</t>
  </si>
  <si>
    <t>[('Neurosurgery', 93, datetime.date(2002, 1, 12), datetime.date(1997, 8, 6)), ('Pediatric Surgery', 79, datetime.date(1997, 9, 28), datetime.date(1997, 8, 5)), ('Pharmacology', 60, datetime.date(1996, 2, 26), datetime.date(1996, 8, 27)), ('Pathology', 58, datetime.date(2001, 1, 26), datetime.date(1996, 7, 15)), ('Ethics in Medical Practice', 75, datetime.date(2002, 3, 23), datetime.date(1996, 2, 11)), ('Trauma Surgery', 81, datetime.date(1997, 8, 31), datetime.date(2001, 7, 22)), ('Physiology', 90, datetime.date(1998, 11, 2), datetime.date(1998, 11, 6)), ('Surgical Techniques', 51, datetime.date(1997, 7, 15), datetime.date(2001, 4, 6)), ('Pediatric Surgery', 95, datetime.date(2001, 3, 30), datetime.date(2000, 4, 28)), ('Transplant Surgery', 80, datetime.date(1996, 11, 4), datetime.date(2001, 7, 23))]</t>
  </si>
  <si>
    <t>[{'Institution Name': 'Soto, Edwards and Grant', 'Location': 'France', 'Type of Institution': 'Public', 'Number of Years Worked There': 2, 'Medical Center Level': 'Tertiary', 'Number of Surgeries Performed': 258, 'Additional Responsibilities': ['Careers adviser', 'Buyer, retail'], 'Percentage of Patients with Complications': 31.523255844775257,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 {'Institution Name': 'Smith Inc', 'Location': 'France', 'Type of Institution': 'Public', 'Number of Years Worked There': 6, 'Medical Center Level': 'Tertiary', 'Number of Surgeries Performed': 55, 'Additional Responsibilities': [], 'Percentage of Patients with Complications': 5.103768649171958, 'Patient Feedback': 'The care provided was inadequate. Recovery has been tough.', 'Patient Feedback Label': 2, 'Recommendation Letters': "The surgeon's performance has been consistently exemplary.", 'Recommendation Letters Label': 4, 'Recommendations from Former Employers': 'This surgeon is among the top professionals in their field.', 'Recommendations from Former Employers Label': 5}]</t>
  </si>
  <si>
    <t>Insurance history indicates moderate risk.</t>
  </si>
  <si>
    <t>Reid, Irwin and Ramos</t>
  </si>
  <si>
    <t>Connie Day</t>
  </si>
  <si>
    <t>Belarus</t>
  </si>
  <si>
    <t>482-215-3457</t>
  </si>
  <si>
    <t>[('Ethics in Medical Practice', 53, datetime.date(2002, 4, 16), datetime.date(2000, 12, 19)), ('Transplant Surgery', 80, datetime.date(1999, 6, 1), datetime.date(2000, 6, 2)), ('Anesthesiology', 63, datetime.date(2002, 9, 10), datetime.date(1998, 11, 22)), ('Vascular Surgery', 59, datetime.date(1997, 5, 23), datetime.date(1999, 12, 5)), ('Neurosurgery', 63, datetime.date(2001, 10, 29), datetime.date(1998, 8, 2)), ('Orthopedic Surgery', 94, datetime.date(2001, 9, 24), datetime.date(2000, 4, 6)), ('Plastic and Reconstructive Surgery', 100, datetime.date(1997, 11, 28), datetime.date(2000, 1, 30)), ('Neurosurgery', 87, datetime.date(2002, 5, 27), datetime.date(1999, 7, 21)), ('Cardiothoracic Surgery', 65, datetime.date(2002, 1, 18), datetime.date(2001, 11, 11)), ('Microbiology', 72, datetime.date(2000, 10, 22), datetime.date(2000, 7, 25))]</t>
  </si>
  <si>
    <t>[{'Institution Name': 'Mitchell-Rojas', 'Location': 'Russia', 'Type of Institution': 'Private', 'Number of Years Worked There': 24, 'Medical Center Level': 'Tertiary', 'Number of Surgeries Performed': 608, 'Additional Responsibilities': ['Homeopath', 'Engineer, petroleum'], 'Percentage of Patients with Complications': 38.869356391767326,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'Duffy Group', 'Location': 'Russia', 'Type of Institution': 'Public', 'Number of Years Worked There': 9, 'Medical Center Level': 'Secondary', 'Number of Surgeries Performed': 983, 'Additional Responsibilities': ['Hotel manager'], 'Percentage of Patients with Complications': 30.650286259094038,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'Powell Ltd', 'Location': 'Russia', 'Type of Institution': 'Private', 'Number of Years Worked There': 29, 'Medical Center Level': 'Tertiary', 'Number of Surgeries Performed': 333, 'Additional Responsibilities': ['Warehouse manager', 'Brewing technologist', 'Film/video editor', 'Diagnostic radiographer'], 'Percentage of Patients with Complications': 81.54030159692593,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 {'Institution Name': 'Owen, Robbins and Walker', 'Location': 'Russia', 'Type of Institution': 'Private', 'Number of Years Worked There': 5, 'Medical Center Level': 'Secondary', 'Number of Surgeries Performed': 488, 'Additional Responsibilities': [], 'Percentage of Patients with Complications': 64.91666703310496, 'Patient Feedback': 'I would never go back to this doctor again.', 'Patient Feedback Label': 1, 'Recommendation Letters': "The surgeon's performance is acceptable.", 'Recommendation Letters Label': 3, 'Recommendations from Former Employers': "The surgeon's performance is exceptional and reliable.", 'Recommendations from Former Employers Label': 5}]</t>
  </si>
  <si>
    <t>Several claims filed, some issues unresolved.</t>
  </si>
  <si>
    <t>Romero, Woodard and Anderson</t>
  </si>
  <si>
    <t>Stephen Ramos</t>
  </si>
  <si>
    <t>(397)663-9721</t>
  </si>
  <si>
    <t>[('Pathology', 84, datetime.date(2001, 2, 23), datetime.date(2004, 6, 1)), ('Ethics in Medical Practice', 70, datetime.date(2005, 2, 1), datetime.date(2005, 10, 26)), ('Trauma Surgery', 98, datetime.date(2004, 2, 14), datetime.date(2003, 5, 14)), ('Emergency Medicine', 90, datetime.date(2003, 11, 29), datetime.date(2005, 12, 4)), ('Orthopedic Surgery', 94, datetime.date(2000, 1, 15), datetime.date(2004, 12, 5)), ('Pharmacology', 89, datetime.date(2001, 7, 2), datetime.date(2003, 9, 6)), ('Neurosurgery', 77, datetime.date(2001, 3, 24), datetime.date(1999, 6, 10)), ('Emergency Medicine', 77, datetime.date(2006, 1, 3), datetime.date(2001, 6, 14)), ('Pediatric Surgery', 53, datetime.date(2004, 8, 12), datetime.date(2000, 2, 2)), ('Oncological Surgery', 83, datetime.date(2004, 4, 18), datetime.date(1999, 9, 22))]</t>
  </si>
  <si>
    <t>[{'Institution Name': 'Matthews Group', 'Location': 'Uzbekistan', 'Type of Institution': 'Public', 'Number of Years Worked There': 4, 'Medical Center Level': 'Tertiary', 'Number of Surgeries Performed': 701, 'Additional Responsibilities': ['Charity officer', 'Retail banker'], 'Percentage of Patients with Complications': 88.88385428397265,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'Buck, Brown and Hensley', 'Location': 'Uzbekistan', 'Type of Institution': 'Private', 'Number of Years Worked There': 28, 'Medical Center Level': 'Primary', 'Number of Surgeries Performed': 657, 'Additional Responsibilities': ['Lexicographer', 'Doctor, hospital', 'Diagnostic radiographer', 'Insurance underwriter'], 'Percentage of Patients with Complications': 73.1070039931316,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'Wiggins, Harper and Johnson', 'Location': 'Uzbekistan', 'Type of Institution': 'Public', 'Number of Years Worked There': 27, 'Medical Center Level': 'Secondary', 'Number of Surgeries Performed': 699, 'Additional Responsibilities': ['Psychotherapist', 'Ergonomist'], 'Percentage of Patients with Complications': 14.190904085171907,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'Knapp and Sons', 'Location': 'Uzbekistan', 'Type of Institution': 'Public', 'Number of Years Worked There': 26, 'Medical Center Level': 'Secondary', 'Number of Surgeries Performed': 667, 'Additional Responsibilities': [], 'Percentage of Patients with Complications': 10.679768504335563,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 {'Institution Name': 'Floyd, Gomez and Ferguson', 'Location': 'Uzbekistan', 'Type of Institution': 'Public', 'Number of Years Worked There': 7, 'Medical Center Level': 'Primary', 'Number of Surgeries Performed': 537, 'Additional Responsibilities': ['Site engineer'], 'Percentage of Patients with Complications': 98.4061550460152, 'Patient Feedback': "Not happy with the results. The doctor didn't seem to care much.", 'Patient Feedback Label': 2, 'Recommendation Letters': "I have the highest regard for this surgeon's skills and professionalism.", 'Recommendation Letters Label': 5, 'Recommendations from Former Employers': "This surgeon's work was often below par.", 'Recommendations from Former Employers Label': 1}]</t>
  </si>
  <si>
    <t>Insurance history marked by minimal claims.</t>
  </si>
  <si>
    <t>Price, Rodriguez and Mendoza</t>
  </si>
  <si>
    <t>Jessica Kelly</t>
  </si>
  <si>
    <t>[('Anatomy', 82, datetime.date(2001, 1, 31), datetime.date(1995, 10, 31)), ('Microbiology', 54, datetime.date(2000, 9, 15), datetime.date(2001, 10, 2)), ('Physiology', 95, datetime.date(1999, 8, 2), datetime.date(1997, 9, 18)), ('Pathology', 57, datetime.date(1999, 10, 28), datetime.date(2002, 8, 11)), ('Ethics in Medical Practice', 86, datetime.date(2000, 10, 27), datetime.date(1995, 1, 7)), ('Orthopedic Surgery', 62, datetime.date(2003, 3, 9), datetime.date(1995, 5, 19)), ('Physiology', 88, datetime.date(2004, 11, 7), datetime.date(2004, 11, 29)), ('Oncological Surgery', 84, datetime.date(1995, 12, 18), datetime.date(2003, 2, 25)), ('Ethics in Medical Practice', 85, datetime.date(1994, 10, 18), datetime.date(2003, 6, 13)), ('Pharmacology', 63, datetime.date(1997, 10, 1), datetime.date(2003, 2, 3))]</t>
  </si>
  <si>
    <t>[{'Institution Name': 'Anthony-Ramos', 'Location': 'Argentina', 'Type of Institution': 'Private', 'Number of Years Worked There': 28, 'Medical Center Level': 'Primary', 'Number of Surgeries Performed': 338, 'Additional Responsibilities': ['Homeopath', 'Scientist, research (medical)', 'Customer service manager', 'Financial manager', 'Dance movement psychotherapist'], 'Percentage of Patients with Complications': 2.0870587084849124,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 {'Institution Name': 'Thompson, Johnson and Dickerson', 'Location': 'Argentina', 'Type of Institution': 'Public', 'Number of Years Worked There': 2, 'Medical Center Level': 'Tertiary', 'Number of Surgeries Performed': 340, 'Additional Responsibilities': ['Printmaker', 'Lawyer', 'Visual merchandiser', 'Psychologist, prison and probation services', 'Warden/ranger'], 'Percentage of Patients with Complications': 52.598421171607725, 'Patient Feedback': 'I received competent care, nothing more.', 'Patient Feedback Label': 3, 'Recommendation Letters': 'The surgeon has performed at an acceptable level.', 'Recommendation Letters Label': 3, 'Recommendations from Former Employers': "This surgeon's work had some issues.", 'Recommendations from Former Employers Label': 2}]</t>
  </si>
  <si>
    <t>Excellent profile with long-term coverage, no claims.</t>
  </si>
  <si>
    <t>Robinson-Harrington</t>
  </si>
  <si>
    <t>Bianca Washington</t>
  </si>
  <si>
    <t>237.528.4885x520</t>
  </si>
  <si>
    <t>[('Physiology', 86, datetime.date(2005, 4, 18), datetime.date(2005, 10, 1)), ('Oncological Surgery', 82, datetime.date(2006, 9, 26), datetime.date(2005, 9, 23)), ('Anesthesiology', 54, datetime.date(2005, 1, 2), datetime.date(2004, 9, 5)), ('Pathology', 52, datetime.date(2006, 8, 2), datetime.date(2005, 1, 16)), ('Physiology', 98, datetime.date(2004, 10, 11), datetime.date(2004, 9, 17)), ('Microbiology', 85, datetime.date(2004, 4, 25), datetime.date(2006, 2, 15)), ('Plastic and Reconstructive Surgery', 59, datetime.date(2005, 11, 22), datetime.date(2006, 9, 22)), ('Trauma Surgery', 89, datetime.date(2006, 2, 5), datetime.date(2004, 10, 17)), ('Plastic and Reconstructive Surgery', 50, datetime.date(2004, 5, 25), datetime.date(2005, 10, 2)), ('Physiology', 61, datetime.date(2005, 9, 11), datetime.date(2006, 8, 24))]</t>
  </si>
  <si>
    <t>[{'Institution Name': 'Grant, Zimmerman and Callahan', 'Location': 'Poland', 'Type of Institution': 'Public', 'Number of Years Worked There': 12, 'Medical Center Level': 'Primary', 'Number of Surgeries Performed': 251, 'Additional Responsibilities': ['Operational investment banker', 'Radio producer'], 'Percentage of Patients with Complications': 70.67671837331682, 'Patient Feedback': 'I received competent care, nothing more.', 'Patient Feedback Label': 3, 'Recommendation Letters': "The surgeon's work is reliable and meets expectations.", 'Recommendation Letters Label': 3, 'Recommendations from Former Employers': 'This surgeon has shown great dedication and skill.', 'Recommendations from Former Employers Label': 4}]</t>
  </si>
  <si>
    <t>Insurance profile indicates moderate risk.</t>
  </si>
  <si>
    <t>Ramirez and Sons</t>
  </si>
  <si>
    <t>James Thomas</t>
  </si>
  <si>
    <t>(869)910-3458</t>
  </si>
  <si>
    <t>[('Pathology', 76, datetime.date(2004, 5, 20), datetime.date(2005, 7, 24)), ('Oncological Surgery', 57, datetime.date(2004, 7, 5), datetime.date(2004, 7, 13)), ('Vascular Surgery', 67, datetime.date(2005, 8, 31), datetime.date(2004, 9, 9)), ('Emergency Medicine', 81, datetime.date(2004, 8, 14), datetime.date(2005, 4, 26)), ('Physiology', 74, datetime.date(2005, 2, 8), datetime.date(2004, 6, 21)), ('Pediatric Surgery', 53, datetime.date(2005, 12, 27), datetime.date(2004, 4, 19)), ('Cardiothoracic Surgery', 66, datetime.date(2004, 4, 8), datetime.date(2005, 8, 27)), ('Oncological Surgery', 74, datetime.date(2004, 11, 22), datetime.date(2006, 1, 6)), ('Biochemistry', 74, datetime.date(2004, 6, 8), datetime.date(2004, 7, 15)), ('Physiology', 79, datetime.date(2005, 4, 8), datetime.date(2004, 10, 22))]</t>
  </si>
  <si>
    <t>[{'Institution Name': 'Webb, Johnson and Young', 'Location': 'Belarus', 'Type of Institution': 'Private', 'Number of Years Worked There': 12, 'Medical Center Level': 'Primary', 'Number of Surgeries Performed': 264, 'Additional Responsibilities': ['Special effects artist', 'Civil engineer, contracting', 'Visual merchandiser', 'Professor Emeritus'], 'Percentage of Patients with Complications': 38.28960435948273,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'Pittman, Matthews and Moore', 'Location': 'Belarus', 'Type of Institution': 'Private', 'Number of Years Worked There': 21, 'Medical Center Level': 'Secondary', 'Number of Surgeries Performed': 920, 'Additional Responsibilities': ['Charity fundraiser', 'Clinical embryologist', 'Art therapist'], 'Percentage of Patients with Complications': 72.86934807616443,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 {'Institution Name': 'Johnson-Mendoza', 'Location': 'Belarus', 'Type of Institution': 'Public', 'Number of Years Worked There': 12, 'Medical Center Level': 'Tertiary', 'Number of Surgeries Performed': 733, 'Additional Responsibilities': ['Insurance broker'], 'Percentage of Patients with Complications': 27.250449888343443, 'Patient Feedback': 'Worst experience ever. The doctor made several mistakes.', 'Patient Feedback Label': 1, 'Recommendation Letters': 'This surgeon is an outstanding member of any medical team.', 'Recommendation Letters Label': 5, 'Recommendations from Former Employers': "There were some inconsistencies in this surgeon's performance.", 'Recommendations from Former Employers Label': 2}]</t>
  </si>
  <si>
    <t>Average risk profile with minor claims filed.</t>
  </si>
  <si>
    <t>Lucas and Sons</t>
  </si>
  <si>
    <t>Brent Washington</t>
  </si>
  <si>
    <t>Brazil</t>
  </si>
  <si>
    <t>001-211-679-7036</t>
  </si>
  <si>
    <t>[('Cardiothoracic Surgery', 93, datetime.date(2005, 10, 1), datetime.date(2006, 6, 4)), ('Oncological Surgery', 62, datetime.date(2001, 9, 6), datetime.date(2001, 12, 4)), ('Robotic Surgery', 60, datetime.date(1999, 10, 23), datetime.date(2004, 11, 18)), ('Orthopedic Surgery', 86, datetime.date(2005, 9, 13), datetime.date(2003, 12, 26)), ('Oncological Surgery', 81, datetime.date(1998, 8, 27), datetime.date(2001, 8, 22)), ('Biochemistry', 90, datetime.date(2001, 12, 4), datetime.date(2005, 4, 22)), ('Emergency Medicine', 91, datetime.date(2006, 11, 14), datetime.date(2000, 12, 30)), ('Vascular Surgery', 70, datetime.date(2001, 3, 3), datetime.date(2001, 7, 5)), ('Biochemistry', 79, datetime.date(2007, 8, 30), datetime.date(2004, 4, 27)), ('Plastic and Reconstructive Surgery', 54, datetime.date(2000, 2, 19), datetime.date(1998, 3, 7))]</t>
  </si>
  <si>
    <t>[{'Institution Name': 'Johnson and Sons', 'Location': 'Romania', 'Type of Institution': 'Public', 'Number of Years Worked There': 20, 'Medical Center Level': 'Tertiary', 'Number of Surgeries Performed': 654, 'Additional Responsibilities': ['Surveyor, mining', 'Psychologist, forensic', 'Psychologist, clinical', 'Engineer, electronics', 'Technical sales engineer'], 'Percentage of Patients with Complications': 56.39929427350319,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'Edwards Inc', 'Location': 'Romania', 'Type of Institution': 'Public', 'Number of Years Worked There': 20, 'Medical Center Level': 'Tertiary', 'Number of Surgeries Performed': 105, 'Additional Responsibilities': ['Psychiatric nurse', 'Holiday representative'], 'Percentage of Patients with Complications': 99.24922487778109,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'Cochran, Wright and Johnson', 'Location': 'Romania', 'Type of Institution': 'Public', 'Number of Years Worked There': 13, 'Medical Center Level': 'Secondary', 'Number of Surgeries Performed': 216, 'Additional Responsibilities': ['Operational researcher', 'English as a second language teacher'], 'Percentage of Patients with Complications': 41.25415862290832,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 {'Institution Name': 'Singh-Patton', 'Location': 'Romania', 'Type of Institution': 'Private', 'Number of Years Worked There': 11, 'Medical Center Level': 'Tertiary', 'Number of Surgeries Performed': 709, 'Additional Responsibilities': ['Scientist, research (life sciences)'], 'Percentage of Patients with Complications': 68.18857330394806, 'Patient Feedback': 'The doctor was highly unprofessional and rude.', 'Patient Feedback Label': 1, 'Recommendation Letters': 'I would recommend careful consideration before hiring this surgeon.', 'Recommendation Letters Label': 2, 'Recommendations from Former Employers': 'I have no hesitation in recommending this surgeon.', 'Recommendations from Former Employers Label': 5}]</t>
  </si>
  <si>
    <t>Insurance record indicates high risk.</t>
  </si>
  <si>
    <t>Vargas, Wright and Larson</t>
  </si>
  <si>
    <t>Thomas Ford</t>
  </si>
  <si>
    <t>[('Cardiothoracic Surgery', 54, datetime.date(1999, 11, 19), datetime.date(2000, 7, 19)), ('Neurosurgery', 74, datetime.date(1998, 8, 29), datetime.date(2000, 11, 18)), ('Surgical Techniques', 81, datetime.date(2000, 2, 19), datetime.date(1999, 4, 3)), ('Orthopedic Surgery', 66, datetime.date(2000, 6, 27), datetime.date(1998, 11, 14)), ('Vascular Surgery', 95, datetime.date(1998, 7, 10), datetime.date(1999, 9, 11)), ('Emergency Medicine', 97, datetime.date(1999, 7, 8), datetime.date(1999, 9, 7)), ('Pharmacology', 64, datetime.date(1998, 12, 25), datetime.date(2000, 12, 10)), ('Cardiothoracic Surgery', 92, datetime.date(2000, 3, 14), datetime.date(2000, 8, 28)), ('Pediatric Surgery', 63, datetime.date(2000, 11, 8), datetime.date(2000, 5, 26)), ('Trauma Surgery', 52, datetime.date(1999, 10, 24), datetime.date(1999, 6, 14))]</t>
  </si>
  <si>
    <t>[{'Institution Name': 'Archer, Rodriguez and Barnett', 'Location': 'Germany', 'Type of Institution': 'Private', 'Number of Years Worked There': 13, 'Medical Center Level': 'Secondary', 'Number of Surgeries Performed': 937, 'Additional Responsibilities': ['Chief Financial Officer', 'Engineer, building services', 'Engineer, technical sales'], 'Percentage of Patients with Complications': 89.797656209027,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'Keith-Taylor', 'Location': 'Germany', 'Type of Institution': 'Public', 'Number of Years Worked There': 13, 'Medical Center Level': 'Primary', 'Number of Surgeries Performed': 401, 'Additional Responsibilities': ['Engineer, aeronautical'], 'Percentage of Patients with Complications': 82.02890654385956,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'Foster LLC', 'Location': 'Germany', 'Type of Institution': 'Private', 'Number of Years Worked There': 22, 'Medical Center Level': 'Primary', 'Number of Surgeries Performed': 542, 'Additional Responsibilities': [], 'Percentage of Patients with Complications': 80.16841602681767,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 {'Institution Name': 'Myers-Freeman', 'Location': 'Germany', 'Type of Institution': 'Public', 'Number of Years Worked There': 21, 'Medical Center Level': 'Tertiary', 'Number of Surgeries Performed': 537, 'Additional Responsibilities': [], 'Percentage of Patients with Complications': 48.01451024975534, 'Patient Feedback': 'The procedure was botched and caused additional issues.', 'Patient Feedback Label': 1, 'Recommendation Letters': "This surgeon's conduct has been highly problematic.", 'Recommendation Letters Label': 1, 'Recommendations from Former Employers': 'There were several performance and behavior concerns. Hiring this surgeon may not be advisable.', 'Recommendations from Former Employers Label': 1}]</t>
  </si>
  <si>
    <t>Claims history marked by above average risk.</t>
  </si>
  <si>
    <t>Bryant Ltd</t>
  </si>
  <si>
    <t>Luke Davis</t>
  </si>
  <si>
    <t>(870)654-8506x43871</t>
  </si>
  <si>
    <t>[('Surgical Techniques', 64, datetime.date(2003, 7, 6), datetime.date(2003, 8, 20)), ('Neurosurgery', 70, datetime.date(2005, 4, 25), datetime.date(2003, 5, 12)), ('Vascular Surgery', 98, datetime.date(2004, 6, 4), datetime.date(2005, 11, 3)), ('Orthopedic Surgery', 93, datetime.date(2004, 4, 28), datetime.date(2005, 5, 12)), ('Trauma Surgery', 66, datetime.date(2004, 8, 28), datetime.date(2004, 2, 17)), ('Emergency Medicine', 70, datetime.date(2004, 10, 13), datetime.date(2005, 12, 10)), ('Pediatric Surgery', 88, datetime.date(2005, 10, 12), datetime.date(2004, 12, 18)), ('Physiology', 94, datetime.date(2005, 3, 26), datetime.date(2003, 7, 6)), ('Orthopedic Surgery', 85, datetime.date(2004, 8, 20), datetime.date(2005, 1, 3)), ('Orthopedic Surgery', 76, datetime.date(2003, 3, 9), datetime.date(2005, 2, 24))]</t>
  </si>
  <si>
    <t>[{'Institution Name': 'Young-Hall', 'Location': 'Ethiopia', 'Type of Institution': 'Public', 'Number of Years Worked There': 16, 'Medical Center Level': 'Primary', 'Number of Surgeries Performed': 95, 'Additional Responsibilities': ['Building control surveyor', 'Technical brewer'], 'Percentage of Patients with Complications': 7.92086493061891,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'Harper, Edwards and Giles', 'Location': 'Ethiopia', 'Type of Institution': 'Private', 'Number of Years Worked There': 27, 'Medical Center Level': 'Secondary', 'Number of Surgeries Performed': 536, 'Additional Responsibilities': ['Midwife', 'Tree surgeon', 'Contracting civil engineer', 'Risk manager', 'Interpreter'], 'Percentage of Patients with Complications': 12.911086112162984,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 {'Institution Name': 'Soto-Sullivan', 'Location': 'Ethiopia', 'Type of Institution': 'Public', 'Number of Years Worked There': 15, 'Medical Center Level': 'Tertiary', 'Number of Surgeries Performed': 761, 'Additional Responsibilities': ['Landscape architect', 'Human resources officer', 'Corporate investment banker'], 'Percentage of Patients with Complications': 94.2823105221672, 'Patient Feedback': 'The care provided was acceptable.', 'Patient Feedback Label': 3, 'Recommendation Letters': "The surgeon's work is exceptional and reliable.", 'Recommendation Letters Label': 5, 'Recommendations from Former Employers': 'The surgeon has demonstrated exceptional professional standards.', 'Recommendations from Former Employers Label': 4}]</t>
  </si>
  <si>
    <t>Insured for many years with minimal claims. Low risk.</t>
  </si>
  <si>
    <t>Jackson-Delgado</t>
  </si>
  <si>
    <t>Mike Cruz</t>
  </si>
  <si>
    <t>[('Anesthesiology', 88, datetime.date(1997, 8, 5), datetime.date(1998, 8, 18)), ('Pediatric Surgery', 94, datetime.date(1999, 4, 30), datetime.date(2000, 10, 2)), ('Ethics in Medical Practice', 63, datetime.date(1998, 9, 8), datetime.date(1997, 10, 9)), ('Trauma Surgery', 54, datetime.date(1998, 11, 21), datetime.date(2000, 1, 26)), ('Microbiology', 88, datetime.date(1999, 12, 4), datetime.date(1999, 3, 1)), ('Oncological Surgery', 74, datetime.date(1999, 6, 8), datetime.date(1997, 9, 20)), ('Microbiology', 86, datetime.date(1998, 8, 10), datetime.date(1997, 12, 11)), ('Anatomy', 52, datetime.date(1997, 1, 4), datetime.date(1999, 6, 27)), ('Oncological Surgery', 95, datetime.date(1999, 2, 14), datetime.date(2000, 6, 1)), ('Microbiology', 93, datetime.date(1998, 5, 28), datetime.date(1999, 4, 10))]</t>
  </si>
  <si>
    <t>[{'Institution Name': 'Giles-Morrison', 'Location': 'United Kingdom', 'Type of Institution': 'Private', 'Number of Years Worked There': 24, 'Medical Center Level': 'Primary', 'Number of Surgeries Performed': 578, 'Additional Responsibilities': ['Learning disability nurse', 'Investment analyst'], 'Percentage of Patients with Complications': 9.371244333269257,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'Harris, Henry and Baker', 'Location': 'United Kingdom', 'Type of Institution': 'Public', 'Number of Years Worked There': 14, 'Medical Center Level': 'Primary', 'Number of Surgeries Performed': 520, 'Additional Responsibilities': ['Trade union research officer', 'Designer, graphic', 'Tour manager', 'Telecommunications researcher', 'Retail banker'], 'Percentage of Patients with Complications': 12.934971570601705,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'Ward-Hill', 'Location': 'United Kingdom', 'Type of Institution': 'Private', 'Number of Years Worked There': 20, 'Medical Center Level': 'Secondary', 'Number of Surgeries Performed': 221, 'Additional Responsibilities': ['Charity officer', 'Actor', 'Chartered legal executive (England and Wales)', 'Location manager', 'Merchandiser, retail'], 'Percentage of Patients with Complications': 68.08190011269397,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'Cardenas-Berry', 'Location': 'United Kingdom', 'Type of Institution': 'Private', 'Number of Years Worked There': 3, 'Medical Center Level': 'Primary', 'Number of Surgeries Performed': 578, 'Additional Responsibilities': ['Geoscientist', 'Geophysical data processor'], 'Percentage of Patients with Complications': 71.43397884734038,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 {'Institution Name': 'Brown, Rogers and Rodriguez', 'Location': 'United Kingdom', 'Type of Institution': 'Private', 'Number of Years Worked There': 19, 'Medical Center Level': 'Primary', 'Number of Surgeries Performed': 937, 'Additional Responsibilities': [], 'Percentage of Patients with Complications': 72.62711476296772, 'Patient Feedback': 'The procedure was fine, nothing remarkable but acceptable.', 'Patient Feedback Label': 3, 'Recommendation Letters': "The surgeon's work is generally satisfactory.", 'Recommendation Letters Label': 3, 'Recommendations from Former Employers': "This surgeon's work was consistently below expectations.", 'Recommendations from Former Employers Label': 1}]</t>
  </si>
  <si>
    <t>Insurance history marked by frequent claims.</t>
  </si>
  <si>
    <t>Price-Ayers</t>
  </si>
  <si>
    <t>James Garcia</t>
  </si>
  <si>
    <t>001-902-604-4339x264</t>
  </si>
  <si>
    <t>[('Vascular Surgery', 72, datetime.date(1997, 7, 22), datetime.date(1995, 11, 23)), ('Emergency Medicine', 76, datetime.date(1996, 9, 6), datetime.date(1997, 6, 17)), ('Microbiology', 86, datetime.date(1996, 3, 5), datetime.date(1996, 11, 11)), ('Pediatric Surgery', 79, datetime.date(1997, 4, 28), datetime.date(1996, 12, 30)), ('Pediatric Surgery', 63, datetime.date(1997, 1, 28), datetime.date(1997, 5, 28)), ('Pediatric Surgery', 67, datetime.date(1996, 3, 14), datetime.date(1995, 8, 18)), ('Cardiothoracic Surgery', 59, datetime.date(1996, 5, 2), datetime.date(1995, 5, 4)), ('Neurosurgery', 79, datetime.date(1996, 4, 3), datetime.date(1995, 3, 15)), ('Cardiothoracic Surgery', 65, datetime.date(1997, 5, 7), datetime.date(1996, 3, 11)), ('Pathology', 94, datetime.date(1995, 11, 12), datetime.date(1996, 1, 6))]</t>
  </si>
  <si>
    <t>[{'Institution Name': 'Bell-Washington', 'Location': 'United States', 'Type of Institution': 'Public', 'Number of Years Worked There': 12, 'Medical Center Level': 'Primary', 'Number of Surgeries Performed': 802, 'Additional Responsibilities': ['Osteopath', 'Programmer, multimedia', 'Conservator, museum/gallery'], 'Percentage of Patients with Complications': 71.91606670433585,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 {'Institution Name': 'Martin and Sons', 'Location': 'United States', 'Type of Institution': 'Private', 'Number of Years Worked There': 11, 'Medical Center Level': 'Primary', 'Number of Surgeries Performed': 259, 'Additional Responsibilities': ['Therapeutic radiographer', 'Programmer, multimedia'], 'Percentage of Patients with Complications': 53.70520048867752, 'Patient Feedback': 'A standard experience. The doctor did their job.', 'Patient Feedback Label': 3, 'Recommendation Letters': "The surgeon's approach is sometimes problematic.", 'Recommendation Letters Label': 2, 'Recommendations from Former Employers': "The surgeon's work has been satisfactory and meets basic standards.", 'Recommendations from Former Employers Label': 3}]</t>
  </si>
  <si>
    <t>Claims history marked by multiple issues.</t>
  </si>
  <si>
    <t>Oliver Group</t>
  </si>
  <si>
    <t>Brittany Howell</t>
  </si>
  <si>
    <t>001-589-883-9397x623</t>
  </si>
  <si>
    <t>[('Anatomy', 67, datetime.date(2001, 8, 4), datetime.date(2002, 8, 12)), ('Anesthesiology', 60, datetime.date(2002, 1, 5), datetime.date(2002, 4, 24)), ('Ethics in Medical Practice', 57, datetime.date(2001, 4, 14), datetime.date(2001, 9, 17)), ('Surgical Techniques', 99, datetime.date(2002, 8, 23), datetime.date(2003, 8, 25)), ('Microbiology', 99, datetime.date(2004, 2, 16), datetime.date(2004, 5, 26)), ('Surgical Techniques', 76, datetime.date(2002, 11, 21), datetime.date(2004, 3, 26)), ('Anesthesiology', 53, datetime.date(2003, 11, 3), datetime.date(2002, 6, 23)), ('Orthopedic Surgery', 55, datetime.date(2003, 2, 26), datetime.date(2002, 11, 18)), ('Anesthesiology', 83, datetime.date(2003, 1, 22), datetime.date(2002, 9, 24)), ('Anatomy', 76, datetime.date(2004, 1, 15), datetime.date(2004, 5, 6))]</t>
  </si>
  <si>
    <t>[{'Institution Name': 'Fernandez, Bailey and Turner', 'Location': 'Russia', 'Type of Institution': 'Public', 'Number of Years Worked There': 15, 'Medical Center Level': 'Secondary', 'Number of Surgeries Performed': 567, 'Additional Responsibilities': ['Public librarian', 'Water engineer', 'Financial planner'], 'Percentage of Patients with Complications': 65.25687176558061,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'Savage-Wade', 'Location': 'Russia', 'Type of Institution': 'Private', 'Number of Years Worked There': 23, 'Medical Center Level': 'Primary', 'Number of Surgeries Performed': 640, 'Additional Responsibilities': ['Journalist, broadcasting', 'Tourism officer'], 'Percentage of Patients with Complications': 64.75531120989002,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 {'Institution Name': 'Galloway, Bruce and Jenkins', 'Location': 'Russia', 'Type of Institution': 'Public', 'Number of Years Worked There': 29, 'Medical Center Level': 'Primary', 'Number of Surgeries Performed': 504, 'Additional Responsibilities': ['Pilot, airline'], 'Percentage of Patients with Complications': 47.025617477570655, 'Patient Feedback': 'The surgery was executed as expected.', 'Patient Feedback Label': 3, 'Recommendation Letters': 'I have the utmost confidence in recommending this surgeon.', 'Recommendation Letters Label': 5, 'Recommendations from Former Employers': "This surgeon's performance was occasionally below standard.", 'Recommendations from Former Employers Label': 2}]</t>
  </si>
  <si>
    <t>Estes, Yoder and Carrillo</t>
  </si>
  <si>
    <t>Benjamin Smith</t>
  </si>
  <si>
    <t>001-698-993-7354x85152</t>
  </si>
  <si>
    <t>[('Biochemistry', 69, datetime.date(2003, 11, 9), datetime.date(2004, 1, 7)), ('Cardiothoracic Surgery', 58, datetime.date(2003, 8, 13), datetime.date(2003, 5, 4)), ('Transplant Surgery', 55, datetime.date(2002, 12, 30), datetime.date(2004, 5, 8)), ('Surgical Techniques', 95, datetime.date(2003, 8, 3), datetime.date(2004, 7, 28)), ('Orthopedic Surgery', 97, datetime.date(2003, 1, 29), datetime.date(2003, 6, 11)), ('Microbiology', 67, datetime.date(2003, 1, 6), datetime.date(2004, 4, 8)), ('Ethics in Medical Practice', 66, datetime.date(2004, 7, 1), datetime.date(2004, 6, 13)), ('Orthopedic Surgery', 82, datetime.date(2004, 8, 9), datetime.date(2004, 3, 20)), ('Robotic Surgery', 57, datetime.date(2002, 10, 24), datetime.date(2004, 2, 25)), ('Cardiothoracic Surgery', 61, datetime.date(2003, 10, 8), datetime.date(2002, 11, 19))]</t>
  </si>
  <si>
    <t>[{'Institution Name': 'Anderson LLC', 'Location': 'Ukraine', 'Type of Institution': 'Private', 'Number of Years Worked There': 27, 'Medical Center Level': 'Secondary', 'Number of Surgeries Performed': 513, 'Additional Responsibilities': ['Scientist, research (physical sciences)'], 'Percentage of Patients with Complications': 64.9725783025106,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 {'Institution Name': 'Allen-Kelly', 'Location': 'Ukraine', 'Type of Institution': 'Public', 'Number of Years Worked There': 30, 'Medical Center Level': 'Secondary', 'Number of Surgeries Performed': 695, 'Additional Responsibilities': [], 'Percentage of Patients with Complications': 71.7636717438353, 'Patient Feedback': 'The surgery was less successful than expected.', 'Patient Feedback Label': 2, 'Recommendation Letters': 'This surgeon is a highly valuable member of any medical team.', 'Recommendation Letters Label': 4, 'Recommendations from Former Employers': "This surgeon's performance was occasionally below standard.", 'Recommendations from Former Employers Label': 2}]</t>
  </si>
  <si>
    <t>Claims history shows minor issues, average risk.</t>
  </si>
  <si>
    <t>Harris-Fields</t>
  </si>
  <si>
    <t>Randy Williams</t>
  </si>
  <si>
    <t>(914)933-7912</t>
  </si>
  <si>
    <t>[('Surgical Techniques', 95, datetime.date(2002, 2, 13), datetime.date(2001, 9, 3)), ('Trauma Surgery', 77, datetime.date(2001, 11, 30), datetime.date(2001, 8, 25)), ('Ethics in Medical Practice', 57, datetime.date(2000, 5, 24), datetime.date(1999, 12, 2)), ('Cardiothoracic Surgery', 72, datetime.date(2000, 12, 4), datetime.date(2002, 10, 11)), ('Pediatric Surgery', 74, datetime.date(1999, 8, 22), datetime.date(2000, 6, 28)), ('Pharmacology', 53, datetime.date(2000, 7, 7), datetime.date(1999, 12, 29)), ('Microbiology', 98, datetime.date(2000, 11, 13), datetime.date(1999, 5, 8)), ('Microbiology', 68, datetime.date(2000, 7, 23), datetime.date(2001, 7, 6)), ('Plastic and Reconstructive Surgery', 84, datetime.date(1999, 7, 3), datetime.date(1999, 6, 8)), ('Surgical Techniques', 73, datetime.date(2002, 3, 4), datetime.date(1999, 10, 12))]</t>
  </si>
  <si>
    <t>[{'Institution Name': 'Davis-Ford', 'Location': 'Argentina', 'Type of Institution': 'Public', 'Number of Years Worked There': 2, 'Medical Center Level': 'Tertiary', 'Number of Surgeries Performed': 895, 'Additional Responsibilities': ['Engineer, control and instrumentation', 'Plant breeder/geneticist', 'Agricultural consultant'], 'Percentage of Patients with Complications': 82.93247655980458,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'Howell, Harrell and Sullivan', 'Location': 'Argentina', 'Type of Institution': 'Private', 'Number of Years Worked There': 11, 'Medical Center Level': 'Secondary', 'Number of Surgeries Performed': 477, 'Additional Responsibilities': ['Training and development officer', 'Clinical research associate'], 'Percentage of Patients with Complications': 40.5731678496596,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 {'Institution Name': 'Lopez LLC', 'Location': 'Argentina', 'Type of Institution': 'Public', 'Number of Years Worked There': 12, 'Medical Center Level': 'Tertiary', 'Number of Surgeries Performed': 331, 'Additional Responsibilities': [], 'Percentage of Patients with Complications': 24.21749363594625, 'Patient Feedback': 'The surgery was successful and the care was attentive.', 'Patient Feedback Label': 4, 'Recommendation Letters': 'This surgeon has shown great dedication and skill.', 'Recommendation Letters Label': 4, 'Recommendations from Former Employers': 'I have no hesitation in recommending this surgeon.', 'Recommendations from Former Employers Label': 5}]</t>
  </si>
  <si>
    <t>Long-term coverage with no claims. Excellent standing and minimal risk.</t>
  </si>
  <si>
    <t>Martin LLC</t>
  </si>
  <si>
    <t>Shirley Waters</t>
  </si>
  <si>
    <t>(782)807-1800x63887</t>
  </si>
  <si>
    <t>[('Biochemistry', 69, datetime.date(1998, 11, 15), datetime.date(1997, 12, 12)), ('Orthopedic Surgery', 54, datetime.date(1998, 2, 8), datetime.date(1998, 2, 3)), ('Anesthesiology', 88, datetime.date(1998, 4, 12), datetime.date(1998, 2, 23)), ('Vascular Surgery', 94, datetime.date(1998, 10, 25), datetime.date(1998, 3, 15)), ('Pediatric Surgery', 52, datetime.date(1998, 4, 13), datetime.date(1997, 12, 24)), ('Ethics in Medical Practice', 76, datetime.date(1998, 4, 12), datetime.date(1998, 12, 27)), ('Robotic Surgery', 73, datetime.date(1999, 1, 12), datetime.date(1998, 5, 23)), ('Robotic Surgery', 58, datetime.date(1998, 6, 24), datetime.date(1998, 7, 12)), ('Orthopedic Surgery', 87, datetime.date(1998, 9, 4), datetime.date(1998, 8, 11)), ('Cardiothoracic Surgery', 91, datetime.date(1999, 1, 24), datetime.date(1999, 2, 24))]</t>
  </si>
  <si>
    <t>[{'Institution Name': 'Waters-Lee', 'Location': 'Russia', 'Type of Institution': 'Public', 'Number of Years Worked There': 27, 'Medical Center Level': 'Secondary', 'Number of Surgeries Performed': 254, 'Additional Responsibilities': ['Musician', 'Clinical psychologist', 'Health and safety inspector', 'Buyer, retail'], 'Percentage of Patients with Complications': 88.4189031285324,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'Black Group', 'Location': 'Russia', 'Type of Institution': 'Public', 'Number of Years Worked There': 24, 'Medical Center Level': 'Primary', 'Number of Surgeries Performed': 219, 'Additional Responsibilities': [], 'Percentage of Patients with Complications': 21.654248277127408,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 {'Institution Name': 'Pruitt, Stanley and Caldwell', 'Location': 'Russia', 'Type of Institution': 'Private', 'Number of Years Worked There': 15, 'Medical Center Level': 'Primary', 'Number of Surgeries Performed': 262, 'Additional Responsibilities': ['Naval architect', 'Public house manager', 'Clinical embryologist'], 'Percentage of Patients with Complications': 23.981890510716973, 'Patient Feedback': 'The procedure was a disaster, and I felt very unsafe.', 'Patient Feedback Label': 1, 'Recommendation Letters': "The surgeon's attitude and skills are sometimes lacking.", 'Recommendation Letters Label': 2, 'Recommendations from Former Employers': 'This surgeon is among the top professionals in their field.', 'Recommendations from Former Employers Label': 5}]</t>
  </si>
  <si>
    <t>Nelson-Howard</t>
  </si>
  <si>
    <t>Eric Thompson</t>
  </si>
  <si>
    <t>588-401-3677x88101</t>
  </si>
  <si>
    <t>[('Emergency Medicine', 66, datetime.date(2002, 8, 14), datetime.date(1999, 5, 19)), ('Microbiology', 100, datetime.date(1997, 1, 3), datetime.date(1998, 7, 30)), ('Emergency Medicine', 74, datetime.date(2004, 1, 20), datetime.date(2004, 1, 9)), ('Cardiothoracic Surgery', 52, datetime.date(2001, 2, 18), datetime.date(1996, 2, 27)), ('Anesthesiology', 75, datetime.date(2001, 5, 18), datetime.date(1998, 5, 30)), ('Biochemistry', 58, datetime.date(1997, 12, 20), datetime.date(2002, 1, 20)), ('Pharmacology', 67, datetime.date(2000, 8, 3), datetime.date(2003, 2, 23)), ('Neurosurgery', 54, datetime.date(2004, 6, 1), datetime.date(1996, 6, 11)), ('Trauma Surgery', 63, datetime.date(2003, 2, 25), datetime.date(2003, 4, 7)), ('Ethics in Medical Practice', 98, datetime.date(2002, 11, 17), datetime.date(1998, 5, 29))]</t>
  </si>
  <si>
    <t>[{'Institution Name': 'Hunt PLC', 'Location': 'Hungary', 'Type of Institution': 'Private', 'Number of Years Worked There': 12, 'Medical Center Level': 'Tertiary', 'Number of Surgeries Performed': 616, 'Additional Responsibilities': [], 'Percentage of Patients with Complications': 10.137999823239507,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'Yang-Blanchard', 'Location': 'Hungary', 'Type of Institution': 'Private', 'Number of Years Worked There': 22, 'Medical Center Level': 'Primary', 'Number of Surgeries Performed': 839, 'Additional Responsibilities': ['Technical author'], 'Percentage of Patients with Complications': 33.93574684930884,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'Griffith Ltd', 'Location': 'Hungary', 'Type of Institution': 'Private', 'Number of Years Worked There': 12, 'Medical Center Level': 'Secondary', 'Number of Surgeries Performed': 226, 'Additional Responsibilities': ['Community education officer', "Nurse, children's"], 'Percentage of Patients with Complications': 81.38236852795646,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 {'Institution Name': 'Benton-Edwards', 'Location': 'Hungary', 'Type of Institution': 'Private', 'Number of Years Worked There': 6, 'Medical Center Level': 'Secondary', 'Number of Surgeries Performed': 223, 'Additional Responsibilities': [], 'Percentage of Patients with Complications': 40.87591517071044, 'Patient Feedback': 'The surgery left me in more pain than before.', 'Patient Feedback Label': 1, 'Recommendation Letters': 'This surgeon is a truly exceptional professional.', 'Recommendation Letters Label': 5, 'Recommendations from Former Employers': 'This surgeon is among the best I have worked with.', 'Recommendations from Former Employers Label': 5}]</t>
  </si>
  <si>
    <t>Above average risk with multiple claims filed.</t>
  </si>
  <si>
    <t>Mendez-Warren</t>
  </si>
  <si>
    <t>Carlos Gonzalez</t>
  </si>
  <si>
    <t>United Kingdom</t>
  </si>
  <si>
    <t>624-366-0648x84048</t>
  </si>
  <si>
    <t>[('Pathology', 57, datetime.date(2002, 12, 24), datetime.date(2003, 7, 4)), ('Cardiothoracic Surgery', 97, datetime.date(2001, 8, 30), datetime.date(2002, 11, 4)), ('Microbiology', 95, datetime.date(2005, 6, 16), datetime.date(2005, 3, 12)), ('Trauma Surgery', 53, datetime.date(2005, 6, 14), datetime.date(2006, 1, 4)), ('Surgical Techniques', 52, datetime.date(2003, 7, 19), datetime.date(2004, 4, 1)), ('Vascular Surgery', 74, datetime.date(2005, 4, 27), datetime.date(2002, 4, 5)), ('Pathology', 83, datetime.date(2002, 6, 3), datetime.date(2001, 10, 19)), ('Robotic Surgery', 78, datetime.date(2003, 8, 10), datetime.date(2004, 11, 29)), ('Biochemistry', 90, datetime.date(2002, 3, 23), datetime.date(2004, 11, 21)), ('Cardiothoracic Surgery', 98, datetime.date(2005, 7, 4), datetime.date(2003, 10, 24))]</t>
  </si>
  <si>
    <t>[{'Institution Name': 'Mora Inc', 'Location': 'United States', 'Type of Institution': 'Private', 'Number of Years Worked There': 26, 'Medical Center Level': 'Secondary', 'Number of Surgeries Performed': 350, 'Additional Responsibilities': ['Ophthalmologist', 'Horticultural therapist'], 'Percentage of Patients with Complications': 82.50545414321053,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'Kim-Rios', 'Location': 'United States', 'Type of Institution': 'Private', 'Number of Years Worked There': 8, 'Medical Center Level': 'Tertiary', 'Number of Surgeries Performed': 660, 'Additional Responsibilities': ['Fisheries officer', 'Geophysical data processor', 'Special effects artist', 'Corporate treasurer', 'Sales promotion account executive'], 'Percentage of Patients with Complications': 81.26302101119126,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 {'Institution Name': 'Johnson-Larsen', 'Location': 'United States', 'Type of Institution': 'Private', 'Number of Years Worked There': 1, 'Medical Center Level': 'Primary', 'Number of Surgeries Performed': 434, 'Additional Responsibilities': ['Geneticist, molecular', 'Education administrator', 'Banker', 'Editorial assistant'], 'Percentage of Patients with Complications': 40.77401543122975, 'Patient Feedback': "The doctor was indifferent and the surgery wasn't successful.", 'Patient Feedback Label': 2, 'Recommendation Letters': "The surgeon's work is of consistently high quality.", 'Recommendation Letters Label': 4, 'Recommendations from Former Employers': 'This surgeon is highly competent and professional.', 'Recommendations from Former Employers Label': 4}]</t>
  </si>
  <si>
    <t>Multiple unresolved claims on record.</t>
  </si>
  <si>
    <t>Reese, Bell and Arias</t>
  </si>
  <si>
    <t>Dawn Burns</t>
  </si>
  <si>
    <t>(365)630-9921</t>
  </si>
  <si>
    <t>[('Anesthesiology', 91, datetime.date(2002, 3, 30), datetime.date(2000, 3, 8)), ('Trauma Surgery', 56, datetime.date(1999, 2, 16), datetime.date(1999, 12, 10)), ('Surgical Techniques', 51, datetime.date(2000, 12, 4), datetime.date(2001, 12, 18)), ('Transplant Surgery', 68, datetime.date(2001, 7, 15), datetime.date(2001, 10, 7)), ('Oncological Surgery', 87, datetime.date(2004, 8, 9), datetime.date(1999, 1, 26)), ('Anatomy', 63, datetime.date(2002, 1, 21), datetime.date(2003, 12, 3)), ('Anesthesiology', 68, datetime.date(1998, 9, 11), datetime.date(2000, 4, 30)), ('Neurosurgery', 80, datetime.date(2004, 3, 8), datetime.date(1998, 1, 1)), ('Cardiothoracic Surgery', 52, datetime.date(2000, 5, 21), datetime.date(2003, 6, 7)), ('Plastic and Reconstructive Surgery', 91, datetime.date(2003, 6, 18), datetime.date(2004, 6, 5))]</t>
  </si>
  <si>
    <t>[{'Institution Name': 'Franklin, Flores and Collins', 'Location': 'Ukraine', 'Type of Institution': 'Public', 'Number of Years Worked There': 30, 'Medical Center Level': 'Secondary', 'Number of Surgeries Performed': 523, 'Additional Responsibilities': [], 'Percentage of Patients with Complications': 49.77385632525338,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 {'Institution Name': 'Goodwin-Ramirez', 'Location': 'Ukraine', 'Type of Institution': 'Private', 'Number of Years Worked There': 30, 'Medical Center Level': 'Secondary', 'Number of Surgeries Performed': 816, 'Additional Responsibilities': ['Cytogeneticist', 'Warden/ranger'], 'Percentage of Patients with Complications': 85.68795879355886, 'Patient Feedback': "The doctor's instructions were unclear.", 'Patient Feedback Label': 2, 'Recommendation Letters': "The surgeon's behavior and skills are not up to par.", 'Recommendation Letters Label': 1, 'Recommendations from Former Employers': 'This surgeon did not perform to our standards.', 'Recommendations from Former Employers Label': 1}]</t>
  </si>
  <si>
    <t>Excellent insurance profile with no claims.</t>
  </si>
  <si>
    <t>King-Little</t>
  </si>
  <si>
    <t>Kevin Evans</t>
  </si>
  <si>
    <t>873.551.7352x04613</t>
  </si>
  <si>
    <t>[('Transplant Surgery', 81, datetime.date(2003, 6, 23), datetime.date(2003, 9, 16)), ('Vascular Surgery', 90, datetime.date(2005, 5, 27), datetime.date(2005, 3, 5)), ('Physiology', 68, datetime.date(2004, 11, 2), datetime.date(2003, 11, 26)), ('Oncological Surgery', 99, datetime.date(2003, 6, 23), datetime.date(2004, 8, 20)), ('Ethics in Medical Practice', 82, datetime.date(2004, 8, 1), datetime.date(2005, 5, 23)), ('Orthopedic Surgery', 97, datetime.date(2005, 3, 27), datetime.date(2004, 5, 25)), ('Microbiology', 51, datetime.date(2003, 10, 13), datetime.date(2004, 5, 17)), ('Pediatric Surgery', 90, datetime.date(2004, 5, 4), datetime.date(2004, 10, 7)), ('Biochemistry', 54, datetime.date(2004, 3, 16), datetime.date(2004, 5, 26)), ('Plastic and Reconstructive Surgery', 65, datetime.date(2005, 7, 12), datetime.date(2003, 6, 30))]</t>
  </si>
  <si>
    <t>[{'Institution Name': 'Brooks and Sons', 'Location': 'United Kingdom', 'Type of Institution': 'Public', 'Number of Years Worked There': 16, 'Medical Center Level': 'Secondary', 'Number of Surgeries Performed': 683, 'Additional Responsibilities': ['Surveyor, planning and development'], 'Percentage of Patients with Complications': 69.22397781414243,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'Haas-Curry', 'Location': 'United Kingdom', 'Type of Institution': 'Public', 'Number of Years Worked There': 8, 'Medical Center Level': 'Primary', 'Number of Surgeries Performed': 664, 'Additional Responsibilities': ['Runner, broadcasting/film/video', 'Scientist, biomedical'], 'Percentage of Patients with Complications': 16.211631862684662,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'Pruitt, Knox and Cook', 'Location': 'United Kingdom', 'Type of Institution': 'Public', 'Number of Years Worked There': 3, 'Medical Center Level': 'Tertiary', 'Number of Surgeries Performed': 322, 'Additional Responsibilities': ['Biomedical engineer', 'Engineer, maintenance', 'Agricultural consultant', 'IT technical support officer'], 'Percentage of Patients with Complications': 30.63705341900661,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 {'Institution Name': 'Carpenter, Gray and Hodge', 'Location': 'United Kingdom', 'Type of Institution': 'Private', 'Number of Years Worked There': 12, 'Medical Center Level': 'Secondary', 'Number of Surgeries Performed': 130, 'Additional Responsibilities': [], 'Percentage of Patients with Complications': 90.33181759359331, 'Patient Feedback': "Couldn't be happier with the surgery and the follow-up care.", 'Patient Feedback Label': 5, 'Recommendation Letters': "The surgeon's track record is not entirely positive.", 'Recommendation Letters Label': 2, 'Recommendations from Former Employers': 'The surgeon has demonstrated extraordinary abilities and dedication.', 'Recommendations from Former Employers Label': 5}]</t>
  </si>
  <si>
    <t>Insurance history with minimal claims, low risk.</t>
  </si>
  <si>
    <t>Simpson PLC</t>
  </si>
  <si>
    <t>Alexis Nelson</t>
  </si>
  <si>
    <t>+1-999-346-5156x445</t>
  </si>
  <si>
    <t>[('Robotic Surgery', 95, datetime.date(2002, 11, 20), datetime.date(2004, 3, 11)), ('Oncological Surgery', 58, datetime.date(2005, 3, 20), datetime.date(2004, 7, 4)), ('Neurosurgery', 78, datetime.date(2003, 6, 5), datetime.date(2004, 12, 6)), ('Physiology', 70, datetime.date(2003, 10, 12), datetime.date(2004, 3, 4)), ('Pharmacology', 57, datetime.date(2003, 7, 19), datetime.date(2003, 8, 18)), ('Microbiology', 52, datetime.date(2004, 6, 5), datetime.date(2002, 12, 8)), ('Cardiothoracic Surgery', 84, datetime.date(2004, 1, 19), datetime.date(2005, 8, 24)), ('Cardiothoracic Surgery', 58, datetime.date(2005, 7, 4), datetime.date(2002, 12, 17)), ('Ethics in Medical Practice', 94, datetime.date(2005, 6, 9), datetime.date(2005, 2, 8)), ('Trauma Surgery', 70, datetime.date(2005, 8, 18), datetime.date(2004, 11, 19))]</t>
  </si>
  <si>
    <t>[{'Institution Name': 'Tucker, Gardner and Brown', 'Location': 'Ukraine', 'Type of Institution': 'Public', 'Number of Years Worked There': 22, 'Medical Center Level': 'Secondary', 'Number of Surgeries Performed': 776, 'Additional Responsibilities': [], 'Percentage of Patients with Complications': 74.72604042014038,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'Thomas-Ramos', 'Location': 'Ukraine', 'Type of Institution': 'Private', 'Number of Years Worked There': 21, 'Medical Center Level': 'Primary', 'Number of Surgeries Performed': 283, 'Additional Responsibilities': [], 'Percentage of Patients with Complications': 47.819625926241194,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'Cooper, Newton and Odonnell', 'Location': 'Ukraine', 'Type of Institution': 'Private', 'Number of Years Worked There': 21, 'Medical Center Level': 'Secondary', 'Number of Surgeries Performed': 403, 'Additional Responsibilities': ['Tourist information centre manager', 'Further education lecturer', 'Television/film/video producer', 'Passenger transport manager'], 'Percentage of Patients with Complications': 39.82174865028286,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'Grant, Eaton and Turner', 'Location': 'Ukraine', 'Type of Institution': 'Public', 'Number of Years Worked There': 20, 'Medical Center Level': 'Primary', 'Number of Surgeries Performed': 946, 'Additional Responsibilities': ['Fine artist'], 'Percentage of Patients with Complications': 19.854906550413688,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 {'Institution Name': 'Martinez Group', 'Location': 'Ukraine', 'Type of Institution': 'Public', 'Number of Years Worked There': 16, 'Medical Center Level': 'Tertiary', 'Number of Surgeries Performed': 8, 'Additional Responsibilities': [], 'Percentage of Patients with Complications': 64.3944834566619, 'Patient Feedback': "Couldn't be happier with the surgery and the follow-up care.", 'Patient Feedback Label': 5, 'Recommendation Letters': 'The surgeon has performed at an acceptable level.', 'Recommendation Letters Label': 3, 'Recommendations from Former Employers': 'The surgeon meets the expected professional standards.', 'Recommendations from Former Employers Label': 3}]</t>
  </si>
  <si>
    <t>No claims noted, insurance profile excellent.</t>
  </si>
  <si>
    <t>Clark-Miller</t>
  </si>
  <si>
    <t>Andrea Meadows</t>
  </si>
  <si>
    <t>001-887-751-0487x650</t>
  </si>
  <si>
    <t>[('Ethics in Medical Practice', 99, datetime.date(1996, 6, 28), datetime.date(2007, 7, 7)), ('Orthopedic Surgery', 94, datetime.date(2006, 1, 26), datetime.date(1997, 11, 25)), ('Orthopedic Surgery', 99, datetime.date(1999, 8, 24), datetime.date(1998, 4, 9)), ('Pediatric Surgery', 83, datetime.date(2007, 5, 30), datetime.date(2008, 1, 10)), ('Pharmacology', 68, datetime.date(2001, 9, 18), datetime.date(2003, 8, 7)), ('Biochemistry', 72, datetime.date(2006, 10, 31), datetime.date(2000, 6, 6)), ('Transplant Surgery', 76, datetime.date(2004, 6, 30), datetime.date(2008, 9, 15)), ('Vascular Surgery', 91, datetime.date(2000, 7, 12), datetime.date(1998, 5, 14)), ('Cardiothoracic Surgery', 89, datetime.date(2007, 9, 24), datetime.date(1999, 9, 5)), ('Neurosurgery', 76, datetime.date(2003, 11, 23), datetime.date(1997, 9, 15))]</t>
  </si>
  <si>
    <t>[{'Institution Name': 'Williams Inc', 'Location': 'Russia', 'Type of Institution': 'Private', 'Number of Years Worked There': 12, 'Medical Center Level': 'Secondary', 'Number of Surgeries Performed': 606, 'Additional Responsibilities': ['Counsellor', 'Medical laboratory scientific officer', 'Environmental health practitioner'], 'Percentage of Patients with Complications': 70.83800899025755,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'Walker and Sons', 'Location': 'Russia', 'Type of Institution': 'Public', 'Number of Years Worked There': 14, 'Medical Center Level': 'Tertiary', 'Number of Surgeries Performed': 960, 'Additional Responsibilities': ['Probation officer', 'Minerals surveyor'], 'Percentage of Patients with Complications': 46.27527592772209,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 {'Institution Name': 'Smith, Zimmerman and Vasquez', 'Location': 'Russia', 'Type of Institution': 'Public', 'Number of Years Worked There': 7, 'Medical Center Level': 'Primary', 'Number of Surgeries Performed': 230, 'Additional Responsibilities': ['Probation officer'], 'Percentage of Patients with Complications': 41.32493740909155, 'Patient Feedback': 'Top-quality care and excellent surgical results.', 'Patient Feedback Label': 5, 'Recommendation Letters': 'This surgeon is an outstanding professional.', 'Recommendation Letters Label': 4, 'Recommendations from Former Employers': 'The surgeon has consistently met basic expectations.', 'Recommendations from Former Employers Label': 3}]</t>
  </si>
  <si>
    <t>Insurance profile marked by numerous claims.</t>
  </si>
  <si>
    <t>Lloyd, Foster and Hawkins</t>
  </si>
  <si>
    <t>Joseph Clark</t>
  </si>
  <si>
    <t>Romania</t>
  </si>
  <si>
    <t>640-770-4785x221</t>
  </si>
  <si>
    <t>[('Pathology', 60, datetime.date(1996, 10, 29), datetime.date(1996, 3, 12)), ('Biochemistry', 56, datetime.date(1997, 2, 7), datetime.date(1996, 5, 25)), ('Emergency Medicine', 54, datetime.date(1996, 7, 8), datetime.date(1996, 5, 20)), ('Pathology', 64, datetime.date(1996, 7, 16), datetime.date(1996, 6, 1)), ('Physiology', 92, datetime.date(1996, 8, 5), datetime.date(1996, 8, 8)), ('Plastic and Reconstructive Surgery', 59, datetime.date(1996, 8, 24), datetime.date(1997, 2, 9)), ('Oncological Surgery', 54, datetime.date(1997, 2, 6), datetime.date(1996, 8, 24)), ('Neurosurgery', 80, datetime.date(1996, 2, 25), datetime.date(1996, 2, 13)), ('Oncological Surgery', 70, datetime.date(1996, 10, 12), datetime.date(1996, 6, 26)), ('Plastic and Reconstructive Surgery', 67, datetime.date(1996, 8, 27), datetime.date(1996, 8, 25))]</t>
  </si>
  <si>
    <t>[{'Institution Name': 'Robinson and Sons', 'Location': 'Argentina', 'Type of Institution': 'Private', 'Number of Years Worked There': 2, 'Medical Center Level': 'Primary', 'Number of Surgeries Performed': 310, 'Additional Responsibilities': ['Outdoor activities/education manager'], 'Percentage of Patients with Complications': 50.9098256558614,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'Reilly-Sanders', 'Location': 'Argentina', 'Type of Institution': 'Public', 'Number of Years Worked There': 25, 'Medical Center Level': 'Secondary', 'Number of Surgeries Performed': 992, 'Additional Responsibilities': ['Animator', 'Pension scheme manager', 'Comptroller'], 'Percentage of Patients with Complications': 49.82734273734304,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'Blair and Sons', 'Location': 'Argentina', 'Type of Institution': 'Private', 'Number of Years Worked There': 7, 'Medical Center Level': 'Primary', 'Number of Surgeries Performed': 756, 'Additional Responsibilities': ['Designer, exhibition/display', 'Fast food restaurant manager'], 'Percentage of Patients with Complications': 15.134415772837695,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 {'Institution Name': 'Chan PLC', 'Location': 'Argentina', 'Type of Institution': 'Private', 'Number of Years Worked There': 9, 'Medical Center Level': 'Tertiary', 'Number of Surgeries Performed': 607, 'Additional Responsibilities': [], 'Percentage of Patients with Complications': 46.50511911683062, 'Patient Feedback': 'I would never go back to this doctor again.', 'Patient Feedback Label': 1, 'Recommendation Letters': 'The surgeon meets the expected level of competence.', 'Recommendation Letters Label': 3, 'Recommendations from Former Employers': 'This surgeon is among the top professionals in their field.', 'Recommendations from Former Employers Label': 5}]</t>
  </si>
  <si>
    <t>Moderate risk with several claims on record.</t>
  </si>
  <si>
    <t>Collins Ltd</t>
  </si>
  <si>
    <t>Daniel James</t>
  </si>
  <si>
    <t>874.247.0019x99537</t>
  </si>
  <si>
    <t>[('Pharmacology', 80, datetime.date(1996, 9, 30), datetime.date(1998, 2, 23)), ('Surgical Techniques', 80, datetime.date(2001, 7, 19), datetime.date(1998, 6, 23)), ('Physiology', 56, datetime.date(2002, 3, 7), datetime.date(2000, 11, 15)), ('Vascular Surgery', 53, datetime.date(2000, 11, 11), datetime.date(1997, 10, 3)), ('Anatomy', 70, datetime.date(1999, 8, 7), datetime.date(1998, 8, 21)), ('Ethics in Medical Practice', 88, datetime.date(1995, 6, 1), datetime.date(1997, 8, 4)), ('Trauma Surgery', 53, datetime.date(1996, 8, 7), datetime.date(1996, 3, 12)), ('Ethics in Medical Practice', 60, datetime.date(1995, 8, 30), datetime.date(2001, 11, 8)), ('Pharmacology', 67, datetime.date(2000, 3, 30), datetime.date(1994, 10, 31)), ('Neurosurgery', 67, datetime.date(1996, 5, 6), datetime.date(1997, 7, 7))]</t>
  </si>
  <si>
    <t>[{'Institution Name': 'Torres and Sons', 'Location': 'Ethiopia', 'Type of Institution': 'Public', 'Number of Years Worked There': 14, 'Medical Center Level': 'Secondary', 'Number of Surgeries Performed': 916, 'Additional Responsibilities': ['Scientist, product/process development', 'Broadcast journalist', 'Psychologist, clinical'], 'Percentage of Patients with Complications': 13.582812290440637,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'Ponce, Miller and Lee', 'Location': 'Ethiopia', 'Type of Institution': 'Private', 'Number of Years Worked There': 28, 'Medical Center Level': 'Secondary', 'Number of Surgeries Performed': 119, 'Additional Responsibilities': [], 'Percentage of Patients with Complications': 96.25523425504733,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'Cruz, Walker and Suarez', 'Location': 'Ethiopia', 'Type of Institution': 'Private', 'Number of Years Worked There': 15, 'Medical Center Level': 'Secondary', 'Number of Surgeries Performed': 762, 'Additional Responsibilities': ['Futures trader', 'Clinical embryologist', 'Producer, radio', 'Production assistant, radio', 'Medical secretary'], 'Percentage of Patients with Complications': 90.79902336289885,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 {'Institution Name': 'Mack Ltd', 'Location': 'Ethiopia', 'Type of Institution': 'Public', 'Number of Years Worked There': 2, 'Medical Center Level': 'Secondary', 'Number of Surgeries Performed': 587, 'Additional Responsibilities': [], 'Percentage of Patients with Complications': 58.48102091097762, 'Patient Feedback': 'The doctor showed no empathy and was very rough.', 'Patient Feedback Label': 1, 'Recommendation Letters': 'I highly recommend this surgeon for their skills and professionalism.', 'Recommendation Letters Label': 4, 'Recommendations from Former Employers': "The surgeon's performance has been consistently exemplary.", 'Recommendations from Former Employers Label': 4}]</t>
  </si>
  <si>
    <t>Insurance record with several claims, some unresolved.</t>
  </si>
  <si>
    <t>Johnson PLC</t>
  </si>
  <si>
    <t>Amanda Clark</t>
  </si>
  <si>
    <t>(731)449-1311x514</t>
  </si>
  <si>
    <t>[('Oncological Surgery', 62, datetime.date(2003, 9, 15), datetime.date(1999, 7, 16)), ('Plastic and Reconstructive Surgery', 93, datetime.date(2001, 12, 1), datetime.date(2001, 4, 20)), ('Oncological Surgery', 51, datetime.date(2002, 11, 16), datetime.date(1998, 7, 7)), ('Biochemistry', 60, datetime.date(2000, 12, 11), datetime.date(1999, 8, 26)), ('Orthopedic Surgery', 68, datetime.date(2000, 2, 21), datetime.date(2004, 3, 10)), ('Robotic Surgery', 95, datetime.date(2002, 9, 5), datetime.date(1999, 1, 25)), ('Anatomy', 75, datetime.date(2003, 9, 17), datetime.date(2003, 2, 13)), ('Robotic Surgery', 64, datetime.date(2001, 3, 19), datetime.date(2003, 7, 16)), ('Robotic Surgery', 50, datetime.date(2001, 4, 4), datetime.date(2000, 11, 26)), ('Pathology', 71, datetime.date(2002, 7, 26), datetime.date(2001, 11, 24))]</t>
  </si>
  <si>
    <t>[{'Institution Name': 'Barnes, Lee and Lawson', 'Location': 'Poland', 'Type of Institution': 'Public', 'Number of Years Worked There': 25, 'Medical Center Level': 'Secondary', 'Number of Surgeries Performed': 658, 'Additional Responsibilities': ['Financial planner', 'Therapist, drama', 'Company secretary', "Barrister's clerk"], 'Percentage of Patients with Complications': 25.85033337384621, 'Patient Feedback': 'The doctor was not as attentive as I would have liked.', 'Patient Feedback Label': 2, 'Recommendation Letters': 'There have been too many problems with this surgeon.', 'Recommendation Letters Label': 1, 'Recommendations from Former Employers': 'I highly recommend this surgeon for their skills and professionalism.', 'Recommendations from Former Employers Label': 4}]</t>
  </si>
  <si>
    <t>Claims history indicates high risk.</t>
  </si>
  <si>
    <t>Schneider LLC</t>
  </si>
  <si>
    <t>William Johnson</t>
  </si>
  <si>
    <t>924-820-5430x355</t>
  </si>
  <si>
    <t>[('Pathology', 77, datetime.date(1998, 12, 19), datetime.date(1999, 1, 6)), ('Ethics in Medical Practice', 97, datetime.date(1998, 4, 17), datetime.date(1999, 3, 15)), ('Surgical Techniques', 56, datetime.date(1999, 1, 3), datetime.date(1999, 1, 5)), ('Pathology', 76, datetime.date(1998, 8, 29), datetime.date(1998, 11, 19)), ('Physiology', 54, datetime.date(1999, 2, 23), datetime.date(1998, 3, 19)), ('Plastic and Reconstructive Surgery', 70, datetime.date(1999, 3, 25), datetime.date(1999, 2, 23)), ('Oncological Surgery', 96, datetime.date(1998, 3, 8), datetime.date(1998, 5, 17)), ('Neurosurgery', 77, datetime.date(1998, 12, 29), datetime.date(1998, 5, 2)), ('Pharmacology', 77, datetime.date(1999, 2, 6), datetime.date(1998, 2, 5)), ('Surgical Techniques', 58, datetime.date(1998, 2, 1), datetime.date(1999, 7, 10))]</t>
  </si>
  <si>
    <t>[{'Institution Name': 'Hernandez-Ramirez', 'Location': 'Russia', 'Type of Institution': 'Private', 'Number of Years Worked There': 22, 'Medical Center Level': 'Secondary', 'Number of Surgeries Performed': 437, 'Additional Responsibilities': ['TEFL teacher', 'Adult nurse'], 'Percentage of Patients with Complications': 97.6932924776975,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'Mendez, Smith and Stevens', 'Location': 'Russia', 'Type of Institution': 'Private', 'Number of Years Worked There': 16, 'Medical Center Level': 'Tertiary', 'Number of Surgeries Performed': 680, 'Additional Responsibilities': ['Chiropodist', 'Administrator, charities/voluntary organisations', 'Tourism officer', 'Scientist, research (physical sciences)'], 'Percentage of Patients with Complications': 97.94142874402728,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 {'Institution Name': 'Gallegos-Franco', 'Location': 'Russia', 'Type of Institution': 'Public', 'Number of Years Worked There': 21, 'Medical Center Level': 'Primary', 'Number of Surgeries Performed': 755, 'Additional Responsibilities': [], 'Percentage of Patients with Complications': 4.899462276540922, 'Patient Feedback': 'The doctor provided excellent care and the surgery went well.', 'Patient Feedback Label': 4, 'Recommendation Letters': "This surgeon's conduct has been highly problematic.", 'Recommendation Letters Label': 1, 'Recommendations from Former Employers': 'This surgeon had some professional conduct issues.', 'Recommendations from Former Employers Label': 2}]</t>
  </si>
  <si>
    <t>Jimenez PLC</t>
  </si>
  <si>
    <t>Kimberly Collins</t>
  </si>
  <si>
    <t>(853)318-2893</t>
  </si>
  <si>
    <t>[('Robotic Surgery', 72, datetime.date(2001, 12, 28), datetime.date(2005, 4, 9)), ('Cardiothoracic Surgery', 86, datetime.date(2007, 8, 25), datetime.date(2007, 3, 13)), ('Plastic and Reconstructive Surgery', 95, datetime.date(2004, 6, 12), datetime.date(2006, 9, 18)), ('Orthopedic Surgery', 61, datetime.date(2002, 4, 2), datetime.date(2004, 6, 23)), ('Robotic Surgery', 82, datetime.date(2002, 7, 18), datetime.date(1999, 8, 5)), ('Plastic and Reconstructive Surgery', 59, datetime.date(2001, 9, 22), datetime.date(2003, 2, 12)), ('Emergency Medicine', 90, datetime.date(2003, 5, 18), datetime.date(2002, 6, 18)), ('Emergency Medicine', 85, datetime.date(2003, 8, 17), datetime.date(2000, 3, 4)), ('Anesthesiology', 61, datetime.date(2007, 7, 11), datetime.date(2005, 6, 14)), ('Surgical Techniques', 72, datetime.date(2007, 6, 17), datetime.date(2003, 3, 4))]</t>
  </si>
  <si>
    <t>[{'Institution Name': 'Shaw-Rhodes', 'Location': 'United States', 'Type of Institution': 'Public', 'Number of Years Worked There': 4, 'Medical Center Level': 'Secondary', 'Number of Surgeries Performed': 961, 'Additional Responsibilities': ['Administrator', 'Lexicographer', 'Geneticist, molecular'], 'Percentage of Patients with Complications': 70.62150249286991,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'Gilmore, Gibson and Cabrera', 'Location': 'United States', 'Type of Institution': 'Public', 'Number of Years Worked There': 16, 'Medical Center Level': 'Primary', 'Number of Surgeries Performed': 173, 'Additional Responsibilities': ['Programmer, systems', 'Maintenance engineer', 'Theatre manager'], 'Percentage of Patients with Complications': 33.83744576951011,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 {'Institution Name': 'Meyer, Ramirez and Cummings', 'Location': 'United States', 'Type of Institution': 'Public', 'Number of Years Worked There': 17, 'Medical Center Level': 'Tertiary', 'Number of Surgeries Performed': 169, 'Additional Responsibilities': ['Medical laboratory scientific officer', 'Geologist, engineering', "Barrister's clerk", 'Artist', 'Leisure centre manager'], 'Percentage of Patients with Complications': 67.49729087557913, 'Patient Feedback': 'The doctor made serious errors during the surgery.', 'Patient Feedback Label': 1, 'Recommendation Letters': 'The surgeon performs satisfactorily in most cases.', 'Recommendation Letters Label': 3, 'Recommendations from Former Employers': 'The surgeon meets the expected professional standards.', 'Recommendations from Former Employers Label': 3}]</t>
  </si>
  <si>
    <t>Insurance record shows excellent standing, no claims.</t>
  </si>
  <si>
    <t>Curtis-Herrera</t>
  </si>
  <si>
    <t>Brendan Parker</t>
  </si>
  <si>
    <t>001-710-404-6396</t>
  </si>
  <si>
    <t>[('Oncological Surgery', 77, datetime.date(1999, 5, 14), datetime.date(2001, 6, 20)), ('Anesthesiology', 69, datetime.date(1995, 1, 30), datetime.date(1999, 9, 19)), ('Oncological Surgery', 65, datetime.date(2001, 4, 27), datetime.date(2003, 4, 5)), ('Surgical Techniques', 82, datetime.date(2001, 1, 31), datetime.date(2003, 7, 23)), ('Microbiology', 67, datetime.date(2000, 10, 9), datetime.date(2003, 9, 30)), ('Robotic Surgery', 55, datetime.date(1995, 5, 21), datetime.date(1997, 7, 16)), ('Vascular Surgery', 76, datetime.date(2000, 5, 14), datetime.date(1997, 2, 12)), ('Pediatric Surgery', 97, datetime.date(2003, 4, 28), datetime.date(1997, 9, 23)), ('Oncological Surgery', 60, datetime.date(2003, 7, 12), datetime.date(1997, 3, 10)), ('Pathology', 71, datetime.date(2000, 5, 25), datetime.date(1998, 10, 4))]</t>
  </si>
  <si>
    <t>[{'Institution Name': 'Russell, Foster and Hudson', 'Location': 'Uzbekistan', 'Type of Institution': 'Private', 'Number of Years Worked There': 20, 'Medical Center Level': 'Tertiary', 'Number of Surgeries Performed': 359, 'Additional Responsibilities': ['Accountant, chartered certified'], 'Percentage of Patients with Complications': 79.18220203174516,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'Gonzalez, Blair and Reynolds', 'Location': 'Uzbekistan', 'Type of Institution': 'Private', 'Number of Years Worked There': 11, 'Medical Center Level': 'Secondary', 'Number of Surgeries Performed': 582, 'Additional Responsibilities': ['Teacher, secondary school', 'Research scientist (medical)'], 'Percentage of Patients with Complications': 83.26933201604858,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'Simpson Group', 'Location': 'Uzbekistan', 'Type of Institution': 'Private', 'Number of Years Worked There': 9, 'Medical Center Level': 'Primary', 'Number of Surgeries Performed': 943, 'Additional Responsibilities': ['Office manager', 'Industrial buyer', 'Psychologist, clinical', 'Therapist, sports'], 'Percentage of Patients with Complications': 80.94276266662828,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'Shelton LLC', 'Location': 'Uzbekistan', 'Type of Institution': 'Private', 'Number of Years Worked There': 6, 'Medical Center Level': 'Primary', 'Number of Surgeries Performed': 605, 'Additional Responsibilities': ['Catering manager', 'Legal secretary', 'Nature conservation officer', 'Trading standards officer'], 'Percentage of Patients with Complications': 46.43105990877078,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 {'Institution Name': 'Reyes-Levine', 'Location': 'Uzbekistan', 'Type of Institution': 'Private', 'Number of Years Worked There': 22, 'Medical Center Level': 'Primary', 'Number of Surgeries Performed': 669, 'Additional Responsibilities': ['Transport planner'], 'Percentage of Patients with Complications': 77.14938451960343, 'Patient Feedback': 'I am extremely happy with the surgery and the care provided.', 'Patient Feedback Label': 5, 'Recommendation Letters': 'This surgeon is an excellent professional.', 'Recommendation Letters Label': 4, 'Recommendations from Former Employers': 'I highly recommend this surgeon for their skills and professionalism.', 'Recommendations from Former Employers Label': 4}]</t>
  </si>
  <si>
    <t>Insurance record shows no claims, excellent standing.</t>
  </si>
  <si>
    <t>Miller, Ramirez and David</t>
  </si>
  <si>
    <t>Mary Harper</t>
  </si>
  <si>
    <t>United States</t>
  </si>
  <si>
    <t>[('Anatomy', 65, datetime.date(2006, 2, 3), datetime.date(2007, 8, 2)), ('Pharmacology', 91, datetime.date(2008, 11, 13), datetime.date(2007, 1, 10)), ('Transplant Surgery', 81, datetime.date(2006, 12, 12), datetime.date(2008, 4, 10)), ('Orthopedic Surgery', 88, datetime.date(2007, 9, 5), datetime.date(2004, 7, 29)), ('Emergency Medicine', 74, datetime.date(2008, 4, 7), datetime.date(2006, 3, 11)), ('Oncological Surgery', 66, datetime.date(2007, 3, 3), datetime.date(2005, 10, 2)), ('Trauma Surgery', 69, datetime.date(2008, 9, 27), datetime.date(2008, 8, 12)), ('Pharmacology', 98, datetime.date(2006, 1, 4), datetime.date(2008, 4, 22)), ('Pediatric Surgery', 94, datetime.date(2004, 5, 25), datetime.date(2008, 1, 13)), ('Pharmacology', 100, datetime.date(2007, 1, 4), datetime.date(2008, 8, 5))]</t>
  </si>
  <si>
    <t>[{'Institution Name': 'Arroyo-Walker', 'Location': 'United Kingdom', 'Type of Institution': 'Private', 'Number of Years Worked There': 15, 'Medical Center Level': 'Secondary', 'Number of Surgeries Performed': 938, 'Additional Responsibilities': ['Art gallery manager', 'Surveyor, planning and development'], 'Percentage of Patients with Complications': 66.37497055700501,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'Valentine-Velasquez', 'Location': 'United Kingdom', 'Type of Institution': 'Private', 'Number of Years Worked There': 21, 'Medical Center Level': 'Tertiary', 'Number of Surgeries Performed': 473, 'Additional Responsibilities': ['Fisheries officer', 'Hydrographic surveyor', 'Pharmacist, community'], 'Percentage of Patients with Complications': 64.80844460043215,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 {'Institution Name': 'Baker, Carr and Taylor', 'Location': 'United Kingdom', 'Type of Institution': 'Private', 'Number of Years Worked There': 4, 'Medical Center Level': 'Primary', 'Number of Surgeries Performed': 525, 'Additional Responsibilities': ['Data scientist', 'Copywriter, advertising'], 'Percentage of Patients with Complications': 7.549358637301628, 'Patient Feedback': 'The surgery was perfect and the doctor was highly skilled.', 'Patient Feedback Label': 5, 'Recommendation Letters': 'There have been sporadic complaints about this surgeon.', 'Recommendation Letters Label': 2, 'Recommendations from Former Employers': "The surgeon's work is generally adequate.", 'Recommendations from Former Employers Label': 3}]</t>
  </si>
  <si>
    <t>High number of claims, unresolved matters persist.</t>
  </si>
  <si>
    <t>Baldwin, Gates and Higgins</t>
  </si>
  <si>
    <t>Matthew Savage</t>
  </si>
  <si>
    <t>534.674.1197x622</t>
  </si>
  <si>
    <t>[('Pathology', 52, datetime.date(2001, 9, 10), datetime.date(2002, 3, 21)), ('Emergency Medicine', 64, datetime.date(2002, 3, 19), datetime.date(2001, 9, 19)), ('Anesthesiology', 64, datetime.date(2001, 12, 4), datetime.date(2001, 12, 31)), ('Ethics in Medical Practice', 53, datetime.date(2002, 5, 15), datetime.date(2002, 2, 4)), ('Robotic Surgery', 89, datetime.date(2001, 10, 28), datetime.date(2002, 6, 21)), ('Oncological Surgery', 51, datetime.date(2002, 3, 20), datetime.date(2001, 10, 30)), ('Plastic and Reconstructive Surgery', 59, datetime.date(2001, 12, 25), datetime.date(2001, 8, 12)), ('Vascular Surgery', 88, datetime.date(2002, 2, 3), datetime.date(2001, 8, 22)), ('Transplant Surgery', 92, datetime.date(2001, 11, 6), datetime.date(2002, 2, 5)), ('Plastic and Reconstructive Surgery', 86, datetime.date(2002, 3, 8), datetime.date(2001, 12, 13))]</t>
  </si>
  <si>
    <t>[{'Institution Name': 'Henry-Chase', 'Location': 'Canada', 'Type of Institution': 'Public', 'Number of Years Worked There': 21, 'Medical Center Level': 'Primary', 'Number of Surgeries Performed': 673, 'Additional Responsibilities': ['Pilot, airline', 'Commercial art gallery manager', 'Glass blower/designer', 'Maintenance engineer'], 'Percentage of Patients with Complications': 1.0939098767246969,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'Parker Ltd', 'Location': 'Canada', 'Type of Institution': 'Private', 'Number of Years Worked There': 15, 'Medical Center Level': 'Tertiary', 'Number of Surgeries Performed': 386, 'Additional Responsibilities': ['Warden/ranger', 'Pharmacist, hospital'], 'Percentage of Patients with Complications': 76.80821424502722,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'Walker-Wilson', 'Location': 'Canada', 'Type of Institution': 'Public', 'Number of Years Worked There': 14, 'Medical Center Level': 'Tertiary', 'Number of Surgeries Performed': 806, 'Additional Responsibilities': ['Ergonomist'], 'Percentage of Patients with Complications': 62.71348215966489,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'Villa, Williams and Adams', 'Location': 'Canada', 'Type of Institution': 'Private', 'Number of Years Worked There': 1, 'Medical Center Level': 'Tertiary', 'Number of Surgeries Performed': 754, 'Additional Responsibilities': ['Quarry manager', 'Advertising account planner'], 'Percentage of Patients with Complications': 22.338758250087064,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 {'Institution Name': 'Le PLC', 'Location': 'Canada', 'Type of Institution': 'Private', 'Number of Years Worked There': 30, 'Medical Center Level': 'Secondary', 'Number of Surgeries Performed': 302, 'Additional Responsibilities': ['Engineer, technical sales'], 'Percentage of Patients with Complications': 2.8627372516487393, 'Patient Feedback': 'The procedure met my expectations.', 'Patient Feedback Label': 3, 'Recommendation Letters': 'The surgeon has performed to a competent standard.', 'Recommendation Letters Label': 3, 'Recommendations from Former Employers': "The surgeon's work is outstanding and reliable.", 'Recommendations from Former Employers Label': 4}]</t>
  </si>
  <si>
    <t>Insurance record with a few minor claims.</t>
  </si>
  <si>
    <t>Green, Baker and Fisher</t>
  </si>
  <si>
    <t>Michael Gordon</t>
  </si>
  <si>
    <t>+1-659-755-9980x936</t>
  </si>
  <si>
    <t>[('Anesthesiology', 65, datetime.date(1996, 11, 30), datetime.date(1999, 6, 10)), ('Orthopedic Surgery', 59, datetime.date(1998, 11, 8), datetime.date(1998, 11, 24)), ('Anatomy', 86, datetime.date(1996, 11, 17), datetime.date(1999, 1, 30)), ('Cardiothoracic Surgery', 83, datetime.date(1999, 7, 12), datetime.date(1998, 12, 14)), ('Microbiology', 60, datetime.date(1997, 2, 23), datetime.date(1995, 7, 23)), ('Pathology', 74, datetime.date(1995, 3, 27), datetime.date(1998, 11, 28)), ('Transplant Surgery', 92, datetime.date(1998, 6, 5), datetime.date(1995, 4, 19)), ('Pathology', 54, datetime.date(1997, 4, 21), datetime.date(1995, 7, 25)), ('Biochemistry', 68, datetime.date(1998, 11, 8), datetime.date(1998, 4, 2)), ('Transplant Surgery', 100, datetime.date(1997, 4, 1), datetime.date(1996, 7, 21))]</t>
  </si>
  <si>
    <t>[{'Institution Name': 'Gallagher, Warner and Pierce', 'Location': 'Romania', 'Type of Institution': 'Private', 'Number of Years Worked There': 4, 'Medical Center Level': 'Primary', 'Number of Surgeries Performed': 295, 'Additional Responsibilities': ['Arts development officer', 'Management consultant', 'Commercial art gallery manager'], 'Percentage of Patients with Complications': 63.62189244624362, 'Patient Feedback': 'The surgery was okay. The experience was neither good nor bad, just average.', 'Patient Feedback Label': 3, 'Recommendation Letters': 'This surgeon is outstanding. Their surgical skills and dedication to patient care are exemplary.', 'Recommendation Letters Label': 5, 'Recommendations from Former Employers': "This surgeon's performance was not always satisfactory.", 'Recommendations from Former Employers Label': 2}]</t>
  </si>
  <si>
    <t>No claims filed, insurance profile excellent.</t>
  </si>
  <si>
    <t>Smith PLC</t>
  </si>
  <si>
    <t>Lisa Glass</t>
  </si>
  <si>
    <t>001-553-460-3513x588</t>
  </si>
  <si>
    <t>[('Robotic Surgery', 100, datetime.date(2002, 11, 10), datetime.date(2003, 12, 8)), ('Surgical Techniques', 88, datetime.date(2004, 3, 23), datetime.date(2002, 12, 6)), ('Orthopedic Surgery', 57, datetime.date(2003, 10, 23), datetime.date(2003, 7, 22)), ('Neurosurgery', 57, datetime.date(2003, 10, 22), datetime.date(2003, 4, 29)), ('Oncological Surgery', 68, datetime.date(2004, 3, 21), datetime.date(2002, 12, 21)), ('Trauma Surgery', 82, datetime.date(2002, 7, 10), datetime.date(2002, 6, 17)), ('Oncological Surgery', 82, datetime.date(2003, 9, 23), datetime.date(2003, 9, 26)), ('Pathology', 57, datetime.date(2003, 12, 14), datetime.date(2002, 8, 28)), ('Neurosurgery', 96, datetime.date(2003, 11, 10), datetime.date(2004, 2, 13)), ('Surgical Techniques', 79, datetime.date(2002, 9, 27), datetime.date(2002, 12, 14))]</t>
  </si>
  <si>
    <t>[{'Institution Name': 'Manning-Williams', 'Location': 'Lithuania', 'Type of Institution': 'Public', 'Number of Years Worked There': 23, 'Medical Center Level': 'Secondary', 'Number of Surgeries Performed': 545, 'Additional Responsibilities': ['Garment/textile technologist', 'Research officer, political party', 'Licensed conveyancer', 'Secretary, company', 'Risk manager'], 'Percentage of Patients with Complications': 72.28403049760841,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'Hurst-Green', 'Location': 'Lithuania', 'Type of Institution': 'Public', 'Number of Years Worked There': 3, 'Medical Center Level': 'Primary', 'Number of Surgeries Performed': 241, 'Additional Responsibilities': ['Fisheries officer', 'Radiation protection practitioner', 'Art gallery manager', 'Television camera operator', 'Fisheries officer'], 'Percentage of Patients with Complications': 86.3354823196875,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'Sweeney, Ross and Delgado', 'Location': 'Lithuania', 'Type of Institution': 'Private', 'Number of Years Worked There': 8, 'Medical Center Level': 'Tertiary', 'Number of Surgeries Performed': 479, 'Additional Responsibilities': ['Petroleum engineer', 'Structural engineer', 'Geophysicist/field seismologist', 'Psychotherapist, child', 'Neurosurgeon'], 'Percentage of Patients with Complications': 57.92998053184171,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 {'Institution Name': 'Walters-Norton', 'Location': 'Lithuania', 'Type of Institution': 'Private', 'Number of Years Worked There': 24, 'Medical Center Level': 'Primary', 'Number of Surgeries Performed': 788, 'Additional Responsibilities': ['Translator', 'Trade mark attorney', 'Accountant, chartered certified', 'Technical author', 'Product/process development scientist'], 'Percentage of Patients with Complications': 78.54261827623704, 'Patient Feedback': 'The surgery was a success and the follow-up care was great.', 'Patient Feedback Label': 4, 'Recommendation Letters': 'I strongly recommend this surgeon for their exceptional skills.', 'Recommendation Letters Label': 5, 'Recommendations from Former Employers': "There were minor concerns about this surgeon's behavior.", 'Recommendations from Former Employers Label': 2}]</t>
  </si>
  <si>
    <t>Rodriguez-Johnson</t>
  </si>
  <si>
    <t>Matthew Wilson</t>
  </si>
  <si>
    <t>(882)247-0202x00488</t>
  </si>
  <si>
    <t>[('Plastic and Reconstructive Surgery', 52, datetime.date(2005, 10, 11), datetime.date(2004, 9, 1)), ('Physiology', 54, datetime.date(2007, 2, 24), datetime.date(2006, 1, 15)), ('Emergency Medicine', 55, datetime.date(2004, 3, 25), datetime.date(2001, 5, 5)), ('Vascular Surgery', 98, datetime.date(2005, 9, 13), datetime.date(2004, 6, 13)), ('Pharmacology', 100, datetime.date(2003, 11, 27), datetime.date(2002, 4, 18)), ('Neurosurgery', 91, datetime.date(2006, 5, 25), datetime.date(2007, 6, 7)), ('Anesthesiology', 53, datetime.date(2007, 5, 13), datetime.date(2004, 12, 21)), ('Anatomy', 99, datetime.date(2001, 5, 25), datetime.date(2002, 2, 4)), ('Pharmacology', 78, datetime.date(2006, 9, 28), datetime.date(2004, 9, 13)), ('Transplant Surgery', 68, datetime.date(2006, 7, 13), datetime.date(2003, 4, 25))]</t>
  </si>
  <si>
    <t>[{'Institution Name': 'Braun-Arroyo', 'Location': 'Brazil', 'Type of Institution': 'Public', 'Number of Years Worked There': 22, 'Medical Center Level': 'Tertiary', 'Number of Surgeries Performed': 212, 'Additional Responsibilities': ['Television production assistant', 'Public relations account executive'], 'Percentage of Patients with Complications': 85.29770233860972,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'Brown-Bailey', 'Location': 'Brazil', 'Type of Institution': 'Public', 'Number of Years Worked There': 16, 'Medical Center Level': 'Tertiary', 'Number of Surgeries Performed': 706, 'Additional Responsibilities': [], 'Percentage of Patients with Complications': 36.282154686199796,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'Green Inc', 'Location': 'Brazil', 'Type of Institution': 'Public', 'Number of Years Worked There': 4, 'Medical Center Level': 'Secondary', 'Number of Surgeries Performed': 893, 'Additional Responsibilities': ['Multimedia programmer', 'Contractor', 'Immunologist', 'Herbalist'], 'Percentage of Patients with Complications': 89.51259178346355,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'Fuller-Smith', 'Location': 'Brazil', 'Type of Institution': 'Private', 'Number of Years Worked There': 5, 'Medical Center Level': 'Primary', 'Number of Surgeries Performed': 343, 'Additional Responsibilities': [], 'Percentage of Patients with Complications': 44.9651904957329,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 {'Institution Name': 'Smith, Callahan and Thompson', 'Location': 'Brazil', 'Type of Institution': 'Private', 'Number of Years Worked There': 20, 'Medical Center Level': 'Primary', 'Number of Surgeries Performed': 743, 'Additional Responsibilities': ['Publishing rights manager', 'Operational investment banker', 'Newspaper journalist', 'Cartographer', 'Systems analyst'], 'Percentage of Patients with Complications': 3.9773883358481643, 'Patient Feedback': 'The results were as expected, no complaints.', 'Patient Feedback Label': 3, 'Recommendation Letters': 'This surgeon is a truly exceptional professional.', 'Recommendation Letters Label': 5, 'Recommendations from Former Employers': "This surgeon's performance had highs and lows.", 'Recommendations from Former Employers Label': 2}]</t>
  </si>
  <si>
    <t>Insurance history marked by no claims, excellent standing.</t>
  </si>
  <si>
    <t>Spears, Anderson and Kelly</t>
  </si>
  <si>
    <t>Allen Arias</t>
  </si>
  <si>
    <t>001-854-226-7948</t>
  </si>
  <si>
    <t>[('Anesthesiology', 59, datetime.date(2002, 2, 1), datetime.date(1999, 1, 27)), ('Orthopedic Surgery', 77, datetime.date(2001, 8, 3), datetime.date(2000, 7, 22)), ('Orthopedic Surgery', 84, datetime.date(2002, 4, 8), datetime.date(2002, 8, 3)), ('Pathology', 54, datetime.date(2000, 2, 17), datetime.date(2001, 6, 24)), ('Neurosurgery', 89, datetime.date(2001, 3, 27), datetime.date(2000, 7, 20)), ('Pharmacology', 76, datetime.date(2000, 8, 27), datetime.date(2000, 5, 20)), ('Pediatric Surgery', 82, datetime.date(2000, 1, 17), datetime.date(2000, 5, 16)), ('Robotic Surgery', 72, datetime.date(2000, 11, 22), datetime.date(2002, 5, 29)), ('Anatomy', 73, datetime.date(2002, 6, 7), datetime.date(1999, 3, 21)), ('Physiology', 55, datetime.date(2000, 10, 5), datetime.date(2000, 5, 13))]</t>
  </si>
  <si>
    <t>[{'Institution Name': 'Dougherty-Taylor', 'Location': 'Ethiopia', 'Type of Institution': 'Private', 'Number of Years Worked There': 27, 'Medical Center Level': 'Primary', 'Number of Surgeries Performed': 898, 'Additional Responsibilities': ['Chartered certified accountant', 'Equality and diversity officer'], 'Percentage of Patients with Complications': 91.08753352845537,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'Stuart Inc', 'Location': 'Ethiopia', 'Type of Institution': 'Public', 'Number of Years Worked There': 30, 'Medical Center Level': 'Primary', 'Number of Surgeries Performed': 105, 'Additional Responsibilities': ['Teacher, special educational needs', 'Biomedical engineer', 'Forensic psychologist'], 'Percentage of Patients with Complications': 91.22868355484451,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'Dunn PLC', 'Location': 'Ethiopia', 'Type of Institution': 'Public', 'Number of Years Worked There': 12, 'Medical Center Level': 'Tertiary', 'Number of Surgeries Performed': 913, 'Additional Responsibilities': ['Armed forces logistics/support/administrative officer', 'Engineer, civil (consulting)', 'Paediatric nurse', 'Sales promotion account executive'], 'Percentage of Patients with Complications': 73.2049553185377,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'Jackson-Watkins', 'Location': 'Ethiopia', 'Type of Institution': 'Private', 'Number of Years Worked There': 5, 'Medical Center Level': 'Primary', 'Number of Surgeries Performed': 326, 'Additional Responsibilities': ['Airline pilot'], 'Percentage of Patients with Complications': 26.32841550608068,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 {'Institution Name': 'Vaughn-Bean', 'Location': 'Ethiopia', 'Type of Institution': 'Public', 'Number of Years Worked There': 11, 'Medical Center Level': 'Secondary', 'Number of Surgeries Performed': 828, 'Additional Responsibilities': ['Engineer, automotive', 'Development worker, international aid', 'Chief Operating Officer', 'Geophysical data processor'], 'Percentage of Patients with Complications': 67.14505728995685, 'Patient Feedback': 'The surgery was perfect and the doctor was highly skilled.', 'Patient Feedback Label': 5, 'Recommendation Letters': "The surgeon's performance is consistent with expectations.", 'Recommendation Letters Label': 3, 'Recommendations from Former Employers': 'This surgeon is a reliable and competent professional.', 'Recommendations from Former Employers Label': 4}]</t>
  </si>
  <si>
    <t>Average risk profile with a few claims.</t>
  </si>
  <si>
    <t>Jackson, Swanson and Simmons</t>
  </si>
  <si>
    <t>Micheal Wade</t>
  </si>
  <si>
    <t>[('Surgical Techniques', 97, datetime.date(2005, 1, 21), datetime.date(2006, 2, 13)), ('Anesthesiology', 57, datetime.date(2004, 9, 25), datetime.date(2004, 9, 4)), ('Physiology', 95, datetime.date(2004, 3, 26), datetime.date(2005, 3, 2)), ('Robotic Surgery', 84, datetime.date(2005, 2, 3), datetime.date(2005, 9, 23)), ('Pharmacology', 77, datetime.date(2006, 1, 11), datetime.date(2004, 9, 1)), ('Ethics in Medical Practice', 94, datetime.date(2004, 3, 15), datetime.date(2004, 5, 21)), ('Physiology', 53, datetime.date(2004, 5, 10), datetime.date(2004, 10, 14)), ('Physiology', 72, datetime.date(2004, 5, 15), datetime.date(2005, 2, 19)), ('Emergency Medicine', 69, datetime.date(2005, 11, 13), datetime.date(2005, 8, 15)), ('Pediatric Surgery', 71, datetime.date(2005, 7, 15), datetime.date(2005, 7, 24))]</t>
  </si>
  <si>
    <t>[{'Institution Name': 'Cook-Collins', 'Location': 'Romania', 'Type of Institution': 'Public', 'Number of Years Worked There': 26, 'Medical Center Level': 'Secondary', 'Number of Surgeries Performed': 902, 'Additional Responsibilities': ['Legal secretary'], 'Percentage of Patients with Complications': 85.52055087658238,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 {'Institution Name': 'Johnson LLC', 'Location': 'Romania', 'Type of Institution': 'Public', 'Number of Years Worked There': 12, 'Medical Center Level': 'Primary', 'Number of Surgeries Performed': 869, 'Additional Responsibilities': ['Tourism officer', 'Music therapist', 'Illustrator', 'Retail manager'], 'Percentage of Patients with Complications': 84.55563015376303, 'Patient Feedback': 'Disappointed with the procedure and the lack of care.', 'Patient Feedback Label': 2, 'Recommendation Letters': "The surgeon's performance is acceptable.", 'Recommendation Letters Label': 3, 'Recommendations from Former Employers': 'I have the utmost confidence in recommending this surgeon.', 'Recommendations from Former Employers Label': 5}]</t>
  </si>
  <si>
    <t>No claims filed, excellent standing noted.</t>
  </si>
  <si>
    <t>Jefferson-Townsend</t>
  </si>
  <si>
    <t>Anne Williams</t>
  </si>
  <si>
    <t>583.381.2010</t>
  </si>
  <si>
    <t>[('Pharmacology', 66, datetime.date(2007, 3, 17), datetime.date(2008, 2, 10)), ('Robotic Surgery', 95, datetime.date(2004, 10, 30), datetime.date(2004, 5, 2)), ('Orthopedic Surgery', 64, datetime.date(2008, 2, 7), datetime.date(2006, 11, 15)), ('Pharmacology', 70, datetime.date(2006, 11, 19), datetime.date(2007, 11, 24)), ('Robotic Surgery', 91, datetime.date(2005, 9, 30), datetime.date(2003, 12, 12)), ('Trauma Surgery', 70, datetime.date(2006, 4, 13), datetime.date(2007, 7, 6)), ('Microbiology', 84, datetime.date(2004, 8, 1), datetime.date(2005, 1, 21)), ('Pediatric Surgery', 88, datetime.date(2005, 1, 14), datetime.date(2003, 12, 1)), ('Pathology', 81, datetime.date(2008, 5, 15), datetime.date(2006, 3, 9)), ('Microbiology', 96, datetime.date(2007, 12, 23), datetime.date(2008, 4, 18))]</t>
  </si>
  <si>
    <t>[{'Institution Name': 'Rivas PLC', 'Location': 'United States', 'Type of Institution': 'Public', 'Number of Years Worked There': 25, 'Medical Center Level': 'Secondary', 'Number of Surgeries Performed': 185, 'Additional Responsibilities': ['Engineer, maintenance'], 'Percentage of Patients with Complications': 29.439890789702982,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'Schmidt, Collins and Smith', 'Location': 'United States', 'Type of Institution': 'Private', 'Number of Years Worked There': 13, 'Medical Center Level': 'Secondary', 'Number of Surgeries Performed': 929, 'Additional Responsibilities': ['Textile designer', 'Network engineer', 'Conservation officer, historic buildings'], 'Percentage of Patients with Complications': 28.916447396003043,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'Mercado LLC', 'Location': 'United States', 'Type of Institution': 'Public', 'Number of Years Worked There': 28, 'Medical Center Level': 'Tertiary', 'Number of Surgeries Performed': 950, 'Additional Responsibilities': ['Metallurgist', 'Merchant navy officer', 'Bonds trader', 'Broadcast engineer'], 'Percentage of Patients with Complications': 90.93792492638254,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 {'Institution Name': 'Campbell, Long and Sandoval', 'Location': 'United States', 'Type of Institution': 'Public', 'Number of Years Worked There': 16, 'Medical Center Level': 'Tertiary', 'Number of Surgeries Performed': 929, 'Additional Responsibilities': ['Pathologist', 'Barista'], 'Percentage of Patients with Complications': 49.45834132503464, 'Patient Feedback': 'The surgery was not successful and I had to seek further treatment.', 'Patient Feedback Label': 1, 'Recommendation Letters': 'I recommend this surgeon. They have consistently shown good skills and a professional demeanor.', 'Recommendation Letters Label': 4, 'Recommendations from Former Employers': 'This surgeon is a valuable asset to any medical team.', 'Recommendations from Former Employers Label': 4}]</t>
  </si>
  <si>
    <t>Excellent standing, no claims history.</t>
  </si>
  <si>
    <t>Dixon, Davis and Johnson</t>
  </si>
  <si>
    <t>Paul Kent</t>
  </si>
  <si>
    <t>831-571-4915x56050</t>
  </si>
  <si>
    <t>[('Emergency Medicine', 74, datetime.date(2000, 12, 5), datetime.date(2001, 11, 19)), ('Anesthesiology', 78, datetime.date(2003, 2, 25), datetime.date(2003, 5, 30)), ('Emergency Medicine', 64, datetime.date(2002, 6, 22), datetime.date(2003, 8, 28)), ('Plastic and Reconstructive Surgery', 59, datetime.date(2001, 9, 11), datetime.date(2002, 10, 5)), ('Pediatric Surgery', 59, datetime.date(2001, 5, 3), datetime.date(2001, 6, 14)), ('Oncological Surgery', 58, datetime.date(2002, 2, 10), datetime.date(2002, 6, 27)), ('Plastic and Reconstructive Surgery', 71, datetime.date(2001, 11, 14), datetime.date(2001, 3, 30)), ('Biochemistry', 50, datetime.date(2000, 9, 6), datetime.date(2000, 9, 28)), ('Neurosurgery', 62, datetime.date(2000, 9, 14), datetime.date(2002, 10, 21)), ('Microbiology', 96, datetime.date(2001, 5, 20), datetime.date(2003, 7, 26))]</t>
  </si>
  <si>
    <t>[{'Institution Name': 'Gray Inc', 'Location': 'Germany', 'Type of Institution': 'Public', 'Number of Years Worked There': 28, 'Medical Center Level': 'Primary', 'Number of Surgeries Performed': 810, 'Additional Responsibilities': ['Food technologist', 'International aid/development worker'], 'Percentage of Patients with Complications': 7.903710500532435,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'Gilbert Group', 'Location': 'Germany', 'Type of Institution': 'Public', 'Number of Years Worked There': 27, 'Medical Center Level': 'Primary', 'Number of Surgeries Performed': 962, 'Additional Responsibilities': ['Community education officer', 'Psychologist, occupational', 'Accountant, chartered'], 'Percentage of Patients with Complications': 39.99849743252268,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'Knight-Mendoza', 'Location': 'Germany', 'Type of Institution': 'Private', 'Number of Years Worked There': 17, 'Medical Center Level': 'Tertiary', 'Number of Surgeries Performed': 131, 'Additional Responsibilities': [], 'Percentage of Patients with Complications': 15.906452796608583,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'Mitchell, Mclean and Barnes', 'Location': 'Germany', 'Type of Institution': 'Private', 'Number of Years Worked There': 10, 'Medical Center Level': 'Secondary', 'Number of Surgeries Performed': 708, 'Additional Responsibilities': ['Comptroller', 'Learning mentor', 'Farm manager'], 'Percentage of Patients with Complications': 76.16795823171533,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 {'Institution Name': 'Blanchard Group', 'Location': 'Germany', 'Type of Institution': 'Public', 'Number of Years Worked There': 30, 'Medical Center Level': 'Tertiary', 'Number of Surgeries Performed': 826, 'Additional Responsibilities': ['Nutritional therapist'], 'Percentage of Patients with Complications': 39.707226394109554, 'Patient Feedback': "I couldn't have asked for a better experience.", 'Patient Feedback Label': 5, 'Recommendation Letters': 'The surgeon has consistently met basic expectations.', 'Recommendation Letters Label': 3, 'Recommendations from Former Employers': 'This surgeon was not a good fit for our team.', 'Recommendations from Former Employers Label': 1}]</t>
  </si>
  <si>
    <t>A few claims, risk level average.</t>
  </si>
  <si>
    <t>Myers, Underwood and Davis</t>
  </si>
  <si>
    <t>Roger Hoffman</t>
  </si>
  <si>
    <t>694.720.2920x4333</t>
  </si>
  <si>
    <t>[('Plastic and Reconstructive Surgery', 96, datetime.date(2004, 2, 13), datetime.date(2003, 2, 27)), ('Pathology', 79, datetime.date(1999, 12, 18), datetime.date(2003, 1, 13)), ('Pediatric Surgery', 64, datetime.date(2003, 1, 30), datetime.date(2002, 11, 16)), ('Anatomy', 73, datetime.date(2004, 5, 21), datetime.date(2005, 5, 5)), ('Oncological Surgery', 95, datetime.date(2000, 3, 6), datetime.date(2004, 10, 12)), ('Emergency Medicine', 87, datetime.date(2005, 2, 11), datetime.date(1998, 10, 15)), ('Surgical Techniques', 78, datetime.date(2005, 11, 2), datetime.date(2003, 6, 8)), ('Physiology', 76, datetime.date(2001, 3, 16), datetime.date(2002, 8, 19)), ('Anesthesiology', 81, datetime.date(2003, 2, 25), datetime.date(1998, 10, 19)), ('Oncological Surgery', 87, datetime.date(2005, 7, 8), datetime.date(2002, 6, 22))]</t>
  </si>
  <si>
    <t>[{'Institution Name': 'Yoder-Bennett', 'Location': 'India', 'Type of Institution': 'Private', 'Number of Years Worked There': 29, 'Medical Center Level': 'Primary', 'Number of Surgeries Performed': 791, 'Additional Responsibilities': [], 'Percentage of Patients with Complications': 46.98979081040402,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'Wilson LLC', 'Location': 'India', 'Type of Institution': 'Private', 'Number of Years Worked There': 28, 'Medical Center Level': 'Primary', 'Number of Surgeries Performed': 525, 'Additional Responsibilities': ['Designer, jewellery', 'Emergency planning/management officer', 'Therapeutic radiographer'], 'Percentage of Patients with Complications': 58.63020324440057,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'Miller and Sons', 'Location': 'India', 'Type of Institution': 'Private', 'Number of Years Worked There': 9, 'Medical Center Level': 'Secondary', 'Number of Surgeries Performed': 893, 'Additional Responsibilities': [], 'Percentage of Patients with Complications': 15.558038773904158,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'Williams, Garcia and Garcia', 'Location': 'India', 'Type of Institution': 'Public', 'Number of Years Worked There': 4, 'Medical Center Level': 'Tertiary', 'Number of Surgeries Performed': 571, 'Additional Responsibilities': ['Technical author', 'Civil engineer, contracting', 'Oncologist', 'Scientist, research (medical)', 'Haematologist'], 'Percentage of Patients with Complications': 98.02126723961607,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 {'Institution Name': 'Murphy and Sons', 'Location': 'India', 'Type of Institution': 'Public', 'Number of Years Worked There': 18, 'Medical Center Level': 'Primary', 'Number of Surgeries Performed': 136, 'Additional Responsibilities': ['Chartered loss adjuster', 'Sports administrator', 'Animal nutritionist', 'Careers information officer', 'Government social research officer'], 'Percentage of Patients with Complications': 35.59615839353288, 'Patient Feedback': 'The doctor was highly professional and the results were excellent.', 'Patient Feedback Label': 5, 'Recommendation Letters': 'I strongly endorse this surgeon for any advanced role.', 'Recommendation Letters Label': 4, 'Recommendations from Former Employers': "This surgeon's tenure was marked by numerous issues.", 'Recommendations from Former Employers Label': 1}]</t>
  </si>
  <si>
    <t>Claims history shows multiple unresolved issues.</t>
  </si>
  <si>
    <t>Kirk-Jimenez</t>
  </si>
  <si>
    <t>Deborah Schultz</t>
  </si>
  <si>
    <t>945.401.3895</t>
  </si>
  <si>
    <t>[('Neurosurgery', 64, datetime.date(2005, 12, 1), datetime.date(2008, 5, 25)), ('Robotic Surgery', 52, datetime.date(2005, 5, 18), datetime.date(2008, 2, 17)), ('Cardiothoracic Surgery', 71, datetime.date(2006, 7, 25), datetime.date(2005, 5, 1)), ('Transplant Surgery', 99, datetime.date(2005, 1, 31), datetime.date(2008, 2, 3)), ('Anatomy', 51, datetime.date(2003, 1, 10), datetime.date(2005, 4, 5)), ('Emergency Medicine', 50, datetime.date(2006, 8, 11), datetime.date(2008, 2, 28)), ('Oncological Surgery', 83, datetime.date(2005, 10, 21), datetime.date(2004, 6, 24)), ('Trauma Surgery', 76, datetime.date(2007, 1, 13), datetime.date(2008, 2, 28)), ('Pharmacology', 53, datetime.date(2007, 4, 15), datetime.date(2004, 3, 26)), ('Surgical Techniques', 96, datetime.date(2006, 9, 4), datetime.date(2003, 7, 30))]</t>
  </si>
  <si>
    <t>[{'Institution Name': 'Watts Group', 'Location': 'Philippines', 'Type of Institution': 'Public', 'Number of Years Worked There': 2, 'Medical Center Level': 'Primary', 'Number of Surgeries Performed': 893, 'Additional Responsibilities': ['Engineer, manufacturing', 'Associate Professor', 'Leisure centre manager', 'Designer, textile'], 'Percentage of Patients with Complications': 95.15289454894355, 'Patient Feedback': "Not happy with the results. The doctor didn't seem to care much.", 'Patient Feedback Label': 2, 'Recommendation Letters': 'There have been a few complaints about this surgeon.', 'Recommendation Letters Label': 2, 'Recommendations from Former Employers': "This surgeon's behavior was concerning.", 'Recommendations from Former Employers Label': 1}]</t>
  </si>
  <si>
    <t>Insurance profile indicates multiple claims.</t>
  </si>
  <si>
    <t>Rocha, Martin and Walsh</t>
  </si>
  <si>
    <t>Jason Morris</t>
  </si>
  <si>
    <t>+1-349-521-0377x240</t>
  </si>
  <si>
    <t>[('Neurosurgery', 78, datetime.date(2005, 12, 28), datetime.date(2005, 12, 7)), ('Orthopedic Surgery', 52, datetime.date(2003, 7, 3), datetime.date(2006, 11, 20)), ('Cardiothoracic Surgery', 72, datetime.date(2008, 5, 14), datetime.date(2007, 9, 9)), ('Trauma Surgery', 65, datetime.date(2003, 7, 30), datetime.date(2007, 8, 13)), ('Pharmacology', 89, datetime.date(2006, 7, 3), datetime.date(2004, 9, 6)), ('Robotic Surgery', 78, datetime.date(2006, 3, 7), datetime.date(2008, 3, 12)), ('Transplant Surgery', 73, datetime.date(2005, 1, 29), datetime.date(2004, 2, 16)), ('Cardiothoracic Surgery', 88, datetime.date(2004, 11, 23), datetime.date(2004, 2, 11)), ('Orthopedic Surgery', 65, datetime.date(2007, 1, 15), datetime.date(2007, 2, 9)), ('Plastic and Reconstructive Surgery', 79, datetime.date(2004, 1, 19), datetime.date(2006, 1, 7))]</t>
  </si>
  <si>
    <t>[{'Institution Name': 'Moreno Inc', 'Location': 'Argentina', 'Type of Institution': 'Private', 'Number of Years Worked There': 6, 'Medical Center Level': 'Secondary', 'Number of Surgeries Performed': 706, 'Additional Responsibilities': ['Pension scheme manager', 'Production assistant, radio'], 'Percentage of Patients with Complications': 94.94011209439158,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'Powers Ltd', 'Location': 'Argentina', 'Type of Institution': 'Private', 'Number of Years Worked There': 5, 'Medical Center Level': 'Secondary', 'Number of Surgeries Performed': 423, 'Additional Responsibilities': ['Art gallery manager', 'Geochemist', 'Psychologist, educational'], 'Percentage of Patients with Complications': 80.70604622235557,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'Hughes, Morgan and Cook', 'Location': 'Argentina', 'Type of Institution': 'Public', 'Number of Years Worked There': 1, 'Medical Center Level': 'Secondary', 'Number of Surgeries Performed': 924, 'Additional Responsibilities': [], 'Percentage of Patients with Complications': 3.1329055627626223,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 {'Institution Name': 'Wong, Freeman and Kelley', 'Location': 'Argentina', 'Type of Institution': 'Private', 'Number of Years Worked There': 11, 'Medical Center Level': 'Primary', 'Number of Surgeries Performed': 384, 'Additional Responsibilities': [], 'Percentage of Patients with Complications': 47.7610268877181, 'Patient Feedback': "The best care I've ever received. The surgery was perfect.", 'Patient Feedback Label': 5, 'Recommendation Letters': 'I highly recommend this surgeon for their exceptional skills and professionalism.', 'Recommendation Letters Label': 5, 'Recommendations from Former Employers': "The surgeon's performance is consistent with expectations.", 'Recommendations from Former Employers Label': 3}]</t>
  </si>
  <si>
    <t>Williams Ltd</t>
  </si>
  <si>
    <t>Lauren Odom</t>
  </si>
  <si>
    <t>Uzbekistan</t>
  </si>
  <si>
    <t>[('Neurosurgery', 75, datetime.date(2001, 2, 24), datetime.date(2006, 8, 29)), ('Transplant Surgery', 60, datetime.date(2000, 11, 13), datetime.date(2005, 1, 28)), ('Biochemistry', 56, datetime.date(2005, 2, 3), datetime.date(2006, 7, 22)), ('Pediatric Surgery', 71, datetime.date(2001, 4, 13), datetime.date(2005, 3, 31)), ('Biochemistry', 89, datetime.date(2000, 10, 2), datetime.date(2005, 9, 13)), ('Robotic Surgery', 74, datetime.date(2001, 10, 6), datetime.date(2005, 1, 6)), ('Pediatric Surgery', 82, datetime.date(2004, 8, 22), datetime.date(2005, 10, 11)), ('Plastic and Reconstructive Surgery', 62, datetime.date(2001, 11, 16), datetime.date(2006, 2, 27)), ('Cardiothoracic Surgery', 83, datetime.date(2006, 10, 19), datetime.date(2005, 9, 8)), ('Pathology', 91, datetime.date(2004, 4, 19), datetime.date(2007, 4, 15))]</t>
  </si>
  <si>
    <t>[{'Institution Name': 'Turner-Hunter', 'Location': 'Belarus', 'Type of Institution': 'Private', 'Number of Years Worked There': 12, 'Medical Center Level': 'Primary', 'Number of Surgeries Performed': 738, 'Additional Responsibilities': ['Designer, multimedia', 'Nutritional therapist', 'Printmaker'], 'Percentage of Patients with Complications': 99.61628588700687, 'Patient Feedback': 'The doctor did an adequate job. Nothing special.', 'Patient Feedback Label': 3, 'Recommendation Letters': "The surgeon's performance needs improvement.", 'Recommendation Letters Label': 2, 'Recommendations from Former Employers': "The surgeon's work is sufficient and meets basic standards.", 'Recommendations from Former Employers Label': 3}]</t>
  </si>
  <si>
    <t>History of multiple claims, unresolved issues remain.</t>
  </si>
  <si>
    <t>White-Norris</t>
  </si>
  <si>
    <t>Jennifer Fuentes</t>
  </si>
  <si>
    <t>692-214-0935x58187</t>
  </si>
  <si>
    <t>[('Anatomy', 81, datetime.date(2004, 4, 7), datetime.date(2003, 11, 1)), ('Anatomy', 70, datetime.date(2004, 5, 28), datetime.date(2003, 9, 20)), ('Neurosurgery', 62, datetime.date(2004, 1, 10), datetime.date(2004, 7, 9)), ('Transplant Surgery', 94, datetime.date(2004, 5, 21), datetime.date(2004, 8, 20)), ('Pathology', 88, datetime.date(2004, 6, 23), datetime.date(2003, 9, 3)), ('Orthopedic Surgery', 54, datetime.date(2004, 8, 15), datetime.date(2003, 11, 9)), ('Surgical Techniques', 71, datetime.date(2004, 8, 26), datetime.date(2004, 6, 21)), ('Emergency Medicine', 74, datetime.date(2004, 10, 7), datetime.date(2003, 9, 10)), ('Emergency Medicine', 64, datetime.date(2004, 6, 25), datetime.date(2004, 3, 30)), ('Anesthesiology', 67, datetime.date(2004, 4, 14), datetime.date(2004, 1, 30))]</t>
  </si>
  <si>
    <t>[{'Institution Name': 'Price and Sons', 'Location': 'United Kingdom', 'Type of Institution': 'Public', 'Number of Years Worked There': 9, 'Medical Center Level': 'Tertiary', 'Number of Surgeries Performed': 368, 'Additional Responsibilities': ["Barrister's clerk", 'Magazine journalist'], 'Percentage of Patients with Complications': 65.97959661700524, 'Patient Feedback': 'The procedure was successful and the doctor was very attentive.', 'Patient Feedback Label': 4, 'Recommendation Letters': 'The surgeon performs satisfactorily in most cases.', 'Recommendation Letters Label': 3, 'Recommendations from Former Employers': 'This surgeon had mixed reviews from colleagues.', 'Recommendations from Former Employers Label': 2}]</t>
  </si>
  <si>
    <t>Mendez Ltd</t>
  </si>
  <si>
    <t>Scott Burke</t>
  </si>
  <si>
    <t>(398)802-0139x64380</t>
  </si>
  <si>
    <t>[('Neurosurgery', 88, datetime.date(2000, 5, 5), datetime.date(2001, 10, 23)), ('Robotic Surgery', 93, datetime.date(2000, 9, 13), datetime.date(2000, 1, 31)), ('Anesthesiology', 53, datetime.date(2002, 1, 14), datetime.date(2000, 8, 18)), ('Microbiology', 61, datetime.date(2000, 12, 26), datetime.date(2000, 3, 26)), ('Anesthesiology', 59, datetime.date(2000, 7, 22), datetime.date(2000, 10, 7)), ('Trauma Surgery', 82, datetime.date(2001, 8, 15), datetime.date(2001, 11, 17)), ('Physiology', 52, datetime.date(2002, 6, 11), datetime.date(2001, 6, 12)), ('Biochemistry', 79, datetime.date(1999, 9, 25), datetime.date(2001, 7, 21)), ('Physiology', 94, datetime.date(2001, 11, 29), datetime.date(2000, 7, 13)), ('Neurosurgery', 53, datetime.date(2002, 6, 18), datetime.date(2001, 1, 19))]</t>
  </si>
  <si>
    <t>[{'Institution Name': 'Porter-Hill', 'Location': 'Moldova', 'Type of Institution': 'Private', 'Number of Years Worked There': 6, 'Medical Center Level': 'Primary', 'Number of Surgeries Performed': 122, 'Additional Responsibilities': ['Sales professional, IT'], 'Percentage of Patients with Complications': 32.964550772439104,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 {'Institution Name': 'Schmidt Group', 'Location': 'Moldova', 'Type of Institution': 'Public', 'Number of Years Worked There': 25, 'Medical Center Level': 'Primary', 'Number of Surgeries Performed': 846, 'Additional Responsibilities': ['Publishing rights manager'], 'Percentage of Patients with Complications': 33.105806437769104, 'Patient Feedback': 'The procedure was a disaster, and I felt very unsafe.', 'Patient Feedback Label': 1, 'Recommendation Letters': "The surgeon's work is competent and reliable.", 'Recommendation Letters Label': 3, 'Recommendations from Former Employers': 'This surgeon is an excellent professional.', 'Recommendations from Former Employers Label': 4}]</t>
  </si>
  <si>
    <t>Several claims on record, risk level moderate.</t>
  </si>
  <si>
    <t>Atkinson Inc</t>
  </si>
  <si>
    <t>Tonya Cunningham</t>
  </si>
  <si>
    <t>001-445-853-3592x5496</t>
  </si>
  <si>
    <t>[('Anatomy', 93, datetime.date(2003, 1, 15), datetime.date(2002, 10, 25)), ('Pathology', 81, datetime.date(2003, 8, 18), datetime.date(2002, 11, 29)), ('Pediatric Surgery', 98, datetime.date(2003, 6, 5), datetime.date(2002, 4, 25)), ('Cardiothoracic Surgery', 78, datetime.date(2003, 12, 7), datetime.date(2003, 9, 28)), ('Pathology', 57, datetime.date(2004, 2, 15), datetime.date(2004, 3, 1)), ('Pediatric Surgery', 59, datetime.date(2002, 11, 9), datetime.date(2003, 5, 9)), ('Oncological Surgery', 77, datetime.date(2003, 2, 21), datetime.date(2003, 12, 5)), ('Pediatric Surgery', 85, datetime.date(2003, 10, 24), datetime.date(2002, 3, 28)), ('Physiology', 71, datetime.date(2003, 1, 26), datetime.date(2003, 6, 8)), ('Microbiology', 83, datetime.date(2003, 12, 9), datetime.date(2002, 2, 22))]</t>
  </si>
  <si>
    <t>[{'Institution Name': 'Gutierrez, Brown and Harper', 'Location': 'Romania', 'Type of Institution': 'Public', 'Number of Years Worked There': 3, 'Medical Center Level': 'Primary', 'Number of Surgeries Performed': 595, 'Additional Responsibilities': ['Quality manager'], 'Percentage of Patients with Complications': 94.03166432194179,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 {'Institution Name': 'Joseph-Huerta', 'Location': 'Romania', 'Type of Institution': 'Private', 'Number of Years Worked There': 22, 'Medical Center Level': 'Secondary', 'Number of Surgeries Performed': 900, 'Additional Responsibilities': ['Medical laboratory scientific officer'], 'Percentage of Patients with Complications': 38.63776545244022, 'Patient Feedback': 'The doctor did a great job and I am happy with the results.', 'Patient Feedback Label': 4, 'Recommendation Letters': 'I cannot recommend this surgeon. There have been multiple issues with performance and professionalism.', 'Recommendation Letters Label': 1, 'Recommendations from Former Employers': "This surgeon's performance was not always satisfactory.", 'Recommendations from Former Employers Label': 2}]</t>
  </si>
  <si>
    <t>No claims filed, excellent insurance profile.</t>
  </si>
  <si>
    <t>Hanson, Bryant and Chen</t>
  </si>
  <si>
    <t>Paul Sanchez</t>
  </si>
  <si>
    <t>India</t>
  </si>
  <si>
    <t>[('Neurosurgery', 90, datetime.date(2001, 3, 22), datetime.date(2002, 11, 8)), ('Pathology', 59, datetime.date(2003, 3, 19), datetime.date(2001, 4, 3)), ('Microbiology', 94, datetime.date(2003, 9, 5), datetime.date(2000, 9, 29)), ('Physiology', 76, datetime.date(2003, 7, 28), datetime.date(2005, 10, 26)), ('Anesthesiology', 99, datetime.date(2005, 8, 9), datetime.date(2003, 4, 26)), ('Transplant Surgery', 84, datetime.date(2004, 3, 19), datetime.date(2000, 9, 28)), ('Ethics in Medical Practice', 91, datetime.date(2005, 9, 15), datetime.date(2002, 9, 16)), ('Neurosurgery', 82, datetime.date(2002, 8, 10), datetime.date(2002, 10, 2)), ('Oncological Surgery', 70, datetime.date(2003, 2, 1), datetime.date(2004, 7, 28)), ('Anatomy', 53, datetime.date(2004, 9, 2), datetime.date(2005, 7, 24))]</t>
  </si>
  <si>
    <t>[{'Institution Name': 'Cooper Group', 'Location': 'Ukraine', 'Type of Institution': 'Public', 'Number of Years Worked There': 1, 'Medical Center Level': 'Tertiary', 'Number of Surgeries Performed': 269, 'Additional Responsibilities': ['Hotel manager', 'Engineer, energy', 'Training and development officer', 'Financial risk analyst'], 'Percentage of Patients with Complications': 4.503165960162936,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'Griffin and Sons', 'Location': 'Ukraine', 'Type of Institution': 'Private', 'Number of Years Worked There': 23, 'Medical Center Level': 'Tertiary', 'Number of Surgeries Performed': 704, 'Additional Responsibilities': ['Catering manager'], 'Percentage of Patients with Complications': 0.6504980060698218,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 {'Institution Name': 'Ramirez Inc', 'Location': 'Ukraine', 'Type of Institution': 'Public', 'Number of Years Worked There': 2, 'Medical Center Level': 'Tertiary', 'Number of Surgeries Performed': 373, 'Additional Responsibilities': [], 'Percentage of Patients with Complications': 81.65930245852607, 'Patient Feedback': 'The overall experience was just fine.', 'Patient Feedback Label': 3, 'Recommendation Letters': 'I would suggest a probationary period for this surgeon.', 'Recommendation Letters Label': 2, 'Recommendations from Former Employers': "This surgeon's conduct was often problematic.", 'Recommendations from Former Employers Label': 1}]</t>
  </si>
  <si>
    <t>Cochran-Robinson</t>
  </si>
  <si>
    <t>Brenda Brewer</t>
  </si>
  <si>
    <t>(404)801-3811x9564</t>
  </si>
  <si>
    <t>[('Neurosurgery', 67, datetime.date(2003, 2, 28), datetime.date(2002, 7, 5)), ('Vascular Surgery', 100, datetime.date(2002, 8, 28), datetime.date(2002, 10, 1)), ('Robotic Surgery', 68, datetime.date(2003, 4, 11), datetime.date(2003, 1, 9)), ('Biochemistry', 89, datetime.date(2002, 11, 8), datetime.date(2002, 6, 12)), ('Plastic and Reconstructive Surgery', 62, datetime.date(2003, 4, 12), datetime.date(2002, 6, 9)), ('Physiology', 70, datetime.date(2003, 1, 4), datetime.date(2003, 5, 12)), ('Microbiology', 95, datetime.date(2002, 7, 8), datetime.date(2002, 7, 15)), ('Orthopedic Surgery', 60, datetime.date(2002, 11, 26), datetime.date(2002, 10, 5)), ('Pharmacology', 58, datetime.date(2003, 5, 7), datetime.date(2002, 8, 15)), ('Pharmacology', 54, datetime.date(2002, 6, 13), datetime.date(2003, 1, 18))]</t>
  </si>
  <si>
    <t>[{'Institution Name': 'Ritter-Bauer', 'Location': 'Poland', 'Type of Institution': 'Public', 'Number of Years Worked There': 19, 'Medical Center Level': 'Tertiary', 'Number of Surgeries Performed': 978, 'Additional Responsibilities': ['Doctor, general practice'], 'Percentage of Patients with Complications': 60.2317166629191,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'Gonzalez-Hopkins', 'Location': 'Poland', 'Type of Institution': 'Private', 'Number of Years Worked There': 14, 'Medical Center Level': 'Secondary', 'Number of Surgeries Performed': 306, 'Additional Responsibilities': ['Energy manager'], 'Percentage of Patients with Complications': 25.82500559828236,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'Ferguson LLC', 'Location': 'Poland', 'Type of Institution': 'Public', 'Number of Years Worked There': 7, 'Medical Center Level': 'Secondary', 'Number of Surgeries Performed': 556, 'Additional Responsibilities': ['Newspaper journalist', 'Lighting technician, broadcasting/film/video', 'IT trainer'], 'Percentage of Patients with Complications': 24.842039213904076,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'Oneill, Mora and Powell', 'Location': 'Poland', 'Type of Institution': 'Public', 'Number of Years Worked There': 6, 'Medical Center Level': 'Secondary', 'Number of Surgeries Performed': 86, 'Additional Responsibilities': ['Engineer, mining', 'Comptroller'], 'Percentage of Patients with Complications': 53.177983604650656,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 {'Institution Name': 'Escobar, Weiss and Nolan', 'Location': 'Poland', 'Type of Institution': 'Private', 'Number of Years Worked There': 8, 'Medical Center Level': 'Secondary', 'Number of Surgeries Performed': 666, 'Additional Responsibilities': ['Curator', 'Press sub', 'Engineering geologist', 'Corporate treasurer'], 'Percentage of Patients with Complications': 38.36392115639518, 'Patient Feedback': 'Overall, a negative experience with poor results.', 'Patient Feedback Label': 2, 'Recommendation Letters': 'This surgeon is an exceptional professional with outstanding skills.', 'Recommendation Letters Label': 5, 'Recommendations from Former Employers': "This surgeon's work was not consistently up to standard.", 'Recommendations from Former Employers Label': 2}]</t>
  </si>
  <si>
    <t>Wall and Sons</t>
  </si>
  <si>
    <t>Melissa Jones</t>
  </si>
  <si>
    <t>323-916-9210x65241</t>
  </si>
  <si>
    <t>[('Surgical Techniques', 55, datetime.date(2004, 4, 28), datetime.date(2004, 12, 1)), ('Cardiothoracic Surgery', 96, datetime.date(2004, 5, 19), datetime.date(2002, 2, 4)), ('Oncological Surgery', 89, datetime.date(2003, 8, 14), datetime.date(2004, 11, 27)), ('Surgical Techniques', 56, datetime.date(2004, 4, 21), datetime.date(2001, 1, 23)), ('Plastic and Reconstructive Surgery', 96, datetime.date(2004, 9, 28), datetime.date(2003, 4, 5)), ('Pediatric Surgery', 72, datetime.date(2000, 7, 27), datetime.date(2003, 8, 28)), ('Pharmacology', 74, datetime.date(2004, 11, 10), datetime.date(2002, 9, 2)), ('Trauma Surgery', 84, datetime.date(2001, 5, 31), datetime.date(2002, 2, 19)), ('Surgical Techniques', 60, datetime.date(2001, 1, 23), datetime.date(2002, 5, 29)), ('Physiology', 68, datetime.date(2003, 11, 27), datetime.date(2004, 2, 15))]</t>
  </si>
  <si>
    <t>[{'Institution Name': 'Sweeney, Watson and Griffith', 'Location': 'India', 'Type of Institution': 'Private', 'Number of Years Worked There': 25, 'Medical Center Level': 'Tertiary', 'Number of Surgeries Performed': 645, 'Additional Responsibilities': ['Television floor manager', 'Research scientist (life sciences)', 'Intelligence analyst', 'Computer games developer', 'Technical author'], 'Percentage of Patients with Complications': 94.91185311449445,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'King, Rosales and Mathews', 'Location': 'India', 'Type of Institution': 'Private', 'Number of Years Worked There': 11, 'Medical Center Level': 'Primary', 'Number of Surgeries Performed': 613, 'Additional Responsibilities': ['Engineer, broadcasting (operations)'], 'Percentage of Patients with Complications': 90.73785285014661,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'Gill, Henderson and Graham', 'Location': 'India', 'Type of Institution': 'Public', 'Number of Years Worked There': 25, 'Medical Center Level': 'Primary', 'Number of Surgeries Performed': 666, 'Additional Responsibilities': ['Adult guidance worker', 'Community pharmacist', 'Media buyer'], 'Percentage of Patients with Complications': 33.58202175950984,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 {'Institution Name': 'Watkins, Avery and Dunn', 'Location': 'India', 'Type of Institution': 'Private', 'Number of Years Worked There': 17, 'Medical Center Level': 'Primary', 'Number of Surgeries Performed': 872, 'Additional Responsibilities': [], 'Percentage of Patients with Complications': 4.237535034161633, 'Patient Feedback': "The doctor's attitude was dismissive and uncaring.", 'Patient Feedback Label': 1, 'Recommendation Letters': 'I highly recommend this surgeon for their outstanding abilities.', 'Recommendation Letters Label': 5, 'Recommendations from Former Employers': 'I strongly recommend this surgeon for their excellent work.', 'Recommendations from Former Employers Label': 4}]</t>
  </si>
  <si>
    <t>Long-term insurance coverage with few claims, low risk.</t>
  </si>
  <si>
    <t>Brown, Allen and Coleman</t>
  </si>
  <si>
    <t>Allison Dawson</t>
  </si>
  <si>
    <t>001-688-588-7213</t>
  </si>
  <si>
    <t>[('Vascular Surgery', 73, datetime.date(2002, 12, 22), datetime.date(2003, 2, 15)), ('Anatomy', 88, datetime.date(2002, 5, 3), datetime.date(2002, 4, 1)), ('Biochemistry', 83, datetime.date(2003, 7, 24), datetime.date(2002, 7, 5)), ('Oncological Surgery', 86, datetime.date(2002, 11, 3), datetime.date(2002, 10, 24)), ('Orthopedic Surgery', 98, datetime.date(2003, 2, 4), datetime.date(2002, 10, 10)), ('Anatomy', 60, datetime.date(2002, 7, 29), datetime.date(2002, 6, 5)), ('Cardiothoracic Surgery', 78, datetime.date(2002, 11, 15), datetime.date(2002, 8, 1)), ('Ethics in Medical Practice', 91, datetime.date(2003, 3, 24), datetime.date(2003, 5, 1)), ('Microbiology', 69, datetime.date(2002, 12, 27), datetime.date(2002, 5, 7)), ('Vascular Surgery', 51, datetime.date(2003, 7, 3), datetime.date(2002, 9, 1))]</t>
  </si>
  <si>
    <t>[{'Institution Name': 'Williamson, Green and Riggs', 'Location': 'Poland', 'Type of Institution': 'Public', 'Number of Years Worked There': 24, 'Medical Center Level': 'Tertiary', 'Number of Surgeries Performed': 269, 'Additional Responsibilities': [], 'Percentage of Patients with Complications': 86.33280919918663,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 {'Institution Name': 'Tanner PLC', 'Location': 'Poland', 'Type of Institution': 'Public', 'Number of Years Worked There': 21, 'Medical Center Level': 'Tertiary', 'Number of Surgeries Performed': 628, 'Additional Responsibilities': ['Holiday representative', 'Commissioning editor', 'Product manager', 'Best boy', 'Diplomatic Services operational officer'], 'Percentage of Patients with Complications': 81.67205531169637, 'Patient Feedback': 'The doctor was amazing. The surgery was perfect and the recovery was smooth.', 'Patient Feedback Label': 5, 'Recommendation Letters': "There have been some concerns regarding this surgeon's skills and attitude. I would suggest caution.", 'Recommendation Letters Label': 2, 'Recommendations from Former Employers': "This surgeon's work was sometimes problematic.", 'Recommendations from Former Employers Label': 2}]</t>
  </si>
  <si>
    <t>Stokes Inc</t>
  </si>
  <si>
    <t>Melanie Kaufman DVM</t>
  </si>
  <si>
    <t>390-433-8833x742</t>
  </si>
  <si>
    <t>[('Microbiology', 73, datetime.date(1995, 12, 12), datetime.date(1998, 1, 4)), ('Vascular Surgery', 91, datetime.date(1998, 3, 7), datetime.date(1999, 3, 17)), ('Microbiology', 85, datetime.date(1999, 7, 31), datetime.date(1995, 4, 8)), ('Emergency Medicine', 84, datetime.date(1999, 8, 10), datetime.date(1996, 12, 16)), ('Orthopedic Surgery', 71, datetime.date(2001, 1, 16), datetime.date(1998, 7, 20)), ('Biochemistry', 61, datetime.date(1999, 10, 29), datetime.date(1997, 11, 28)), ('Trauma Surgery', 50, datetime.date(1996, 12, 23), datetime.date(1996, 7, 28)), ('Trauma Surgery', 56, datetime.date(2000, 6, 25), datetime.date(2001, 11, 21)), ('Emergency Medicine', 83, datetime.date(1998, 1, 4), datetime.date(1998, 11, 22)), ('Vascular Surgery', 55, datetime.date(2003, 7, 11), datetime.date(1994, 10, 21))]</t>
  </si>
  <si>
    <t>[{'Institution Name': 'Baker Group', 'Location': 'United States', 'Type of Institution': 'Public', 'Number of Years Worked There': 3, 'Medical Center Level': 'Primary', 'Number of Surgeries Performed': 360, 'Additional Responsibilities': ['Commissioning editor', 'Accommodation manager'], 'Percentage of Patients with Complications': 79.20926834427588,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'Figueroa Inc', 'Location': 'United States', 'Type of Institution': 'Private', 'Number of Years Worked There': 21, 'Medical Center Level': 'Tertiary', 'Number of Surgeries Performed': 809, 'Additional Responsibilities': ['Barista', 'Designer, ceramics/pottery', 'Administrator, charities/voluntary organisations', 'Human resources officer', 'Hospital doctor'], 'Percentage of Patients with Complications': 77.99919570482275,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'Johnson, Bishop and Wright', 'Location': 'United States', 'Type of Institution': 'Private', 'Number of Years Worked There': 22, 'Medical Center Level': 'Primary', 'Number of Surgeries Performed': 363, 'Additional Responsibilities': ['Marketing executive'], 'Percentage of Patients with Complications': 66.28117489425051,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'Lang-Hunter', 'Location': 'United States', 'Type of Institution': 'Private', 'Number of Years Worked There': 14, 'Medical Center Level': 'Secondary', 'Number of Surgeries Performed': 1000, 'Additional Responsibilities': ['Training and development officer', 'Lighting technician, broadcasting/film/video'], 'Percentage of Patients with Complications': 7.70386650385989,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 {'Institution Name': 'Juarez, Lewis and Cook', 'Location': 'United States', 'Type of Institution': 'Private', 'Number of Years Worked There': 5, 'Medical Center Level': 'Secondary', 'Number of Surgeries Performed': 429, 'Additional Responsibilities': ['Lexicographer', 'Copywriter, advertising', 'Herpetologist', 'Surveyor, minerals'], 'Percentage of Patients with Complications': 40.674371381855764, 'Patient Feedback': 'The surgery was fine, not great but not terrible either.', 'Patient Feedback Label': 3, 'Recommendation Letters': "The surgeon's performance is up to standard.", 'Recommendation Letters Label': 3, 'Recommendations from Former Employers': 'This surgeon has shown great dedication and skill.', 'Recommendations from Former Employers Label': 4}]</t>
  </si>
  <si>
    <t>Insurance profile with no claims, excellent standing.</t>
  </si>
  <si>
    <t>Emily Johnson</t>
  </si>
  <si>
    <t>789-963-4164</t>
  </si>
  <si>
    <t>[('Cardiothoracic Surgery', 56, datetime.date(2000, 4, 17), datetime.date(2000, 12, 27)), ('Neurosurgery', 80, datetime.date(1999, 9, 6), datetime.date(2001, 11, 16)), ('Orthopedic Surgery', 84, datetime.date(2000, 5, 6), datetime.date(2000, 5, 22)), ('Neurosurgery', 64, datetime.date(1999, 10, 20), datetime.date(2002, 4, 9)), ('Pediatric Surgery', 63, datetime.date(2000, 9, 9), datetime.date(2000, 5, 14)), ('Cardiothoracic Surgery', 71, datetime.date(1999, 4, 28), datetime.date(2002, 2, 27)), ('Plastic and Reconstructive Surgery', 74, datetime.date(1999, 5, 1), datetime.date(2000, 4, 12)), ('Biochemistry', 97, datetime.date(2001, 9, 30), datetime.date(2001, 5, 30)), ('Robotic Surgery', 91, datetime.date(2000, 12, 4), datetime.date(1999, 3, 12)), ('Pharmacology', 65, datetime.date(2001, 12, 7), datetime.date(2002, 7, 2))]</t>
  </si>
  <si>
    <t>[{'Institution Name': 'Brock-Meyer', 'Location': 'Ukraine', 'Type of Institution': 'Public', 'Number of Years Worked There': 7, 'Medical Center Level': 'Tertiary', 'Number of Surgeries Performed': 498, 'Additional Responsibilities': ['Programmer, systems', 'Forest/woodland manager', 'Science writer', 'Product/process development scientist'], 'Percentage of Patients with Complications': 66.84571227385327,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'Shelton PLC', 'Location': 'Ukraine', 'Type of Institution': 'Public', 'Number of Years Worked There': 21, 'Medical Center Level': 'Tertiary', 'Number of Surgeries Performed': 368, 'Additional Responsibilities': [], 'Percentage of Patients with Complications': 57.98804057135519,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'Porter Inc', 'Location': 'Ukraine', 'Type of Institution': 'Private', 'Number of Years Worked There': 8, 'Medical Center Level': 'Tertiary', 'Number of Surgeries Performed': 669, 'Additional Responsibilities': ['Minerals surveyor', 'Fisheries officer', 'Nurse, mental health'], 'Percentage of Patients with Complications': 29.321271153790118,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 {'Institution Name': 'Higgins Ltd', 'Location': 'Ukraine', 'Type of Institution': 'Private', 'Number of Years Worked There': 8, 'Medical Center Level': 'Secondary', 'Number of Surgeries Performed': 919, 'Additional Responsibilities': ['Consulting civil engineer', 'Administrator, sports'], 'Percentage of Patients with Complications': 27.16118342353011, 'Patient Feedback': 'The doctor was amazing and the surgery was perfect.', 'Patient Feedback Label': 5, 'Recommendation Letters': 'This surgeon has been a source of multiple complaints.', 'Recommendation Letters Label': 1, 'Recommendations from Former Employers': "The surgeon's work is generally adequate.", 'Recommendations from Former Employers Label': 3}]</t>
  </si>
  <si>
    <t>Wade LLC</t>
  </si>
  <si>
    <t>Jose Woods</t>
  </si>
  <si>
    <t>[('Ethics in Medical Practice', 64, datetime.date(1997, 5, 23), datetime.date(1997, 9, 27)), ('Emergency Medicine', 84, datetime.date(1998, 7, 10), datetime.date(1997, 7, 10)), ('Trauma Surgery', 53, datetime.date(1998, 2, 17), datetime.date(1995, 12, 11)), ('Pathology', 80, datetime.date(1996, 7, 24), datetime.date(1994, 11, 3)), ('Vascular Surgery', 99, datetime.date(1997, 3, 8), datetime.date(1997, 3, 8)), ('Oncological Surgery', 94, datetime.date(1995, 2, 13), datetime.date(1994, 10, 15)), ('Robotic Surgery', 75, datetime.date(1995, 1, 12), datetime.date(1998, 5, 24)), ('Plastic and Reconstructive Surgery', 75, datetime.date(1995, 11, 25), datetime.date(1996, 8, 19)), ('Anesthesiology', 95, datetime.date(1995, 6, 21), datetime.date(1996, 3, 11)), ('Surgical Techniques', 57, datetime.date(1995, 5, 2), datetime.date(1997, 9, 26))]</t>
  </si>
  <si>
    <t>[{'Institution Name': 'Murphy and Sons', 'Location': 'United Kingdom', 'Type of Institution': 'Private', 'Number of Years Worked There': 23, 'Medical Center Level': 'Tertiary', 'Number of Surgeries Performed': 811, 'Additional Responsibilities': ['Corporate investment banker', 'Restaurant manager', 'Tax adviser', 'Insurance risk surveyor'], 'Percentage of Patients with Complications': 65.4147323845602,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'Brown-Stark', 'Location': 'United Kingdom', 'Type of Institution': 'Private', 'Number of Years Worked There': 4, 'Medical Center Level': 'Tertiary', 'Number of Surgeries Performed': 17, 'Additional Responsibilities': ['Advice worker'], 'Percentage of Patients with Complications': 91.11026642136173,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'Williams PLC', 'Location': 'United Kingdom', 'Type of Institution': 'Private', 'Number of Years Worked There': 14, 'Medical Center Level': 'Tertiary', 'Number of Surgeries Performed': 126, 'Additional Responsibilities': ['Geneticist, molecular', 'Health physicist', 'Intelligence analyst'], 'Percentage of Patients with Complications': 73.2986645016368,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 {'Institution Name': 'Powers, Long and Pratt', 'Location': 'United Kingdom', 'Type of Institution': 'Private', 'Number of Years Worked There': 18, 'Medical Center Level': 'Primary', 'Number of Surgeries Performed': 839, 'Additional Responsibilities': ['Counsellor', 'Plant breeder/geneticist', 'Logistics and distribution manager', 'Minerals surveyor', 'Agricultural consultant'], 'Percentage of Patients with Complications': 67.40519986072299, 'Patient Feedback': 'The procedure was performed competently.', 'Patient Feedback Label': 3, 'Recommendation Letters': "The surgeon's approach is sometimes problematic.", 'Recommendation Letters Label': 2, 'Recommendations from Former Employers': "The surgeon's work is generally adequate.", 'Recommendations from Former Employers Label': 3}]</t>
  </si>
  <si>
    <t>Harvey Inc</t>
  </si>
  <si>
    <t>Tara Campbell</t>
  </si>
  <si>
    <t>(297)568-7540x5577</t>
  </si>
  <si>
    <t>[('Vascular Surgery', 91, datetime.date(2002, 5, 28), datetime.date(2002, 8, 25)), ('Neurosurgery', 69, datetime.date(2000, 11, 20), datetime.date(1999, 11, 28)), ('Emergency Medicine', 58, datetime.date(2001, 4, 19), datetime.date(2002, 2, 2)), ('Neurosurgery', 93, datetime.date(2003, 5, 23), datetime.date(2002, 5, 25)), ('Anatomy', 91, datetime.date(1999, 11, 4), datetime.date(2002, 3, 28)), ('Anesthesiology', 85, datetime.date(1999, 9, 2), datetime.date(2003, 3, 9)), ('Anesthesiology', 99, datetime.date(2000, 5, 18), datetime.date(2003, 5, 25)), ('Surgical Techniques', 70, datetime.date(2000, 11, 23), datetime.date(2002, 11, 2)), ('Anatomy', 66, datetime.date(2001, 5, 24), datetime.date(2001, 3, 24)), ('Pathology', 64, datetime.date(2001, 12, 27), datetime.date(2001, 3, 31))]</t>
  </si>
  <si>
    <t>[{'Institution Name': 'Murphy-Turner', 'Location': 'Argentina', 'Type of Institution': 'Public', 'Number of Years Worked There': 18, 'Medical Center Level': 'Tertiary', 'Number of Surgeries Performed': 706, 'Additional Responsibilities': ['Chartered certified accountant', 'Surveyor, quantity', 'Chief Strategy Officer', 'Surveyor, rural practice', 'Engineer, production'], 'Percentage of Patients with Complications': 68.4595949062164,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 {'Institution Name': 'Horne, Collins and Cantrell', 'Location': 'Argentina', 'Type of Institution': 'Public', 'Number of Years Worked There': 6, 'Medical Center Level': 'Primary', 'Number of Surgeries Performed': 242, 'Additional Responsibilities': [], 'Percentage of Patients with Complications': 69.22117201929147, 'Patient Feedback': 'The doctor provided excellent care and the surgery went well.', 'Patient Feedback Label': 4, 'Recommendation Letters': "The surgeon's performance is inconsistent.", 'Recommendation Letters Label': 2, 'Recommendations from Former Employers': 'This surgeon exhibited a lack of professionalism.', 'Recommendations from Former Employers Label': 1}]</t>
  </si>
  <si>
    <t>Vazquez Ltd</t>
  </si>
  <si>
    <t>Catherine Johnson</t>
  </si>
  <si>
    <t>(921)257-2558x8457</t>
  </si>
  <si>
    <t>[('Anatomy', 80, datetime.date(2002, 10, 25), datetime.date(2003, 6, 14)), ('Microbiology', 78, datetime.date(2000, 12, 15), datetime.date(2003, 4, 25)), ('Plastic and Reconstructive Surgery', 77, datetime.date(2001, 7, 10), datetime.date(2003, 7, 25)), ('Neurosurgery', 63, datetime.date(2002, 2, 20), datetime.date(2003, 6, 12)), ('Plastic and Reconstructive Surgery', 56, datetime.date(2003, 2, 7), datetime.date(2001, 9, 27)), ('Anatomy', 72, datetime.date(2003, 5, 7), datetime.date(2003, 5, 4)), ('Pharmacology', 89, datetime.date(2002, 5, 26), datetime.date(2000, 7, 10)), ('Pharmacology', 70, datetime.date(2003, 8, 1), datetime.date(2001, 10, 10)), ('Physiology', 91, datetime.date(2000, 7, 18), datetime.date(2003, 6, 18)), ('Emergency Medicine', 86, datetime.date(2000, 6, 22), datetime.date(2002, 10, 23))]</t>
  </si>
  <si>
    <t>[{'Institution Name': 'Ramos, Walker and Aguilar', 'Location': 'Argentina', 'Type of Institution': 'Public', 'Number of Years Worked There': 16, 'Medical Center Level': 'Tertiary', 'Number of Surgeries Performed': 343, 'Additional Responsibilities': ['Building surveyor', 'Broadcast journalist', 'Clinical biochemist', 'Publishing rights manager', 'Public house manager'], 'Percentage of Patients with Complications': 60.73872862806296,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'Moore, Adams and Gray', 'Location': 'Argentina', 'Type of Institution': 'Public', 'Number of Years Worked There': 27, 'Medical Center Level': 'Tertiary', 'Number of Surgeries Performed': 197, 'Additional Responsibilities': ['Telecommunications researcher', 'Television production assistant', 'Trade union research officer'], 'Percentage of Patients with Complications': 47.5323552248332,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'Watson-Bradley', 'Location': 'Argentina', 'Type of Institution': 'Public', 'Number of Years Worked There': 17, 'Medical Center Level': 'Primary', 'Number of Surgeries Performed': 571, 'Additional Responsibilities': ['Systems developer', 'Field seismologist', 'Homeopath', 'Producer, radio', 'Teacher, primary school'], 'Percentage of Patients with Complications': 55.65789389490525,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'Garcia PLC', 'Location': 'Argentina', 'Type of Institution': 'Private', 'Number of Years Worked There': 9, 'Medical Center Level': 'Primary', 'Number of Surgeries Performed': 398, 'Additional Responsibilities': ['Trade mark attorney', 'Operational investment banker', 'Physiotherapist', 'Radio producer'], 'Percentage of Patients with Complications': 78.43457064303524,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 {'Institution Name': 'Hamilton-Harris', 'Location': 'Argentina', 'Type of Institution': 'Private', 'Number of Years Worked There': 7, 'Medical Center Level': 'Primary', 'Number of Surgeries Performed': 261, 'Additional Responsibilities': ['Records manager', 'Teacher, primary school', 'Neurosurgeon', 'Estate manager/land agent', 'Media planner'], 'Percentage of Patients with Complications': 62.8815742969776, 'Patient Feedback': 'The doctor made serious errors during the surgery.', 'Patient Feedback Label': 1, 'Recommendation Letters': 'I strongly advise against hiring this surgeon.', 'Recommendation Letters Label': 1, 'Recommendations from Former Employers': "This surgeon's tenure was fraught with issues. I would advise against hiring them.", 'Recommendations from Former Employers Label': 1}]</t>
  </si>
  <si>
    <t>Insurance history with moderate risk level.</t>
  </si>
  <si>
    <t>Middleton-Contreras</t>
  </si>
  <si>
    <t>David Pace</t>
  </si>
  <si>
    <t>659.448.8347x9595</t>
  </si>
  <si>
    <t>[('Anesthesiology', 71, datetime.date(2003, 10, 28), datetime.date(2003, 3, 16)), ('Neurosurgery', 89, datetime.date(2003, 5, 3), datetime.date(2002, 8, 30)), ('Pediatric Surgery', 63, datetime.date(2003, 8, 14), datetime.date(2004, 3, 2)), ('Pharmacology', 80, datetime.date(2003, 9, 8), datetime.date(2002, 10, 2)), ('Trauma Surgery', 83, datetime.date(2003, 3, 14), datetime.date(2003, 12, 29)), ('Microbiology', 72, datetime.date(2004, 9, 23), datetime.date(2003, 4, 19)), ('Oncological Surgery', 86, datetime.date(2003, 9, 8), datetime.date(2004, 4, 30)), ('Vascular Surgery', 55, datetime.date(2002, 7, 9), datetime.date(2004, 3, 12)), ('Pathology', 67, datetime.date(2003, 5, 3), datetime.date(2002, 11, 18)), ('Neurosurgery', 75, datetime.date(2004, 1, 24), datetime.date(2003, 9, 3))]</t>
  </si>
  <si>
    <t>[{'Institution Name': 'Williams, Wilkins and Solomon', 'Location': 'Ethiopia', 'Type of Institution': 'Public', 'Number of Years Worked There': 7, 'Medical Center Level': 'Secondary', 'Number of Surgeries Performed': 201, 'Additional Responsibilities': ['Office manager', 'Health promotion specialist', 'Quarry manager'], 'Percentage of Patients with Complications': 52.59595106818006,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'Barton Ltd', 'Location': 'Ethiopia', 'Type of Institution': 'Private', 'Number of Years Worked There': 21, 'Medical Center Level': 'Tertiary', 'Number of Surgeries Performed': 156, 'Additional Responsibilities': ['Tour manager', 'Jewellery designer', 'Clinical cytogeneticist'], 'Percentage of Patients with Complications': 22.155993478934345,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'Castillo, Griffin and Downs', 'Location': 'Ethiopia', 'Type of Institution': 'Private', 'Number of Years Worked There': 21, 'Medical Center Level': 'Primary', 'Number of Surgeries Performed': 241, 'Additional Responsibilities': ['Engineer, manufacturing', 'Teacher, secondary school', 'Chief of Staff'], 'Percentage of Patients with Complications': 46.211258106333105,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 {'Institution Name': 'Rios, Brown and Schneider', 'Location': 'Ethiopia', 'Type of Institution': 'Private', 'Number of Years Worked There': 7, 'Medical Center Level': 'Secondary', 'Number of Surgeries Performed': 372, 'Additional Responsibilities': ['Curator'], 'Percentage of Patients with Complications': 3.0201874593221656, 'Patient Feedback': 'The surgery was as expected. No major issues.', 'Patient Feedback Label': 3, 'Recommendation Letters': 'I strongly discourage hiring this surgeon.', 'Recommendation Letters Label': 1, 'Recommendations from Former Employers': 'The surgeon has demonstrated adequate skills.', 'Recommendations from Former Employers Label': 3}]</t>
  </si>
  <si>
    <t>Rowland-Maddox</t>
  </si>
  <si>
    <t>Veronica Richardson</t>
  </si>
  <si>
    <t>001-789-711-0875x2586</t>
  </si>
  <si>
    <t>[('Oncological Surgery', 62, datetime.date(2003, 5, 17), datetime.date(2004, 4, 23)), ('Neurosurgery', 77, datetime.date(2002, 3, 19), datetime.date(2002, 4, 5)), ('Vascular Surgery', 89, datetime.date(2001, 11, 10), datetime.date(2001, 11, 19)), ('Transplant Surgery', 98, datetime.date(2004, 3, 13), datetime.date(2001, 11, 1)), ('Neurosurgery', 100, datetime.date(2005, 4, 27), datetime.date(2001, 12, 1)), ('Pathology', 57, datetime.date(2005, 7, 11), datetime.date(2002, 10, 4)), ('Plastic and Reconstructive Surgery', 80, datetime.date(2006, 2, 22), datetime.date(2006, 5, 6)), ('Transplant Surgery', 95, datetime.date(2006, 9, 27), datetime.date(2007, 3, 15)), ('Microbiology', 100, datetime.date(2007, 5, 17), datetime.date(2004, 6, 21)), ('Physiology', 71, datetime.date(2003, 10, 10), datetime.date(2007, 3, 15))]</t>
  </si>
  <si>
    <t>[{'Institution Name': 'Miller-Mullen', 'Location': 'Argentina', 'Type of Institution': 'Public', 'Number of Years Worked There': 22, 'Medical Center Level': 'Primary', 'Number of Surgeries Performed': 683, 'Additional Responsibilities': ['Pathologist', 'Research scientist (maths)', 'Legal secretary', 'Financial planner', 'Video editor'], 'Percentage of Patients with Complications': 97.12532659063355,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'Blackburn, Robertson and Mendoza', 'Location': 'Argentina', 'Type of Institution': 'Private', 'Number of Years Worked There': 12, 'Medical Center Level': 'Tertiary', 'Number of Surgeries Performed': 393, 'Additional Responsibilities': ['Geoscientist', 'Geochemist'], 'Percentage of Patients with Complications': 14.037859259428597,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 {'Institution Name': 'Gentry-Gardner', 'Location': 'Argentina', 'Type of Institution': 'Public', 'Number of Years Worked There': 24, 'Medical Center Level': 'Primary', 'Number of Surgeries Performed': 604, 'Additional Responsibilities': ['Textile designer', 'Chief Strategy Officer', 'Audiological scientist', 'Adult nurse', 'Facilities manager'], 'Percentage of Patients with Complications': 30.83122390169758, 'Patient Feedback': "The doctor's care was satisfactory.", 'Patient Feedback Label': 3, 'Recommendation Letters': 'This surgeon is a top-tier professional with outstanding abilities.', 'Recommendation Letters Label': 5, 'Recommendations from Former Employers': 'There were some performance concerns regarding this surgeon. Proceed with caution.', 'Recommendations from Former Employers Label': 2}]</t>
  </si>
  <si>
    <t>Romero, Burns and Schmidt</t>
  </si>
  <si>
    <t>Anthony Weber</t>
  </si>
  <si>
    <t>(779)218-5374</t>
  </si>
  <si>
    <t>[('Pharmacology', 68, datetime.date(2004, 4, 27), datetime.date(2003, 3, 23)), ('Pediatric Surgery', 77, datetime.date(2002, 2, 9), datetime.date(2003, 7, 13)), ('Robotic Surgery', 62, datetime.date(2001, 1, 12), datetime.date(2005, 5, 6)), ('Emergency Medicine', 65, datetime.date(2001, 3, 7), datetime.date(2002, 1, 14)), ('Oncological Surgery', 79, datetime.date(2007, 5, 16), datetime.date(2001, 11, 15)), ('Trauma Surgery', 80, datetime.date(2006, 1, 11), datetime.date(2001, 11, 1)), ('Robotic Surgery', 94, datetime.date(2002, 5, 13), datetime.date(2004, 2, 18)), ('Pharmacology', 74, datetime.date(2007, 5, 5), datetime.date(2005, 12, 31)), ('Oncological Surgery', 58, datetime.date(2005, 11, 14), datetime.date(2001, 6, 16)), ('Robotic Surgery', 71, datetime.date(2006, 6, 4), datetime.date(2003, 1, 15))]</t>
  </si>
  <si>
    <t>[{'Institution Name': 'Harris, Perez and Rice', 'Location': 'United States', 'Type of Institution': 'Public', 'Number of Years Worked There': 14, 'Medical Center Level': 'Tertiary', 'Number of Surgeries Performed': 799, 'Additional Responsibilities': ['Firefighter', 'Physicist, medical', 'Patent attorney', 'Building control surveyor', 'Designer, television/film set'], 'Percentage of Patients with Complications': 25.466897965612013,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'Martin-Allen', 'Location': 'United States', 'Type of Institution': 'Public', 'Number of Years Worked There': 17, 'Medical Center Level': 'Secondary', 'Number of Surgeries Performed': 974, 'Additional Responsibilities': ['Scientist, physiological', 'Contracting civil engineer', 'Sports administrator', 'Development worker, community', 'Community development worker'], 'Percentage of Patients with Complications': 77.61681854334239,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 {'Institution Name': 'Rodriguez, Gonzalez and Rhodes', 'Location': 'United States', 'Type of Institution': 'Private', 'Number of Years Worked There': 10, 'Medical Center Level': 'Tertiary', 'Number of Surgeries Performed': 234, 'Additional Responsibilities': ['Armed forces technical officer', 'Fashion designer', 'Volunteer coordinator', 'Merchant navy officer'], 'Percentage of Patients with Complications': 57.108363236272005, 'Patient Feedback': 'The doctor was incredibly skilled and the surgery went perfectly.', 'Patient Feedback Label': 5, 'Recommendation Letters': "The surgeon's performance has been consistently exemplary.", 'Recommendation Letters Label': 4, 'Recommendations from Former Employers': 'This surgeon is a top-tier professional with outstanding abilities.', 'Recommendations from Former Employers Label': 5}]</t>
  </si>
  <si>
    <t>Todd PLC</t>
  </si>
  <si>
    <t>Melanie Rivera</t>
  </si>
  <si>
    <t>647.321.0058</t>
  </si>
  <si>
    <t>[('Emergency Medicine', 56, datetime.date(1997, 7, 5), datetime.date(1997, 12, 20)), ('Plastic and Reconstructive Surgery', 81, datetime.date(1997, 9, 14), datetime.date(1998, 1, 4)), ('Anatomy', 64, datetime.date(1998, 1, 20), datetime.date(1997, 7, 20)), ('Trauma Surgery', 76, datetime.date(1997, 8, 16), datetime.date(1997, 9, 4)), ('Ethics in Medical Practice', 89, datetime.date(1997, 12, 16), datetime.date(1997, 8, 1)), ('Physiology', 73, datetime.date(1997, 6, 20), datetime.date(1997, 10, 7)), ('Anesthesiology', 77, datetime.date(1997, 10, 10), datetime.date(1997, 6, 17)), ('Ethics in Medical Practice', 82, datetime.date(1997, 7, 6), datetime.date(1997, 5, 15)), ('Emergency Medicine', 93, datetime.date(1997, 9, 21), datetime.date(1997, 9, 15)), ('Emergency Medicine', 90, datetime.date(1997, 5, 14), datetime.date(1997, 10, 27))]</t>
  </si>
  <si>
    <t>[{'Institution Name': 'Gordon-Keller', 'Location': 'Belarus', 'Type of Institution': 'Private', 'Number of Years Worked There': 3, 'Medical Center Level': 'Primary', 'Number of Surgeries Performed': 940, 'Additional Responsibilities': ['Purchasing manager', 'Information officer', 'Nurse, mental health', 'Programme researcher, broadcasting/film/video', 'Research scientist (physical sciences)'], 'Percentage of Patients with Complications': 59.2752550295906,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'Patterson-Houston', 'Location': 'Belarus', 'Type of Institution': 'Public', 'Number of Years Worked There': 14, 'Medical Center Level': 'Primary', 'Number of Surgeries Performed': 481, 'Additional Responsibilities': [], 'Percentage of Patients with Complications': 89.18883640268011,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'Chan-Yoder', 'Location': 'Belarus', 'Type of Institution': 'Public', 'Number of Years Worked There': 17, 'Medical Center Level': 'Tertiary', 'Number of Surgeries Performed': 19, 'Additional Responsibilities': ['Freight forwarder', 'Careers adviser', 'Conference centre manager'], 'Percentage of Patients with Complications': 72.59051368521055,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 {'Institution Name': 'Thompson PLC', 'Location': 'Belarus', 'Type of Institution': 'Private', 'Number of Years Worked There': 17, 'Medical Center Level': 'Tertiary', 'Number of Surgeries Performed': 168, 'Additional Responsibilities': ['Intelligence analyst'], 'Percentage of Patients with Complications': 38.744370661884695, 'Patient Feedback': 'Excellent care and results. The doctor was outstanding.', 'Patient Feedback Label': 5, 'Recommendation Letters': 'The surgeon lacks the necessary skills for this role.', 'Recommendation Letters Label': 1, 'Recommendations from Former Employers': 'This surgeon did not meet our professional standards.', 'Recommendations from Former Employers Label': 1}]</t>
  </si>
  <si>
    <t>Excellent standing, no claims on record.</t>
  </si>
  <si>
    <t>Gamble-Griffin</t>
  </si>
  <si>
    <t>Darrell Evans</t>
  </si>
  <si>
    <t>+1-336-596-3516x080</t>
  </si>
  <si>
    <t>[('Surgical Techniques', 62, datetime.date(2005, 7, 10), datetime.date(2005, 1, 17)), ('Transplant Surgery', 89, datetime.date(2005, 2, 16), datetime.date(2004, 12, 24)), ('Microbiology', 87, datetime.date(2004, 4, 29), datetime.date(2004, 8, 17)), ('Cardiothoracic Surgery', 70, datetime.date(2005, 6, 24), datetime.date(2004, 4, 5)), ('Pediatric Surgery', 94, datetime.date(2005, 2, 14), datetime.date(2004, 4, 21)), ('Trauma Surgery', 53, datetime.date(2004, 10, 3), datetime.date(2004, 9, 6)), ('Oncological Surgery', 99, datetime.date(2004, 12, 27), datetime.date(2004, 7, 22)), ('Anesthesiology', 97, datetime.date(2005, 2, 5), datetime.date(2005, 4, 18)), ('Plastic and Reconstructive Surgery', 87, datetime.date(2004, 8, 19), datetime.date(2005, 3, 7)), ('Transplant Surgery', 60, datetime.date(2005, 8, 22), datetime.date(2004, 7, 3))]</t>
  </si>
  <si>
    <t>[{'Institution Name': 'Riley-Foster', 'Location': 'Ukraine', 'Type of Institution': 'Public', 'Number of Years Worked There': 7, 'Medical Center Level': 'Primary', 'Number of Surgeries Performed': 316, 'Additional Responsibilities': ['Engineer, technical sales', 'Licensed conveyancer', 'Learning mentor', 'Gaffer', 'Educational psychologist'], 'Percentage of Patients with Complications': 32.43437858211411,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 {'Institution Name': 'Hernandez PLC', 'Location': 'Ukraine', 'Type of Institution': 'Public', 'Number of Years Worked There': 13, 'Medical Center Level': 'Secondary', 'Number of Surgeries Performed': 776, 'Additional Responsibilities': ['Broadcast presenter', 'Environmental consultant', 'Petroleum engineer'], 'Percentage of Patients with Complications': 80.00612052937909, 'Patient Feedback': "I felt confident in the doctor's abilities. Good outcome.", 'Patient Feedback Label': 4, 'Recommendation Letters': "There are serious concerns about this surgeon's abilities.", 'Recommendation Letters Label': 1, 'Recommendations from Former Employers': "There were minor issues with this surgeon's behavior.", 'Recommendations from Former Employers Label': 2}]</t>
  </si>
  <si>
    <t>Tran-Smith</t>
  </si>
  <si>
    <t>Jason Clark</t>
  </si>
  <si>
    <t>001-517-954-4132</t>
  </si>
  <si>
    <t>[('Anatomy', 66, datetime.date(2001, 2, 18), datetime.date(1999, 5, 15)), ('Anatomy', 53, datetime.date(1999, 4, 14), datetime.date(2001, 1, 9)), ('Cardiothoracic Surgery', 85, datetime.date(2001, 1, 5), datetime.date(2000, 2, 16)), ('Anatomy', 72, datetime.date(2001, 7, 13), datetime.date(2000, 2, 17)), ('Pathology', 60, datetime.date(2000, 5, 31), datetime.date(2000, 4, 11)), ('Vascular Surgery', 90, datetime.date(2000, 1, 14), datetime.date(2001, 6, 6)), ('Oncological Surgery', 57, datetime.date(2001, 2, 23), datetime.date(2000, 7, 7)), ('Pharmacology', 69, datetime.date(2001, 9, 15), datetime.date(1999, 4, 3)), ('Plastic and Reconstructive Surgery', 77, datetime.date(1999, 4, 3), datetime.date(2001, 8, 26)), ('Transplant Surgery', 99, datetime.date(2001, 6, 23), datetime.date(1999, 10, 15))]</t>
  </si>
  <si>
    <t>[{'Institution Name': 'Ferguson-Edwards', 'Location': 'Brazil', 'Type of Institution': 'Public', 'Number of Years Worked There': 29, 'Medical Center Level': 'Secondary', 'Number of Surgeries Performed': 754, 'Additional Responsibilities': ['Engineer, agricultural', 'Television floor manager', 'Comptroller', 'Insurance claims handler'], 'Percentage of Patients with Complications': 82.94638607050494, 'Patient Feedback': 'The procedure was fine, nothing remarkable but acceptable.', 'Patient Feedback Label': 3, 'Recommendation Letters': "The surgeon's performance is consistently excellent.", 'Recommendation Letters Label': 5, 'Recommendations from Former Employers': 'I have full confidence in recommending this surgeon.', 'Recommendations from Former Employers Label': 4}]</t>
  </si>
  <si>
    <t>Jimenez LLC</t>
  </si>
  <si>
    <t>Sarah Fleming</t>
  </si>
  <si>
    <t>+1-668-935-4646x10120</t>
  </si>
  <si>
    <t>[('Emergency Medicine', 81, datetime.date(1999, 2, 1), datetime.date(2000, 5, 1)), ('Physiology', 55, datetime.date(2001, 10, 25), datetime.date(2008, 7, 29)), ('Emergency Medicine', 56, datetime.date(2005, 6, 5), datetime.date(2005, 6, 21)), ('Oncological Surgery', 88, datetime.date(1998, 10, 22), datetime.date(2002, 5, 18)), ('Trauma Surgery', 97, datetime.date(2001, 10, 16), datetime.date(1999, 8, 13)), ('Surgical Techniques', 90, datetime.date(2008, 8, 11), datetime.date(2000, 1, 25)), ('Vascular Surgery', 95, datetime.date(2006, 8, 4), datetime.date(2007, 5, 24)), ('Physiology', 93, datetime.date(2002, 4, 20), datetime.date(2007, 10, 7)), ('Biochemistry', 72, datetime.date(2004, 5, 26), datetime.date(2004, 11, 18)), ('Transplant Surgery', 96, datetime.date(2006, 2, 8), datetime.date(2003, 10, 8))]</t>
  </si>
  <si>
    <t>[{'Institution Name': 'Shields-Norman', 'Location': 'Ukraine', 'Type of Institution': 'Private', 'Number of Years Worked There': 17, 'Medical Center Level': 'Tertiary', 'Number of Surgeries Performed': 362, 'Additional Responsibilities': [], 'Percentage of Patients with Complications': 74.9731057611215,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'Lee, Smith and Lewis', 'Location': 'Ukraine', 'Type of Institution': 'Public', 'Number of Years Worked There': 4, 'Medical Center Level': 'Secondary', 'Number of Surgeries Performed': 368, 'Additional Responsibilities': ['Surveyor, land/geomatics'], 'Percentage of Patients with Complications': 13.177618570333728,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'Reyes LLC', 'Location': 'Ukraine', 'Type of Institution': 'Private', 'Number of Years Worked There': 18, 'Medical Center Level': 'Secondary', 'Number of Surgeries Performed': 634, 'Additional Responsibilities': [], 'Percentage of Patients with Complications': 66.58362822853704,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 {'Institution Name': 'Webb-Lawrence', 'Location': 'Ukraine', 'Type of Institution': 'Private', 'Number of Years Worked There': 8, 'Medical Center Level': 'Secondary', 'Number of Surgeries Performed': 860, 'Additional Responsibilities': [], 'Percentage of Patients with Complications': 33.849997830201595, 'Patient Feedback': 'The surgery went perfectly and the follow-up care was great.', 'Patient Feedback Label': 5, 'Recommendation Letters': 'The surgeon has demonstrated exceptional professional standards.', 'Recommendation Letters Label': 4, 'Recommendations from Former Employers': 'This surgeon is highly competent and professional.', 'Recommendations from Former Employers Label': 4}]</t>
  </si>
  <si>
    <t>Multiple unresolved issues with insurance claims.</t>
  </si>
  <si>
    <t>Walker-Green</t>
  </si>
  <si>
    <t>Lauren Collins</t>
  </si>
  <si>
    <t>[('Trauma Surgery', 86, datetime.date(1999, 1, 13), datetime.date(2002, 10, 9)), ('Vascular Surgery', 76, datetime.date(1999, 3, 13), datetime.date(2001, 9, 10)), ('Transplant Surgery', 50, datetime.date(1999, 2, 28), datetime.date(1997, 12, 18)), ('Microbiology', 75, datetime.date(2001, 2, 1), datetime.date(1998, 4, 1)), ('Anesthesiology', 53, datetime.date(2000, 9, 8), datetime.date(2002, 7, 18)), ('Oncological Surgery', 64, datetime.date(2000, 10, 9), datetime.date(1999, 7, 28)), ('Biochemistry', 70, datetime.date(2001, 4, 16), datetime.date(2002, 3, 25)), ('Emergency Medicine', 51, datetime.date(2001, 6, 20), datetime.date(1999, 2, 26)), ('Anesthesiology', 69, datetime.date(2001, 7, 19), datetime.date(2000, 6, 28)), ('Microbiology', 55, datetime.date(2001, 2, 23), datetime.date(2001, 11, 1))]</t>
  </si>
  <si>
    <t>[{'Institution Name': 'Anderson-Bates', 'Location': 'Belarus', 'Type of Institution': 'Private', 'Number of Years Worked There': 28, 'Medical Center Level': 'Secondary', 'Number of Surgeries Performed': 544, 'Additional Responsibilities': ['Forensic psychologist', 'Phytotherapist', 'Designer, ceramics/pottery', 'Nurse, adult'], 'Percentage of Patients with Complications': 90.46659109270539, 'Patient Feedback': 'I felt uneasy about the whole process.', 'Patient Feedback Label': 2, 'Recommendation Letters': 'The surgeon has made several critical mistakes.', 'Recommendation Letters Label': 1, 'Recommendations from Former Employers': 'This surgeon demonstrated a lack of necessary skills.', 'Recommendations from Former Employers Label': 1}]</t>
  </si>
  <si>
    <t>Bailey, Hardy and Taylor</t>
  </si>
  <si>
    <t>Aaron Jones</t>
  </si>
  <si>
    <t>+1-870-912-2426x403</t>
  </si>
  <si>
    <t>[('Pharmacology', 98, datetime.date(2003, 11, 14), datetime.date(2003, 4, 12)), ('Transplant Surgery', 60, datetime.date(2008, 2, 23), datetime.date(2005, 8, 8)), ('Surgical Techniques', 71, datetime.date(2008, 7, 14), datetime.date(2007, 1, 1)), ('Plastic and Reconstructive Surgery', 67, datetime.date(2008, 5, 14), datetime.date(2003, 11, 28)), ('Vascular Surgery', 100, datetime.date(2004, 6, 30), datetime.date(2007, 3, 13)), ('Pathology', 99, datetime.date(2003, 7, 17), datetime.date(2008, 6, 6)), ('Emergency Medicine', 96, datetime.date(2004, 10, 27), datetime.date(2006, 1, 20)), ('Pediatric Surgery', 57, datetime.date(2004, 3, 18), datetime.date(2007, 12, 8)), ('Transplant Surgery', 82, datetime.date(2005, 12, 19), datetime.date(2002, 11, 13)), ('Cardiothoracic Surgery', 61, datetime.date(2005, 1, 6), datetime.date(2002, 9, 21))]</t>
  </si>
  <si>
    <t>[{'Institution Name': 'Robles Inc', 'Location': 'France', 'Type of Institution': 'Private', 'Number of Years Worked There': 7, 'Medical Center Level': 'Tertiary', 'Number of Surgeries Performed': 825, 'Additional Responsibilities': [], 'Percentage of Patients with Complications': 22.220793049436104,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 {'Institution Name': 'Ferrell-Hall', 'Location': 'France', 'Type of Institution': 'Public', 'Number of Years Worked There': 12, 'Medical Center Level': 'Tertiary', 'Number of Surgeries Performed': 706, 'Additional Responsibilities': ['Nutritional therapist', 'Broadcast engineer'], 'Percentage of Patients with Complications': 15.714908665992077, 'Patient Feedback': 'Neither happy nor unhappy with the surgery. It was okay.', 'Patient Feedback Label': 3, 'Recommendation Letters': 'The surgeon has consistently delivered extraordinary results.', 'Recommendation Letters Label': 5, 'Recommendations from Former Employers': 'This surgeon is highly competent and professional.', 'Recommendations from Former Employers Label': 4}]</t>
  </si>
  <si>
    <t>Gordon LLC</t>
  </si>
  <si>
    <t>Jeffrey Burns</t>
  </si>
  <si>
    <t>353.483.6984</t>
  </si>
  <si>
    <t>[('Vascular Surgery', 89, datetime.date(2002, 2, 23), datetime.date(2001, 3, 2)), ('Pediatric Surgery', 85, datetime.date(2001, 5, 20), datetime.date(2002, 3, 30)), ('Oncological Surgery', 88, datetime.date(2000, 12, 3), datetime.date(2000, 3, 15)), ('Cardiothoracic Surgery', 76, datetime.date(1999, 12, 13), datetime.date(2001, 1, 22)), ('Vascular Surgery', 73, datetime.date(1999, 5, 25), datetime.date(1999, 2, 16)), ('Anatomy', 95, datetime.date(2002, 2, 11), datetime.date(1999, 11, 17)), ('Oncological Surgery', 57, datetime.date(1999, 7, 6), datetime.date(2001, 3, 4)), ('Orthopedic Surgery', 92, datetime.date(2000, 9, 23), datetime.date(2000, 3, 7)), ('Pathology', 83, datetime.date(2001, 7, 27), datetime.date(2002, 12, 6)), ('Ethics in Medical Practice', 52, datetime.date(2000, 10, 19), datetime.date(2001, 6, 10))]</t>
  </si>
  <si>
    <t>[{'Institution Name': 'Patterson, Cunningham and Miller', 'Location': 'United Kingdom', 'Type of Institution': 'Private', 'Number of Years Worked There': 26, 'Medical Center Level': 'Secondary', 'Number of Surgeries Performed': 640, 'Additional Responsibilities': ['Visual merchandiser', 'Passenger transport manager', 'Analytical chemist', 'Commercial horticulturist'], 'Percentage of Patients with Complications': 79.68066909336568, 'Patient Feedback': 'The procedure was handled competently.', 'Patient Feedback Label': 3, 'Recommendation Letters': "The surgeon's work is generally adequate.", 'Recommendation Letters Label': 3, 'Recommendations from Former Employers': 'I strongly endorse this surgeon for any advanced role.', 'Recommendations from Former Employers Label': 5}]</t>
  </si>
  <si>
    <t>Low risk profile with few claims.</t>
  </si>
  <si>
    <t>Montoya LLC</t>
  </si>
  <si>
    <t>Jennifer Frederick</t>
  </si>
  <si>
    <t>001-512-683-9744x65637</t>
  </si>
  <si>
    <t>[('Pharmacology', 81, datetime.date(1999, 3, 11), datetime.date(2004, 5, 27)), ('Pharmacology', 85, datetime.date(2000, 7, 3), datetime.date(2004, 2, 8)), ('Emergency Medicine', 87, datetime.date(1999, 5, 25), datetime.date(2001, 9, 12)), ('Trauma Surgery', 67, datetime.date(2004, 6, 29), datetime.date(2001, 11, 22)), ('Plastic and Reconstructive Surgery', 89, datetime.date(2005, 4, 1), datetime.date(2000, 12, 19)), ('Microbiology', 67, datetime.date(2004, 11, 16), datetime.date(2005, 6, 9)), ('Orthopedic Surgery', 99, datetime.date(2002, 11, 5), datetime.date(2003, 8, 29)), ('Vascular Surgery', 97, datetime.date(2000, 7, 9), datetime.date(2005, 7, 4)), ('Microbiology', 60, datetime.date(2004, 8, 3), datetime.date(2002, 2, 2)), ('Physiology', 82, datetime.date(2002, 10, 15), datetime.date(2000, 5, 28))]</t>
  </si>
  <si>
    <t>[{'Institution Name': 'Crawford-Snyder', 'Location': 'Russia', 'Type of Institution': 'Private', 'Number of Years Worked There': 28, 'Medical Center Level': 'Tertiary', 'Number of Surgeries Performed': 32, 'Additional Responsibilities': [], 'Percentage of Patients with Complications': 72.86984195521583,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'Anderson, Guzman and Miller', 'Location': 'Russia', 'Type of Institution': 'Public', 'Number of Years Worked There': 24, 'Medical Center Level': 'Tertiary', 'Number of Surgeries Performed': 70, 'Additional Responsibilities': ['Pathologist', 'Conservator, museum/gallery'], 'Percentage of Patients with Complications': 67.92527828808447,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'Curry-Allen', 'Location': 'Russia', 'Type of Institution': 'Private', 'Number of Years Worked There': 16, 'Medical Center Level': 'Tertiary', 'Number of Surgeries Performed': 626, 'Additional Responsibilities': ['Civil Service administrator', 'Structural engineer'], 'Percentage of Patients with Complications': 65.25725988624951,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 {'Institution Name': 'Jones, Martinez and Haas', 'Location': 'Russia', 'Type of Institution': 'Private', 'Number of Years Worked There': 1, 'Medical Center Level': 'Secondary', 'Number of Surgeries Performed': 216, 'Additional Responsibilities': [], 'Percentage of Patients with Complications': 70.96091093316824, 'Patient Feedback': 'The doctor was highly unprofessional and rude.', 'Patient Feedback Label': 1, 'Recommendation Letters': 'The surgeon has had a few problems in the past.', 'Recommendation Letters Label': 2, 'Recommendations from Former Employers': "The surgeon's work is competent and reliable.", 'Recommendations from Former Employers Label': 3}]</t>
  </si>
  <si>
    <t>Moderate risk with multiple claims noted.</t>
  </si>
  <si>
    <t>Salinas-Swanson</t>
  </si>
  <si>
    <t>Gerald Weaver</t>
  </si>
  <si>
    <t>888.410.5959</t>
  </si>
  <si>
    <t>[('Biochemistry', 89, datetime.date(1995, 3, 9), datetime.date(1995, 6, 20)), ('Emergency Medicine', 72, datetime.date(1996, 10, 26), datetime.date(1997, 9, 29)), ('Transplant Surgery', 54, datetime.date(1996, 5, 25), datetime.date(1997, 4, 30)), ('Anatomy', 69, datetime.date(1996, 8, 11), datetime.date(1997, 9, 30)), ('Orthopedic Surgery', 76, datetime.date(1998, 1, 18), datetime.date(1994, 12, 19)), ('Emergency Medicine', 75, datetime.date(1997, 3, 13), datetime.date(1998, 1, 27)), ('Pharmacology', 81, datetime.date(1997, 8, 28), datetime.date(1995, 7, 16)), ('Cardiothoracic Surgery', 85, datetime.date(1997, 3, 16), datetime.date(1994, 12, 17)), ('Neurosurgery', 59, datetime.date(1997, 8, 3), datetime.date(1995, 5, 6)), ('Trauma Surgery', 90, datetime.date(1995, 5, 20), datetime.date(1997, 1, 21))]</t>
  </si>
  <si>
    <t>[{'Institution Name': 'Smith Group', 'Location': 'Russia', 'Type of Institution': 'Private', 'Number of Years Worked There': 13, 'Medical Center Level': 'Tertiary', 'Number of Surgeries Performed': 516, 'Additional Responsibilities': [], 'Percentage of Patients with Complications': 99.82294105484424,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 {'Institution Name': 'Cox Group', 'Location': 'Russia', 'Type of Institution': 'Private', 'Number of Years Worked There': 27, 'Medical Center Level': 'Secondary', 'Number of Surgeries Performed': 184, 'Additional Responsibilities': [], 'Percentage of Patients with Complications': 59.30701346361923, 'Patient Feedback': 'I would never go back to this doctor again.', 'Patient Feedback Label': 1, 'Recommendation Letters': 'I strongly endorse this surgeon for any advanced role.', 'Recommendation Letters Label': 4, 'Recommendations from Former Employers': "This surgeon's tenure was marked by numerous issues.", 'Recommendations from Former Employers Label': 1}]</t>
  </si>
  <si>
    <t>Insurance history with excellent standing, no claims.</t>
  </si>
  <si>
    <t>Smith LLC</t>
  </si>
  <si>
    <t>John Wong</t>
  </si>
  <si>
    <t>+1-433-377-4708x6683</t>
  </si>
  <si>
    <t>[('Pathology', 61, datetime.date(2006, 8, 22), datetime.date(2006, 1, 8)), ('Pediatric Surgery', 66, datetime.date(2007, 12, 5), datetime.date(2007, 2, 18)), ('Vascular Surgery', 83, datetime.date(2005, 6, 14), datetime.date(2006, 8, 7)), ('Neurosurgery', 89, datetime.date(2008, 1, 17), datetime.date(2004, 5, 11)), ('Neurosurgery', 100, datetime.date(2004, 12, 8), datetime.date(2006, 3, 7)), ('Pediatric Surgery', 86, datetime.date(2006, 5, 23), datetime.date(2004, 12, 3)), ('Emergency Medicine', 85, datetime.date(2006, 5, 23), datetime.date(2004, 6, 22)), ('Anesthesiology', 96, datetime.date(2004, 5, 2), datetime.date(2007, 6, 12)), ('Transplant Surgery', 94, datetime.date(2004, 3, 21), datetime.date(2005, 11, 16)), ('Microbiology', 65, datetime.date(2007, 4, 6), datetime.date(2006, 6, 28))]</t>
  </si>
  <si>
    <t>[{'Institution Name': 'Evans-Warren', 'Location': 'France', 'Type of Institution': 'Public', 'Number of Years Worked There': 22, 'Medical Center Level': 'Tertiary', 'Number of Surgeries Performed': 644, 'Additional Responsibilities': [], 'Percentage of Patients with Complications': 16.04028674849657,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'Morris-Scott', 'Location': 'France', 'Type of Institution': 'Public', 'Number of Years Worked There': 4, 'Medical Center Level': 'Secondary', 'Number of Surgeries Performed': 174, 'Additional Responsibilities': [], 'Percentage of Patients with Complications': 93.61531304291361,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'Garcia Group', 'Location': 'France', 'Type of Institution': 'Private', 'Number of Years Worked There': 9, 'Medical Center Level': 'Tertiary', 'Number of Surgeries Performed': 701, 'Additional Responsibilities': ['Insurance account manager', 'Sub', 'Office manager', 'Magazine features editor'], 'Percentage of Patients with Complications': 95.50675463214563,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 {'Institution Name': 'Carrillo Inc', 'Location': 'France', 'Type of Institution': 'Private', 'Number of Years Worked There': 3, 'Medical Center Level': 'Tertiary', 'Number of Surgeries Performed': 325, 'Additional Responsibilities': [], 'Percentage of Patients with Complications': 94.6203643360724, 'Patient Feedback': 'The care provided was acceptable.', 'Patient Feedback Label': 3, 'Recommendation Letters': "The surgeon's performance is unparalleled.", 'Recommendation Letters Label': 5, 'Recommendations from Former Employers': 'This surgeon is a top-notch professional.', 'Recommendations from Former Employers Label': 4}]</t>
  </si>
  <si>
    <t>Williams-Wright</t>
  </si>
  <si>
    <t>Brandon Vega</t>
  </si>
  <si>
    <t>978.963.7113</t>
  </si>
  <si>
    <t>[('Pathology', 60, datetime.date(2000, 3, 2), datetime.date(2000, 1, 6)), ('Pediatric Surgery', 73, datetime.date(2000, 2, 8), datetime.date(1999, 12, 13)), ('Anesthesiology', 51, datetime.date(1999, 12, 9), datetime.date(2000, 2, 15)), ('Orthopedic Surgery', 88, datetime.date(1999, 10, 15), datetime.date(1999, 11, 18)), ('Cardiothoracic Surgery', 62, datetime.date(2000, 1, 2), datetime.date(1999, 10, 13)), ('Pediatric Surgery', 63, datetime.date(1999, 11, 20), datetime.date(1999, 12, 5)), ('Anesthesiology', 91, datetime.date(2000, 3, 19), datetime.date(2000, 3, 16)), ('Cardiothoracic Surgery', 91, datetime.date(1999, 11, 20), datetime.date(1999, 9, 27)), ('Biochemistry', 67, datetime.date(1999, 12, 21), datetime.date(1999, 11, 18)), ('Microbiology', 65, datetime.date(1999, 10, 21), datetime.date(2000, 1, 6))]</t>
  </si>
  <si>
    <t>[{'Institution Name': 'Perkins LLC', 'Location': 'Canada', 'Type of Institution': 'Public', 'Number of Years Worked There': 10, 'Medical Center Level': 'Secondary', 'Number of Surgeries Performed': 32, 'Additional Responsibilities': [], 'Percentage of Patients with Complications': 52.467635091824114,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'Johnston-Brown', 'Location': 'Canada', 'Type of Institution': 'Private', 'Number of Years Worked There': 29, 'Medical Center Level': 'Secondary', 'Number of Surgeries Performed': 652, 'Additional Responsibilities': ['Animal technologist', 'Lecturer, further education', 'Chartered legal executive (England and Wales)', 'Counsellor', 'Education officer, environmental'], 'Percentage of Patients with Complications': 6.012865956004099,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 {'Institution Name': 'Howard Inc', 'Location': 'Canada', 'Type of Institution': 'Private', 'Number of Years Worked There': 26, 'Medical Center Level': 'Secondary', 'Number of Surgeries Performed': 923, 'Additional Responsibilities': ['Visual merchandiser', 'Clinical molecular geneticist'], 'Percentage of Patients with Complications': 3.4871450084914546, 'Patient Feedback': 'The surgery was routine and recovery was average.', 'Patient Feedback Label': 3, 'Recommendation Letters': 'I have full confidence in recommending this surgeon.', 'Recommendation Letters Label': 4, 'Recommendations from Former Employers': 'This surgeon is among the top professionals in their field.', 'Recommendations from Former Employers Label': 5}]</t>
  </si>
  <si>
    <t>Ward, Guzman and Tate</t>
  </si>
  <si>
    <t>Angela Holt</t>
  </si>
  <si>
    <t>399-343-7490x8192</t>
  </si>
  <si>
    <t>[('Neurosurgery', 63, datetime.date(1996, 4, 14), datetime.date(1996, 9, 12)), ('Biochemistry', 85, datetime.date(1996, 5, 7), datetime.date(1996, 3, 21)), ('Robotic Surgery', 76, datetime.date(1996, 9, 19), datetime.date(1998, 10, 23)), ('Anatomy', 68, datetime.date(1996, 7, 16), datetime.date(1998, 1, 22)), ('Physiology', 97, datetime.date(1996, 9, 25), datetime.date(1996, 7, 26)), ('Oncological Surgery', 77, datetime.date(1998, 7, 27), datetime.date(1996, 11, 24)), ('Anatomy', 85, datetime.date(1999, 4, 12), datetime.date(1997, 6, 2)), ('Transplant Surgery', 93, datetime.date(1997, 8, 17), datetime.date(1998, 1, 20)), ('Trauma Surgery', 93, datetime.date(1998, 7, 14), datetime.date(1998, 3, 20)), ('Orthopedic Surgery', 51, datetime.date(1997, 3, 19), datetime.date(1997, 8, 22))]</t>
  </si>
  <si>
    <t>[{'Institution Name': 'Shaffer LLC', 'Location': 'United States', 'Type of Institution': 'Public', 'Number of Years Worked There': 29, 'Medical Center Level': 'Tertiary', 'Number of Surgeries Performed': 133, 'Additional Responsibilities': ['Mining engineer', 'Facilities manager', 'Mining engineer', 'Psychologist, forensic'], 'Percentage of Patients with Complications': 46.55184905616595,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'Schneider Group', 'Location': 'United States', 'Type of Institution': 'Private', 'Number of Years Worked There': 11, 'Medical Center Level': 'Tertiary', 'Number of Surgeries Performed': 878, 'Additional Responsibilities': ['Designer, industrial/product', 'Restaurant manager', 'English as a second language teacher', 'Engineer, civil (consulting)', 'Exhibition designer'], 'Percentage of Patients with Complications': 89.58029898149117,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'Ellison and Sons', 'Location': 'United States', 'Type of Institution': 'Public', 'Number of Years Worked There': 6, 'Medical Center Level': 'Primary', 'Number of Surgeries Performed': 596, 'Additional Responsibilities': ['Solicitor, Scotland', 'Designer, graphic', 'Higher education lecturer'], 'Percentage of Patients with Complications': 83.5085503271661,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 {'Institution Name': 'Gray, Martin and Combs', 'Location': 'United States', 'Type of Institution': 'Private', 'Number of Years Worked There': 28, 'Medical Center Level': 'Secondary', 'Number of Surgeries Performed': 646, 'Additional Responsibilities': [], 'Percentage of Patients with Complications': 18.053246888176076, 'Patient Feedback': 'Unprofessional conduct and poor results. Completely dissatisfied.', 'Patient Feedback Label': 1, 'Recommendation Letters': "The surgeon's work is reliable and meets expectations.", 'Recommendation Letters Label': 3, 'Recommendations from Former Employers': 'This surgeon is among the top professionals in their field.', 'Recommendations from Former Employers Label': 5}]</t>
  </si>
  <si>
    <t>Insurance profile with a few claims, average risk level.</t>
  </si>
  <si>
    <t>Ashley Townsend</t>
  </si>
  <si>
    <t>(532)981-8390x0573</t>
  </si>
  <si>
    <t>[('Robotic Surgery', 84, datetime.date(2004, 7, 1), datetime.date(2004, 7, 16)), ('Neurosurgery', 62, datetime.date(2004, 7, 8), datetime.date(2004, 6, 26)), ('Pediatric Surgery', 65, datetime.date(2004, 7, 23), datetime.date(2004, 6, 25)), ('Pharmacology', 97, datetime.date(2004, 7, 9), datetime.date(2004, 7, 6)), ('Oncological Surgery', 70, datetime.date(2004, 7, 18), datetime.date(2004, 7, 14)), ('Pediatric Surgery', 59, datetime.date(2004, 7, 8), datetime.date(2004, 7, 24)), ('Robotic Surgery', 73, datetime.date(2004, 7, 22), datetime.date(2004, 6, 26)), ('Orthopedic Surgery', 87, datetime.date(2004, 7, 17), datetime.date(2004, 7, 6)), ('Microbiology', 76, datetime.date(2004, 6, 28), datetime.date(2004, 7, 11)), ('Pathology', 60, datetime.date(2004, 6, 28), datetime.date(2004, 7, 23))]</t>
  </si>
  <si>
    <t>[{'Institution Name': 'Hall Ltd', 'Location': 'South Africa', 'Type of Institution': 'Private', 'Number of Years Worked There': 26, 'Medical Center Level': 'Tertiary', 'Number of Surgeries Performed': 520, 'Additional Responsibilities': [], 'Percentage of Patients with Complications': 14.561751318085648,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'Herrera LLC', 'Location': 'South Africa', 'Type of Institution': 'Public', 'Number of Years Worked There': 2, 'Medical Center Level': 'Primary', 'Number of Surgeries Performed': 788, 'Additional Responsibilities': ["Barrister's clerk", 'Cytogeneticist', 'Food technologist'], 'Percentage of Patients with Complications': 83.22266580473847,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'Holden LLC', 'Location': 'South Africa', 'Type of Institution': 'Public', 'Number of Years Worked There': 11, 'Medical Center Level': 'Secondary', 'Number of Surgeries Performed': 125, 'Additional Responsibilities': ['Restaurant manager', 'Government social research officer', 'Operational researcher'], 'Percentage of Patients with Complications': 55.3439600978463,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 {'Institution Name': 'Robinson-Zhang', 'Location': 'South Africa', 'Type of Institution': 'Public', 'Number of Years Worked There': 24, 'Medical Center Level': 'Primary', 'Number of Surgeries Performed': 72, 'Additional Responsibilities': ['Comptroller', 'Ecologist', 'Conservation officer, nature', 'Copywriter, advertising'], 'Percentage of Patients with Complications': 67.86636450320529, 'Patient Feedback': "The best medical experience I've ever had. Highly recommend.", 'Patient Feedback Label': 5, 'Recommendation Letters': "I have some reservations about this surgeon's abilities.", 'Recommendation Letters Label': 2, 'Recommendations from Former Employers': 'I strongly recommend this surgeon for their excellent work.', 'Recommendations from Former Employers Label': 4}]</t>
  </si>
  <si>
    <t>High-risk profile with numerous insurance claims.</t>
  </si>
  <si>
    <t>Goodman-Cole</t>
  </si>
  <si>
    <t>Christopher Mccullough</t>
  </si>
  <si>
    <t>244.591.1359x61257</t>
  </si>
  <si>
    <t>[('Anatomy', 57, datetime.date(1999, 4, 22), datetime.date(1997, 8, 31)), ('Pathology', 70, datetime.date(2000, 6, 3), datetime.date(2000, 12, 3)), ('Anatomy', 62, datetime.date(1999, 11, 20), datetime.date(1998, 7, 31)), ('Anesthesiology', 78, datetime.date(1998, 8, 7), datetime.date(2001, 3, 27)), ('Physiology', 92, datetime.date(2001, 8, 11), datetime.date(2000, 4, 23)), ('Pharmacology', 75, datetime.date(1998, 7, 13), datetime.date(1997, 11, 15)), ('Plastic and Reconstructive Surgery', 66, datetime.date(2000, 7, 2), datetime.date(1998, 2, 16)), ('Biochemistry', 95, datetime.date(2001, 11, 14), datetime.date(2000, 12, 20)), ('Orthopedic Surgery', 88, datetime.date(2001, 9, 13), datetime.date(2000, 10, 18)), ('Oncological Surgery', 98, datetime.date(1998, 11, 27), datetime.date(2002, 4, 15))]</t>
  </si>
  <si>
    <t>[{'Institution Name': 'Reid-Rose', 'Location': 'Hungary', 'Type of Institution': 'Private', 'Number of Years Worked There': 24, 'Medical Center Level': 'Primary', 'Number of Surgeries Performed': 418, 'Additional Responsibilities': ['Insurance account manager', 'Engineer, structural'], 'Percentage of Patients with Complications': 21.285715493175804,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 {'Institution Name': 'Williamson Group', 'Location': 'Hungary', 'Type of Institution': 'Private', 'Number of Years Worked There': 1, 'Medical Center Level': 'Tertiary', 'Number of Surgeries Performed': 294, 'Additional Responsibilities': ['Pensions consultant', 'Barista', 'Chief Executive Officer', 'Ergonomist'], 'Percentage of Patients with Complications': 6.920394436871103, 'Patient Feedback': 'The doctor was fantastic and the results were excellent.', 'Patient Feedback Label': 5, 'Recommendation Letters': 'The surgeon has shown some unprofessional behavior.', 'Recommendation Letters Label': 2, 'Recommendations from Former Employers': "This surgeon's behavior and performance were unacceptable.", 'Recommendations from Former Employers Label': 1}]</t>
  </si>
  <si>
    <t>No claims, insurance profile excellent standing.</t>
  </si>
  <si>
    <t>Lozano-Smith</t>
  </si>
  <si>
    <t>William Hall</t>
  </si>
  <si>
    <t>+1-545-929-6159x086</t>
  </si>
  <si>
    <t>[('Plastic and Reconstructive Surgery', 51, datetime.date(2006, 6, 17), datetime.date(2004, 12, 18)), ('Robotic Surgery', 79, datetime.date(2004, 3, 29), datetime.date(2003, 12, 25)), ('Plastic and Reconstructive Surgery', 52, datetime.date(2004, 8, 22), datetime.date(2002, 12, 18)), ('Robotic Surgery', 77, datetime.date(2002, 10, 2), datetime.date(2001, 9, 12)), ('Robotic Surgery', 66, datetime.date(2003, 4, 2), datetime.date(2005, 6, 11)), ('Physiology', 58, datetime.date(2001, 10, 18), datetime.date(2005, 7, 23)), ('Trauma Surgery', 65, datetime.date(2003, 12, 6), datetime.date(2003, 4, 23)), ('Pediatric Surgery', 88, datetime.date(2004, 8, 26), datetime.date(2006, 4, 6)), ('Robotic Surgery', 98, datetime.date(2004, 8, 2), datetime.date(2005, 6, 24)), ('Anesthesiology', 91, datetime.date(2002, 3, 24), datetime.date(2003, 6, 8))]</t>
  </si>
  <si>
    <t>[{'Institution Name': 'Jackson, Howell and Freeman', 'Location': 'United Kingdom', 'Type of Institution': 'Private', 'Number of Years Worked There': 28, 'Medical Center Level': 'Tertiary', 'Number of Surgeries Performed': 224, 'Additional Responsibilities': ['Research scientist (medical)'], 'Percentage of Patients with Complications': 68.46213840126187,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'Butler, Rios and Kim', 'Location': 'United Kingdom', 'Type of Institution': 'Public', 'Number of Years Worked There': 12, 'Medical Center Level': 'Secondary', 'Number of Surgeries Performed': 798, 'Additional Responsibilities': ['Secretary/administrator'], 'Percentage of Patients with Complications': 12.017703897702592,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'Huff, Mathis and Davis', 'Location': 'United Kingdom', 'Type of Institution': 'Public', 'Number of Years Worked There': 18, 'Medical Center Level': 'Secondary', 'Number of Surgeries Performed': 864, 'Additional Responsibilities': [], 'Percentage of Patients with Complications': 71.43395434836596,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 {'Institution Name': 'Alexander-Payne', 'Location': 'United Kingdom', 'Type of Institution': 'Private', 'Number of Years Worked There': 29, 'Medical Center Level': 'Tertiary', 'Number of Surgeries Performed': 927, 'Additional Responsibilities': ['Accounting technician', 'Counsellor', 'Stage manager'], 'Percentage of Patients with Complications': 5.70070766215971, 'Patient Feedback': 'The surgery was okay. The experience was neither good nor bad, just average.', 'Patient Feedback Label': 3, 'Recommendation Letters': 'The surgeon has shown some unprofessional behavior.', 'Recommendation Letters Label': 2, 'Recommendations from Former Employers': "The surgeon's work is consistently of high quality.", 'Recommendations from Former Employers Label': 4}]</t>
  </si>
  <si>
    <t>Insurance history marked by a few claims, average risk.</t>
  </si>
  <si>
    <t>Mccall, Montoya and Small</t>
  </si>
  <si>
    <t>Vincent Russell</t>
  </si>
  <si>
    <t>[('Biochemistry', 56, datetime.date(2002, 7, 20), datetime.date(1996, 3, 15)), ('Ethics in Medical Practice', 69, datetime.date(2002, 6, 27), datetime.date(2000, 4, 12)), ('Plastic and Reconstructive Surgery', 53, datetime.date(1997, 9, 28), datetime.date(2001, 7, 17)), ('Emergency Medicine', 80, datetime.date(2003, 1, 12), datetime.date(2003, 1, 8)), ('Plastic and Reconstructive Surgery', 70, datetime.date(2004, 3, 10), datetime.date(2001, 10, 6)), ('Anatomy', 51, datetime.date(2002, 5, 24), datetime.date(1997, 7, 22)), ('Robotic Surgery', 52, datetime.date(1996, 10, 21), datetime.date(1999, 4, 19)), ('Surgical Techniques', 56, datetime.date(2003, 1, 17), datetime.date(1996, 2, 9)), ('Oncological Surgery', 86, datetime.date(1996, 2, 25), datetime.date(2000, 2, 1)), ('Cardiothoracic Surgery', 84, datetime.date(1998, 4, 18), datetime.date(2001, 6, 2))]</t>
  </si>
  <si>
    <t>[{'Institution Name': 'Wilkinson LLC', 'Location': 'Ukraine', 'Type of Institution': 'Private', 'Number of Years Worked There': 12, 'Medical Center Level': 'Primary', 'Number of Surgeries Performed': 132, 'Additional Responsibilities': ['Special educational needs teacher', 'Human resources officer', 'Brewing technologist'], 'Percentage of Patients with Complications': 7.468585947683881,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'Coleman, Carter and Wolf', 'Location': 'Ukraine', 'Type of Institution': 'Public', 'Number of Years Worked There': 3, 'Medical Center Level': 'Tertiary', 'Number of Surgeries Performed': 516, 'Additional Responsibilities': ['Geologist, wellsite', 'Public relations account executive', 'Diagnostic radiographer', 'Lecturer, higher education', 'Pharmacist, community'], 'Percentage of Patients with Complications': 93.92487057513729,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 {'Institution Name': 'Williams, Martin and Mcneil', 'Location': 'Ukraine', 'Type of Institution': 'Public', 'Number of Years Worked There': 15, 'Medical Center Level': 'Secondary', 'Number of Surgeries Performed': 298, 'Additional Responsibilities': ['Armed forces logistics/support/administrative officer', 'Surveyor, commercial/residential', 'Engineer, energy', 'Fitness centre manager', 'Herbalist'], 'Percentage of Patients with Complications': 23.870034444929633, 'Patient Feedback': 'Horrible experience, the surgery left me in worse condition.', 'Patient Feedback Label': 1, 'Recommendation Letters': 'I would suggest a probationary period for this surgeon.', 'Recommendation Letters Label': 2, 'Recommendations from Former Employers': "This surgeon's conduct was unprofessional.", 'Recommendations from Former Employers Label': 1}]</t>
  </si>
  <si>
    <t>Brown Group</t>
  </si>
  <si>
    <t>John Schmidt</t>
  </si>
  <si>
    <t>598-340-4943</t>
  </si>
  <si>
    <t>[('Transplant Surgery', 96, datetime.date(2005, 7, 4), datetime.date(2000, 10, 4)), ('Cardiothoracic Surgery', 60, datetime.date(2002, 9, 11), datetime.date(1997, 5, 28)), ('Orthopedic Surgery', 93, datetime.date(2005, 10, 20), datetime.date(1996, 5, 18)), ('Biochemistry', 61, datetime.date(2003, 2, 14), datetime.date(2002, 10, 2)), ('Transplant Surgery', 78, datetime.date(2001, 10, 5), datetime.date(1995, 8, 2)), ('Pharmacology', 79, datetime.date(2004, 3, 30), datetime.date(1997, 1, 1)), ('Anesthesiology', 56, datetime.date(1995, 9, 8), datetime.date(2003, 3, 12)), ('Robotic Surgery', 79, datetime.date(1995, 8, 11), datetime.date(2004, 7, 29)), ('Pathology', 73, datetime.date(2002, 5, 3), datetime.date(1995, 8, 16)), ('Trauma Surgery', 65, datetime.date(2005, 8, 10), datetime.date(1998, 5, 10))]</t>
  </si>
  <si>
    <t>[{'Institution Name': 'Clark, Lara and Wall', 'Location': 'Ukraine', 'Type of Institution': 'Public', 'Number of Years Worked There': 29, 'Medical Center Level': 'Tertiary', 'Number of Surgeries Performed': 647, 'Additional Responsibilities': ['Textile designer', 'Financial trader', 'Engineer, control and instrumentation'], 'Percentage of Patients with Complications': 75.93190408762341,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'Schaefer-Nelson', 'Location': 'Ukraine', 'Type of Institution': 'Private', 'Number of Years Worked There': 30, 'Medical Center Level': 'Secondary', 'Number of Surgeries Performed': 495, 'Additional Responsibilities': [], 'Percentage of Patients with Complications': 5.769285590805707,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'King LLC', 'Location': 'Ukraine', 'Type of Institution': 'Public', 'Number of Years Worked There': 26, 'Medical Center Level': 'Primary', 'Number of Surgeries Performed': 536, 'Additional Responsibilities': ['Forest/woodland manager', 'Engineer, control and instrumentation', 'Engineer, drilling'], 'Percentage of Patients with Complications': 31.965913701157266,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 {'Institution Name': 'Sullivan, Jones and Soto', 'Location': 'Ukraine', 'Type of Institution': 'Private', 'Number of Years Worked There': 7, 'Medical Center Level': 'Secondary', 'Number of Surgeries Performed': 806, 'Additional Responsibilities': ['Horticultural therapist', 'Herpetologist', 'Purchasing manager'], 'Percentage of Patients with Complications': 44.56818517162, 'Patient Feedback': "Not happy with the results. The doctor didn't seem to care much.", 'Patient Feedback Label': 2, 'Recommendation Letters': 'The surgeon has demonstrated excellent skills and professionalism.', 'Recommendation Letters Label': 4, 'Recommendations from Former Employers': "The surgeon's work is reliable and meets expectations.", 'Recommendations from Former Employers Label': 3}]</t>
  </si>
  <si>
    <t>Insurance profile with low risk level.</t>
  </si>
  <si>
    <t>Schneider-Rivera</t>
  </si>
  <si>
    <t>Michelle Fuentes</t>
  </si>
  <si>
    <t>+1-809-572-9448x81151</t>
  </si>
  <si>
    <t>[('Neurosurgery', 64, datetime.date(2003, 7, 17), datetime.date(2004, 12, 25)), ('Biochemistry', 72, datetime.date(2004, 4, 3), datetime.date(2004, 6, 11)), ('Ethics in Medical Practice', 69, datetime.date(2003, 4, 19), datetime.date(2003, 12, 9)), ('Surgical Techniques', 90, datetime.date(2004, 5, 10), datetime.date(2004, 3, 25)), ('Orthopedic Surgery', 92, datetime.date(2003, 9, 30), datetime.date(2002, 9, 25)), ('Anesthesiology', 81, datetime.date(2003, 8, 6), datetime.date(2003, 2, 11)), ('Physiology', 88, datetime.date(2003, 1, 24), datetime.date(2003, 7, 17)), ('Emergency Medicine', 99, datetime.date(2003, 11, 3), datetime.date(2002, 11, 12)), ('Physiology', 73, datetime.date(2003, 1, 17), datetime.date(2003, 5, 18)), ('Oncological Surgery', 76, datetime.date(2003, 8, 18), datetime.date(2004, 10, 4))]</t>
  </si>
  <si>
    <t>[{'Institution Name': 'Parker-Russell', 'Location': 'Poland', 'Type of Institution': 'Public', 'Number of Years Worked There': 23, 'Medical Center Level': 'Secondary', 'Number of Surgeries Performed': 975, 'Additional Responsibilities': ['Claims inspector/assessor', 'Merchant navy officer'], 'Percentage of Patients with Complications': 35.36974777464732,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'Sanchez, Pineda and Hopkins', 'Location': 'Poland', 'Type of Institution': 'Public', 'Number of Years Worked There': 10, 'Medical Center Level': 'Primary', 'Number of Surgeries Performed': 45, 'Additional Responsibilities': ['Petroleum engineer', 'Loss adjuster, chartered', 'Theatre stage manager', 'Fitness centre manager'], 'Percentage of Patients with Complications': 4.556110460907259,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 {'Institution Name': 'Brooks PLC', 'Location': 'Poland', 'Type of Institution': 'Private', 'Number of Years Worked There': 8, 'Medical Center Level': 'Secondary', 'Number of Surgeries Performed': 509, 'Additional Responsibilities': ['Programme researcher, broadcasting/film/video'], 'Percentage of Patients with Complications': 13.465395753873455, 'Patient Feedback': 'The surgery was routine and went as planned.', 'Patient Feedback Label': 3, 'Recommendation Letters': "The surgeon's performance is exceptional and reliable.", 'Recommendation Letters Label': 5, 'Recommendations from Former Employers': 'This surgeon is a highly valuable asset to any team.', 'Recommendations from Former Employers Label': 5}]</t>
  </si>
  <si>
    <t>Anderson, Hunt and Jimenez</t>
  </si>
  <si>
    <t>Steven Abbott</t>
  </si>
  <si>
    <t>(494)563-9469</t>
  </si>
  <si>
    <t>[('Transplant Surgery', 73, datetime.date(1998, 5, 30), datetime.date(1998, 6, 17)), ('Vascular Surgery', 55, datetime.date(2001, 3, 18), datetime.date(2000, 2, 20)), ('Robotic Surgery', 57, datetime.date(2001, 3, 21), datetime.date(1997, 1, 26)), ('Pathology', 52, datetime.date(2000, 7, 3), datetime.date(1998, 7, 31)), ('Pharmacology', 95, datetime.date(1999, 5, 29), datetime.date(1998, 10, 5)), ('Transplant Surgery', 81, datetime.date(1998, 11, 23), datetime.date(2002, 3, 4)), ('Cardiothoracic Surgery', 82, datetime.date(1998, 3, 21), datetime.date(2006, 5, 28)), ('Cardiothoracic Surgery', 67, datetime.date(1998, 11, 1), datetime.date(1996, 12, 3)), ('Anesthesiology', 93, datetime.date(1998, 7, 15), datetime.date(1999, 10, 28)), ('Trauma Surgery', 62, datetime.date(1999, 8, 28), datetime.date(2004, 5, 22))]</t>
  </si>
  <si>
    <t>[{'Institution Name': 'Carter, Mueller and Simmons', 'Location': 'France', 'Type of Institution': 'Private', 'Number of Years Worked There': 20, 'Medical Center Level': 'Secondary', 'Number of Surgeries Performed': 740, 'Additional Responsibilities': ['Lobbyist'], 'Percentage of Patients with Complications': 22.96317355640496,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'Jones, Murphy and Smith', 'Location': 'France', 'Type of Institution': 'Private', 'Number of Years Worked There': 9, 'Medical Center Level': 'Secondary', 'Number of Surgeries Performed': 1, 'Additional Responsibilities': ['Energy engineer', 'Web designer', 'Therapist, horticultural'], 'Percentage of Patients with Complications': 67.55672630798335,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 {'Institution Name': 'Bennett Group', 'Location': 'France', 'Type of Institution': 'Public', 'Number of Years Worked There': 18, 'Medical Center Level': 'Secondary', 'Number of Surgeries Performed': 938, 'Additional Responsibilities': ['Engineer, civil (consulting)'], 'Percentage of Patients with Complications': 44.11182627626155, 'Patient Feedback': 'The doctor was attentive and the surgery was a success.', 'Patient Feedback Label': 4, 'Recommendation Letters': 'I cannot recommend this surgeon. There have been multiple issues with performance and professionalism.', 'Recommendation Letters Label': 1, 'Recommendations from Former Employers': 'This surgeon is a truly exceptional professional.', 'Recommendations from Former Employers Label': 5}]</t>
  </si>
  <si>
    <t>Ortiz-Jackson</t>
  </si>
  <si>
    <t>Carol Green</t>
  </si>
  <si>
    <t>(656)367-0028x730</t>
  </si>
  <si>
    <t>[('Pathology', 80, datetime.date(2005, 3, 31), datetime.date(2008, 8, 2)), ('Neurosurgery', 54, datetime.date(2004, 9, 21), datetime.date(2005, 5, 29)), ('Biochemistry', 78, datetime.date(2003, 12, 21), datetime.date(2006, 11, 22)), ('Pathology', 90, datetime.date(2004, 11, 5), datetime.date(2007, 4, 16)), ('Pathology', 68, datetime.date(2007, 11, 12), datetime.date(2008, 3, 23)), ('Cardiothoracic Surgery', 85, datetime.date(2004, 7, 9), datetime.date(2006, 6, 7)), ('Oncological Surgery', 67, datetime.date(2004, 5, 13), datetime.date(2007, 3, 2)), ('Robotic Surgery', 51, datetime.date(2004, 7, 31), datetime.date(2003, 8, 21)), ('Plastic and Reconstructive Surgery', 72, datetime.date(2003, 12, 13), datetime.date(2007, 9, 14)), ('Orthopedic Surgery', 90, datetime.date(2006, 7, 29), datetime.date(2008, 2, 4))]</t>
  </si>
  <si>
    <t>[{'Institution Name': 'Holmes and Sons', 'Location': 'Romania', 'Type of Institution': 'Private', 'Number of Years Worked There': 14, 'Medical Center Level': 'Primary', 'Number of Surgeries Performed': 839, 'Additional Responsibilities': ['Scientist, research (medical)', 'Dealer', 'Engineer, site'], 'Percentage of Patients with Complications': 64.1863906487865,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'Boyer, Mccullough and Gonzales', 'Location': 'Romania', 'Type of Institution': 'Public', 'Number of Years Worked There': 1, 'Medical Center Level': 'Tertiary', 'Number of Surgeries Performed': 752, 'Additional Responsibilities': ['Conference centre manager', 'Operational researcher', 'Therapist, drama', 'Administrator, Civil Service'], 'Percentage of Patients with Complications': 29.313941294675704,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'Knight, Roberts and Aguilar', 'Location': 'Romania', 'Type of Institution': 'Public', 'Number of Years Worked There': 3, 'Medical Center Level': 'Tertiary', 'Number of Surgeries Performed': 871, 'Additional Responsibilities': ['Newspaper journalist'], 'Percentage of Patients with Complications': 50.77139916940552,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'Medina-Compton', 'Location': 'Romania', 'Type of Institution': 'Private', 'Number of Years Worked There': 21, 'Medical Center Level': 'Secondary', 'Number of Surgeries Performed': 752, 'Additional Responsibilities': ['Psychotherapist'], 'Percentage of Patients with Complications': 52.29296774434554,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 {'Institution Name': 'Brown, Morrow and Jones', 'Location': 'Romania', 'Type of Institution': 'Public', 'Number of Years Worked There': 11, 'Medical Center Level': 'Tertiary', 'Number of Surgeries Performed': 989, 'Additional Responsibilities': ['General practice doctor', 'Scientist, research (physical sciences)'], 'Percentage of Patients with Complications': 46.90743709941424, 'Patient Feedback': 'The doctor did a good job and I am happy with the results.', 'Patient Feedback Label': 4, 'Recommendation Letters': "The surgeon's skills and professionalism are seriously lacking.", 'Recommendation Letters Label': 1, 'Recommendations from Former Employers': "The surgeon's performance is up to standard.", 'Recommendations from Former Employers Label': 3}]</t>
  </si>
  <si>
    <t>Minimal claims filed, low risk profile.</t>
  </si>
  <si>
    <t>Kelley Group</t>
  </si>
  <si>
    <t>Allen Chaney</t>
  </si>
  <si>
    <t>447-903-6963x84068</t>
  </si>
  <si>
    <t>[('Pharmacology', 92, datetime.date(2004, 4, 26), datetime.date(2002, 5, 7)), ('Surgical Techniques', 95, datetime.date(2001, 4, 17), datetime.date(2004, 5, 29)), ('Vascular Surgery', 94, datetime.date(2001, 1, 3), datetime.date(2002, 4, 24)), ('Emergency Medicine', 52, datetime.date(2007, 5, 16), datetime.date(2001, 2, 11)), ('Surgical Techniques', 80, datetime.date(2006, 6, 23), datetime.date(2007, 4, 1)), ('Orthopedic Surgery', 53, datetime.date(2002, 1, 20), datetime.date(2007, 5, 16)), ('Transplant Surgery', 76, datetime.date(2001, 4, 6), datetime.date(2001, 12, 9)), ('Pharmacology', 63, datetime.date(2002, 2, 19), datetime.date(2006, 4, 7)), ('Emergency Medicine', 51, datetime.date(2003, 6, 3), datetime.date(2001, 7, 30)), ('Biochemistry', 73, datetime.date(2005, 6, 27), datetime.date(2001, 11, 28))]</t>
  </si>
  <si>
    <t>[{'Institution Name': 'Dominguez-Smith', 'Location': 'Romania', 'Type of Institution': 'Private', 'Number of Years Worked There': 28, 'Medical Center Level': 'Primary', 'Number of Surgeries Performed': 800, 'Additional Responsibilities': ['Retail banker'], 'Percentage of Patients with Complications': 78.10946277084294,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'Rivera, Goodwin and Lucero', 'Location': 'Romania', 'Type of Institution': 'Private', 'Number of Years Worked There': 10, 'Medical Center Level': 'Secondary', 'Number of Surgeries Performed': 260, 'Additional Responsibilities': ['Corporate investment banker', 'Landscape architect'], 'Percentage of Patients with Complications': 70.18298760437335,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'Mckenzie and Sons', 'Location': 'Romania', 'Type of Institution': 'Private', 'Number of Years Worked There': 5, 'Medical Center Level': 'Primary', 'Number of Surgeries Performed': 227, 'Additional Responsibilities': ['Interpreter', 'Physicist, medical'], 'Percentage of Patients with Complications': 35.83184343134609,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 {'Institution Name': 'Fuentes LLC', 'Location': 'Romania', 'Type of Institution': 'Private', 'Number of Years Worked There': 29, 'Medical Center Level': 'Primary', 'Number of Surgeries Performed': 670, 'Additional Responsibilities': ['Building services engineer', 'Biomedical engineer', 'Medical physicist', 'Television production assistant'], 'Percentage of Patients with Complications': 62.30876776935151, 'Patient Feedback': "The best care I've ever received. The surgery was perfect.", 'Patient Feedback Label': 5, 'Recommendation Letters': "There are major issues with this surgeon's practice.", 'Recommendation Letters Label': 1, 'Recommendations from Former Employers': 'This surgeon is a valuable asset to any medical team.', 'Recommendations from Former Employers Label': 4}]</t>
  </si>
  <si>
    <t>Few claims filed, low-risk profile.</t>
  </si>
  <si>
    <t>Green PLC</t>
  </si>
  <si>
    <t>James Howell</t>
  </si>
  <si>
    <t>304-863-7613x8283</t>
  </si>
  <si>
    <t>[('Plastic and Reconstructive Surgery', 99, datetime.date(2006, 8, 10), datetime.date(2006, 10, 22)), ('Pathology', 100, datetime.date(2004, 1, 4), datetime.date(2004, 9, 15)), ('Plastic and Reconstructive Surgery', 86, datetime.date(2005, 10, 6), datetime.date(2004, 3, 26)), ('Ethics in Medical Practice', 52, datetime.date(2001, 11, 13), datetime.date(2004, 4, 17)), ('Biochemistry', 74, datetime.date(2001, 6, 18), datetime.date(2001, 3, 12)), ('Anesthesiology', 57, datetime.date(2005, 5, 23), datetime.date(2002, 3, 22)), ('Cardiothoracic Surgery', 71, datetime.date(2002, 1, 3), datetime.date(2006, 3, 27)), ('Microbiology', 82, datetime.date(2003, 10, 14), datetime.date(2002, 7, 19)), ('Neurosurgery', 85, datetime.date(2003, 7, 3), datetime.date(2004, 4, 1)), ('Anatomy', 70, datetime.date(2002, 9, 21), datetime.date(2006, 7, 4))]</t>
  </si>
  <si>
    <t>[{'Institution Name': 'Perry, Watts and Barron', 'Location': 'Russia', 'Type of Institution': 'Public', 'Number of Years Worked There': 14, 'Medical Center Level': 'Secondary', 'Number of Surgeries Performed': 341, 'Additional Responsibilities': ['Special effects artist', 'Minerals surveyor', 'Embryologist, clinical', 'Surveyor, building'], 'Percentage of Patients with Complications': 79.21497008166878,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'Palmer LLC', 'Location': 'Russia', 'Type of Institution': 'Private', 'Number of Years Worked There': 22, 'Medical Center Level': 'Primary', 'Number of Surgeries Performed': 520, 'Additional Responsibilities': ['Counsellor', 'Cartographer'], 'Percentage of Patients with Complications': 99.45602448071654,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'Mitchell Group', 'Location': 'Russia', 'Type of Institution': 'Public', 'Number of Years Worked There': 12, 'Medical Center Level': 'Primary', 'Number of Surgeries Performed': 993, 'Additional Responsibilities': ['Cabin crew'], 'Percentage of Patients with Complications': 34.529617677881255,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'Morgan, Ashley and Ayers', 'Location': 'Russia', 'Type of Institution': 'Private', 'Number of Years Worked There': 18, 'Medical Center Level': 'Secondary', 'Number of Surgeries Performed': 796, 'Additional Responsibilities': ['Chartered loss adjuster'], 'Percentage of Patients with Complications': 86.61952466005964,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 {'Institution Name': 'Ramirez Group', 'Location': 'Russia', 'Type of Institution': 'Public', 'Number of Years Worked There': 18, 'Medical Center Level': 'Secondary', 'Number of Surgeries Performed': 198, 'Additional Responsibilities': [], 'Percentage of Patients with Complications': 11.746095363854959, 'Patient Feedback': "Couldn't be happier with the results and the care provided.", 'Patient Feedback Label': 5, 'Recommendation Letters': 'Multiple complaints from patients about this surgeon.', 'Recommendation Letters Label': 1, 'Recommendations from Former Employers': 'This surgeon had several issues during their employment.', 'Recommendations from Former Employers Label': 2}]</t>
  </si>
  <si>
    <t>Frequent issues with insurance claims.</t>
  </si>
  <si>
    <t>Miller Ltd</t>
  </si>
  <si>
    <t>Kimberly Lee</t>
  </si>
  <si>
    <t>540.296.2418x7268</t>
  </si>
  <si>
    <t>[('Biochemistry', 97, datetime.date(2002, 3, 16), datetime.date(2002, 12, 23)), ('Emergency Medicine', 87, datetime.date(2002, 3, 9), datetime.date(2003, 2, 3)), ('Cardiothoracic Surgery', 70, datetime.date(2003, 8, 4), datetime.date(2002, 12, 1)), ('Anatomy', 84, datetime.date(2002, 12, 8), datetime.date(2003, 7, 31)), ('Ethics in Medical Practice', 60, datetime.date(2002, 10, 7), datetime.date(2002, 7, 11)), ('Transplant Surgery', 74, datetime.date(2003, 9, 5), datetime.date(2002, 8, 6)), ('Pediatric Surgery', 89, datetime.date(2002, 6, 7), datetime.date(2003, 7, 24)), ('Oncological Surgery', 51, datetime.date(2002, 8, 12), datetime.date(2003, 6, 24)), ('Physiology', 55, datetime.date(2003, 8, 26), datetime.date(2003, 8, 19)), ('Cardiothoracic Surgery', 94, datetime.date(2002, 12, 19), datetime.date(2002, 2, 27))]</t>
  </si>
  <si>
    <t>[{'Institution Name': 'Roach-Jordan', 'Location': 'Romania', 'Type of Institution': 'Public', 'Number of Years Worked There': 21, 'Medical Center Level': 'Primary', 'Number of Surgeries Performed': 148, 'Additional Responsibilities': ['IT consultant', 'Gaffer'], 'Percentage of Patients with Complications': 16.855432797052373,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 {'Institution Name': 'Lewis, White and Valdez', 'Location': 'Romania', 'Type of Institution': 'Public', 'Number of Years Worked There': 18, 'Medical Center Level': 'Primary', 'Number of Surgeries Performed': 690, 'Additional Responsibilities': ['Paediatric nurse', 'Media planner', 'Surveyor, commercial/residential', 'Print production planner', 'Psychologist, forensic'], 'Percentage of Patients with Complications': 72.3588109540667, 'Patient Feedback': 'The care was sufficient but not exceptional.', 'Patient Feedback Label': 3, 'Recommendation Letters': "The surgeon's attitude and skills are sometimes lacking.", 'Recommendation Letters Label': 2, 'Recommendations from Former Employers': "The surgeon's work is adequate and meets standards.", 'Recommendations from Former Employers Label': 3}]</t>
  </si>
  <si>
    <t>Insurance record with many claims and poor resolution.</t>
  </si>
  <si>
    <t>Cruz, Adkins and Zamora</t>
  </si>
  <si>
    <t>Shirley Parsons</t>
  </si>
  <si>
    <t>617-586-1220</t>
  </si>
  <si>
    <t>[('Plastic and Reconstructive Surgery', 70, datetime.date(2004, 3, 13), datetime.date(2002, 10, 11)), ('Surgical Techniques', 95, datetime.date(2001, 12, 13), datetime.date(2004, 7, 9)), ('Pathology', 64, datetime.date(2001, 9, 22), datetime.date(2002, 8, 30)), ('Plastic and Reconstructive Surgery', 99, datetime.date(2000, 11, 10), datetime.date(2000, 4, 17)), ('Plastic and Reconstructive Surgery', 93, datetime.date(2000, 7, 29), datetime.date(2003, 3, 10)), ('Cardiothoracic Surgery', 97, datetime.date(2004, 7, 26), datetime.date(2002, 12, 1)), ('Surgical Techniques', 83, datetime.date(2004, 5, 13), datetime.date(1999, 10, 6)), ('Anatomy', 62, datetime.date(2003, 4, 27), datetime.date(2002, 4, 12)), ('Pathology', 84, datetime.date(2004, 8, 1), datetime.date(2003, 8, 23)), ('Pediatric Surgery', 84, datetime.date(2001, 4, 18), datetime.date(2001, 7, 9))]</t>
  </si>
  <si>
    <t>[{'Institution Name': 'Sullivan-Wilkins', 'Location': 'France', 'Type of Institution': 'Private', 'Number of Years Worked There': 17, 'Medical Center Level': 'Secondary', 'Number of Surgeries Performed': 116, 'Additional Responsibilities': ['Medical technical officer', 'Operations geologist', 'Toxicologist', 'Teacher, music'], 'Percentage of Patients with Complications': 85.13862791670614,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'Young PLC', 'Location': 'France', 'Type of Institution': 'Private', 'Number of Years Worked There': 27, 'Medical Center Level': 'Tertiary', 'Number of Surgeries Performed': 172, 'Additional Responsibilities': ['Amenity horticulturist', 'Runner, broadcasting/film/video'], 'Percentage of Patients with Complications': 45.238556518086156,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'Oneal-Johnson', 'Location': 'France', 'Type of Institution': 'Private', 'Number of Years Worked There': 8, 'Medical Center Level': 'Secondary', 'Number of Surgeries Performed': 278, 'Additional Responsibilities': ['Oncologist'], 'Percentage of Patients with Complications': 62.01098533877377,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'Riley-Bennett', 'Location': 'France', 'Type of Institution': 'Private', 'Number of Years Worked There': 4, 'Medical Center Level': 'Tertiary', 'Number of Surgeries Performed': 742, 'Additional Responsibilities': ['Theme park manager'], 'Percentage of Patients with Complications': 0.6101582490930624,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 {'Institution Name': 'Sutton-Castro', 'Location': 'France', 'Type of Institution': 'Private', 'Number of Years Worked There': 13, 'Medical Center Level': 'Tertiary', 'Number of Surgeries Performed': 47, 'Additional Responsibilities': [], 'Percentage of Patients with Complications': 76.77382894411859, 'Patient Feedback': 'The experience was positive and the surgery successful.', 'Patient Feedback Label': 4, 'Recommendation Letters': 'I highly recommend this surgeon for their outstanding abilities.', 'Recommendation Letters Label': 5, 'Recommendations from Former Employers': "This surgeon's performance had highs and lows.", 'Recommendations from Former Employers Label': 2}]</t>
  </si>
  <si>
    <t>Wallace, Floyd and Tapia</t>
  </si>
  <si>
    <t>Valerie Chavez</t>
  </si>
  <si>
    <t>304-705-0613x379</t>
  </si>
  <si>
    <t>[('Emergency Medicine', 88, datetime.date(2000, 11, 28), datetime.date(2000, 3, 4)), ('Plastic and Reconstructive Surgery', 69, datetime.date(2001, 1, 15), datetime.date(2001, 7, 4)), ('Physiology', 52, datetime.date(1999, 4, 22), datetime.date(2002, 6, 19)), ('Vascular Surgery', 93, datetime.date(2000, 1, 21), datetime.date(2002, 2, 23)), ('Orthopedic Surgery', 66, datetime.date(1999, 8, 30), datetime.date(2002, 3, 13)), ('Surgical Techniques', 67, datetime.date(2002, 11, 12), datetime.date(2001, 5, 8)), ('Vascular Surgery', 90, datetime.date(2001, 4, 3), datetime.date(1999, 9, 3)), ('Emergency Medicine', 82, datetime.date(1999, 4, 24), datetime.date(2000, 1, 6)), ('Trauma Surgery', 96, datetime.date(1999, 11, 24), datetime.date(2002, 5, 8)), ('Surgical Techniques', 86, datetime.date(1998, 10, 5), datetime.date(1999, 8, 6))]</t>
  </si>
  <si>
    <t>[{'Institution Name': 'Walker PLC', 'Location': 'Russia', 'Type of Institution': 'Private', 'Number of Years Worked There': 22, 'Medical Center Level': 'Tertiary', 'Number of Surgeries Performed': 892, 'Additional Responsibilities': ['Town planner', 'Publishing copy', 'Secondary school teacher', 'Data processing manager', 'Fisheries officer'], 'Percentage of Patients with Complications': 11.631407162092467,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'Jones-Watson', 'Location': 'Russia', 'Type of Institution': 'Private', 'Number of Years Worked There': 15, 'Medical Center Level': 'Tertiary', 'Number of Surgeries Performed': 941, 'Additional Responsibilities': ['Pathologist', 'Surveyor, land/geomatics', 'Television/film/video producer', 'Designer, blown glass/stained glass'], 'Percentage of Patients with Complications': 92.9665140574559,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 {'Institution Name': 'Hogan and Sons', 'Location': 'Russia', 'Type of Institution': 'Private', 'Number of Years Worked There': 30, 'Medical Center Level': 'Tertiary', 'Number of Surgeries Performed': 516, 'Additional Responsibilities': [], 'Percentage of Patients with Complications': 40.237396375182975, 'Patient Feedback': "The doctor was indifferent and the surgery wasn't successful.", 'Patient Feedback Label': 2, 'Recommendation Letters': 'The surgeon has consistently underperformed.', 'Recommendation Letters Label': 1, 'Recommendations from Former Employers': "This surgeon's work quality was substandard.", 'Recommendations from Former Employers Label': 1}]</t>
  </si>
  <si>
    <t>Several claims, some issues remain unresolved.</t>
  </si>
  <si>
    <t>Gonzalez-Rivera</t>
  </si>
  <si>
    <t>Christine Rivas</t>
  </si>
  <si>
    <t>001-362-762-1146</t>
  </si>
  <si>
    <t>[('Microbiology', 99, datetime.date(1998, 6, 9), datetime.date(1998, 8, 19)), ('Surgical Techniques', 70, datetime.date(1998, 9, 9), datetime.date(1998, 3, 26)), ('Neurosurgery', 71, datetime.date(1998, 8, 11), datetime.date(1998, 5, 13)), ('Pharmacology', 75, datetime.date(1998, 5, 17), datetime.date(1998, 5, 11)), ('Physiology', 83, datetime.date(1998, 6, 10), datetime.date(1998, 7, 19)), ('Robotic Surgery', 85, datetime.date(1998, 6, 23), datetime.date(1998, 8, 1)), ('Anatomy', 54, datetime.date(1998, 4, 19), datetime.date(1998, 7, 8)), ('Transplant Surgery', 52, datetime.date(1998, 4, 16), datetime.date(1998, 4, 6)), ('Neurosurgery', 96, datetime.date(1998, 8, 28), datetime.date(1998, 7, 9)), ('Oncological Surgery', 74, datetime.date(1998, 6, 21), datetime.date(1998, 9, 4))]</t>
  </si>
  <si>
    <t>[{'Institution Name': 'Coleman and Sons', 'Location': 'Hungary', 'Type of Institution': 'Public', 'Number of Years Worked There': 11, 'Medical Center Level': 'Primary', 'Number of Surgeries Performed': 98, 'Additional Responsibilities': [], 'Percentage of Patients with Complications': 20.403843903874865, 'Patient Feedback': 'The doctor was superb and the surgery went flawlessly.', 'Patient Feedback Label': 5, 'Recommendation Letters': 'This surgeon is an exceptional professional with outstanding skills.', 'Recommendation Letters Label': 5, 'Recommendations from Former Employers': "The surgeon's performance is up to standard.", 'Recommendations from Former Employers Label': 3}]</t>
  </si>
  <si>
    <t>West-Cruz</t>
  </si>
  <si>
    <t>Anthony Torres</t>
  </si>
  <si>
    <t>679-538-6583x0852</t>
  </si>
  <si>
    <t>[('Microbiology', 85, datetime.date(2003, 3, 5), datetime.date(2005, 5, 2)), ('Oncological Surgery', 79, datetime.date(2004, 2, 21), datetime.date(2004, 12, 10)), ('Robotic Surgery', 60, datetime.date(2004, 11, 6), datetime.date(2006, 4, 4)), ('Biochemistry', 78, datetime.date(2004, 7, 15), datetime.date(2005, 5, 9)), ('Cardiothoracic Surgery', 96, datetime.date(2002, 6, 11), datetime.date(2005, 4, 26)), ('Neurosurgery', 92, datetime.date(2003, 12, 2), datetime.date(2005, 5, 29)), ('Ethics in Medical Practice', 87, datetime.date(2002, 3, 17), datetime.date(2004, 5, 24)), ('Trauma Surgery', 75, datetime.date(2003, 3, 21), datetime.date(2004, 12, 6)), ('Orthopedic Surgery', 90, datetime.date(2003, 10, 28), datetime.date(2003, 10, 29)), ('Anatomy', 74, datetime.date(2005, 3, 3), datetime.date(2004, 11, 30))]</t>
  </si>
  <si>
    <t>[{'Institution Name': 'Dawson-Jacobs', 'Location': 'Ethiopia', 'Type of Institution': 'Private', 'Number of Years Worked There': 16, 'Medical Center Level': 'Tertiary', 'Number of Surgeries Performed': 690, 'Additional Responsibilities': [], 'Percentage of Patients with Complications': 73.33949727451137, 'Patient Feedback': 'The surgery was executed as expected.', 'Patient Feedback Label': 3, 'Recommendation Letters': 'The surgeon has consistently met basic expectations.', 'Recommendation Letters Label': 3, 'Recommendations from Former Employers': 'This surgeon had several issues during their employment.', 'Recommendations from Former Employers Label': 2}]</t>
  </si>
  <si>
    <t>Numerous insurance claims and poor outcomes.</t>
  </si>
  <si>
    <t>Cortez Inc</t>
  </si>
  <si>
    <t>Kevin Brown</t>
  </si>
  <si>
    <t>617-200-8952x92842</t>
  </si>
  <si>
    <t>[('Biochemistry', 98, datetime.date(1998, 11, 18), datetime.date(2005, 12, 19)), ('Neurosurgery', 60, datetime.date(1999, 3, 21), datetime.date(2003, 2, 17)), ('Transplant Surgery', 78, datetime.date(2000, 2, 5), datetime.date(2005, 3, 22)), ('Plastic and Reconstructive Surgery', 98, datetime.date(2005, 6, 8), datetime.date(2003, 8, 7)), ('Anesthesiology', 93, datetime.date(2004, 10, 13), datetime.date(2002, 11, 5)), ('Trauma Surgery', 96, datetime.date(1999, 4, 22), datetime.date(2001, 12, 6)), ('Ethics in Medical Practice', 99, datetime.date(2001, 12, 11), datetime.date(2000, 7, 16)), ('Surgical Techniques', 85, datetime.date(2004, 3, 20), datetime.date(1999, 1, 19)), ('Vascular Surgery', 83, datetime.date(2001, 7, 21), datetime.date(2001, 10, 17)), ('Ethics in Medical Practice', 59, datetime.date(2000, 3, 14), datetime.date(1998, 12, 14))]</t>
  </si>
  <si>
    <t>[{'Institution Name': 'Davis, Moody and Craig', 'Location': 'Russia', 'Type of Institution': 'Public', 'Number of Years Worked There': 25, 'Medical Center Level': 'Primary', 'Number of Surgeries Performed': 390, 'Additional Responsibilities': ['Actor', 'Lecturer, higher education', 'Food technologist', 'Teacher, early years/pre', 'Geologist, engineering'], 'Percentage of Patients with Complications': 24.3966529593029, 'Patient Feedback': 'A very positive surgical experience.', 'Patient Feedback Label': 4, 'Recommendation Letters': 'The surgeon performs to a satisfactory level.', 'Recommendation Letters Label': 3, 'Recommendations from Former Employers': 'This surgeon was not a good fit for our team.', 'Recommendations from Former Employers Label': 1}]</t>
  </si>
  <si>
    <t>No claims filed, excellent insurance history.</t>
  </si>
  <si>
    <t>Joseph-Rojas</t>
  </si>
  <si>
    <t>Melissa Escobar</t>
  </si>
  <si>
    <t>206-833-1172x858</t>
  </si>
  <si>
    <t>[('Biochemistry', 62, datetime.date(2000, 9, 16), datetime.date(2000, 9, 15)), ('Robotic Surgery', 73, datetime.date(2002, 3, 14), datetime.date(2000, 10, 15)), ('Microbiology', 88, datetime.date(1999, 5, 15), datetime.date(2000, 5, 26)), ('Ethics in Medical Practice', 67, datetime.date(2003, 10, 8), datetime.date(1999, 12, 15)), ('Microbiology', 82, datetime.date(2000, 1, 18), datetime.date(2001, 3, 12)), ('Microbiology', 85, datetime.date(2000, 7, 24), datetime.date(2003, 5, 21)), ('Trauma Surgery', 54, datetime.date(2000, 11, 24), datetime.date(2002, 3, 28)), ('Microbiology', 62, datetime.date(2003, 2, 6), datetime.date(2002, 11, 24)), ('Ethics in Medical Practice', 85, datetime.date(2003, 9, 7), datetime.date(1999, 6, 14)), ('Orthopedic Surgery', 95, datetime.date(2001, 3, 13), datetime.date(2000, 9, 22))]</t>
  </si>
  <si>
    <t>[{'Institution Name': 'Barker-Adams', 'Location': 'Ethiopia', 'Type of Institution': 'Public', 'Number of Years Worked There': 13, 'Medical Center Level': 'Tertiary', 'Number of Surgeries Performed': 37, 'Additional Responsibilities': ['Field trials officer'], 'Percentage of Patients with Complications': 41.176814552042075,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'Horton, Eaton and Smith', 'Location': 'Ethiopia', 'Type of Institution': 'Private', 'Number of Years Worked There': 12, 'Medical Center Level': 'Primary', 'Number of Surgeries Performed': 440, 'Additional Responsibilities': ['Commercial horticulturist', 'Animator', 'Oncologist'], 'Percentage of Patients with Complications': 52.00738539212495,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'Chen, Beltran and Price', 'Location': 'Ethiopia', 'Type of Institution': 'Public', 'Number of Years Worked There': 23, 'Medical Center Level': 'Secondary', 'Number of Surgeries Performed': 814, 'Additional Responsibilities': ['Speech and language therapist', 'Glass blower/designer', 'Logistics and distribution manager'], 'Percentage of Patients with Complications': 46.54824779378169,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 {'Institution Name': 'Thomas LLC', 'Location': 'Ethiopia', 'Type of Institution': 'Private', 'Number of Years Worked There': 16, 'Medical Center Level': 'Tertiary', 'Number of Surgeries Performed': 877, 'Additional Responsibilities': ['Outdoor activities/education manager', 'Insurance underwriter'], 'Percentage of Patients with Complications': 20.504518471590327, 'Patient Feedback': 'Unprofessional conduct and poor results. Completely dissatisfied.', 'Patient Feedback Label': 1, 'Recommendation Letters': 'This surgeon is a top-tier professional with outstanding abilities.', 'Recommendation Letters Label': 5, 'Recommendations from Former Employers': "This surgeon's work was often below par.", 'Recommendations from Former Employers Label': 1}]</t>
  </si>
  <si>
    <t>Walker, Moody and Jacobs</t>
  </si>
  <si>
    <t>Henry Underwood</t>
  </si>
  <si>
    <t>660-692-7028</t>
  </si>
  <si>
    <t>[('Oncological Surgery', 84, datetime.date(1996, 9, 17), datetime.date(1997, 12, 8)), ('Transplant Surgery', 86, datetime.date(2004, 1, 16), datetime.date(2003, 4, 13)), ('Pharmacology', 52, datetime.date(1999, 8, 16), datetime.date(2005, 8, 25)), ('Vascular Surgery', 96, datetime.date(1997, 7, 15), datetime.date(1997, 9, 1)), ('Biochemistry', 98, datetime.date(1996, 5, 29), datetime.date(1999, 9, 16)), ('Surgical Techniques', 54, datetime.date(1999, 4, 24), datetime.date(1998, 4, 13)), ('Oncological Surgery', 79, datetime.date(1996, 11, 6), datetime.date(2000, 5, 18)), ('Pediatric Surgery', 99, datetime.date(1998, 5, 28), datetime.date(1996, 9, 26)), ('Plastic and Reconstructive Surgery', 69, datetime.date(1997, 5, 10), datetime.date(2004, 6, 26)), ('Cardiothoracic Surgery', 70, datetime.date(2001, 5, 29), datetime.date(2001, 10, 22))]</t>
  </si>
  <si>
    <t>[{'Institution Name': 'Lewis-Mitchell', 'Location': 'Romania', 'Type of Institution': 'Public', 'Number of Years Worked There': 10, 'Medical Center Level': 'Tertiary', 'Number of Surgeries Performed': 893, 'Additional Responsibilities': [], 'Percentage of Patients with Complications': 87.98057148074359,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'Ferguson, Cardenas and Morrison', 'Location': 'Romania', 'Type of Institution': 'Public', 'Number of Years Worked There': 30, 'Medical Center Level': 'Secondary', 'Number of Surgeries Performed': 546, 'Additional Responsibilities': ['Legal secretary', 'Patent attorney', 'Diagnostic radiographer', 'Technical brewer', 'Counselling psychologist'], 'Percentage of Patients with Complications': 83.23657649276852,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'Mann-Warren', 'Location': 'Romania', 'Type of Institution': 'Public', 'Number of Years Worked There': 7, 'Medical Center Level': 'Secondary', 'Number of Surgeries Performed': 98, 'Additional Responsibilities': ['Agricultural consultant', 'Therapist, nutritional', 'Designer, multimedia'], 'Percentage of Patients with Complications': 70.03974958231316,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'Moreno and Sons', 'Location': 'Romania', 'Type of Institution': 'Private', 'Number of Years Worked There': 13, 'Medical Center Level': 'Primary', 'Number of Surgeries Performed': 441, 'Additional Responsibilities': ['Press photographer'], 'Percentage of Patients with Complications': 76.71965741702596,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 {'Institution Name': 'Smith-Watkins', 'Location': 'Romania', 'Type of Institution': 'Private', 'Number of Years Worked There': 28, 'Medical Center Level': 'Primary', 'Number of Surgeries Performed': 607, 'Additional Responsibilities': ['Film/video editor', 'Energy manager', 'Aid worker', 'Scientist, research (life sciences)'], 'Percentage of Patients with Complications': 26.867167145833925, 'Patient Feedback': 'The results were as expected, no complaints.', 'Patient Feedback Label': 3, 'Recommendation Letters': 'I strongly recommend this surgeon for their exceptional skills.', 'Recommendation Letters Label': 5, 'Recommendations from Former Employers': 'This surgeon is an excellent professional.', 'Recommendations from Former Employers Label': 4}]</t>
  </si>
  <si>
    <t>Insurance history indicates excellent standing, no claims.</t>
  </si>
  <si>
    <t>Holt and Sons</t>
  </si>
  <si>
    <t>Angela Chambers</t>
  </si>
  <si>
    <t>[('Anesthesiology', 69, datetime.date(1999, 8, 28), datetime.date(2003, 3, 28)), ('Surgical Techniques', 82, datetime.date(1999, 4, 20), datetime.date(2001, 10, 27)), ('Robotic Surgery', 56, datetime.date(1999, 8, 4), datetime.date(2002, 3, 4)), ('Anesthesiology', 89, datetime.date(2001, 12, 3), datetime.date(2002, 9, 15)), ('Ethics in Medical Practice', 72, datetime.date(2000, 1, 27), datetime.date(2001, 12, 29)), ('Microbiology', 98, datetime.date(1999, 6, 3), datetime.date(2003, 3, 14)), ('Biochemistry', 62, datetime.date(2002, 6, 13), datetime.date(2003, 4, 12)), ('Robotic Surgery', 52, datetime.date(2001, 11, 14), datetime.date(2000, 12, 14)), ('Surgical Techniques', 97, datetime.date(2000, 9, 17), datetime.date(2003, 3, 3)), ('Microbiology', 73, datetime.date(2002, 7, 19), datetime.date(2001, 5, 8))]</t>
  </si>
  <si>
    <t>[{'Institution Name': 'Miles-Hogan', 'Location': 'Romania', 'Type of Institution': 'Public', 'Number of Years Worked There': 21, 'Medical Center Level': 'Tertiary', 'Number of Surgeries Performed': 540, 'Additional Responsibilities': ['Engineer, energy', 'Sports therapist'], 'Percentage of Patients with Complications': 29.41048293948927,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'Dixon, Rivas and Martin', 'Location': 'Romania', 'Type of Institution': 'Private', 'Number of Years Worked There': 8, 'Medical Center Level': 'Primary', 'Number of Surgeries Performed': 610, 'Additional Responsibilities': ['Industrial buyer', 'Barrister'], 'Percentage of Patients with Complications': 95.06870307538279,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'Green LLC', 'Location': 'Romania', 'Type of Institution': 'Private', 'Number of Years Worked There': 12, 'Medical Center Level': 'Secondary', 'Number of Surgeries Performed': 62, 'Additional Responsibilities': ['Advice worker', 'Careers information officer', 'Learning mentor', 'Engineer, manufacturing', 'Pathologist'], 'Percentage of Patients with Complications': 87.54090440287037,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 {'Institution Name': 'Torres LLC', 'Location': 'Romania', 'Type of Institution': 'Public', 'Number of Years Worked There': 30, 'Medical Center Level': 'Secondary', 'Number of Surgeries Performed': 141, 'Additional Responsibilities': [], 'Percentage of Patients with Complications': 80.2251573253178, 'Patient Feedback': 'The care provided was acceptable.', 'Patient Feedback Label': 3, 'Recommendation Letters': 'This surgeon is a highly valuable asset to any team.', 'Recommendation Letters Label': 5, 'Recommendations from Former Employers': 'There were some negative reviews about this surgeon.', 'Recommendations from Former Employers Label': 2}]</t>
  </si>
  <si>
    <t>Hill-Fitzgerald</t>
  </si>
  <si>
    <t>Anthony Rice</t>
  </si>
  <si>
    <t>(756)603-3654x099</t>
  </si>
  <si>
    <t>[('Transplant Surgery', 85, datetime.date(2003, 5, 3), datetime.date(2002, 2, 10)), ('Surgical Techniques', 71, datetime.date(2004, 5, 31), datetime.date(2003, 1, 13)), ('Trauma Surgery', 63, datetime.date(2004, 8, 8), datetime.date(2005, 5, 19)), ('Vascular Surgery', 64, datetime.date(2003, 3, 9), datetime.date(2005, 1, 6)), ('Anatomy', 99, datetime.date(2003, 7, 3), datetime.date(2002, 7, 21)), ('Pathology', 91, datetime.date(2003, 9, 14), datetime.date(2003, 12, 14)), ('Trauma Surgery', 50, datetime.date(2004, 8, 26), datetime.date(2004, 5, 10)), ('Surgical Techniques', 67, datetime.date(2002, 7, 5), datetime.date(2003, 10, 20)), ('Microbiology', 65, datetime.date(2002, 5, 25), datetime.date(2003, 11, 13)), ('Surgical Techniques', 58, datetime.date(2004, 4, 24), datetime.date(2004, 2, 10))]</t>
  </si>
  <si>
    <t>[{'Institution Name': 'Mendoza-Pruitt', 'Location': 'Poland', 'Type of Institution': 'Private', 'Number of Years Worked There': 12, 'Medical Center Level': 'Secondary', 'Number of Surgeries Performed': 695, 'Additional Responsibilities': ['Civil engineer, consulting', 'Magazine features editor', 'Banker', 'Civil Service fast streamer', 'Chartered loss adjuster'], 'Percentage of Patients with Complications': 18.059188808370617, 'Patient Feedback': 'The surgery was fine, not great but not terrible either.', 'Patient Feedback Label': 3, 'Recommendation Letters': 'The surgeon has consistently underperformed.', 'Recommendation Letters Label': 1, 'Recommendations from Former Employers': "The surgeon's performance has been consistently high.", 'Recommendations from Former Employers Label': 4}]</t>
  </si>
  <si>
    <t>Insurance record indicates minor issues, average risk.</t>
  </si>
  <si>
    <t>Banks-Stone</t>
  </si>
  <si>
    <t>Christine Lopez</t>
  </si>
  <si>
    <t>565-649-6619x67266</t>
  </si>
  <si>
    <t>[('Transplant Surgery', 66, datetime.date(1995, 10, 15), datetime.date(1995, 3, 20)), ('Orthopedic Surgery', 86, datetime.date(1995, 9, 30), datetime.date(1995, 9, 25)), ('Neurosurgery', 58, datetime.date(1995, 5, 7), datetime.date(1995, 6, 1)), ('Cardiothoracic Surgery', 52, datetime.date(1995, 10, 21), datetime.date(1995, 6, 22)), ('Emergency Medicine', 95, datetime.date(1995, 7, 22), datetime.date(1995, 11, 23)), ('Ethics in Medical Practice', 80, datetime.date(1995, 10, 5), datetime.date(1995, 9, 3)), ('Microbiology', 62, datetime.date(1995, 5, 17), datetime.date(1995, 8, 8)), ('Robotic Surgery', 73, datetime.date(1995, 10, 24), datetime.date(1995, 3, 11)), ('Pharmacology', 66, datetime.date(1995, 11, 16), datetime.date(1995, 7, 10)), ('Plastic and Reconstructive Surgery', 87, datetime.date(1995, 10, 6), datetime.date(1995, 9, 28))]</t>
  </si>
  <si>
    <t>[{'Institution Name': 'Navarro-Murillo', 'Location': 'India', 'Type of Institution': 'Private', 'Number of Years Worked There': 27, 'Medical Center Level': 'Tertiary', 'Number of Surgeries Performed': 537, 'Additional Responsibilities': ['Music tutor', 'Clinical scientist, histocompatibility and immunogenetics'], 'Percentage of Patients with Complications': 2.8651379240652197,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 {'Institution Name': 'Mitchell, Moreno and Ryan', 'Location': 'India', 'Type of Institution': 'Public', 'Number of Years Worked There': 26, 'Medical Center Level': 'Primary', 'Number of Surgeries Performed': 400, 'Additional Responsibilities': ['Immunologist', 'Fitness centre manager', 'Advertising account executive', 'Copywriter, advertising', 'Media planner'], 'Percentage of Patients with Complications': 32.81131194392452, 'Patient Feedback': 'The surgery was well done and the follow-up was great.', 'Patient Feedback Label': 4, 'Recommendation Letters': "The surgeon's track record is not entirely positive.", 'Recommendation Letters Label': 2, 'Recommendations from Former Employers': "This surgeon's performance was disappointing.", 'Recommendations from Former Employers Label': 1}]</t>
  </si>
  <si>
    <t>Claims history marked by average risk.</t>
  </si>
  <si>
    <t>Joyce-Ramsey</t>
  </si>
  <si>
    <t>Aaron Young</t>
  </si>
  <si>
    <t>338.212.8921x9938</t>
  </si>
  <si>
    <t>[('Ethics in Medical Practice', 97, datetime.date(2007, 7, 14), datetime.date(2005, 3, 3)), ('Physiology', 67, datetime.date(2003, 4, 19), datetime.date(2004, 12, 16)), ('Cardiothoracic Surgery', 79, datetime.date(2004, 12, 12), datetime.date(2003, 9, 11)), ('Vascular Surgery', 98, datetime.date(2006, 1, 30), datetime.date(2003, 9, 19)), ('Microbiology', 59, datetime.date(2006, 6, 23), datetime.date(2004, 4, 8)), ('Biochemistry', 77, datetime.date(2005, 12, 1), datetime.date(2005, 4, 27)), ('Microbiology', 76, datetime.date(2004, 7, 4), datetime.date(2003, 11, 11)), ('Biochemistry', 95, datetime.date(2007, 4, 21), datetime.date(2005, 2, 17)), ('Robotic Surgery', 82, datetime.date(2005, 11, 16), datetime.date(2006, 7, 28)), ('Oncological Surgery', 75, datetime.date(2004, 12, 29), datetime.date(2003, 7, 17))]</t>
  </si>
  <si>
    <t>[{'Institution Name': 'Johnston, Parsons and Owens', 'Location': 'Uzbekistan', 'Type of Institution': 'Public', 'Number of Years Worked There': 26, 'Medical Center Level': 'Tertiary', 'Number of Surgeries Performed': 680, 'Additional Responsibilities': [], 'Percentage of Patients with Complications': 72.33722071938804,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'Wilkerson-Sanchez', 'Location': 'Uzbekistan', 'Type of Institution': 'Public', 'Number of Years Worked There': 18, 'Medical Center Level': 'Primary', 'Number of Surgeries Performed': 706, 'Additional Responsibilities': ['Hospital pharmacist'], 'Percentage of Patients with Complications': 0.14850117842137855,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 {'Institution Name': 'Todd-Walker', 'Location': 'Uzbekistan', 'Type of Institution': 'Public', 'Number of Years Worked There': 20, 'Medical Center Level': 'Tertiary', 'Number of Surgeries Performed': 155, 'Additional Responsibilities': ['Surveyor, mining', 'Engineer, land', 'Education administrator'], 'Percentage of Patients with Complications': 87.97736266149543, 'Patient Feedback': 'The care after the surgery was minimal.', 'Patient Feedback Label': 2, 'Recommendation Letters': 'The surgeon has consistently delivered extraordinary results.', 'Recommendation Letters Label': 5, 'Recommendations from Former Employers': "This surgeon's skills were sometimes lacking.", 'Recommendations from Former Employers Label': 2}]</t>
  </si>
  <si>
    <t>Padilla, Nelson and Stone</t>
  </si>
  <si>
    <t>Rebecca Guzman</t>
  </si>
  <si>
    <t>001-845-977-8622x2059</t>
  </si>
  <si>
    <t>[('Orthopedic Surgery', 69, datetime.date(1996, 8, 19), datetime.date(1998, 12, 11)), ('Surgical Techniques', 75, datetime.date(2000, 12, 19), datetime.date(1998, 7, 18)), ('Pharmacology', 72, datetime.date(1999, 7, 4), datetime.date(2004, 2, 5)), ('Neurosurgery', 57, datetime.date(2005, 2, 17), datetime.date(2000, 12, 9)), ('Plastic and Reconstructive Surgery', 94, datetime.date(2004, 1, 23), datetime.date(2006, 7, 3)), ('Plastic and Reconstructive Surgery', 79, datetime.date(2007, 4, 25), datetime.date(2003, 2, 8)), ('Robotic Surgery', 54, datetime.date(2006, 2, 20), datetime.date(1997, 3, 5)), ('Pathology', 56, datetime.date(2000, 12, 6), datetime.date(2007, 3, 19)), ('Anatomy', 69, datetime.date(2005, 8, 28), datetime.date(1998, 4, 20)), ('Emergency Medicine', 72, datetime.date(2005, 10, 23), datetime.date(2000, 12, 2))]</t>
  </si>
  <si>
    <t>[{'Institution Name': 'Johnson, Bailey and Burton', 'Location': 'Belarus', 'Type of Institution': 'Private', 'Number of Years Worked There': 29, 'Medical Center Level': 'Primary', 'Number of Surgeries Performed': 966, 'Additional Responsibilities': ['Administrator, Civil Service', 'Paediatric nurse', 'Travel agency manager'], 'Percentage of Patients with Complications': 19.454756108179627, 'Patient Feedback': 'The surgery exceeded my expectations. The doctor was fantastic.', 'Patient Feedback Label': 5, 'Recommendation Letters': 'This surgeon is a valuable asset to any medical team.', 'Recommendation Letters Label': 4, 'Recommendations from Former Employers': "The surgeon's work is consistently outstanding.", 'Recommendations from Former Employers Label': 5}]</t>
  </si>
  <si>
    <t>Knight-Evans</t>
  </si>
  <si>
    <t>Stephanie Mcdonald</t>
  </si>
  <si>
    <t>(872)911-4823x48047</t>
  </si>
  <si>
    <t>[('Transplant Surgery', 80, datetime.date(2000, 2, 5), datetime.date(2000, 1, 2)), ('Vascular Surgery', 96, datetime.date(1999, 9, 2), datetime.date(2000, 2, 16)), ('Orthopedic Surgery', 97, datetime.date(2000, 1, 11), datetime.date(1999, 12, 6)), ('Pathology', 81, datetime.date(1999, 12, 22), datetime.date(1999, 9, 30)), ('Oncological Surgery', 100, datetime.date(1999, 12, 15), datetime.date(1999, 11, 18)), ('Plastic and Reconstructive Surgery', 93, datetime.date(1999, 10, 26), datetime.date(1999, 9, 14)), ('Surgical Techniques', 63, datetime.date(1999, 10, 20), datetime.date(1999, 11, 13)), ('Neurosurgery', 96, datetime.date(1999, 10, 20), datetime.date(1999, 9, 2)), ('Anatomy', 67, datetime.date(1999, 11, 23), datetime.date(2000, 3, 22)), ('Emergency Medicine', 98, datetime.date(1999, 9, 17), datetime.date(2000, 3, 18))]</t>
  </si>
  <si>
    <t>[{'Institution Name': 'Jones-Curry', 'Location': 'United Kingdom', 'Type of Institution': 'Private', 'Number of Years Worked There': 19, 'Medical Center Level': 'Primary', 'Number of Surgeries Performed': 589, 'Additional Responsibilities': ['Air traffic controller', 'Camera operator'], 'Percentage of Patients with Complications': 9.978948523151631,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 {'Institution Name': 'Phelps LLC', 'Location': 'United Kingdom', 'Type of Institution': 'Public', 'Number of Years Worked There': 18, 'Medical Center Level': 'Primary', 'Number of Surgeries Performed': 101, 'Additional Responsibilities': ['Regulatory affairs officer', 'Chief Marketing Officer', 'Licensed conveyancer', 'Operational investment banker'], 'Percentage of Patients with Complications': 74.36557256989215, 'Patient Feedback': 'The care provided was exceptional and the surgery was successful.', 'Patient Feedback Label': 5, 'Recommendation Letters': 'There have been too many problems with this surgeon.', 'Recommendation Letters Label': 1, 'Recommendations from Former Employers': 'This surgeon is highly competent and professional.', 'Recommendations from Former Employers Label': 4}]</t>
  </si>
  <si>
    <t>Cowan PLC</t>
  </si>
  <si>
    <t>James Rivera</t>
  </si>
  <si>
    <t>+1-430-640-3152x995</t>
  </si>
  <si>
    <t>[('Anesthesiology', 86, datetime.date(2005, 11, 28), datetime.date(2005, 10, 23)), ('Vascular Surgery', 72, datetime.date(2005, 1, 7), datetime.date(2004, 1, 2)), ('Trauma Surgery', 72, datetime.date(2006, 3, 3), datetime.date(2004, 11, 30)), ('Vascular Surgery', 86, datetime.date(2004, 12, 12), datetime.date(2002, 7, 5)), ('Cardiothoracic Surgery', 100, datetime.date(2004, 5, 19), datetime.date(2005, 10, 25)), ('Vascular Surgery', 84, datetime.date(2006, 10, 22), datetime.date(2005, 3, 30)), ('Pathology', 77, datetime.date(2003, 7, 5), datetime.date(2002, 4, 9)), ('Biochemistry', 54, datetime.date(2004, 12, 26), datetime.date(2006, 11, 9)), ('Pediatric Surgery', 54, datetime.date(2001, 8, 2), datetime.date(2006, 1, 9)), ('Surgical Techniques', 74, datetime.date(2006, 12, 5), datetime.date(2004, 1, 8))]</t>
  </si>
  <si>
    <t>[{'Institution Name': 'Jacobs-Allen', 'Location': 'Russia', 'Type of Institution': 'Private', 'Number of Years Worked There': 6, 'Medical Center Level': 'Secondary', 'Number of Surgeries Performed': 294, 'Additional Responsibilities': [], 'Percentage of Patients with Complications': 45.60650654593421,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 {'Institution Name': 'Bryant, Garrett and Williams', 'Location': 'Russia', 'Type of Institution': 'Public', 'Number of Years Worked There': 21, 'Medical Center Level': 'Secondary', 'Number of Surgeries Performed': 901, 'Additional Responsibilities': ['Planning and development surveyor', 'Primary school teacher', 'Sports administrator', 'Theatre director', 'Copywriter, advertising'], 'Percentage of Patients with Complications': 9.040357166503322, 'Patient Feedback': 'I am pleased with the surgery and the aftercare.', 'Patient Feedback Label': 4, 'Recommendation Letters': 'The surgeon has consistently delivered extraordinary results.', 'Recommendation Letters Label': 5, 'Recommendations from Former Employers': "The surgeon's performance has been exemplary.", 'Recommendations from Former Employers Label': 4}]</t>
  </si>
  <si>
    <t>Insurance history with no claims, excellent standing.</t>
  </si>
  <si>
    <t>Morrison Inc</t>
  </si>
  <si>
    <t>Jason Dunn</t>
  </si>
  <si>
    <t>601-689-5249x31617</t>
  </si>
  <si>
    <t>[('Pediatric Surgery', 77, datetime.date(1998, 2, 14), datetime.date(2002, 4, 17)), ('Pharmacology', 63, datetime.date(1998, 9, 3), datetime.date(2003, 12, 27)), ('Transplant Surgery', 89, datetime.date(2001, 3, 5), datetime.date(1996, 5, 2)), ('Transplant Surgery', 86, datetime.date(2004, 3, 20), datetime.date(2003, 4, 14)), ('Orthopedic Surgery', 96, datetime.date(2001, 12, 17), datetime.date(2000, 2, 10)), ('Pediatric Surgery', 98, datetime.date(1995, 12, 22), datetime.date(2004, 1, 26)), ('Biochemistry', 95, datetime.date(2002, 10, 3), datetime.date(1996, 11, 15)), ('Microbiology', 78, datetime.date(2004, 7, 16), datetime.date(1997, 8, 8)), ('Pathology', 65, datetime.date(1997, 3, 14), datetime.date(2003, 6, 18)), ('Neurosurgery', 94, datetime.date(2002, 7, 3), datetime.date(1996, 12, 28))]</t>
  </si>
  <si>
    <t>[{'Institution Name': 'Hendricks Inc', 'Location': 'Romania', 'Type of Institution': 'Private', 'Number of Years Worked There': 4, 'Medical Center Level': 'Tertiary', 'Number of Surgeries Performed': 17, 'Additional Responsibilities': ['Catering manager', 'Scientist, audiological', 'Teacher, secondary school', 'Surveyor, insurance', 'Dramatherapist'], 'Percentage of Patients with Complications': 81.03812950767671,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'Mccarthy-Zavala', 'Location': 'Romania', 'Type of Institution': 'Private', 'Number of Years Worked There': 23, 'Medical Center Level': 'Tertiary', 'Number of Surgeries Performed': 530, 'Additional Responsibilities': ['Occupational hygienist', 'Environmental education officer', 'Midwife', 'Tax inspector'], 'Percentage of Patients with Complications': 46.34041547499318,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 {'Institution Name': 'Smith, Gutierrez and Hammond', 'Location': 'Romania', 'Type of Institution': 'Private', 'Number of Years Worked There': 3, 'Medical Center Level': 'Primary', 'Number of Surgeries Performed': 904, 'Additional Responsibilities': ['Customer service manager'], 'Percentage of Patients with Complications': 83.19919325522962, 'Patient Feedback': 'I am pleased with the surgery and the aftercare.', 'Patient Feedback Label': 4, 'Recommendation Letters': 'I highly recommend this surgeon for their exceptional skills.', 'Recommendation Letters Label': 4, 'Recommendations from Former Employers': 'This surgeon is a highly valuable member of any medical team.', 'Recommendations from Former Employers Label': 4}]</t>
  </si>
  <si>
    <t>Minimal claims, low risk noted.</t>
  </si>
  <si>
    <t>Henderson Inc</t>
  </si>
  <si>
    <t>Kathryn Miller</t>
  </si>
  <si>
    <t>(414)935-3828x045</t>
  </si>
  <si>
    <t>[('Ethics in Medical Practice', 59, datetime.date(2000, 7, 4), datetime.date(2000, 5, 9)), ('Anatomy', 84, datetime.date(1999, 1, 7), datetime.date(1999, 4, 11)), ('Biochemistry', 94, datetime.date(1999, 11, 23), datetime.date(1999, 3, 16)), ('Pathology', 94, datetime.date(1999, 12, 26), datetime.date(1999, 10, 28)), ('Trauma Surgery', 53, datetime.date(2000, 1, 16), datetime.date(1999, 3, 20)), ('Ethics in Medical Practice', 92, datetime.date(1999, 8, 20), datetime.date(1999, 6, 14)), ('Pharmacology', 50, datetime.date(2000, 4, 8), datetime.date(2000, 6, 10)), ('Biochemistry', 74, datetime.date(1999, 5, 10), datetime.date(1999, 4, 15)), ('Anatomy', 71, datetime.date(1999, 5, 21), datetime.date(1999, 4, 6)), ('Physiology', 86, datetime.date(2000, 1, 31), datetime.date(1999, 2, 2))]</t>
  </si>
  <si>
    <t>[{'Institution Name': 'Black, Mckinney and Francis', 'Location': 'United States', 'Type of Institution': 'Public', 'Number of Years Worked There': 4, 'Medical Center Level': 'Tertiary', 'Number of Surgeries Performed': 196, 'Additional Responsibilities': ['Logistics and distribution manager'], 'Percentage of Patients with Complications': 56.126633780774924,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'Green-Waters', 'Location': 'United States', 'Type of Institution': 'Private', 'Number of Years Worked There': 8, 'Medical Center Level': 'Secondary', 'Number of Surgeries Performed': 766, 'Additional Responsibilities': ['Surveyor, building', 'Hydrographic surveyor', 'Metallurgist'], 'Percentage of Patients with Complications': 44.737148410693806,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 {'Institution Name': 'Meyer, Spencer and Ortiz', 'Location': 'United States', 'Type of Institution': 'Private', 'Number of Years Worked There': 29, 'Medical Center Level': 'Primary', 'Number of Surgeries Performed': 674, 'Additional Responsibilities': ['Water engineer'], 'Percentage of Patients with Complications': 32.2249226696763, 'Patient Feedback': 'A standard experience. The doctor did their job.', 'Patient Feedback Label': 3, 'Recommendation Letters': 'I strongly endorse this surgeon for any advanced role.', 'Recommendation Letters Label': 5, 'Recommendations from Former Employers': "There were occasional problems with this surgeon's reliability.", 'Recommendations from Former Employers Label': 2}]</t>
  </si>
  <si>
    <t>Excellent standing, no claims noted.</t>
  </si>
  <si>
    <t>Cannon Inc</t>
  </si>
  <si>
    <t>Phillip Cameron</t>
  </si>
  <si>
    <t>458.539.6217x661</t>
  </si>
  <si>
    <t>[('Pathology', 91, datetime.date(1997, 9, 14), datetime.date(1997, 6, 2)), ('Pharmacology', 66, datetime.date(1997, 10, 30), datetime.date(1997, 11, 24)), ('Plastic and Reconstructive Surgery', 80, datetime.date(1997, 3, 18), datetime.date(1997, 9, 25)), ('Trauma Surgery', 95, datetime.date(1998, 3, 7), datetime.date(1997, 12, 13)), ('Trauma Surgery', 81, datetime.date(1997, 8, 19), datetime.date(1998, 4, 3)), ('Trauma Surgery', 96, datetime.date(1998, 3, 2), datetime.date(1997, 11, 19)), ('Pharmacology', 85, datetime.date(1997, 7, 31), datetime.date(1998, 2, 19)), ('Physiology', 98, datetime.date(1997, 8, 6), datetime.date(1998, 2, 18)), ('Surgical Techniques', 66, datetime.date(1997, 10, 23), datetime.date(1997, 10, 20)), ('Plastic and Reconstructive Surgery', 82, datetime.date(1997, 5, 25), datetime.date(1997, 12, 20))]</t>
  </si>
  <si>
    <t>[{'Institution Name': 'Smith PLC', 'Location': 'Poland', 'Type of Institution': 'Private', 'Number of Years Worked There': 26, 'Medical Center Level': 'Tertiary', 'Number of Surgeries Performed': 643, 'Additional Responsibilities': [], 'Percentage of Patients with Complications': 58.674498348436956,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'Stone Ltd', 'Location': 'Poland', 'Type of Institution': 'Private', 'Number of Years Worked There': 4, 'Medical Center Level': 'Tertiary', 'Number of Surgeries Performed': 790, 'Additional Responsibilities': ['Conservation officer, nature', 'Civil Service fast streamer', 'Prison officer', 'Psychiatric nurse'], 'Percentage of Patients with Complications': 47.2286690449461,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 {'Institution Name': 'Proctor, Martin and Kirk', 'Location': 'Poland', 'Type of Institution': 'Private', 'Number of Years Worked There': 19, 'Medical Center Level': 'Secondary', 'Number of Surgeries Performed': 749, 'Additional Responsibilities': ['Associate Professor', 'Acupuncturist', 'Theme park manager'], 'Percentage of Patients with Complications': 31.90363998814779, 'Patient Feedback': 'The surgery was less successful than expected.', 'Patient Feedback Label': 2, 'Recommendation Letters': 'The surgeon has shown satisfactory skills.', 'Recommendation Letters Label': 3, 'Recommendations from Former Employers': "There were a few concerns about this surgeon's reliability.", 'Recommendations from Former Employers Label': 2}]</t>
  </si>
  <si>
    <t>Insurance history marked by low risk.</t>
  </si>
  <si>
    <t>Thompson, Peterson and Turner</t>
  </si>
  <si>
    <t>Victoria Mueller</t>
  </si>
  <si>
    <t>[('Surgical Techniques', 100, datetime.date(2008, 4, 5), datetime.date(2003, 1, 19)), ('Cardiothoracic Surgery', 59, datetime.date(2003, 5, 10), datetime.date(2004, 10, 29)), ('Trauma Surgery', 53, datetime.date(2000, 10, 3), datetime.date(2004, 4, 5)), ('Vascular Surgery', 66, datetime.date(2004, 11, 25), datetime.date(2005, 8, 16)), ('Oncological Surgery', 82, datetime.date(2003, 7, 6), datetime.date(2002, 5, 22)), ('Anatomy', 68, datetime.date(2004, 12, 20), datetime.date(2002, 11, 4)), ('Pediatric Surgery', 54, datetime.date(2006, 11, 14), datetime.date(2005, 6, 6)), ('Pharmacology', 84, datetime.date(2005, 8, 28), datetime.date(2000, 8, 7)), ('Oncological Surgery', 86, datetime.date(2006, 7, 19), datetime.date(2007, 7, 17)), ('Neurosurgery', 96, datetime.date(2001, 12, 4), datetime.date(2006, 7, 31))]</t>
  </si>
  <si>
    <t>[{'Institution Name': 'Garcia-Powell', 'Location': 'United States', 'Type of Institution': 'Private', 'Number of Years Worked There': 10, 'Medical Center Level': 'Secondary', 'Number of Surgeries Performed': 921, 'Additional Responsibilities': ['Social research officer, government', 'Comptroller'], 'Percentage of Patients with Complications': 30.655824538593425,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'Hudson Ltd', 'Location': 'United States', 'Type of Institution': 'Public', 'Number of Years Worked There': 25, 'Medical Center Level': 'Tertiary', 'Number of Surgeries Performed': 746, 'Additional Responsibilities': [], 'Percentage of Patients with Complications': 56.201533915429714,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'Roberts-Wong', 'Location': 'United States', 'Type of Institution': 'Public', 'Number of Years Worked There': 1, 'Medical Center Level': 'Tertiary', 'Number of Surgeries Performed': 900, 'Additional Responsibilities': ['Engineer, drilling', 'Textile designer', 'Accountant, chartered public finance', 'Jewellery designer', 'Firefighter'], 'Percentage of Patients with Complications': 21.09531503542429,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 {'Institution Name': 'Golden Ltd', 'Location': 'United States', 'Type of Institution': 'Private', 'Number of Years Worked There': 11, 'Medical Center Level': 'Primary', 'Number of Surgeries Performed': 37, 'Additional Responsibilities': ['Surveyor, hydrographic'], 'Percentage of Patients with Complications': 36.11997603898338, 'Patient Feedback': 'A flawless experience with outstanding results.', 'Patient Feedback Label': 5, 'Recommendation Letters': 'The surgeon has shown remarkable skills and dedication.', 'Recommendation Letters Label': 5, 'Recommendations from Former Employers': "The surgeon's performance has been consistently high.", 'Recommendations from Former Employers Label': 4}]</t>
  </si>
  <si>
    <t>Low-risk profile with minimal claims filed.</t>
  </si>
  <si>
    <t>Meyer Inc</t>
  </si>
  <si>
    <t>Jon Armstrong</t>
  </si>
  <si>
    <t>361-239-1995x428</t>
  </si>
  <si>
    <t>[('Transplant Surgery', 79, datetime.date(2001, 10, 25), datetime.date(2001, 10, 6)), ('Orthopedic Surgery', 95, datetime.date(2003, 7, 31), datetime.date(2000, 7, 7)), ('Ethics in Medical Practice', 59, datetime.date(2001, 1, 17), datetime.date(2002, 12, 11)), ('Orthopedic Surgery', 84, datetime.date(2002, 9, 29), datetime.date(2001, 9, 15)), ('Surgical Techniques', 99, datetime.date(2000, 7, 2), datetime.date(2002, 10, 2)), ('Robotic Surgery', 80, datetime.date(2002, 10, 5), datetime.date(2000, 8, 31)), ('Orthopedic Surgery', 89, datetime.date(2002, 10, 29), datetime.date(2004, 3, 11)), ('Pathology', 64, datetime.date(2001, 11, 20), datetime.date(2001, 9, 21)), ('Vascular Surgery', 51, datetime.date(2003, 8, 12), datetime.date(2003, 5, 15)), ('Pediatric Surgery', 61, datetime.date(2000, 3, 10), datetime.date(2002, 2, 22))]</t>
  </si>
  <si>
    <t>[{'Institution Name': 'Bailey-Harper', 'Location': 'Hungary', 'Type of Institution': 'Public', 'Number of Years Worked There': 30, 'Medical Center Level': 'Primary', 'Number of Surgeries Performed': 740, 'Additional Responsibilities': ['Editor, film/video', 'Press sub'], 'Percentage of Patients with Complications': 56.472421768383796, 'Patient Feedback': 'The overall experience was just fine.', 'Patient Feedback Label': 3, 'Recommendation Letters': 'I highly recommend this surgeon for their exceptional skills and professionalism.', 'Recommendation Letters Label': 5, 'Recommendations from Former Employers': 'The surgeon has shown remarkable skills and dedication.', 'Recommendations from Former Employers Label': 5}]</t>
  </si>
  <si>
    <t>Hernandez-Massey</t>
  </si>
  <si>
    <t>Christina Costa</t>
  </si>
  <si>
    <t>[('Transplant Surgery', 50, datetime.date(2001, 11, 9), datetime.date(2002, 3, 16)), ('Physiology', 69, datetime.date(2003, 1, 11), datetime.date(2002, 11, 7)), ('Anesthesiology', 72, datetime.date(2001, 3, 22), datetime.date(2001, 11, 6)), ('Oncological Surgery', 71, datetime.date(2002, 4, 1), datetime.date(2001, 5, 11)), ('Physiology', 91, datetime.date(2002, 6, 8), datetime.date(2001, 6, 1)), ('Emergency Medicine', 51, datetime.date(2000, 12, 20), datetime.date(2002, 12, 14)), ('Neurosurgery', 86, datetime.date(2003, 4, 10), datetime.date(2001, 12, 31)), ('Anatomy', 69, datetime.date(2001, 12, 20), datetime.date(2001, 3, 13)), ('Plastic and Reconstructive Surgery', 56, datetime.date(2001, 11, 19), datetime.date(2001, 6, 10)), ('Surgical Techniques', 90, datetime.date(2002, 5, 25), datetime.date(2002, 10, 22))]</t>
  </si>
  <si>
    <t>[{'Institution Name': 'Tyler Group', 'Location': 'Moldova', 'Type of Institution': 'Private', 'Number of Years Worked There': 25, 'Medical Center Level': 'Secondary', 'Number of Surgeries Performed': 278, 'Additional Responsibilities': ['Legal secretary', 'Nurse, mental health', 'Psychologist, sport and exercise', 'Accountant, chartered certified', 'Programmer, applications'], 'Percentage of Patients with Complications': 28.62938332235273, 'Patient Feedback': 'I had to follow up multiple times to get answers.', 'Patient Feedback Label': 2, 'Recommendation Letters': "The surgeon's professional conduct is highly concerning.", 'Recommendation Letters Label': 1, 'Recommendations from Former Employers': "This surgeon's work was consistently below expectations.", 'Recommendations from Former Employers Label': 1}]</t>
  </si>
  <si>
    <t>Insurance history shows frequent claims and risks.</t>
  </si>
  <si>
    <t>Christensen, Montoya and Johnson</t>
  </si>
  <si>
    <t>Daniel Tapia</t>
  </si>
  <si>
    <t>[('Biochemistry', 56, datetime.date(2006, 5, 27), datetime.date(2007, 10, 28)), ('Pediatric Surgery', 77, datetime.date(2006, 2, 22), datetime.date(2005, 8, 29)), ('Ethics in Medical Practice', 50, datetime.date(2002, 12, 31), datetime.date(2007, 5, 14)), ('Anatomy', 55, datetime.date(2007, 5, 24), datetime.date(2007, 6, 6)), ('Anesthesiology', 66, datetime.date(2003, 1, 4), datetime.date(2005, 1, 10)), ('Ethics in Medical Practice', 58, datetime.date(2006, 1, 9), datetime.date(2004, 7, 1)), ('Vascular Surgery', 89, datetime.date(2006, 3, 14), datetime.date(2003, 9, 11)), ('Pathology', 73, datetime.date(2004, 3, 18), datetime.date(2005, 8, 31)), ('Pediatric Surgery', 94, datetime.date(2002, 9, 11), datetime.date(2005, 11, 10)), ('Plastic and Reconstructive Surgery', 86, datetime.date(2006, 7, 31), datetime.date(2007, 8, 26))]</t>
  </si>
  <si>
    <t>[{'Institution Name': 'Diaz-Moon', 'Location': 'India', 'Type of Institution': 'Private', 'Number of Years Worked There': 4, 'Medical Center Level': 'Primary', 'Number of Surgeries Performed': 853, 'Additional Responsibilities': ['Horticultural consultant'], 'Percentage of Patients with Complications': 73.87760071002597,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'Serrano, Rodriguez and Johnson', 'Location': 'India', 'Type of Institution': 'Public', 'Number of Years Worked There': 16, 'Medical Center Level': 'Secondary', 'Number of Surgeries Performed': 815, 'Additional Responsibilities': ['Nurse, learning disability', 'Medical sales representative', 'Engineer, site'], 'Percentage of Patients with Complications': 42.10158538641798,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'Johnson, Clark and Anthony', 'Location': 'India', 'Type of Institution': 'Private', 'Number of Years Worked There': 19, 'Medical Center Level': 'Secondary', 'Number of Surgeries Performed': 973, 'Additional Responsibilities': ['Drilling engineer', "Nurse, children's", 'Curator', 'Paramedic'], 'Percentage of Patients with Complications': 33.89828816819475,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 {'Institution Name': 'Hayes-Brooks', 'Location': 'India', 'Type of Institution': 'Public', 'Number of Years Worked There': 7, 'Medical Center Level': 'Primary', 'Number of Surgeries Performed': 627, 'Additional Responsibilities': ['Production manager'], 'Percentage of Patients with Complications': 47.736056769486744, 'Patient Feedback': "Not happy with the results. The doctor didn't seem to care much.", 'Patient Feedback Label': 2, 'Recommendation Letters': "The surgeon's work is exceptional in every respect.", 'Recommendation Letters Label': 5, 'Recommendations from Former Employers': "I have the highest regard for this surgeon's skills and professionalism.", 'Recommendations from Former Employers Label': 5}]</t>
  </si>
  <si>
    <t>Several claims filed, some issues present.</t>
  </si>
  <si>
    <t>Hunter-Hurst</t>
  </si>
  <si>
    <t>Steven Frost</t>
  </si>
  <si>
    <t>384-710-1523</t>
  </si>
  <si>
    <t>[('Physiology', 79, datetime.date(2005, 5, 14), datetime.date(2001, 5, 19)), ('Oncological Surgery', 74, datetime.date(2000, 8, 2), datetime.date(2000, 4, 8)), ('Pediatric Surgery', 57, datetime.date(2001, 1, 12), datetime.date(2002, 5, 2)), ('Physiology', 95, datetime.date(2002, 4, 1), datetime.date(1999, 9, 6)), ('Vascular Surgery', 81, datetime.date(2001, 2, 20), datetime.date(2002, 3, 31)), ('Neurosurgery', 52, datetime.date(2005, 8, 17), datetime.date(2003, 7, 20)), ('Neurosurgery', 64, datetime.date(2000, 6, 3), datetime.date(2004, 6, 8)), ('Transplant Surgery', 57, datetime.date(2005, 4, 1), datetime.date(2000, 4, 15)), ('Emergency Medicine', 69, datetime.date(2004, 9, 1), datetime.date(2003, 10, 10)), ('Anesthesiology', 95, datetime.date(2002, 10, 16), datetime.date(2003, 8, 12))]</t>
  </si>
  <si>
    <t>[{'Institution Name': 'Turner Group', 'Location': 'United Kingdom', 'Type of Institution': 'Public', 'Number of Years Worked There': 16, 'Medical Center Level': 'Tertiary', 'Number of Surgeries Performed': 34, 'Additional Responsibilities': ['Psychologist, prison and probation services', 'Materials engineer', 'Surveyor, mining', 'Administrator, charities/voluntary organisations'], 'Percentage of Patients with Complications': 97.79851792500757,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'Clark, Ewing and Glover', 'Location': 'United Kingdom', 'Type of Institution': 'Private', 'Number of Years Worked There': 10, 'Medical Center Level': 'Primary', 'Number of Surgeries Performed': 387, 'Additional Responsibilities': ['Surveyor, commercial/residential', 'Theatre stage manager'], 'Percentage of Patients with Complications': 97.19699993170241,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'Petersen-Moore', 'Location': 'United Kingdom', 'Type of Institution': 'Private', 'Number of Years Worked There': 14, 'Medical Center Level': 'Primary', 'Number of Surgeries Performed': 183, 'Additional Responsibilities': ['Programme researcher, broadcasting/film/video', 'Engineer, materials', 'Sales executive', 'Armed forces technical officer', 'Educational psychologist'], 'Percentage of Patients with Complications': 76.437415284113,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 {'Institution Name': 'Cantrell Group', 'Location': 'United Kingdom', 'Type of Institution': 'Public', 'Number of Years Worked There': 12, 'Medical Center Level': 'Primary', 'Number of Surgeries Performed': 382, 'Additional Responsibilities': ['Engineer, civil (contracting)', 'Garment/textile technologist', 'Stage manager'], 'Percentage of Patients with Complications': 3.3426441770143533, 'Patient Feedback': 'Fantastic experience! The doctor was highly professional, and the surgery was a great success. The care I received was top-notch.', 'Patient Feedback Label': 5, 'Recommendation Letters': 'The surgeon meets the necessary requirements.', 'Recommendation Letters Label': 3, 'Recommendations from Former Employers': 'This surgeon is outstanding. Their surgical skills and dedication to patient care are exemplary.', 'Recommendations from Former Employers Label': 5}]</t>
  </si>
  <si>
    <t>Henderson, Perez and Rubio</t>
  </si>
  <si>
    <t>Patricia Walton</t>
  </si>
  <si>
    <t>996-963-5832</t>
  </si>
  <si>
    <t>[('Pharmacology', 80, datetime.date(1999, 8, 28), datetime.date(1999, 8, 11)), ('Pathology', 68, datetime.date(2000, 2, 22), datetime.date(1999, 11, 9)), ('Oncological Surgery', 94, datetime.date(1999, 2, 24), datetime.date(1999, 6, 24)), ('Plastic and Reconstructive Surgery', 69, datetime.date(1999, 8, 8), datetime.date(1999, 1, 10)), ('Neurosurgery', 96, datetime.date(1999, 8, 18), datetime.date(2000, 1, 27)), ('Trauma Surgery', 57, datetime.date(1999, 10, 20), datetime.date(2000, 9, 30)), ('Trauma Surgery', 88, datetime.date(2000, 8, 13), datetime.date(2000, 3, 23)), ('Ethics in Medical Practice', 97, datetime.date(1999, 5, 3), datetime.date(1999, 12, 20)), ('Pharmacology', 100, datetime.date(2000, 9, 29), datetime.date(1999, 6, 1)), ('Oncological Surgery', 86, datetime.date(1999, 5, 24), datetime.date(2000, 2, 18))]</t>
  </si>
  <si>
    <t>[{'Institution Name': 'Gonzalez, Reed and Lewis', 'Location': 'Philippines', 'Type of Institution': 'Private', 'Number of Years Worked There': 6, 'Medical Center Level': 'Primary', 'Number of Surgeries Performed': 768, 'Additional Responsibilities': ['Armed forces technical officer'], 'Percentage of Patients with Complications': 53.8676733466227, 'Patient Feedback': "I couldn't have asked for a better experience.", 'Patient Feedback Label': 5, 'Recommendation Letters': "The surgeon's performance is consistent with expectations.", 'Recommendation Letters Label': 3, 'Recommendations from Former Employers': 'The surgeon performs satisfactorily in most cases.', 'Recommendations from Former Employers Label': 3}]</t>
  </si>
  <si>
    <t>Low risk profile with minimal claims history.</t>
  </si>
  <si>
    <t>Harrison-Rodgers</t>
  </si>
  <si>
    <t>Steven Hamilton</t>
  </si>
  <si>
    <t>369-591-4767x55938</t>
  </si>
  <si>
    <t>[('Microbiology', 69, datetime.date(2003, 11, 1), datetime.date(2003, 10, 10)), ('Cardiothoracic Surgery', 86, datetime.date(2002, 10, 21), datetime.date(2002, 7, 30)), ('Ethics in Medical Practice', 69, datetime.date(2004, 6, 19), datetime.date(2004, 4, 11)), ('Transplant Surgery', 59, datetime.date(2003, 3, 23), datetime.date(2002, 3, 12)), ('Transplant Surgery', 76, datetime.date(2003, 10, 23), datetime.date(2004, 5, 28)), ('Neurosurgery', 69, datetime.date(2003, 9, 24), datetime.date(2003, 2, 26)), ('Transplant Surgery', 95, datetime.date(2004, 10, 9), datetime.date(2003, 5, 7)), ('Plastic and Reconstructive Surgery', 66, datetime.date(2002, 2, 18), datetime.date(2002, 4, 23)), ('Orthopedic Surgery', 87, datetime.date(2004, 7, 20), datetime.date(2002, 2, 12)), ('Surgical Techniques', 55, datetime.date(2002, 1, 30), datetime.date(2002, 4, 11))]</t>
  </si>
  <si>
    <t>[{'Institution Name': 'Thompson PLC', 'Location': 'Ukraine', 'Type of Institution': 'Public', 'Number of Years Worked There': 23, 'Medical Center Level': 'Secondary', 'Number of Surgeries Performed': 522, 'Additional Responsibilities': ['Wellsite geologist'], 'Percentage of Patients with Complications': 50.064921743023525,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 {'Institution Name': 'Vazquez-Wilson', 'Location': 'Ukraine', 'Type of Institution': 'Public', 'Number of Years Worked There': 17, 'Medical Center Level': 'Secondary', 'Number of Surgeries Performed': 560, 'Additional Responsibilities': ['Psychologist, clinical', 'Radio broadcast assistant', 'Financial adviser'], 'Percentage of Patients with Complications': 60.03410949505227, 'Patient Feedback': 'A standard experience. The doctor did their job.', 'Patient Feedback Label': 3, 'Recommendation Letters': 'The surgeon performs adequately under normal conditions.', 'Recommendation Letters Label': 3, 'Recommendations from Former Employers': 'This surgeon is highly competent and professional.', 'Recommendations from Former Employers Label': 4}]</t>
  </si>
  <si>
    <t>Insurance record indicates excellent standing, no claims.</t>
  </si>
  <si>
    <t>Cooper-Castillo</t>
  </si>
  <si>
    <t>Carol Lopez</t>
  </si>
  <si>
    <t>[('Transplant Surgery', 95, datetime.date(2004, 9, 12), datetime.date(2006, 2, 1)), ('Plastic and Reconstructive Surgery', 85, datetime.date(2005, 9, 10), datetime.date(2004, 9, 3)), ('Anatomy', 73, datetime.date(2003, 6, 9), datetime.date(2005, 4, 11)), ('Anesthesiology', 54, datetime.date(2004, 5, 4), datetime.date(2003, 2, 19)), ('Robotic Surgery', 97, datetime.date(2004, 9, 27), datetime.date(2003, 3, 2)), ('Pediatric Surgery', 80, datetime.date(2005, 1, 3), datetime.date(2004, 2, 2)), ('Trauma Surgery', 75, datetime.date(2005, 1, 10), datetime.date(2005, 4, 4)), ('Vascular Surgery', 92, datetime.date(2005, 8, 21), datetime.date(2006, 6, 4)), ('Anatomy', 71, datetime.date(2004, 8, 31), datetime.date(2003, 12, 27)), ('Transplant Surgery', 63, datetime.date(2004, 6, 21), datetime.date(2003, 7, 22))]</t>
  </si>
  <si>
    <t>[{'Institution Name': 'Williams and Sons', 'Location': 'India', 'Type of Institution': 'Private', 'Number of Years Worked There': 27, 'Medical Center Level': 'Primary', 'Number of Surgeries Performed': 130, 'Additional Responsibilities': ['Cytogeneticist', 'Architectural technologist', 'Sound technician, broadcasting/film/video'], 'Percentage of Patients with Complications': 88.67317728466618,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'Peterson and Sons', 'Location': 'India', 'Type of Institution': 'Public', 'Number of Years Worked There': 27, 'Medical Center Level': 'Tertiary', 'Number of Surgeries Performed': 779, 'Additional Responsibilities': ['Energy manager', 'Agricultural consultant'], 'Percentage of Patients with Complications': 25.940890069685473,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 {'Institution Name': 'Crosby PLC', 'Location': 'India', 'Type of Institution': 'Public', 'Number of Years Worked There': 4, 'Medical Center Level': 'Tertiary', 'Number of Surgeries Performed': 448, 'Additional Responsibilities': ['Surveyor, planning and development', 'Doctor, general practice', 'Animal technologist'], 'Percentage of Patients with Complications': 0.2290821302661783, 'Patient Feedback': 'The procedure was more painful than explained.', 'Patient Feedback Label': 2, 'Recommendation Letters': "The surgeon's work has been satisfactory but with some concerns.", 'Recommendation Letters Label': 2, 'Recommendations from Former Employers': "This surgeon's behavior was concerning.", 'Recommendations from Former Employers Label': 1}]</t>
  </si>
  <si>
    <t>Martin PLC</t>
  </si>
  <si>
    <t>Beverly Sutton</t>
  </si>
  <si>
    <t>001-612-914-1926x8500</t>
  </si>
  <si>
    <t>[('Pharmacology', 66, datetime.date(1997, 6, 21), datetime.date(1997, 10, 2)), ('Ethics in Medical Practice', 98, datetime.date(1998, 2, 17), datetime.date(1995, 11, 11)), ('Robotic Surgery', 60, datetime.date(1996, 1, 19), datetime.date(1998, 4, 25)), ('Vascular Surgery', 64, datetime.date(1999, 1, 17), datetime.date(1996, 6, 12)), ('Neurosurgery', 78, datetime.date(1997, 9, 5), datetime.date(1996, 3, 15)), ('Pediatric Surgery', 94, datetime.date(1998, 1, 16), datetime.date(1996, 3, 19)), ('Physiology', 89, datetime.date(1995, 2, 15), datetime.date(1994, 10, 18)), ('Biochemistry', 97, datetime.date(1996, 8, 20), datetime.date(1998, 3, 5)), ('Orthopedic Surgery', 96, datetime.date(1997, 7, 3), datetime.date(1998, 4, 25)), ('Emergency Medicine', 53, datetime.date(1998, 5, 19), datetime.date(1997, 5, 10))]</t>
  </si>
  <si>
    <t>[{'Institution Name': 'Pitts, Decker and Newton', 'Location': 'Romania', 'Type of Institution': 'Private', 'Number of Years Worked There': 5, 'Medical Center Level': 'Tertiary', 'Number of Surgeries Performed': 310, 'Additional Responsibilities': ['Social research officer, government', 'Primary school teacher', 'Designer, industrial/product', 'Sales professional, IT'], 'Percentage of Patients with Complications': 1.5218365489157781,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'Ali, Martin and Steele', 'Location': 'Romania', 'Type of Institution': 'Private', 'Number of Years Worked There': 30, 'Medical Center Level': 'Primary', 'Number of Surgeries Performed': 760, 'Additional Responsibilities': ['IT sales professional'], 'Percentage of Patients with Complications': 69.46091901657377,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 {'Institution Name': 'Schroeder, Robinson and Miller', 'Location': 'Romania', 'Type of Institution': 'Public', 'Number of Years Worked There': 20, 'Medical Center Level': 'Primary', 'Number of Surgeries Performed': 348, 'Additional Responsibilities': ['Electronics engineer', 'Industrial buyer', 'Scientist, physiological', 'Nurse, learning disability', 'Fish farm manager'], 'Percentage of Patients with Complications': 53.80350261895496, 'Patient Feedback': 'Horrible experience, the surgery left me in worse condition.', 'Patient Feedback Label': 1, 'Recommendation Letters': "I cannot endorse this surgeon's work.", 'Recommendation Letters Label': 1, 'Recommendations from Former Employers': 'This surgeon was often unprofessional.', 'Recommendations from Former Employers Label': 1}]</t>
  </si>
  <si>
    <t>A few minor claims, average risk profile.</t>
  </si>
  <si>
    <t>Chaney Ltd</t>
  </si>
  <si>
    <t>Dennis Odonnell</t>
  </si>
  <si>
    <t>[('Physiology', 89, datetime.date(2001, 5, 17), datetime.date(1999, 10, 23)), ('Emergency Medicine', 96, datetime.date(2001, 3, 11), datetime.date(2000, 5, 4)), ('Plastic and Reconstructive Surgery', 92, datetime.date(1999, 8, 6), datetime.date(2001, 3, 31)), ('Trauma Surgery', 100, datetime.date(2000, 12, 24), datetime.date(1999, 1, 16)), ('Physiology', 74, datetime.date(2000, 6, 18), datetime.date(2000, 5, 16)), ('Oncological Surgery', 70, datetime.date(1999, 12, 23), datetime.date(2000, 2, 21)), ('Oncological Surgery', 53, datetime.date(2001, 5, 15), datetime.date(1999, 4, 10)), ('Pharmacology', 81, datetime.date(2001, 4, 9), datetime.date(2000, 9, 14)), ('Ethics in Medical Practice', 69, datetime.date(1999, 11, 2), datetime.date(1999, 6, 12)), ('Orthopedic Surgery', 95, datetime.date(1999, 8, 7), datetime.date(1999, 6, 14))]</t>
  </si>
  <si>
    <t>[{'Institution Name': 'Rivera Ltd', 'Location': 'Canada', 'Type of Institution': 'Public', 'Number of Years Worked There': 22, 'Medical Center Level': 'Secondary', 'Number of Surgeries Performed': 421, 'Additional Responsibilities': ['Comptroller', 'Contracting civil engineer', 'Pharmacist, community', 'Programmer, multimedia', 'Accommodation manager'], 'Percentage of Patients with Complications': 42.450028867849156,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'Edwards-Ramsey', 'Location': 'Canada', 'Type of Institution': 'Private', 'Number of Years Worked There': 1, 'Medical Center Level': 'Primary', 'Number of Surgeries Performed': 814, 'Additional Responsibilities': ['Teacher, adult education', 'Film/video editor'], 'Percentage of Patients with Complications': 74.58994342399382,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'Lyons, Massey and Jones', 'Location': 'Canada', 'Type of Institution': 'Private', 'Number of Years Worked There': 9, 'Medical Center Level': 'Secondary', 'Number of Surgeries Performed': 7, 'Additional Responsibilities': ['Geochemist', 'Teacher, early years/pre'], 'Percentage of Patients with Complications': 91.53806038690688,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 {'Institution Name': 'Mcintyre, Wang and Yang', 'Location': 'Canada', 'Type of Institution': 'Public', 'Number of Years Worked There': 6, 'Medical Center Level': 'Secondary', 'Number of Surgeries Performed': 257, 'Additional Responsibilities': ['Rural practice surveyor'], 'Percentage of Patients with Complications': 76.92384271651231, 'Patient Feedback': 'A very positive surgical experience.', 'Patient Feedback Label': 4, 'Recommendation Letters': "The surgeon's track record is not entirely positive.", 'Recommendation Letters Label': 2, 'Recommendations from Former Employers': "There were minor issues with this surgeon's behavior.", 'Recommendations from Former Employers Label': 2}]</t>
  </si>
  <si>
    <t>Solomon, Gould and Lewis</t>
  </si>
  <si>
    <t>Melinda Shields</t>
  </si>
  <si>
    <t>(664)595-0486x541</t>
  </si>
  <si>
    <t>[('Vascular Surgery', 77, datetime.date(1999, 10, 31), datetime.date(1999, 1, 20)), ('Pharmacology', 79, datetime.date(2000, 1, 28), datetime.date(2000, 9, 16)), ('Orthopedic Surgery', 70, datetime.date(2000, 11, 17), datetime.date(2000, 4, 19)), ('Biochemistry', 76, datetime.date(1997, 12, 22), datetime.date(1999, 12, 28)), ('Plastic and Reconstructive Surgery', 52, datetime.date(1998, 10, 21), datetime.date(1999, 3, 19)), ('Orthopedic Surgery', 100, datetime.date(1999, 10, 1), datetime.date(1999, 10, 3)), ('Surgical Techniques', 61, datetime.date(1998, 9, 1), datetime.date(1997, 11, 21)), ('Ethics in Medical Practice', 85, datetime.date(1998, 2, 28), datetime.date(1997, 12, 9)), ('Transplant Surgery', 81, datetime.date(1998, 10, 16), datetime.date(2000, 1, 12)), ('Emergency Medicine', 58, datetime.date(1999, 10, 26), datetime.date(1998, 5, 29))]</t>
  </si>
  <si>
    <t>[{'Institution Name': 'Rios, Smith and Gray', 'Location': 'Ukraine', 'Type of Institution': 'Public', 'Number of Years Worked There': 8, 'Medical Center Level': 'Primary', 'Number of Surgeries Performed': 593, 'Additional Responsibilities': ['Comptroller', 'Administrator', 'Lighting technician, broadcasting/film/video', 'Therapeutic radiographer', 'Hydrogeologist'], 'Percentage of Patients with Complications': 21.642391326548506, 'Patient Feedback': 'The care provided was acceptable.', 'Patient Feedback Label': 3, 'Recommendation Letters': "The surgeon's work is exceptional and reliable.", 'Recommendation Letters Label': 5, 'Recommendations from Former Employers': "This surgeon's work was consistently inadequate.", 'Recommendations from Former Employers Label': 1}]</t>
  </si>
  <si>
    <t>Several claims on record, some issues persist.</t>
  </si>
  <si>
    <t>Bailey, Neal and Chen</t>
  </si>
  <si>
    <t>Sharon Kent</t>
  </si>
  <si>
    <t>319-900-2077x11673</t>
  </si>
  <si>
    <t>[('Physiology', 88, datetime.date(2001, 5, 15), datetime.date(2001, 12, 4)), ('Anesthesiology', 56, datetime.date(2000, 9, 5), datetime.date(2001, 8, 21)), ('Vascular Surgery', 78, datetime.date(2002, 4, 24), datetime.date(2003, 5, 15)), ('Robotic Surgery', 53, datetime.date(2000, 6, 24), datetime.date(2002, 1, 26)), ('Oncological Surgery', 98, datetime.date(2000, 2, 23), datetime.date(2003, 1, 3)), ('Plastic and Reconstructive Surgery', 63, datetime.date(2003, 11, 5), datetime.date(2002, 2, 23)), ('Oncological Surgery', 83, datetime.date(2001, 7, 5), datetime.date(2000, 6, 11)), ('Neurosurgery', 53, datetime.date(2003, 11, 1), datetime.date(2000, 8, 19)), ('Vascular Surgery', 66, datetime.date(2001, 5, 14), datetime.date(2000, 8, 9)), ('Oncological Surgery', 84, datetime.date(2001, 5, 26), datetime.date(2001, 10, 28))]</t>
  </si>
  <si>
    <t>[{'Institution Name': 'Ellis, Zamora and Hoover', 'Location': 'India', 'Type of Institution': 'Public', 'Number of Years Worked There': 15, 'Medical Center Level': 'Secondary', 'Number of Surgeries Performed': 320, 'Additional Responsibilities': ['Therapist, music', 'Soil scientist', 'Administrator, local government', 'Personnel officer', 'Therapist, speech and language'], 'Percentage of Patients with Complications': 18.344361232132123,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'Williamson-Nichols', 'Location': 'India', 'Type of Institution': 'Private', 'Number of Years Worked There': 13, 'Medical Center Level': 'Secondary', 'Number of Surgeries Performed': 210, 'Additional Responsibilities': ['Sound technician, broadcasting/film/video', 'Scientist, physiological'], 'Percentage of Patients with Complications': 19.8894447985973,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'Gonzalez and Sons', 'Location': 'India', 'Type of Institution': 'Private', 'Number of Years Worked There': 21, 'Medical Center Level': 'Primary', 'Number of Surgeries Performed': 922, 'Additional Responsibilities': ['Broadcast journalist'], 'Percentage of Patients with Complications': 22.242021437580817,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 {'Institution Name': 'Moon-Moore', 'Location': 'India', 'Type of Institution': 'Private', 'Number of Years Worked There': 11, 'Medical Center Level': 'Tertiary', 'Number of Surgeries Performed': 107, 'Additional Responsibilities': ['Learning disability nurse', 'Psychologist, forensic'], 'Percentage of Patients with Complications': 81.98588407973308, 'Patient Feedback': 'The surgery was routine and went as planned.', 'Patient Feedback Label': 3, 'Recommendation Letters': 'The surgeon meets the expected professional standards.', 'Recommendation Letters Label': 3, 'Recommendations from Former Employers': "This surgeon's tenure was marked by numerous issues.", 'Recommendations from Former Employers Label': 1}]</t>
  </si>
  <si>
    <t>Insurance profile with minimal claims, low risk.</t>
  </si>
  <si>
    <t>Vega Inc</t>
  </si>
  <si>
    <t>John Contreras</t>
  </si>
  <si>
    <t>(918)319-3974x459</t>
  </si>
  <si>
    <t>[('Oncological Surgery', 79, datetime.date(2003, 1, 16), datetime.date(2004, 7, 14)), ('Pediatric Surgery', 69, datetime.date(2005, 4, 17), datetime.date(2004, 6, 16)), ('Cardiothoracic Surgery', 100, datetime.date(2002, 6, 19), datetime.date(2003, 9, 15)), ('Emergency Medicine', 64, datetime.date(2004, 6, 1), datetime.date(2004, 8, 18)), ('Emergency Medicine', 65, datetime.date(2002, 6, 18), datetime.date(2005, 1, 13)), ('Trauma Surgery', 88, datetime.date(2002, 11, 22), datetime.date(2003, 3, 26)), ('Transplant Surgery', 92, datetime.date(2002, 12, 17), datetime.date(2004, 2, 12)), ('Robotic Surgery', 88, datetime.date(2004, 5, 9), datetime.date(2004, 8, 20)), ('Pediatric Surgery', 74, datetime.date(2002, 6, 30), datetime.date(2002, 7, 8)), ('Pediatric Surgery', 94, datetime.date(2004, 12, 17), datetime.date(2003, 2, 23))]</t>
  </si>
  <si>
    <t>[{'Institution Name': 'Schmidt-Marshall', 'Location': 'Russia', 'Type of Institution': 'Public', 'Number of Years Worked There': 18, 'Medical Center Level': 'Tertiary', 'Number of Surgeries Performed': 668, 'Additional Responsibilities': ['Programme researcher, broadcasting/film/video', 'Futures trader', 'Museum/gallery exhibitions officer', 'Microbiologist', 'Housing manager/officer'], 'Percentage of Patients with Complications': 38.522795067111836,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'Hogan-Carter', 'Location': 'Russia', 'Type of Institution': 'Public', 'Number of Years Worked There': 24, 'Medical Center Level': 'Secondary', 'Number of Surgeries Performed': 820, 'Additional Responsibilities': [], 'Percentage of Patients with Complications': 37.58745830022788,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'Obrien Ltd', 'Location': 'Russia', 'Type of Institution': 'Private', 'Number of Years Worked There': 20, 'Medical Center Level': 'Tertiary', 'Number of Surgeries Performed': 665, 'Additional Responsibilities': ['Phytotherapist', 'Higher education lecturer', 'Sports therapist'], 'Percentage of Patients with Complications': 24.584815244404613,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 {'Institution Name': 'Becker-Rogers', 'Location': 'Russia', 'Type of Institution': 'Public', 'Number of Years Worked There': 17, 'Medical Center Level': 'Primary', 'Number of Surgeries Performed': 980, 'Additional Responsibilities': [], 'Percentage of Patients with Complications': 20.755649024241073, 'Patient Feedback': "The procedure didn't meet my expectations. Felt neglected.", 'Patient Feedback Label': 2, 'Recommendation Letters': 'The surgeon has performed to a competent standard.', 'Recommendation Letters Label': 3, 'Recommendations from Former Employers': "There were occasional problems with this surgeon's reliability.", 'Recommendations from Former Employers Label': 2}]</t>
  </si>
  <si>
    <t>Few claims filed, low-risk profile noted.</t>
  </si>
  <si>
    <t>Gomez-Anderson</t>
  </si>
  <si>
    <t>Melissa Arias</t>
  </si>
  <si>
    <t>348-865-3390</t>
  </si>
  <si>
    <t>[('Pharmacology', 84, datetime.date(2002, 7, 12), datetime.date(2001, 1, 26)), ('Orthopedic Surgery', 81, datetime.date(1997, 10, 31), datetime.date(2001, 5, 5)), ('Anatomy', 59, datetime.date(2001, 4, 5), datetime.date(2000, 11, 18)), ('Robotic Surgery', 85, datetime.date(2000, 4, 17), datetime.date(1999, 12, 22)), ('Vascular Surgery', 78, datetime.date(2001, 5, 23), datetime.date(2002, 6, 4)), ('Trauma Surgery', 61, datetime.date(1997, 9, 23), datetime.date(1999, 1, 4)), ('Anatomy', 93, datetime.date(2001, 5, 14), datetime.date(1998, 9, 11)), ('Anesthesiology', 79, datetime.date(2002, 1, 2), datetime.date(2002, 6, 14)), ('Orthopedic Surgery', 76, datetime.date(1998, 3, 8), datetime.date(1998, 9, 16)), ('Physiology', 63, datetime.date(2001, 2, 27), datetime.date(2002, 3, 18))]</t>
  </si>
  <si>
    <t>[{'Institution Name': 'Phillips, Wright and Carter', 'Location': 'Russia', 'Type of Institution': 'Public', 'Number of Years Worked There': 6, 'Medical Center Level': 'Primary', 'Number of Surgeries Performed': 950, 'Additional Responsibilities': ['Network engineer', 'Operational investment banker', 'Patent examiner', 'Farm manager', 'Hotel manager'], 'Percentage of Patients with Complications': 41.203485367502864,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'Romero PLC', 'Location': 'Russia', 'Type of Institution': 'Public', 'Number of Years Worked There': 23, 'Medical Center Level': 'Secondary', 'Number of Surgeries Performed': 67, 'Additional Responsibilities': ['IT consultant'], 'Percentage of Patients with Complications': 66.48629962652323,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'Reynolds-Quinn', 'Location': 'Russia', 'Type of Institution': 'Public', 'Number of Years Worked There': 24, 'Medical Center Level': 'Tertiary', 'Number of Surgeries Performed': 710, 'Additional Responsibilities': ['Geneticist, molecular', 'Engineer, maintenance (IT)', 'Ecologist'], 'Percentage of Patients with Complications': 0.015706285652472562,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 {'Institution Name': 'Wells and Sons', 'Location': 'Russia', 'Type of Institution': 'Public', 'Number of Years Worked There': 14, 'Medical Center Level': 'Tertiary', 'Number of Surgeries Performed': 249, 'Additional Responsibilities': ['Accommodation manager', 'Manufacturing engineer', 'Advertising art director', 'Mudlogger', 'Psychiatrist'], 'Percentage of Patients with Complications': 12.430197424541333, 'Patient Feedback': 'Terrible experience. The doctor was dismissive and the procedure went wrong.', 'Patient Feedback Label': 1, 'Recommendation Letters': 'I have serious reservations about this surgeon.', 'Recommendation Letters Label': 1, 'Recommendations from Former Employers': "There were a few concerns about this surgeon's reliability.", 'Recommendations from Former Employers Label': 2}]</t>
  </si>
  <si>
    <t>Wright-Booth</t>
  </si>
  <si>
    <t>James Rice</t>
  </si>
  <si>
    <t>833.283.2028x50528</t>
  </si>
  <si>
    <t>[('Microbiology', 99, datetime.date(2007, 5, 17), datetime.date(2003, 7, 16)), ('Pharmacology', 70, datetime.date(2004, 1, 20), datetime.date(2005, 5, 10)), ('Vascular Surgery', 87, datetime.date(2006, 2, 7), datetime.date(2001, 2, 7)), ('Neurosurgery', 92, datetime.date(2003, 3, 12), datetime.date(2003, 7, 22)), ('Trauma Surgery', 92, datetime.date(2006, 9, 13), datetime.date(2003, 3, 12)), ('Oncological Surgery', 53, datetime.date(2003, 8, 6), datetime.date(2000, 4, 10)), ('Emergency Medicine', 72, datetime.date(2005, 9, 21), datetime.date(2004, 8, 2)), ('Pathology', 56, datetime.date(2000, 1, 19), datetime.date(2002, 4, 5)), ('Anatomy', 87, datetime.date(2000, 5, 6), datetime.date(2006, 6, 24)), ('Cardiothoracic Surgery', 88, datetime.date(2004, 6, 6), datetime.date(2004, 6, 12))]</t>
  </si>
  <si>
    <t>[{'Institution Name': 'Price, Wood and Rios', 'Location': 'Russia', 'Type of Institution': 'Public', 'Number of Years Worked There': 9, 'Medical Center Level': 'Tertiary', 'Number of Surgeries Performed': 128, 'Additional Responsibilities': ['Microbiologist', 'Event organiser', 'Engineering geologist', 'Tax adviser', 'Commercial art gallery manager'], 'Percentage of Patients with Complications': 58.274420981000084,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'Townsend, Castaneda and White', 'Location': 'Russia', 'Type of Institution': 'Private', 'Number of Years Worked There': 15, 'Medical Center Level': 'Tertiary', 'Number of Surgeries Performed': 165, 'Additional Responsibilities': ['Advertising art director', 'Geochemist', 'Location manager'], 'Percentage of Patients with Complications': 40.63499671503007,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 {'Institution Name': 'Bennett and Sons', 'Location': 'Russia', 'Type of Institution': 'Private', 'Number of Years Worked There': 20, 'Medical Center Level': 'Tertiary', 'Number of Surgeries Performed': 697, 'Additional Responsibilities': ['Designer, graphic'], 'Percentage of Patients with Complications': 1.0163427284444748, 'Patient Feedback': 'The procedure went smoothly and I felt well cared for.', 'Patient Feedback Label': 4, 'Recommendation Letters': 'This surgeon is highly competent and professional.', 'Recommendation Letters Label': 4, 'Recommendations from Former Employers': 'This surgeon did not meet our professional standards.', 'Recommendations from Former Employers Label': 1}]</t>
  </si>
  <si>
    <t>Parker, Huber and Castro</t>
  </si>
  <si>
    <t>Tracy Ryan</t>
  </si>
  <si>
    <t>001-880-327-4554x0283</t>
  </si>
  <si>
    <t>[('Trauma Surgery', 67, datetime.date(2003, 3, 24), datetime.date(2003, 5, 4)), ('Pathology', 96, datetime.date(2004, 6, 10), datetime.date(2004, 9, 19)), ('Pathology', 93, datetime.date(2005, 4, 3), datetime.date(2004, 6, 30)), ('Ethics in Medical Practice', 75, datetime.date(2003, 4, 3), datetime.date(2003, 6, 30)), ('Pathology', 57, datetime.date(2005, 6, 9), datetime.date(2004, 2, 27)), ('Surgical Techniques', 100, datetime.date(2005, 10, 17), datetime.date(2003, 9, 22)), ('Ethics in Medical Practice', 74, datetime.date(2003, 8, 25), datetime.date(2004, 6, 9)), ('Trauma Surgery', 52, datetime.date(2004, 6, 13), datetime.date(2004, 2, 3)), ('Anesthesiology', 55, datetime.date(2003, 9, 29), datetime.date(2004, 3, 5)), ('Oncological Surgery', 87, datetime.date(2003, 1, 19), datetime.date(2005, 6, 18))]</t>
  </si>
  <si>
    <t>[{'Institution Name': 'Bruce-Smith', 'Location': 'India', 'Type of Institution': 'Private', 'Number of Years Worked There': 29, 'Medical Center Level': 'Primary', 'Number of Surgeries Performed': 272, 'Additional Responsibilities': ['Scientist, audiological', "Politician's assistant"], 'Percentage of Patients with Complications': 46.56749481293557, 'Patient Feedback': "The best medical experience I've ever had. Highly recommend.", 'Patient Feedback Label': 5, 'Recommendation Letters': 'The surgeon meets professional requirements.', 'Recommendation Letters Label': 3, 'Recommendations from Former Employers': 'This surgeon exhibited a lack of professionalism.', 'Recommendations from Former Employers Label': 1}]</t>
  </si>
  <si>
    <t>Insurance history shows moderate risk.</t>
  </si>
  <si>
    <t>Wright, Smith and Cross</t>
  </si>
  <si>
    <t>Brian Brock</t>
  </si>
  <si>
    <t>(834)617-8669x41774</t>
  </si>
  <si>
    <t>[('Robotic Surgery', 100, datetime.date(2000, 1, 10), datetime.date(2001, 7, 28)), ('Robotic Surgery', 89, datetime.date(2002, 11, 14), datetime.date(2002, 10, 12)), ('Emergency Medicine', 98, datetime.date(1999, 2, 16), datetime.date(2002, 8, 16)), ('Ethics in Medical Practice', 60, datetime.date(2002, 1, 30), datetime.date(2000, 6, 1)), ('Pharmacology', 100, datetime.date(2002, 9, 24), datetime.date(2003, 12, 19)), ('Robotic Surgery', 76, datetime.date(1999, 4, 20), datetime.date(2001, 6, 2)), ('Ethics in Medical Practice', 52, datetime.date(2004, 7, 2), datetime.date(1998, 3, 27)), ('Surgical Techniques', 52, datetime.date(2001, 12, 24), datetime.date(1999, 6, 22)), ('Ethics in Medical Practice', 58, datetime.date(2003, 8, 6), datetime.date(2004, 1, 29)), ('Physiology', 70, datetime.date(1997, 9, 2), datetime.date(2002, 6, 20))]</t>
  </si>
  <si>
    <t>[{'Institution Name': 'Thompson-Johnson', 'Location': 'United Kingdom', 'Type of Institution': 'Private', 'Number of Years Worked There': 13, 'Medical Center Level': 'Tertiary', 'Number of Surgeries Performed': 458, 'Additional Responsibilities': ['Engineer, water'], 'Percentage of Patients with Complications': 83.53238805062986,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 {'Institution Name': 'Cruz, Watson and Powell', 'Location': 'United Kingdom', 'Type of Institution': 'Public', 'Number of Years Worked There': 8, 'Medical Center Level': 'Secondary', 'Number of Surgeries Performed': 427, 'Additional Responsibilities': ['Civil Service administrator', 'Early years teacher'], 'Percentage of Patients with Complications': 80.56471650751278, 'Patient Feedback': 'The surgery was routine and went as planned.', 'Patient Feedback Label': 3, 'Recommendation Letters': 'This surgeon has shown consistent lack of professionalism and skill.', 'Recommendation Letters Label': 1, 'Recommendations from Former Employers': 'I highly recommend this surgeon for their exemplary work.', 'Recommendations from Former Employers Label': 5}]</t>
  </si>
  <si>
    <t>Walton Group</t>
  </si>
  <si>
    <t>Tiffany Foster</t>
  </si>
  <si>
    <t>940-988-1789x652</t>
  </si>
  <si>
    <t>[('Oncological Surgery', 72, datetime.date(2007, 4, 27), datetime.date(2005, 4, 20)), ('Emergency Medicine', 80, datetime.date(2004, 10, 26), datetime.date(2006, 9, 22)), ('Oncological Surgery', 64, datetime.date(2006, 5, 8), datetime.date(2007, 6, 5)), ('Pediatric Surgery', 83, datetime.date(2003, 6, 15), datetime.date(2005, 3, 22)), ('Physiology', 76, datetime.date(2004, 11, 30), datetime.date(2004, 1, 11)), ('Transplant Surgery', 86, datetime.date(2006, 8, 27), datetime.date(2006, 1, 4)), ('Surgical Techniques', 86, datetime.date(2007, 10, 7), datetime.date(2006, 9, 26)), ('Vascular Surgery', 92, datetime.date(2004, 5, 18), datetime.date(2006, 3, 20)), ('Pediatric Surgery', 58, datetime.date(2004, 11, 19), datetime.date(2005, 7, 30)), ('Plastic and Reconstructive Surgery', 51, datetime.date(2005, 7, 20), datetime.date(2004, 1, 5))]</t>
  </si>
  <si>
    <t>[{'Institution Name': 'Clark, Long and Rich', 'Location': 'India', 'Type of Institution': 'Public', 'Number of Years Worked There': 11, 'Medical Center Level': 'Primary', 'Number of Surgeries Performed': 958, 'Additional Responsibilities': ['Sport and exercise psychologist'], 'Percentage of Patients with Complications': 95.9857007494281, 'Patient Feedback': 'Not satisfied with the experience. The doctor was inattentive.', 'Patient Feedback Label': 2, 'Recommendation Letters': 'I highly recommend this surgeon for their exemplary work.', 'Recommendation Letters Label': 5, 'Recommendations from Former Employers': "The surgeon's work is adequate and meets standards.", 'Recommendations from Former Employers Label': 3}]</t>
  </si>
  <si>
    <t>No claims on record, excellent standing.</t>
  </si>
  <si>
    <t>Odonnell-Leon</t>
  </si>
  <si>
    <t>Robert Higgins</t>
  </si>
  <si>
    <t>[('Pharmacology', 100, datetime.date(2002, 4, 15), datetime.date(1999, 3, 23)), ('Emergency Medicine', 56, datetime.date(2001, 3, 13), datetime.date(1998, 8, 15)), ('Pathology', 76, datetime.date(1999, 8, 25), datetime.date(2003, 5, 15)), ('Pediatric Surgery', 50, datetime.date(2001, 3, 11), datetime.date(1999, 7, 4)), ('Physiology', 53, datetime.date(2002, 8, 31), datetime.date(2003, 4, 13)), ('Anesthesiology', 76, datetime.date(2003, 6, 30), datetime.date(2001, 12, 17)), ('Vascular Surgery', 74, datetime.date(2005, 4, 3), datetime.date(2002, 11, 21)), ('Microbiology', 71, datetime.date(1999, 11, 10), datetime.date(1998, 12, 3)), ('Oncological Surgery', 66, datetime.date(1997, 10, 10), datetime.date(2002, 12, 17)), ('Cardiothoracic Surgery', 65, datetime.date(1998, 6, 9), datetime.date(1998, 9, 29))]</t>
  </si>
  <si>
    <t>[{'Institution Name': 'Carney-Roberts', 'Location': 'Russia', 'Type of Institution': 'Private', 'Number of Years Worked There': 21, 'Medical Center Level': 'Secondary', 'Number of Surgeries Performed': 618, 'Additional Responsibilities': ['Market researcher', 'Orthoptist', 'Special educational needs teacher'], 'Percentage of Patients with Complications': 11.709417180483728, 'Patient Feedback': 'The procedure was performed with great care.', 'Patient Feedback Label': 4, 'Recommendation Letters': "The surgeon's performance has been exemplary.", 'Recommendation Letters Label': 4, 'Recommendations from Former Employers': 'I have great confidence in recommending this surgeon.', 'Recommendations from Former Employers Label': 4}]</t>
  </si>
  <si>
    <t>Multiple claims and poor resolution history.</t>
  </si>
  <si>
    <t>Anderson PLC</t>
  </si>
  <si>
    <t>Tommy Kelley</t>
  </si>
  <si>
    <t>+1-433-244-1338x14735</t>
  </si>
  <si>
    <t>[('Robotic Surgery', 73, datetime.date(1995, 11, 17), datetime.date(2000, 9, 23)), ('Physiology', 75, datetime.date(2000, 3, 4), datetime.date(1997, 6, 29)), ('Plastic and Reconstructive Surgery', 99, datetime.date(1997, 5, 10), datetime.date(1997, 9, 18)), ('Microbiology', 96, datetime.date(1995, 4, 13), datetime.date(1998, 8, 29)), ('Orthopedic Surgery', 66, datetime.date(1995, 9, 22), datetime.date(1999, 10, 3)), ('Orthopedic Surgery', 70, datetime.date(1999, 8, 12), datetime.date(2000, 10, 5)), ('Microbiology', 62, datetime.date(1997, 9, 5), datetime.date(1995, 9, 18)), ('Transplant Surgery', 99, datetime.date(1998, 1, 30), datetime.date(1998, 3, 2)), ('Trauma Surgery', 98, datetime.date(1999, 8, 18), datetime.date(1997, 10, 3)), ('Physiology', 61, datetime.date(1995, 2, 4), datetime.date(2000, 9, 1))]</t>
  </si>
  <si>
    <t>[{'Institution Name': 'Kent-Riggs', 'Location': 'Ukraine', 'Type of Institution': 'Private', 'Number of Years Worked There': 2, 'Medical Center Level': 'Tertiary', 'Number of Surgeries Performed': 122, 'Additional Responsibilities': ['Osteopath', 'Glass blower/designer'], 'Percentage of Patients with Complications': 70.10144173056347,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'Watkins-Miller', 'Location': 'Ukraine', 'Type of Institution': 'Private', 'Number of Years Worked There': 20, 'Medical Center Level': 'Tertiary', 'Number of Surgeries Performed': 51, 'Additional Responsibilities': ['Retail buyer'], 'Percentage of Patients with Complications': 5.60306984416834,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'Gonzalez, Oconnor and Stevens', 'Location': 'Ukraine', 'Type of Institution': 'Private', 'Number of Years Worked There': 17, 'Medical Center Level': 'Primary', 'Number of Surgeries Performed': 598, 'Additional Responsibilities': [], 'Percentage of Patients with Complications': 93.87857752151068,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'Perez, Herring and Hatfield', 'Location': 'Ukraine', 'Type of Institution': 'Private', 'Number of Years Worked There': 19, 'Medical Center Level': 'Tertiary', 'Number of Surgeries Performed': 109, 'Additional Responsibilities': ['Engineer, broadcasting (operations)'], 'Percentage of Patients with Complications': 19.077713682098775,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 {'Institution Name': 'Greene, Jenkins and Bell', 'Location': 'Ukraine', 'Type of Institution': 'Private', 'Number of Years Worked There': 2, 'Medical Center Level': 'Primary', 'Number of Surgeries Performed': 431, 'Additional Responsibilities': ['Travel agency manager', 'Financial adviser', 'Psychotherapist, dance movement', 'Herpetologist'], 'Percentage of Patients with Complications': 86.84049318789458, 'Patient Feedback': 'Highly recommend this doctor for their excellent care.', 'Patient Feedback Label': 5, 'Recommendation Letters': 'This surgeon is a truly exceptional professional.', 'Recommendation Letters Label': 5, 'Recommendations from Former Employers': 'The surgeon has performed to a competent standard.', 'Recommendations from Former Employers Label': 3}]</t>
  </si>
  <si>
    <t>Fry, Taylor and Roberson</t>
  </si>
  <si>
    <t>Christian Mason</t>
  </si>
  <si>
    <t>(636)796-6268</t>
  </si>
  <si>
    <t>[('Pathology', 82, datetime.date(2001, 10, 30), datetime.date(2002, 10, 5)), ('Pharmacology', 65, datetime.date(2002, 6, 4), datetime.date(2002, 12, 7)), ('Anatomy', 61, datetime.date(2002, 6, 17), datetime.date(2003, 3, 23)), ('Ethics in Medical Practice', 97, datetime.date(2001, 3, 8), datetime.date(2003, 2, 10)), ('Trauma Surgery', 81, datetime.date(2001, 11, 19), datetime.date(2001, 3, 28)), ('Anesthesiology', 58, datetime.date(2000, 12, 31), datetime.date(2002, 11, 25)), ('Plastic and Reconstructive Surgery', 65, datetime.date(2001, 3, 10), datetime.date(2002, 5, 10)), ('Plastic and Reconstructive Surgery', 64, datetime.date(2001, 6, 6), datetime.date(2002, 4, 6)), ('Vascular Surgery', 76, datetime.date(2001, 12, 7), datetime.date(2002, 7, 10)), ('Pediatric Surgery', 94, datetime.date(2001, 8, 13), datetime.date(2002, 4, 25))]</t>
  </si>
  <si>
    <t>[{'Institution Name': 'Anderson PLC', 'Location': 'United States', 'Type of Institution': 'Private', 'Number of Years Worked There': 11, 'Medical Center Level': 'Primary', 'Number of Surgeries Performed': 312, 'Additional Responsibilities': [], 'Percentage of Patients with Complications': 98.71167305473361,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 and Sons', 'Location': 'United States', 'Type of Institution': 'Private', 'Number of Years Worked There': 20, 'Medical Center Level': 'Tertiary', 'Number of Surgeries Performed': 61, 'Additional Responsibilities': ['Water engineer', 'Programmer, systems', 'Art therapist', 'Volunteer coordinator'], 'Percentage of Patients with Complications': 4.97631657988925,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'Lee-Vega', 'Location': 'United States', 'Type of Institution': 'Public', 'Number of Years Worked There': 2, 'Medical Center Level': 'Tertiary', 'Number of Surgeries Performed': 268, 'Additional Responsibilities': ['Research scientist (physical sciences)'], 'Percentage of Patients with Complications': 18.41363870866911,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 {'Institution Name': 'Thomas and Sons', 'Location': 'United States', 'Type of Institution': 'Private', 'Number of Years Worked There': 9, 'Medical Center Level': 'Secondary', 'Number of Surgeries Performed': 872, 'Additional Responsibilities': ['Teacher, adult education', 'Stage manager', 'Education officer, community', 'Surveyor, land/geomatics', 'Warehouse manager'], 'Percentage of Patients with Complications': 41.21850908218696, 'Patient Feedback': 'The surgery was handled expertly and the care was excellent.', 'Patient Feedback Label': 4, 'Recommendation Letters': "There have been occasional lapses in this surgeon's performance.", 'Recommendation Letters Label': 2, 'Recommendations from Former Employers': 'I am confident in recommending this surgeon for any position.', 'Recommendations from Former Employers Label': 4}]</t>
  </si>
  <si>
    <t>Frequent claims and high risk associated.</t>
  </si>
  <si>
    <t>Wesley Joyce</t>
  </si>
  <si>
    <t>(578)202-3394x92629</t>
  </si>
  <si>
    <t>[('Ethics in Medical Practice', 70, datetime.date(2000, 6, 24), datetime.date(2000, 4, 1)), ('Anatomy', 97, datetime.date(2002, 8, 28), datetime.date(2001, 5, 4)), ('Trauma Surgery', 71, datetime.date(2002, 2, 14), datetime.date(2002, 5, 20)), ('Biochemistry', 85, datetime.date(1999, 9, 5), datetime.date(2003, 5, 22)), ('Anesthesiology', 96, datetime.date(2003, 2, 2), datetime.date(2000, 2, 29)), ('Pharmacology', 86, datetime.date(2000, 12, 27), datetime.date(2000, 7, 6)), ('Robotic Surgery', 72, datetime.date(2000, 7, 3), datetime.date(2004, 2, 25)), ('Transplant Surgery', 91, datetime.date(1999, 4, 19), datetime.date(1999, 4, 13)), ('Cardiothoracic Surgery', 91, datetime.date(2004, 1, 3), datetime.date(2000, 3, 31)), ('Plastic and Reconstructive Surgery', 59, datetime.date(2001, 12, 7), datetime.date(2001, 10, 1))]</t>
  </si>
  <si>
    <t>[{'Institution Name': 'Spencer, Taylor and Smith', 'Location': 'United Kingdom', 'Type of Institution': 'Public', 'Number of Years Worked There': 18, 'Medical Center Level': 'Tertiary', 'Number of Surgeries Performed': 413, 'Additional Responsibilities': ['Psychologist, clinical', 'Software engineer'], 'Percentage of Patients with Complications': 3.3018464564751104, 'Patient Feedback': 'I had issues during recovery that were not addressed.', 'Patient Feedback Label': 2, 'Recommendation Letters': "The surgeon's work is sometimes below expectations.", 'Recommendation Letters Label': 2, 'Recommendations from Former Employers': 'I strongly recommend this surgeon for their excellent work.', 'Recommendations from Former Employers Label': 4}]</t>
  </si>
  <si>
    <t>Butler, Thompson and Thomas</t>
  </si>
  <si>
    <t>Jenna Mendoza</t>
  </si>
  <si>
    <t>(622)951-2703x362</t>
  </si>
  <si>
    <t>[('Orthopedic Surgery', 76, datetime.date(2005, 7, 8), datetime.date(2008, 9, 19)), ('Ethics in Medical Practice', 62, datetime.date(2006, 7, 30), datetime.date(2005, 1, 15)), ('Orthopedic Surgery', 59, datetime.date(2006, 11, 24), datetime.date(2008, 6, 14)), ('Anesthesiology', 95, datetime.date(2004, 6, 26), datetime.date(2002, 4, 29)), ('Anatomy', 54, datetime.date(2006, 9, 15), datetime.date(2005, 5, 16)), ('Physiology', 87, datetime.date(2007, 4, 7), datetime.date(2004, 8, 8)), ('Anesthesiology', 96, datetime.date(2006, 6, 12), datetime.date(2002, 6, 15)), ('Oncological Surgery', 78, datetime.date(2007, 7, 31), datetime.date(2008, 9, 12)), ('Neurosurgery', 73, datetime.date(2002, 10, 5), datetime.date(2005, 1, 15)), ('Pediatric Surgery', 61, datetime.date(2003, 5, 20), datetime.date(2003, 4, 10))]</t>
  </si>
  <si>
    <t>[{'Institution Name': 'Martin Inc', 'Location': 'United States', 'Type of Institution': 'Public', 'Number of Years Worked There': 1, 'Medical Center Level': 'Tertiary', 'Number of Surgeries Performed': 34, 'Additional Responsibilities': ['Database administrator', 'Furniture conservator/restorer', 'Engineer, mining'], 'Percentage of Patients with Complications': 51.56120177957014,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 {'Institution Name': 'Best, Thomas and Martinez', 'Location': 'United States', 'Type of Institution': 'Private', 'Number of Years Worked There': 19, 'Medical Center Level': 'Primary', 'Number of Surgeries Performed': 692, 'Additional Responsibilities': ['Social research officer, government', 'Accounting technician', 'Lexicographer'], 'Percentage of Patients with Complications': 43.360787105202355, 'Patient Feedback': 'The doctor did not provide sufficient information.', 'Patient Feedback Label': 2, 'Recommendation Letters': 'This surgeon is an excellent professional.', 'Recommendation Letters Label': 4, 'Recommendations from Former Employers': "The surgeon's performance has been consistently exemplary.", 'Recommendations from Former Employers Label': 4}]</t>
  </si>
  <si>
    <t>Lang, Anthony and Thomas</t>
  </si>
  <si>
    <t>Natalie Larsen</t>
  </si>
  <si>
    <t>001-537-593-4158x431</t>
  </si>
  <si>
    <t>[('Oncological Surgery', 63, datetime.date(2005, 1, 4), datetime.date(2007, 3, 23)), ('Biochemistry', 85, datetime.date(2004, 11, 30), datetime.date(2005, 5, 19)), ('Robotic Surgery', 60, datetime.date(2003, 9, 26), datetime.date(2003, 8, 5)), ('Pathology', 92, datetime.date(2005, 10, 20), datetime.date(2007, 1, 30)), ('Microbiology', 82, datetime.date(2004, 9, 7), datetime.date(2007, 8, 18)), ('Ethics in Medical Practice', 93, datetime.date(2005, 6, 9), datetime.date(2006, 7, 14)), ('Emergency Medicine', 66, datetime.date(2003, 7, 16), datetime.date(2005, 2, 6)), ('Biochemistry', 77, datetime.date(2006, 5, 22), datetime.date(2005, 2, 6)), ('Robotic Surgery', 86, datetime.date(2006, 1, 12), datetime.date(2008, 6, 29)), ('Plastic and Reconstructive Surgery', 80, datetime.date(2005, 12, 8), datetime.date(2008, 2, 12))]</t>
  </si>
  <si>
    <t>[{'Institution Name': 'Wheeler, Morris and Mcpherson', 'Location': 'Romania', 'Type of Institution': 'Public', 'Number of Years Worked There': 8, 'Medical Center Level': 'Primary', 'Number of Surgeries Performed': 750, 'Additional Responsibilities': ['Osteopath'], 'Percentage of Patients with Complications': 87.19531234516556,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'Sullivan-Berg', 'Location': 'Romania', 'Type of Institution': 'Private', 'Number of Years Worked There': 6, 'Medical Center Level': 'Primary', 'Number of Surgeries Performed': 692, 'Additional Responsibilities': ['Armed forces training and education officer', 'Purchasing manager', 'Copy', 'Lecturer, further education', 'Therapist, nutritional'], 'Percentage of Patients with Complications': 23.65948925584268,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 {'Institution Name': 'Braun-Ware', 'Location': 'Romania', 'Type of Institution': 'Private', 'Number of Years Worked There': 16, 'Medical Center Level': 'Secondary', 'Number of Surgeries Performed': 750, 'Additional Responsibilities': [], 'Percentage of Patients with Complications': 35.3723328673418, 'Patient Feedback': 'The surgery was successful, but the overall experience was average.', 'Patient Feedback Label': 3, 'Recommendation Letters': 'The surgeon has shown remarkable skills and dedication.', 'Recommendation Letters Label': 5, 'Recommendations from Former Employers': "The surgeon's performance is unparalleled.", 'Recommendations from Former Employers Label': 5}]</t>
  </si>
  <si>
    <t>Few claims, low-risk profile noted.</t>
  </si>
  <si>
    <t>Pacheco, Pierce and Garner</t>
  </si>
  <si>
    <t>Ashley Good MD</t>
  </si>
  <si>
    <t>[('Ethics in Medical Practice', 70, datetime.date(1997, 1, 21), datetime.date(1998, 6, 16)), ('Orthopedic Surgery', 65, datetime.date(2001, 11, 19), datetime.date(2001, 7, 5)), ('Physiology', 95, datetime.date(2000, 8, 18), datetime.date(2000, 4, 1)), ('Vascular Surgery', 81, datetime.date(2001, 5, 23), datetime.date(1997, 12, 25)), ('Oncological Surgery', 64, datetime.date(1999, 4, 6), datetime.date(1998, 6, 16)), ('Microbiology', 86, datetime.date(2001, 3, 31), datetime.date(1997, 11, 5)), ('Cardiothoracic Surgery', 96, datetime.date(2000, 10, 20), datetime.date(1998, 1, 9)), ('Pharmacology', 60, datetime.date(2001, 2, 13), datetime.date(2000, 2, 26)), ('Surgical Techniques', 86, datetime.date(1997, 8, 2), datetime.date(2000, 8, 14)), ('Vascular Surgery', 93, datetime.date(1998, 3, 24), datetime.date(1997, 2, 24))]</t>
  </si>
  <si>
    <t>[{'Institution Name': 'Montes, Weaver and Hammond', 'Location': 'Ethiopia', 'Type of Institution': 'Public', 'Number of Years Worked There': 6, 'Medical Center Level': 'Secondary', 'Number of Surgeries Performed': 447, 'Additional Responsibilities': ['Psychologist, prison and probation services', 'Freight forwarder'], 'Percentage of Patients with Complications': 58.73757711236105,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'Hale, Aguilar and Whitaker', 'Location': 'Ethiopia', 'Type of Institution': 'Public', 'Number of Years Worked There': 28, 'Medical Center Level': 'Secondary', 'Number of Surgeries Performed': 772, 'Additional Responsibilities': ["Politician's assistant", 'Aid worker', 'Associate Professor', 'Chief Executive Officer', 'Horticulturist, amenity'], 'Percentage of Patients with Complications': 31.88080510535777,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'Powers-Sutton', 'Location': 'Ethiopia', 'Type of Institution': 'Private', 'Number of Years Worked There': 26, 'Medical Center Level': 'Tertiary', 'Number of Surgeries Performed': 272, 'Additional Responsibilities': ['Ranger/warden', 'Video editor', 'Race relations officer', 'Civil Service fast streamer', 'Company secretary'], 'Percentage of Patients with Complications': 34.956196955370366,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'Mueller-Smith', 'Location': 'Ethiopia', 'Type of Institution': 'Public', 'Number of Years Worked There': 4, 'Medical Center Level': 'Tertiary', 'Number of Surgeries Performed': 104, 'Additional Responsibilities': ['Gaffer'], 'Percentage of Patients with Complications': 50.63191514810034,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 {'Institution Name': 'Moran and Sons', 'Location': 'Ethiopia', 'Type of Institution': 'Private', 'Number of Years Worked There': 22, 'Medical Center Level': 'Tertiary', 'Number of Surgeries Performed': 761, 'Additional Responsibilities': ['Exhibition designer'], 'Percentage of Patients with Complications': 9.244148798430574, 'Patient Feedback': "There were some complications that weren't handled well.", 'Patient Feedback Label': 2, 'Recommendation Letters': 'I strongly recommend this surgeon for their exceptional skills.', 'Recommendation Letters Label': 5, 'Recommendations from Former Employers': "This surgeon's work had some issues.", 'Recommendations from Former Employers Label': 2}]</t>
  </si>
  <si>
    <t>Franklin Group</t>
  </si>
  <si>
    <t>Ann Brown</t>
  </si>
  <si>
    <t>(960)522-7834x702</t>
  </si>
  <si>
    <t>[('Pharmacology', 91, datetime.date(2004, 1, 26), datetime.date(2003, 12, 27)), ('Oncological Surgery', 90, datetime.date(2002, 9, 3), datetime.date(2003, 5, 4)), ('Microbiology', 97, datetime.date(2004, 1, 24), datetime.date(2003, 12, 2)), ('Robotic Surgery', 83, datetime.date(2003, 9, 9), datetime.date(2003, 7, 10)), ('Transplant Surgery', 62, datetime.date(2003, 11, 18), datetime.date(2004, 5, 27)), ('Pediatric Surgery', 97, datetime.date(2002, 12, 15), datetime.date(2003, 9, 12)), ('Transplant Surgery', 85, datetime.date(2004, 1, 12), datetime.date(2004, 1, 11)), ('Pharmacology', 93, datetime.date(2004, 2, 24), datetime.date(2004, 2, 5)), ('Orthopedic Surgery', 92, datetime.date(2003, 10, 23), datetime.date(2004, 5, 16)), ('Robotic Surgery', 81, datetime.date(2003, 3, 21), datetime.date(2002, 9, 9))]</t>
  </si>
  <si>
    <t>[{'Institution Name': 'Juarez, Davis and Gibson', 'Location': 'Poland', 'Type of Institution': 'Public', 'Number of Years Worked There': 17, 'Medical Center Level': 'Secondary', 'Number of Surgeries Performed': 592, 'Additional Responsibilities': ['Community development worker'], 'Percentage of Patients with Complications': 75.93822019511911,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'Smith, Hancock and Arellano', 'Location': 'Poland', 'Type of Institution': 'Private', 'Number of Years Worked There': 8, 'Medical Center Level': 'Primary', 'Number of Surgeries Performed': 483, 'Additional Responsibilities': ['Health promotion specialist'], 'Percentage of Patients with Complications': 30.28587386293673,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'Russell Ltd', 'Location': 'Poland', 'Type of Institution': 'Private', 'Number of Years Worked There': 12, 'Medical Center Level': 'Tertiary', 'Number of Surgeries Performed': 669, 'Additional Responsibilities': ['Education officer, environmental', 'Museum/gallery exhibitions officer'], 'Percentage of Patients with Complications': 6.777466690800926,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 {'Institution Name': 'Cox, Clark and Lopez', 'Location': 'Poland', 'Type of Institution': 'Public', 'Number of Years Worked There': 30, 'Medical Center Level': 'Tertiary', 'Number of Surgeries Performed': 46, 'Additional Responsibilities': [], 'Percentage of Patients with Complications': 59.434517850409996, 'Patient Feedback': 'The surgery was poorly done, and I had complications.', 'Patient Feedback Label': 1, 'Recommendation Letters': "The surgeon's work is exceptional in every respect.", 'Recommendation Letters Label': 5, 'Recommendations from Former Employers': "This surgeon's professional conduct had some issues.", 'Recommendations from Former Employers Label': 2}]</t>
  </si>
  <si>
    <t>Insurance profile indicates average risk.</t>
  </si>
  <si>
    <t>Crawford and Sons</t>
  </si>
  <si>
    <t>Dawn Lopez</t>
  </si>
  <si>
    <t>[('Pediatric Surgery', 56, datetime.date(2003, 4, 2), datetime.date(2005, 2, 18)), ('Plastic and Reconstructive Surgery', 94, datetime.date(2004, 8, 5), datetime.date(2000, 5, 4)), ('Physiology', 92, datetime.date(2004, 5, 20), datetime.date(2005, 12, 15)), ('Biochemistry', 71, datetime.date(2000, 4, 25), datetime.date(2005, 5, 7)), ('Pediatric Surgery', 67, datetime.date(2004, 10, 31), datetime.date(2003, 3, 9)), ('Anatomy', 86, datetime.date(2005, 6, 7), datetime.date(2001, 10, 25)), ('Surgical Techniques', 90, datetime.date(2003, 12, 4), datetime.date(2005, 7, 16)), ('Neurosurgery', 50, datetime.date(2000, 12, 19), datetime.date(2004, 10, 8)), ('Transplant Surgery', 75, datetime.date(2003, 6, 6), datetime.date(2003, 11, 15)), ('Neurosurgery', 54, datetime.date(2005, 11, 9), datetime.date(2004, 7, 30))]</t>
  </si>
  <si>
    <t>[{'Institution Name': 'Casey LLC', 'Location': 'Ukraine', 'Type of Institution': 'Private', 'Number of Years Worked There': 13, 'Medical Center Level': 'Secondary', 'Number of Surgeries Performed': 751, 'Additional Responsibilities': ['Food technologist', 'Actor', 'Therapist, speech and language', 'Designer, graphic', 'Heritage manager'], 'Percentage of Patients with Complications': 29.166283448114918,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'Newman-Rodriguez', 'Location': 'Ukraine', 'Type of Institution': 'Private', 'Number of Years Worked There': 30, 'Medical Center Level': 'Primary', 'Number of Surgeries Performed': 752, 'Additional Responsibilities': ['Pharmacologist', 'Loss adjuster, chartered', 'Adult guidance worker'], 'Percentage of Patients with Complications': 36.94747769508915,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'Everett, Heath and Mitchell', 'Location': 'Ukraine', 'Type of Institution': 'Public', 'Number of Years Worked There': 10, 'Medical Center Level': 'Secondary', 'Number of Surgeries Performed': 116, 'Additional Responsibilities': [], 'Percentage of Patients with Complications': 97.74478552554265,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 {'Institution Name': 'Taylor, Reid and Stewart', 'Location': 'Ukraine', 'Type of Institution': 'Public', 'Number of Years Worked There': 5, 'Medical Center Level': 'Primary', 'Number of Surgeries Performed': 857, 'Additional Responsibilities': ['IT technical support officer', 'Environmental education officer', 'Phytotherapist', 'Financial adviser'], 'Percentage of Patients with Complications': 25.709934264042587, 'Patient Feedback': 'The procedure was performed with great care.', 'Patient Feedback Label': 4, 'Recommendation Letters': 'The surgeon has demonstrated exceptional professional standards.', 'Recommendation Letters Label': 4, 'Recommendations from Former Employers': 'There were occasional complaints about this surgeon.', 'Recommendations from Former Employers Label': 2}]</t>
  </si>
  <si>
    <t>Ongoing issues with numerous claims filed.</t>
  </si>
  <si>
    <t>Valdez LLC</t>
  </si>
  <si>
    <t>Michael Frank</t>
  </si>
  <si>
    <t>(905)482-4454x409</t>
  </si>
  <si>
    <t>[('Vascular Surgery', 88, datetime.date(2002, 2, 16), datetime.date(1999, 9, 17)), ('Trauma Surgery', 50, datetime.date(1998, 3, 22), datetime.date(2002, 1, 10)), ('Emergency Medicine', 90, datetime.date(1998, 6, 16), datetime.date(1997, 7, 5)), ('Plastic and Reconstructive Surgery', 67, datetime.date(1998, 12, 22), datetime.date(1998, 2, 7)), ('Ethics in Medical Practice', 84, datetime.date(1995, 12, 20), datetime.date(1997, 1, 17)), ('Emergency Medicine', 84, datetime.date(2001, 10, 8), datetime.date(1998, 12, 12)), ('Emergency Medicine', 62, datetime.date(1996, 4, 11), datetime.date(2001, 12, 25)), ('Anatomy', 100, datetime.date(1997, 2, 17), datetime.date(1995, 11, 26)), ('Plastic and Reconstructive Surgery', 100, datetime.date(2001, 1, 9), datetime.date(1999, 10, 27)), ('Pharmacology', 79, datetime.date(2002, 1, 14), datetime.date(1998, 6, 24))]</t>
  </si>
  <si>
    <t>[{'Institution Name': 'Trujillo-Fisher', 'Location': 'Canada', 'Type of Institution': 'Private', 'Number of Years Worked There': 14, 'Medical Center Level': 'Tertiary', 'Number of Surgeries Performed': 347, 'Additional Responsibilities': ['Runner, broadcasting/film/video', 'Recycling officer', 'Financial planner'], 'Percentage of Patients with Complications': 86.77700317858414,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'Perez, Butler and Bray', 'Location': 'Canada', 'Type of Institution': 'Public', 'Number of Years Worked There': 19, 'Medical Center Level': 'Secondary', 'Number of Surgeries Performed': 830, 'Additional Responsibilities': ['Tourist information centre manager'], 'Percentage of Patients with Complications': 6.098526597919585,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'Hernandez, Brown and Lewis', 'Location': 'Canada', 'Type of Institution': 'Public', 'Number of Years Worked There': 7, 'Medical Center Level': 'Tertiary', 'Number of Surgeries Performed': 859, 'Additional Responsibilities': ['Patent examiner', 'Pilot, airline', 'IT consultant', 'Civil engineer, contracting'], 'Percentage of Patients with Complications': 35.33656488978936,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'Lawrence-Johnson', 'Location': 'Canada', 'Type of Institution': 'Private', 'Number of Years Worked There': 11, 'Medical Center Level': 'Secondary', 'Number of Surgeries Performed': 333, 'Additional Responsibilities': ['Therapist, nutritional', 'Engineer, maintenance', 'Intelligence analyst'], 'Percentage of Patients with Complications': 31.143985998342238,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 {'Institution Name': 'Wood and Sons', 'Location': 'Canada', 'Type of Institution': 'Public', 'Number of Years Worked There': 19, 'Medical Center Level': 'Primary', 'Number of Surgeries Performed': 719, 'Additional Responsibilities': ['Insurance underwriter'], 'Percentage of Patients with Complications': 95.0687837925043, 'Patient Feedback': 'I am pleased with the surgery and the aftercare.', 'Patient Feedback Label': 4, 'Recommendation Letters': "The surgeon's performance is inconsistent.", 'Recommendation Letters Label': 2, 'Recommendations from Former Employers': "The surgeon's work is consistently outstanding.", 'Recommendations from Former Employers Label': 5}]</t>
  </si>
  <si>
    <t>Insurance record marked by minimal claims.</t>
  </si>
  <si>
    <t>Lee, Rogers and Paul</t>
  </si>
  <si>
    <t>Mr. Jason Williams Jr.</t>
  </si>
  <si>
    <t>774.280.8398x221</t>
  </si>
  <si>
    <t>[('Transplant Surgery', 99, datetime.date(2005, 10, 29), datetime.date(2000, 2, 4)), ('Plastic and Reconstructive Surgery', 79, datetime.date(2000, 5, 12), datetime.date(2004, 11, 14)), ('Transplant Surgery', 76, datetime.date(2005, 8, 7), datetime.date(2007, 11, 26)), ('Vascular Surgery', 90, datetime.date(2007, 1, 25), datetime.date(2002, 11, 12)), ('Orthopedic Surgery', 73, datetime.date(1998, 9, 28), datetime.date(2002, 6, 22)), ('Pathology', 54, datetime.date(1998, 10, 20), datetime.date(2005, 3, 16)), ('Oncological Surgery', 98, datetime.date(2007, 8, 16), datetime.date(2001, 8, 1)), ('Biochemistry', 92, datetime.date(2003, 4, 3), datetime.date(1998, 6, 29)), ('Cardiothoracic Surgery', 99, datetime.date(2003, 6, 20), datetime.date(2000, 11, 28)), ('Pediatric Surgery', 66, datetime.date(2003, 1, 30), datetime.date(2002, 3, 25))]</t>
  </si>
  <si>
    <t>[{'Institution Name': 'Bryant-Thomas', 'Location': 'United States', 'Type of Institution': 'Private', 'Number of Years Worked There': 5, 'Medical Center Level': 'Tertiary', 'Number of Surgeries Performed': 478, 'Additional Responsibilities': [], 'Percentage of Patients with Complications': 19.470320415338815,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'Baker Ltd', 'Location': 'United States', 'Type of Institution': 'Public', 'Number of Years Worked There': 28, 'Medical Center Level': 'Secondary', 'Number of Surgeries Performed': 476, 'Additional Responsibilities': ['Programme researcher, broadcasting/film/video', 'Orthoptist', 'Newspaper journalist'], 'Percentage of Patients with Complications': 0.07669428310058679,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'Weaver LLC', 'Location': 'United States', 'Type of Institution': 'Private', 'Number of Years Worked There': 8, 'Medical Center Level': 'Tertiary', 'Number of Surgeries Performed': 710, 'Additional Responsibilities': ['Designer, industrial/product', 'Database administrator', 'Surveyor, quantity', 'Administrator, education'], 'Percentage of Patients with Complications': 88.08240279673933,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'Hall Inc', 'Location': 'United States', 'Type of Institution': 'Private', 'Number of Years Worked There': 17, 'Medical Center Level': 'Tertiary', 'Number of Surgeries Performed': 93, 'Additional Responsibilities': ['Psychiatrist', 'Neurosurgeon', 'Surveyor, building control', 'Recycling officer', 'Editor, magazine features'], 'Percentage of Patients with Complications': 54.243880627147156,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 {'Institution Name': 'Macias Ltd', 'Location': 'United States', 'Type of Institution': 'Public', 'Number of Years Worked There': 19, 'Medical Center Level': 'Secondary', 'Number of Surgeries Performed': 931, 'Additional Responsibilities': ['IT technical support officer', 'Production manager'], 'Percentage of Patients with Complications': 34.23742701215038, 'Patient Feedback': 'Outstanding experience from start to finish.', 'Patient Feedback Label': 5, 'Recommendation Letters': 'I strongly endorse this surgeon for any advanced role.', 'Recommendation Letters Label': 4, 'Recommendations from Former Employers': "This surgeon's conduct was unprofessional.", 'Recommendations from Former Employers Label': 1}]</t>
  </si>
  <si>
    <t>High-risk insurance profile with many claims.</t>
  </si>
  <si>
    <t>Weber-Hawkins</t>
  </si>
  <si>
    <t>Frances Cox</t>
  </si>
  <si>
    <t>+1-352-617-1760x608</t>
  </si>
  <si>
    <t>[('Pediatric Surgery', 61, datetime.date(2007, 2, 27), datetime.date(1999, 8, 8)), ('Trauma Surgery', 80, datetime.date(2008, 3, 11), datetime.date(1997, 3, 14)), ('Orthopedic Surgery', 90, datetime.date(2007, 3, 11), datetime.date(2006, 7, 13)), ('Trauma Surgery', 62, datetime.date(2005, 9, 30), datetime.date(2001, 8, 6)), ('Pharmacology', 59, datetime.date(1999, 9, 5), datetime.date(2007, 10, 27)), ('Oncological Surgery', 68, datetime.date(2001, 3, 20), datetime.date(1999, 9, 11)), ('Physiology', 91, datetime.date(1998, 9, 24), datetime.date(2000, 12, 17)), ('Trauma Surgery', 76, datetime.date(2003, 1, 22), datetime.date(2001, 8, 15)), ('Robotic Surgery', 59, datetime.date(1997, 5, 16), datetime.date(1997, 12, 20)), ('Transplant Surgery', 93, datetime.date(1997, 12, 3), datetime.date(2005, 10, 26))]</t>
  </si>
  <si>
    <t>[{'Institution Name': 'Brown-Mitchell', 'Location': 'South Africa', 'Type of Institution': 'Private', 'Number of Years Worked There': 8, 'Medical Center Level': 'Tertiary', 'Number of Surgeries Performed': 821, 'Additional Responsibilities': ['Claims inspector/assessor', 'Therapist, art'], 'Percentage of Patients with Complications': 91.67022070602358,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'Hall PLC', 'Location': 'South Africa', 'Type of Institution': 'Public', 'Number of Years Worked There': 7, 'Medical Center Level': 'Primary', 'Number of Surgeries Performed': 582, 'Additional Responsibilities': ['Sales promotion account executive', 'Estate manager/land agent'], 'Percentage of Patients with Complications': 12.872187889261399,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 {'Institution Name': 'Smith-Washington', 'Location': 'South Africa', 'Type of Institution': 'Public', 'Number of Years Worked There': 9, 'Medical Center Level': 'Primary', 'Number of Surgeries Performed': 562, 'Additional Responsibilities': [], 'Percentage of Patients with Complications': 96.90745174649082, 'Patient Feedback': 'The doctor was unprofessional and the surgery failed.', 'Patient Feedback Label': 1, 'Recommendation Letters': 'I highly recommend this surgeon for their outstanding abilities.', 'Recommendation Letters Label': 5, 'Recommendations from Former Employers': 'The surgeon has consistently delivered extraordinary results.', 'Recommendations from Former Employers Label': 5}]</t>
  </si>
  <si>
    <t>Mcdonald Inc</t>
  </si>
  <si>
    <t>Jonathan Lee</t>
  </si>
  <si>
    <t>(712)758-8543x2368</t>
  </si>
  <si>
    <t>[('Surgical Techniques', 55, datetime.date(1998, 11, 24), datetime.date(1999, 1, 8)), ('Plastic and Reconstructive Surgery', 51, datetime.date(1998, 9, 24), datetime.date(1999, 2, 3)), ('Oncological Surgery', 94, datetime.date(1998, 12, 4), datetime.date(1999, 1, 30)), ('Microbiology', 72, datetime.date(1998, 11, 17), datetime.date(1999, 2, 11)), ('Neurosurgery', 85, datetime.date(1998, 12, 28), datetime.date(1999, 2, 4)), ('Pediatric Surgery', 75, datetime.date(1999, 3, 3), datetime.date(1998, 12, 30)), ('Anatomy', 84, datetime.date(1999, 2, 5), datetime.date(1998, 11, 19)), ('Pharmacology', 68, datetime.date(1999, 2, 14), datetime.date(1999, 1, 11)), ('Ethics in Medical Practice', 98, datetime.date(1999, 1, 16), datetime.date(1998, 12, 20)), ('Pathology', 90, datetime.date(1998, 10, 5), datetime.date(1998, 12, 26))]</t>
  </si>
  <si>
    <t>[{'Institution Name': 'Smith PLC', 'Location': 'Russia', 'Type of Institution': 'Public', 'Number of Years Worked There': 18, 'Medical Center Level': 'Secondary', 'Number of Surgeries Performed': 489, 'Additional Responsibilities': ['Scientist, forensic'], 'Percentage of Patients with Complications': 37.31358124459293,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'Clark-Romero', 'Location': 'Russia', 'Type of Institution': 'Private', 'Number of Years Worked There': 9, 'Medical Center Level': 'Primary', 'Number of Surgeries Performed': 798, 'Additional Responsibilities': ['Early years teacher', 'Personnel officer', 'Learning mentor'], 'Percentage of Patients with Complications': 88.102153547343,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'Bruce-Bryant', 'Location': 'Russia', 'Type of Institution': 'Private', 'Number of Years Worked There': 3, 'Medical Center Level': 'Secondary', 'Number of Surgeries Performed': 221, 'Additional Responsibilities': ['Chief Marketing Officer'], 'Percentage of Patients with Complications': 7.141178818116534,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'Cantu, Pugh and Calhoun', 'Location': 'Russia', 'Type of Institution': 'Public', 'Number of Years Worked There': 17, 'Medical Center Level': 'Secondary', 'Number of Surgeries Performed': 829, 'Additional Responsibilities': ['Sound technician, broadcasting/film/video', 'Technical author'], 'Percentage of Patients with Complications': 3.459966751154131,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 {'Institution Name': 'Cole, Phillips and Yu', 'Location': 'Russia', 'Type of Institution': 'Private', 'Number of Years Worked There': 4, 'Medical Center Level': 'Secondary', 'Number of Surgeries Performed': 122, 'Additional Responsibilities': ['Lecturer, higher education', 'Research officer, political party', 'Plant breeder/geneticist'], 'Percentage of Patients with Complications': 46.72270984914473, 'Patient Feedback': 'I received competent care, nothing more.', 'Patient Feedback Label': 3, 'Recommendation Letters': 'The surgeon has consistently underperformed.', 'Recommendation Letters Label': 1, 'Recommendations from Former Employers': 'There were several performance and behavior concerns. Hiring this surgeon may not be advisable.', 'Recommendations from Former Employers Label': 1}]</t>
  </si>
  <si>
    <t>Mayer, Smith and Velazquez</t>
  </si>
  <si>
    <t>Kayla Hardin</t>
  </si>
  <si>
    <t>001-692-358-8471x891</t>
  </si>
  <si>
    <t>[('Orthopedic Surgery', 100, datetime.date(2004, 8, 9), datetime.date(2004, 2, 24)), ('Cardiothoracic Surgery', 88, datetime.date(2003, 11, 25), datetime.date(2005, 5, 17)), ('Vascular Surgery', 95, datetime.date(2004, 9, 12), datetime.date(2005, 3, 27)), ('Pathology', 97, datetime.date(2004, 1, 18), datetime.date(2003, 10, 19)), ('Microbiology', 98, datetime.date(2003, 11, 4), datetime.date(2005, 1, 13)), ('Transplant Surgery', 53, datetime.date(2005, 8, 10), datetime.date(2004, 3, 9)), ('Transplant Surgery', 80, datetime.date(2003, 9, 18), datetime.date(2004, 6, 9)), ('Neurosurgery', 95, datetime.date(2004, 9, 1), datetime.date(2003, 8, 14)), ('Pharmacology', 78, datetime.date(2004, 8, 2), datetime.date(2004, 6, 7)), ('Transplant Surgery', 83, datetime.date(2003, 12, 31), datetime.date(2005, 1, 11))]</t>
  </si>
  <si>
    <t>[{'Institution Name': 'Wolf Inc', 'Location': 'Philippines', 'Type of Institution': 'Private', 'Number of Years Worked There': 17, 'Medical Center Level': 'Tertiary', 'Number of Surgeries Performed': 564, 'Additional Responsibilities': ['Journalist, newspaper', 'Marine scientist', 'Scientist, physiological', 'Acupuncturist'], 'Percentage of Patients with Complications': 93.77002020229838,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'Sanchez-Arellano', 'Location': 'Philippines', 'Type of Institution': 'Private', 'Number of Years Worked There': 25, 'Medical Center Level': 'Primary', 'Number of Surgeries Performed': 560, 'Additional Responsibilities': ['Materials engineer', 'Journalist, newspaper', 'Insurance account manager'], 'Percentage of Patients with Complications': 6.433962960427908,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 {'Institution Name': 'Jackson PLC', 'Location': 'Philippines', 'Type of Institution': 'Public', 'Number of Years Worked There': 6, 'Medical Center Level': 'Tertiary', 'Number of Surgeries Performed': 846, 'Additional Responsibilities': ['Lawyer', 'Production manager', 'Clinical embryologist'], 'Percentage of Patients with Complications': 25.96235723221968, 'Patient Feedback': 'The doctor was excellent and the surgery was a success.', 'Patient Feedback Label': 5, 'Recommendation Letters': "The surgeon's work is competent and reliable.", 'Recommendation Letters Label': 3, 'Recommendations from Former Employers': "This surgeon's work was frequently problematic.", 'Recommendations from Former Employers Label': 1}]</t>
  </si>
  <si>
    <t>Rangel, Caldwell and Davies</t>
  </si>
  <si>
    <t>Jennifer Ramsey</t>
  </si>
  <si>
    <t>001-570-350-9287x2595</t>
  </si>
  <si>
    <t>[('Transplant Surgery', 92, datetime.date(1996, 9, 8), datetime.date(2000, 5, 26)), ('Anesthesiology', 87, datetime.date(2000, 3, 4), datetime.date(1997, 5, 2)), ('Oncological Surgery', 87, datetime.date(1997, 3, 5), datetime.date(2002, 1, 18)), ('Plastic and Reconstructive Surgery', 57, datetime.date(1997, 12, 28), datetime.date(1997, 10, 27)), ('Oncological Surgery', 85, datetime.date(2000, 9, 28), datetime.date(2002, 8, 18)), ('Cardiothoracic Surgery', 70, datetime.date(1998, 10, 30), datetime.date(2001, 3, 7)), ('Orthopedic Surgery', 63, datetime.date(2002, 5, 24), datetime.date(1996, 1, 21)), ('Anatomy', 63, datetime.date(1996, 9, 27), datetime.date(2000, 11, 21)), ('Robotic Surgery', 52, datetime.date(2001, 8, 20), datetime.date(2002, 7, 17)), ('Orthopedic Surgery', 81, datetime.date(1998, 1, 4), datetime.date(1999, 3, 20))]</t>
  </si>
  <si>
    <t>[{'Institution Name': 'Lopez and Sons', 'Location': 'Argentina', 'Type of Institution': 'Private', 'Number of Years Worked There': 9, 'Medical Center Level': 'Tertiary', 'Number of Surgeries Performed': 955, 'Additional Responsibilities': [], 'Percentage of Patients with Complications': 37.188170588160375,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 {'Institution Name': 'Shelton-Chambers', 'Location': 'Argentina', 'Type of Institution': 'Public', 'Number of Years Worked There': 2, 'Medical Center Level': 'Tertiary', 'Number of Surgeries Performed': 270, 'Additional Responsibilities': ['Arts development officer', 'Health and safety inspector'], 'Percentage of Patients with Complications': 10.61818649991264, 'Patient Feedback': 'I am very disappointed. The surgery was botched and the aftercare was awful.', 'Patient Feedback Label': 1, 'Recommendation Letters': "The surgeon's work is reliable and meets expectations.", 'Recommendation Letters Label': 3, 'Recommendations from Former Employers': "This surgeon's performance was occasionally below standard.", 'Recommendations from Former Employers Label': 2}]</t>
  </si>
  <si>
    <t>Mitchell Ltd</t>
  </si>
  <si>
    <t>Walter Gonzalez DDS</t>
  </si>
  <si>
    <t>990.476.9137</t>
  </si>
  <si>
    <t>[('Pharmacology', 69, datetime.date(2003, 3, 14), datetime.date(2002, 8, 18)), ('Transplant Surgery', 94, datetime.date(2003, 7, 20), datetime.date(2002, 4, 14)), ('Pediatric Surgery', 63, datetime.date(2008, 7, 10), datetime.date(2001, 9, 26)), ('Vascular Surgery', 83, datetime.date(2005, 8, 29), datetime.date(2006, 4, 27)), ('Anatomy', 77, datetime.date(2002, 9, 7), datetime.date(2005, 6, 28)), ('Plastic and Reconstructive Surgery', 95, datetime.date(2005, 7, 23), datetime.date(2004, 10, 31)), ('Cardiothoracic Surgery', 83, datetime.date(2004, 4, 19), datetime.date(2007, 4, 27)), ('Physiology', 61, datetime.date(2003, 2, 5), datetime.date(2004, 6, 1)), ('Surgical Techniques', 66, datetime.date(2001, 10, 3), datetime.date(2003, 4, 23)), ('Pathology', 53, datetime.date(2001, 10, 15), datetime.date(2004, 7, 26))]</t>
  </si>
  <si>
    <t>[{'Institution Name': 'Jackson, Moore and Andrade', 'Location': 'Argentina', 'Type of Institution': 'Private', 'Number of Years Worked There': 21, 'Medical Center Level': 'Primary', 'Number of Surgeries Performed': 903, 'Additional Responsibilities': ['Barista', 'Training and development officer'], 'Percentage of Patients with Complications': 60.891777028849845,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'Bright LLC', 'Location': 'Argentina', 'Type of Institution': 'Public', 'Number of Years Worked There': 4, 'Medical Center Level': 'Tertiary', 'Number of Surgeries Performed': 851, 'Additional Responsibilities': ['Consulting civil engineer', 'Charity officer', 'Archivist'], 'Percentage of Patients with Complications': 97.68255429012187,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 {'Institution Name': 'Larson, Rivers and Baker', 'Location': 'Argentina', 'Type of Institution': 'Public', 'Number of Years Worked There': 17, 'Medical Center Level': 'Primary', 'Number of Surgeries Performed': 457, 'Additional Responsibilities': ['Gaffer', 'Pensions consultant', 'Education officer, community'], 'Percentage of Patients with Complications': 90.17688182610345, 'Patient Feedback': "The doctor's instructions were unclear.", 'Patient Feedback Label': 2, 'Recommendation Letters': 'The surgeon meets the necessary requirements.', 'Recommendation Letters Label': 3, 'Recommendations from Former Employers': "There were some issues with this surgeon's work quality.", 'Recommendations from Former Employers Label': 2}]</t>
  </si>
  <si>
    <t>Woods-Robertson</t>
  </si>
  <si>
    <t>Melissa Bush</t>
  </si>
  <si>
    <t>[('Anatomy', 72, datetime.date(2002, 4, 9), datetime.date(2002, 7, 24)), ('Pediatric Surgery', 78, datetime.date(2003, 11, 29), datetime.date(2003, 2, 13)), ('Neurosurgery', 75, datetime.date(2003, 7, 25), datetime.date(2003, 2, 19)), ('Robotic Surgery', 61, datetime.date(2003, 11, 2), datetime.date(2005, 2, 17)), ('Pathology', 93, datetime.date(2005, 1, 5), datetime.date(2004, 3, 25)), ('Physiology', 86, datetime.date(2005, 8, 14), datetime.date(2004, 12, 20)), ('Trauma Surgery', 96, datetime.date(2002, 10, 21), datetime.date(2002, 4, 15)), ('Robotic Surgery', 83, datetime.date(2004, 8, 3), datetime.date(2003, 10, 23)), ('Orthopedic Surgery', 69, datetime.date(2002, 12, 16), datetime.date(2003, 8, 19)), ('Orthopedic Surgery', 87, datetime.date(2005, 1, 2), datetime.date(2004, 12, 23))]</t>
  </si>
  <si>
    <t>[{'Institution Name': 'Nash, Everett and Parks', 'Location': 'Ethiopia', 'Type of Institution': 'Public', 'Number of Years Worked There': 24, 'Medical Center Level': 'Tertiary', 'Number of Surgeries Performed': 167, 'Additional Responsibilities': ['Control and instrumentation engineer', 'Agricultural consultant', 'Tax inspector', 'Audiological scientist'], 'Percentage of Patients with Complications': 74.39309636115748,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'Hicks-Johnson', 'Location': 'Ethiopia', 'Type of Institution': 'Private', 'Number of Years Worked There': 4, 'Medical Center Level': 'Secondary', 'Number of Surgeries Performed': 491, 'Additional Responsibilities': ['Agricultural consultant', 'Camera operator', 'Physiotherapist', 'Surveyor, building control', 'Operational researcher'], 'Percentage of Patients with Complications': 3.2034965054753117,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'Bryan LLC', 'Location': 'Ethiopia', 'Type of Institution': 'Private', 'Number of Years Worked There': 25, 'Medical Center Level': 'Tertiary', 'Number of Surgeries Performed': 740, 'Additional Responsibilities': ['Ambulance person', 'Ceramics designer', 'Electrical engineer'], 'Percentage of Patients with Complications': 36.79519358358814,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'Christensen, Gomez and Rice', 'Location': 'Ethiopia', 'Type of Institution': 'Public', 'Number of Years Worked There': 7, 'Medical Center Level': 'Primary', 'Number of Surgeries Performed': 117, 'Additional Responsibilities': ['Broadcast engineer', 'Biochemist, clinical', 'Education officer, environmental', 'Advertising account planner'], 'Percentage of Patients with Complications': 56.70630430615162,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 {'Institution Name': 'Sullivan and Sons', 'Location': 'Ethiopia', 'Type of Institution': 'Public', 'Number of Years Worked There': 24, 'Medical Center Level': 'Tertiary', 'Number of Surgeries Performed': 854, 'Additional Responsibilities': ['Multimedia specialist', 'Loss adjuster, chartered', 'Software engineer', 'Advertising copywriter'], 'Percentage of Patients with Complications': 51.20871259516985, 'Patient Feedback': "The best care I've ever received. The surgery was perfect.", 'Patient Feedback Label': 5, 'Recommendation Letters': 'I would recommend careful consideration before hiring this surgeon.', 'Recommendation Letters Label': 2, 'Recommendations from Former Employers': 'This surgeon had mixed reviews from colleagues.', 'Recommendations from Former Employers Label': 2}]</t>
  </si>
  <si>
    <t>Mitchell LLC</t>
  </si>
  <si>
    <t>Annette Santana</t>
  </si>
  <si>
    <t>323-586-9943x87524</t>
  </si>
  <si>
    <t>[('Anesthesiology', 51, datetime.date(2005, 9, 25), datetime.date(2004, 7, 14)), ('Biochemistry', 67, datetime.date(2006, 11, 16), datetime.date(2004, 2, 16)), ('Vascular Surgery', 55, datetime.date(2006, 3, 17), datetime.date(2005, 2, 25)), ('Anatomy', 73, datetime.date(2005, 10, 1), datetime.date(2007, 6, 22)), ('Anesthesiology', 71, datetime.date(2005, 1, 24), datetime.date(2006, 12, 30)), ('Trauma Surgery', 64, datetime.date(2006, 5, 8), datetime.date(2004, 12, 28)), ('Pathology', 89, datetime.date(2007, 3, 21), datetime.date(2006, 11, 27)), ('Trauma Surgery', 63, datetime.date(2003, 10, 29), datetime.date(2007, 11, 27)), ('Transplant Surgery', 50, datetime.date(2007, 3, 13), datetime.date(2006, 10, 30)), ('Anatomy', 59, datetime.date(2004, 5, 6), datetime.date(2006, 6, 8))]</t>
  </si>
  <si>
    <t>[{'Institution Name': 'Hanna PLC', 'Location': 'Moldova', 'Type of Institution': 'Public', 'Number of Years Worked There': 15, 'Medical Center Level': 'Primary', 'Number of Surgeries Performed': 18, 'Additional Responsibilities': ['Engineer, production', 'Merchant navy officer'], 'Percentage of Patients with Complications': 60.633003366874284,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'York and Sons', 'Location': 'Moldova', 'Type of Institution': 'Private', 'Number of Years Worked There': 21, 'Medical Center Level': 'Primary', 'Number of Surgeries Performed': 34, 'Additional Responsibilities': ['Engineer, maintenance (IT)', 'Clinical psychologist'], 'Percentage of Patients with Complications': 32.27931398055678,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'Dunn Ltd', 'Location': 'Moldova', 'Type of Institution': 'Private', 'Number of Years Worked There': 13, 'Medical Center Level': 'Secondary', 'Number of Surgeries Performed': 494, 'Additional Responsibilities': ['TEFL teacher', 'Ecologist', 'Landscape architect', 'Mental health nurse'], 'Percentage of Patients with Complications': 46.442116737120976,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'Novak-Howard', 'Location': 'Moldova', 'Type of Institution': 'Public', 'Number of Years Worked There': 25, 'Medical Center Level': 'Secondary', 'Number of Surgeries Performed': 835, 'Additional Responsibilities': ['Estate manager/land agent', 'Pharmacologist', 'Haematologist', 'Hospital pharmacist'], 'Percentage of Patients with Complications': 53.83235436154968,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 {'Institution Name': 'Richard, Wright and Hogan', 'Location': 'Moldova', 'Type of Institution': 'Public', 'Number of Years Worked There': 13, 'Medical Center Level': 'Secondary', 'Number of Surgeries Performed': 142, 'Additional Responsibilities': ['English as a second language teacher'], 'Percentage of Patients with Complications': 99.19109786602498, 'Patient Feedback': 'The procedure was botched and caused additional issues.', 'Patient Feedback Label': 1, 'Recommendation Letters': 'This surgeon is an outstanding member of any medical team.', 'Recommendation Letters Label': 5, 'Recommendations from Former Employers': 'The surgeon has shown exceptional abilities and dedication.', 'Recommendations from Former Employers Label': 4}]</t>
  </si>
  <si>
    <t>Martinez, Cruz and Vazquez</t>
  </si>
  <si>
    <t>Kevin Ortiz</t>
  </si>
  <si>
    <t>001-889-742-0786x0225</t>
  </si>
  <si>
    <t>[('Anesthesiology', 67, datetime.date(2005, 4, 12), datetime.date(2000, 12, 30)), ('Pathology', 76, datetime.date(2004, 3, 11), datetime.date(1996, 5, 6)), ('Emergency Medicine', 59, datetime.date(2004, 3, 27), datetime.date(2000, 12, 12)), ('Orthopedic Surgery', 97, datetime.date(1999, 11, 23), datetime.date(2004, 1, 18)), ('Plastic and Reconstructive Surgery', 88, datetime.date(2005, 7, 22), datetime.date(2001, 10, 9)), ('Pathology', 96, datetime.date(1996, 8, 29), datetime.date(2001, 8, 6)), ('Physiology', 87, datetime.date(2005, 9, 3), datetime.date(2004, 8, 15)), ('Neurosurgery', 67, datetime.date(1995, 11, 6), datetime.date(2000, 9, 7)), ('Plastic and Reconstructive Surgery', 64, datetime.date(2004, 3, 7), datetime.date(2004, 9, 18)), ('Trauma Surgery', 74, datetime.date(2001, 3, 15), datetime.date(1997, 8, 2))]</t>
  </si>
  <si>
    <t>[{'Institution Name': 'Smith-Mack', 'Location': 'Russia', 'Type of Institution': 'Private', 'Number of Years Worked There': 23, 'Medical Center Level': 'Primary', 'Number of Surgeries Performed': 199, 'Additional Responsibilities': [], 'Percentage of Patients with Complications': 73.50527501902523, 'Patient Feedback': 'The doctor showed no empathy and was very rough.', 'Patient Feedback Label': 1, 'Recommendation Letters': 'This surgeon is an outstanding professional.', 'Recommendation Letters Label': 4, 'Recommendations from Former Employers': 'I strongly recommend this surgeon for any high-level position.', 'Recommendations from Former Employers Label': 5}]</t>
  </si>
  <si>
    <t>Insurance history with average risk profile.</t>
  </si>
  <si>
    <t>Hernandez, Singh and Parks</t>
  </si>
  <si>
    <t>Brianna Mccormick</t>
  </si>
  <si>
    <t>371.545.9203x2989</t>
  </si>
  <si>
    <t>[('Emergency Medicine', 54, datetime.date(2002, 12, 2), datetime.date(2007, 4, 30)), ('Anatomy', 50, datetime.date(2000, 8, 2), datetime.date(2007, 8, 7)), ('Orthopedic Surgery', 85, datetime.date(2002, 4, 3), datetime.date(2001, 12, 6)), ('Anatomy', 53, datetime.date(2007, 2, 13), datetime.date(2000, 7, 20)), ('Pharmacology', 60, datetime.date(2002, 4, 24), datetime.date(2004, 11, 18)), ('Transplant Surgery', 98, datetime.date(2001, 8, 3), datetime.date(2006, 3, 23)), ('Surgical Techniques', 71, datetime.date(2004, 6, 2), datetime.date(2003, 7, 30)), ('Cardiothoracic Surgery', 50, datetime.date(2006, 12, 8), datetime.date(2005, 2, 15)), ('Anatomy', 92, datetime.date(2003, 7, 25), datetime.date(2006, 3, 2)), ('Oncological Surgery', 83, datetime.date(2005, 12, 6), datetime.date(2007, 4, 27))]</t>
  </si>
  <si>
    <t>[{'Institution Name': 'Manning-Frank', 'Location': 'Russia', 'Type of Institution': 'Private', 'Number of Years Worked There': 8, 'Medical Center Level': 'Tertiary', 'Number of Surgeries Performed': 775, 'Additional Responsibilities': ['Scientist, research (maths)', 'Outdoor activities/education manager'], 'Percentage of Patients with Complications': 89.02620323227063, 'Patient Feedback': 'The surgery was routine and recovery was average.', 'Patient Feedback Label': 3, 'Recommendation Letters': "The surgeon's performance has been mixed.", 'Recommendation Letters Label': 2, 'Recommendations from Former Employers': 'This surgeon is an outstanding professional.', 'Recommendations from Former Employers Label': 4}]</t>
  </si>
  <si>
    <t>Ochoa and Sons</t>
  </si>
  <si>
    <t>Donna Andersen</t>
  </si>
  <si>
    <t>+1-724-654-1357x587</t>
  </si>
  <si>
    <t>[('Surgical Techniques', 54, datetime.date(1998, 11, 13), datetime.date(1997, 5, 16)), ('Emergency Medicine', 81, datetime.date(1998, 9, 29), datetime.date(1997, 4, 9)), ('Cardiothoracic Surgery', 66, datetime.date(1998, 8, 14), datetime.date(1997, 8, 11)), ('Physiology', 75, datetime.date(1996, 12, 8), datetime.date(1997, 12, 26)), ('Cardiothoracic Surgery', 90, datetime.date(1998, 4, 7), datetime.date(1998, 9, 20)), ('Anatomy', 83, datetime.date(1997, 4, 12), datetime.date(1997, 5, 17)), ('Anesthesiology', 96, datetime.date(1997, 11, 10), datetime.date(1997, 12, 29)), ('Microbiology', 50, datetime.date(1998, 10, 13), datetime.date(1997, 9, 22)), ('Physiology', 84, datetime.date(1997, 2, 6), datetime.date(1998, 11, 22)), ('Pharmacology', 66, datetime.date(1997, 5, 22), datetime.date(1998, 10, 25))]</t>
  </si>
  <si>
    <t>[{'Institution Name': 'Morris-Stephens', 'Location': 'Ukraine', 'Type of Institution': 'Public', 'Number of Years Worked There': 16, 'Medical Center Level': 'Primary', 'Number of Surgeries Performed': 117, 'Additional Responsibilities': ['Ship broker'], 'Percentage of Patients with Complications': 40.022135204880584, 'Patient Feedback': 'The doctor did a good job and I am happy with the results.', 'Patient Feedback Label': 4, 'Recommendation Letters': 'The surgeon has performed to a competent standard.', 'Recommendation Letters Label': 3, 'Recommendations from Former Employers': 'I highly recommend this surgeon for their exceptional skills and professionalism.', 'Recommendations from Former Employers Label': 5}]</t>
  </si>
  <si>
    <t>Burnett LLC</t>
  </si>
  <si>
    <t>Andrew Warren</t>
  </si>
  <si>
    <t>(753)376-7557</t>
  </si>
  <si>
    <t>[('Physiology', 94, datetime.date(1996, 10, 3), datetime.date(1996, 7, 8)), ('Neurosurgery', 67, datetime.date(1998, 3, 27), datetime.date(1996, 7, 24)), ('Orthopedic Surgery', 93, datetime.date(1997, 6, 27), datetime.date(1997, 2, 2)), ('Vascular Surgery', 73, datetime.date(1997, 10, 20), datetime.date(1997, 3, 27)), ('Pediatric Surgery', 92, datetime.date(1998, 4, 26), datetime.date(1997, 8, 20)), ('Trauma Surgery', 58, datetime.date(1998, 4, 19), datetime.date(1997, 12, 30)), ('Pharmacology', 73, datetime.date(1996, 8, 18), datetime.date(1996, 11, 15)), ('Oncological Surgery', 92, datetime.date(1997, 4, 15), datetime.date(1998, 6, 6)), ('Cardiothoracic Surgery', 81, datetime.date(1997, 5, 21), datetime.date(1998, 6, 5)), ('Surgical Techniques', 72, datetime.date(1997, 4, 23), datetime.date(1997, 12, 3))]</t>
  </si>
  <si>
    <t>[{'Institution Name': 'Walker and Sons', 'Location': 'Russia', 'Type of Institution': 'Private', 'Number of Years Worked There': 20, 'Medical Center Level': 'Tertiary', 'Number of Surgeries Performed': 729, 'Additional Responsibilities': ['Restaurant manager'], 'Percentage of Patients with Complications': 17.272054535813584,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'Lewis-Page', 'Location': 'Russia', 'Type of Institution': 'Public', 'Number of Years Worked There': 13, 'Medical Center Level': 'Tertiary', 'Number of Surgeries Performed': 175, 'Additional Responsibilities': ['Restaurant manager, fast food', 'Financial planner'], 'Percentage of Patients with Complications': 97.28616084273594,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'Carpenter, Ross and Santos', 'Location': 'Russia', 'Type of Institution': 'Public', 'Number of Years Worked There': 20, 'Medical Center Level': 'Tertiary', 'Number of Surgeries Performed': 895, 'Additional Responsibilities': ['Therapeutic radiographer', 'Engineer, structural'], 'Percentage of Patients with Complications': 63.73922079574478,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'Peters, Floyd and Cisneros', 'Location': 'Russia', 'Type of Institution': 'Public', 'Number of Years Worked There': 26, 'Medical Center Level': 'Secondary', 'Number of Surgeries Performed': 317, 'Additional Responsibilities': ['Statistician', 'Music therapist'], 'Percentage of Patients with Complications': 95.34139164239788,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 {'Institution Name': 'Mcdaniel, Johnson and Warren', 'Location': 'Russia', 'Type of Institution': 'Private', 'Number of Years Worked There': 29, 'Medical Center Level': 'Tertiary', 'Number of Surgeries Performed': 112, 'Additional Responsibilities': ['Trading standards officer', 'Agricultural consultant', 'Therapist, drama', 'Risk analyst'], 'Percentage of Patients with Complications': 71.76679942161836, 'Patient Feedback': "The procedure didn't meet my expectations. Felt neglected.", 'Patient Feedback Label': 2, 'Recommendation Letters': "The surgeon's performance is consistently excellent.", 'Recommendation Letters Label': 5, 'Recommendations from Former Employers': "There were significant concerns regarding this surgeon's performance.", 'Recommendations from Former Employers Label': 1}]</t>
  </si>
  <si>
    <t>Insurance profile shows a few claims filed.</t>
  </si>
  <si>
    <t>Stevens-Wilkerson</t>
  </si>
  <si>
    <t>Kevin West</t>
  </si>
  <si>
    <t>+1-658-474-1560x721</t>
  </si>
  <si>
    <t>[('Biochemistry', 95, datetime.date(1997, 7, 2), datetime.date(1995, 12, 5)), ('Pharmacology', 55, datetime.date(1996, 4, 24), datetime.date(1997, 3, 8)), ('Plastic and Reconstructive Surgery', 74, datetime.date(1996, 1, 3), datetime.date(1997, 5, 5)), ('Pediatric Surgery', 94, datetime.date(1996, 7, 30), datetime.date(1996, 3, 8)), ('Pediatric Surgery', 87, datetime.date(1996, 1, 18), datetime.date(1997, 5, 22)), ('Biochemistry', 76, datetime.date(1996, 3, 20), datetime.date(1996, 10, 24)), ('Oncological Surgery', 58, datetime.date(1997, 3, 6), datetime.date(1995, 12, 30)), ('Transplant Surgery', 72, datetime.date(1997, 3, 29), datetime.date(1997, 4, 22)), ('Robotic Surgery', 60, datetime.date(1997, 5, 16), datetime.date(1996, 8, 19)), ('Emergency Medicine', 60, datetime.date(1996, 4, 25), datetime.date(1996, 11, 28))]</t>
  </si>
  <si>
    <t>[{'Institution Name': 'Carpenter-Collier', 'Location': 'Poland', 'Type of Institution': 'Private', 'Number of Years Worked There': 20, 'Medical Center Level': 'Tertiary', 'Number of Surgeries Performed': 24, 'Additional Responsibilities': ['Scientist, audiological', 'Education officer, museum'], 'Percentage of Patients with Complications': 35.97839147640283,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'Riddle LLC', 'Location': 'Poland', 'Type of Institution': 'Private', 'Number of Years Worked There': 23, 'Medical Center Level': 'Primary', 'Number of Surgeries Performed': 311, 'Additional Responsibilities': ['Medical illustrator', 'Radio broadcast assistant', 'Clinical embryologist'], 'Percentage of Patients with Complications': 59.86307629809602,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'Schultz LLC', 'Location': 'Poland', 'Type of Institution': 'Public', 'Number of Years Worked There': 5, 'Medical Center Level': 'Tertiary', 'Number of Surgeries Performed': 900, 'Additional Responsibilities': ['Community pharmacist'], 'Percentage of Patients with Complications': 66.48031781539025,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'Martin, Anderson and Watts', 'Location': 'Poland', 'Type of Institution': 'Private', 'Number of Years Worked There': 20, 'Medical Center Level': 'Primary', 'Number of Surgeries Performed': 652, 'Additional Responsibilities': ['Geographical information systems officer', 'Embryologist, clinical', 'Air broker', 'Conference centre manager'], 'Percentage of Patients with Complications': 69.76325283733905,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 {'Institution Name': 'Pena, Johnson and Lynn', 'Location': 'Poland', 'Type of Institution': 'Private', 'Number of Years Worked There': 30, 'Medical Center Level': 'Tertiary', 'Number of Surgeries Performed': 234, 'Additional Responsibilities': [], 'Percentage of Patients with Complications': 64.38231330993092, 'Patient Feedback': 'The care provided was exceptional and the surgery was successful.', 'Patient Feedback Label': 5, 'Recommendation Letters': 'There are some areas where this surgeon needs to improve.', 'Recommendation Letters Label': 2, 'Recommendations from Former Employers': 'The surgeon performs satisfactorily in most cases.', 'Recommendations from Former Employers Label': 3}]</t>
  </si>
  <si>
    <t>Sutton Inc</t>
  </si>
  <si>
    <t>Mark Berg</t>
  </si>
  <si>
    <t>825-458-7076x82580</t>
  </si>
  <si>
    <t>[('Vascular Surgery', 59, datetime.date(2001, 12, 30), datetime.date(2007, 11, 19)), ('Ethics in Medical Practice', 79, datetime.date(2007, 10, 25), datetime.date(2003, 7, 1)), ('Microbiology', 100, datetime.date(2003, 4, 28), datetime.date(2004, 6, 6)), ('Cardiothoracic Surgery', 65, datetime.date(2006, 5, 21), datetime.date(2007, 10, 5)), ('Ethics in Medical Practice', 71, datetime.date(2006, 5, 19), datetime.date(2004, 4, 11)), ('Vascular Surgery', 60, datetime.date(2004, 2, 7), datetime.date(2008, 4, 23)), ('Cardiothoracic Surgery', 98, datetime.date(2005, 4, 27), datetime.date(2007, 8, 30)), ('Vascular Surgery', 89, datetime.date(2007, 11, 17), datetime.date(2002, 8, 18)), ('Pharmacology', 59, datetime.date(2003, 10, 11), datetime.date(2007, 6, 7)), ('Robotic Surgery', 63, datetime.date(2006, 4, 24), datetime.date(2005, 5, 25))]</t>
  </si>
  <si>
    <t>[{'Institution Name': 'Rogers and Sons', 'Location': 'Ukraine', 'Type of Institution': 'Private', 'Number of Years Worked There': 15, 'Medical Center Level': 'Primary', 'Number of Surgeries Performed': 478, 'Additional Responsibilities': ['Environmental consultant', 'Fast food restaurant manager'], 'Percentage of Patients with Complications': 54.71428451400323,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'Morris-Curry', 'Location': 'Ukraine', 'Type of Institution': 'Private', 'Number of Years Worked There': 5, 'Medical Center Level': 'Secondary', 'Number of Surgeries Performed': 579, 'Additional Responsibilities': ['Lecturer, further education'], 'Percentage of Patients with Complications': 89.2684887018547,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'Ross and Sons', 'Location': 'Ukraine', 'Type of Institution': 'Public', 'Number of Years Worked There': 25, 'Medical Center Level': 'Tertiary', 'Number of Surgeries Performed': 800, 'Additional Responsibilities': [], 'Percentage of Patients with Complications': 86.08010199998239,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'Luna, Brock and Scott', 'Location': 'Ukraine', 'Type of Institution': 'Private', 'Number of Years Worked There': 6, 'Medical Center Level': 'Tertiary', 'Number of Surgeries Performed': 311, 'Additional Responsibilities': ['Engineer, aeronautical', 'Radiographer, diagnostic'], 'Percentage of Patients with Complications': 60.97974586605351,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 {'Institution Name': 'Conley-Jimenez', 'Location': 'Ukraine', 'Type of Institution': 'Public', 'Number of Years Worked There': 1, 'Medical Center Level': 'Primary', 'Number of Surgeries Performed': 928, 'Additional Responsibilities': ['Administrator, education', 'Web designer', 'Industrial buyer'], 'Percentage of Patients with Complications': 82.07638686087742, 'Patient Feedback': 'Neither happy nor unhappy with the surgery. It was okay.', 'Patient Feedback Label': 3, 'Recommendation Letters': "The surgeon's work has been satisfactory and meets basic standards.", 'Recommendation Letters Label': 3, 'Recommendations from Former Employers': "I have the highest regard for this surgeon's skills and professionalism.", 'Recommendations from Former Employers Label': 5}]</t>
  </si>
  <si>
    <t>Smith, Williams and Clark</t>
  </si>
  <si>
    <t>Kristy Miller</t>
  </si>
  <si>
    <t>273.892.1086</t>
  </si>
  <si>
    <t>[('Biochemistry', 92, datetime.date(2000, 7, 25), datetime.date(2000, 6, 10)), ('Anatomy', 50, datetime.date(2000, 5, 8), datetime.date(2000, 3, 20)), ('Pediatric Surgery', 97, datetime.date(2000, 6, 27), datetime.date(2000, 5, 25)), ('Oncological Surgery', 53, datetime.date(2000, 4, 18), datetime.date(2000, 6, 20)), ('Anesthesiology', 51, datetime.date(2000, 4, 11), datetime.date(2000, 10, 4)), ('Ethics in Medical Practice', 97, datetime.date(2000, 8, 25), datetime.date(2000, 7, 30)), ('Neurosurgery', 57, datetime.date(2000, 6, 18), datetime.date(2000, 5, 3)), ('Orthopedic Surgery', 73, datetime.date(2000, 9, 22), datetime.date(2000, 8, 28)), ('Physiology', 98, datetime.date(2000, 4, 27), datetime.date(2000, 5, 20)), ('Pathology', 92, datetime.date(2000, 10, 15), datetime.date(2000, 3, 19))]</t>
  </si>
  <si>
    <t>[{'Institution Name': 'Sims-Shaw', 'Location': 'Lithuania', 'Type of Institution': 'Private', 'Number of Years Worked There': 27, 'Medical Center Level': 'Primary', 'Number of Surgeries Performed': 959, 'Additional Responsibilities': ['Translator', 'Mechanical engineer', 'Orthoptist', 'Psychotherapist, dance movement'], 'Percentage of Patients with Complications': 84.23019826450037, 'Patient Feedback': 'The surgery was less successful than expected.', 'Patient Feedback Label': 2, 'Recommendation Letters': 'The surgeon has shown remarkable skills and dedication.', 'Recommendation Letters Label': 5, 'Recommendations from Former Employers': "This surgeon's tenure was marked by numerous issues.", 'Recommendations from Former Employers Label': 1}]</t>
  </si>
  <si>
    <t>Ferguson, Ayers and Valenzuela</t>
  </si>
  <si>
    <t>Monica Rasmussen</t>
  </si>
  <si>
    <t>[('Anesthesiology', 56, datetime.date(2002, 7, 18), datetime.date(2002, 3, 16)), ('Ethics in Medical Practice', 50, datetime.date(2001, 12, 21), datetime.date(2002, 7, 27)), ('Ethics in Medical Practice', 60, datetime.date(2001, 11, 3), datetime.date(2005, 1, 23)), ('Robotic Surgery', 61, datetime.date(2006, 6, 6), datetime.date(2007, 4, 23)), ('Anesthesiology', 93, datetime.date(2001, 11, 2), datetime.date(2004, 12, 2)), ('Oncological Surgery', 66, datetime.date(2004, 1, 26), datetime.date(2007, 3, 14)), ('Pediatric Surgery', 66, datetime.date(2002, 12, 22), datetime.date(2004, 7, 14)), ('Pathology', 92, datetime.date(2003, 11, 12), datetime.date(2006, 11, 28)), ('Pharmacology', 93, datetime.date(2002, 2, 26), datetime.date(2005, 11, 11)), ('Orthopedic Surgery', 54, datetime.date(2006, 12, 24), datetime.date(2004, 5, 3))]</t>
  </si>
  <si>
    <t>[{'Institution Name': 'Wilson, Smith and Mitchell', 'Location': 'Russia', 'Type of Institution': 'Private', 'Number of Years Worked There': 21, 'Medical Center Level': 'Tertiary', 'Number of Surgeries Performed': 478, 'Additional Responsibilities': ['Outdoor activities/education manager', 'Media buyer', 'Furniture conservator/restorer'], 'Percentage of Patients with Complications': 94.80955928448232,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'Reed-Hayes', 'Location': 'Russia', 'Type of Institution': 'Private', 'Number of Years Worked There': 8, 'Medical Center Level': 'Secondary', 'Number of Surgeries Performed': 424, 'Additional Responsibilities': [], 'Percentage of Patients with Complications': 11.148352229305058,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 {'Institution Name': 'Murphy PLC', 'Location': 'Russia', 'Type of Institution': 'Public', 'Number of Years Worked There': 28, 'Medical Center Level': 'Secondary', 'Number of Surgeries Performed': 931, 'Additional Responsibilities': ['Purchasing manager', 'Comptroller'], 'Percentage of Patients with Complications': 4.935239907624189, 'Patient Feedback': 'The overall experience was just fine.', 'Patient Feedback Label': 3, 'Recommendation Letters': 'This surgeon is highly reliable and competent.', 'Recommendation Letters Label': 4, 'Recommendations from Former Employers': "There were occasional problems with this surgeon's reliability.", 'Recommendations from Former Employers Label': 2}]</t>
  </si>
  <si>
    <t>Low risk with minimal claims on record.</t>
  </si>
  <si>
    <t>Davis-Williams</t>
  </si>
  <si>
    <t>Timothy Morgan</t>
  </si>
  <si>
    <t>697-982-9213x07635</t>
  </si>
  <si>
    <t>[('Anatomy', 61, datetime.date(2001, 2, 27), datetime.date(2002, 2, 23)), ('Surgical Techniques', 89, datetime.date(1999, 9, 11), datetime.date(2002, 2, 22)), ('Orthopedic Surgery', 72, datetime.date(2001, 8, 2), datetime.date(2000, 3, 29)), ('Neurosurgery', 56, datetime.date(2000, 2, 24), datetime.date(1999, 9, 9)), ('Transplant Surgery', 75, datetime.date(2000, 4, 22), datetime.date(1999, 12, 13)), ('Ethics in Medical Practice', 92, datetime.date(2002, 3, 16), datetime.date(2001, 12, 5)), ('Microbiology', 78, datetime.date(2000, 11, 16), datetime.date(2000, 12, 6)), ('Vascular Surgery', 100, datetime.date(2000, 7, 22), datetime.date(1999, 11, 12)), ('Cardiothoracic Surgery', 50, datetime.date(2000, 3, 28), datetime.date(2000, 9, 6)), ('Emergency Medicine', 95, datetime.date(2001, 8, 25), datetime.date(2000, 8, 29))]</t>
  </si>
  <si>
    <t>[{'Institution Name': 'Fields LLC', 'Location': 'Ukraine', 'Type of Institution': 'Public', 'Number of Years Worked There': 17, 'Medical Center Level': 'Secondary', 'Number of Surgeries Performed': 640, 'Additional Responsibilities': [], 'Percentage of Patients with Complications': 41.78913423472469,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'Holder PLC', 'Location': 'Ukraine', 'Type of Institution': 'Public', 'Number of Years Worked There': 2, 'Medical Center Level': 'Primary', 'Number of Surgeries Performed': 79, 'Additional Responsibilities': ['Planning and development surveyor', 'Engineer, agricultural', 'Buyer, industrial'], 'Percentage of Patients with Complications': 91.43274984503566,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'Clarke PLC', 'Location': 'Ukraine', 'Type of Institution': 'Public', 'Number of Years Worked There': 4, 'Medical Center Level': 'Primary', 'Number of Surgeries Performed': 228, 'Additional Responsibilities': ['Oncologist', 'Engineer, technical sales', 'Public affairs consultant', 'Charity officer'], 'Percentage of Patients with Complications': 1.3892711885380327,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'Johnson, Prince and Fisher', 'Location': 'Ukraine', 'Type of Institution': 'Private', 'Number of Years Worked There': 22, 'Medical Center Level': 'Primary', 'Number of Surgeries Performed': 909, 'Additional Responsibilities': ['Local government officer'], 'Percentage of Patients with Complications': 25.508709912951886,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 {'Institution Name': 'Brandt, Johnson and Johnson', 'Location': 'Ukraine', 'Type of Institution': 'Public', 'Number of Years Worked There': 20, 'Medical Center Level': 'Primary', 'Number of Surgeries Performed': 662, 'Additional Responsibilities': ['Graphic designer', 'Therapist, drama', 'Sports development officer', 'Therapist, nutritional'], 'Percentage of Patients with Complications': 67.24786675222519, 'Patient Feedback': 'The doctor was knowledgeable and the procedure went well.', 'Patient Feedback Label': 4, 'Recommendation Letters': "The surgeon's work is generally satisfactory.", 'Recommendation Letters Label': 3, 'Recommendations from Former Employers': "This surgeon's work was consistently inadequate.", 'Recommendations from Former Employers Label': 1}]</t>
  </si>
  <si>
    <t>Low risk with long-term insurance coverage.</t>
  </si>
  <si>
    <t>Wright-Howe</t>
  </si>
  <si>
    <t>Michael Young</t>
  </si>
  <si>
    <t>(832)715-7209</t>
  </si>
  <si>
    <t>[('Pharmacology', 96, datetime.date(1999, 10, 19), datetime.date(1999, 3, 8)), ('Ethics in Medical Practice', 66, datetime.date(2003, 6, 6), datetime.date(2000, 9, 12)), ('Pathology', 79, datetime.date(2004, 10, 7), datetime.date(2005, 12, 3)), ('Neurosurgery', 96, datetime.date(2004, 5, 6), datetime.date(2005, 5, 20)), ('Pathology', 77, datetime.date(2006, 2, 14), datetime.date(1999, 11, 19)), ('Transplant Surgery', 78, datetime.date(1999, 7, 31), datetime.date(2001, 12, 9)), ('Vascular Surgery', 50, datetime.date(2005, 1, 17), datetime.date(2004, 12, 18)), ('Pathology', 86, datetime.date(2004, 4, 4), datetime.date(2004, 2, 10)), ('Biochemistry', 57, datetime.date(1998, 8, 9), datetime.date(2003, 3, 27)), ('Transplant Surgery', 87, datetime.date(2003, 4, 13), datetime.date(2002, 5, 8))]</t>
  </si>
  <si>
    <t>[{'Institution Name': 'Brown PLC', 'Location': 'Ukraine', 'Type of Institution': 'Private', 'Number of Years Worked There': 12, 'Medical Center Level': 'Primary', 'Number of Surgeries Performed': 564, 'Additional Responsibilities': ['Surveyor, insurance', 'Presenter, broadcasting', 'Medical secretary', 'Further education lecturer'], 'Percentage of Patients with Complications': 4.61682815741995,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'Sandoval, Sanchez and Young', 'Location': 'Ukraine', 'Type of Institution': 'Private', 'Number of Years Worked There': 23, 'Medical Center Level': 'Tertiary', 'Number of Surgeries Performed': 295, 'Additional Responsibilities': ['Neurosurgeon', 'Television production assistant', 'Community pharmacist', 'Sales professional, IT'], 'Percentage of Patients with Complications': 78.73433901770679,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'Francis, Blake and Conner', 'Location': 'Ukraine', 'Type of Institution': 'Private', 'Number of Years Worked There': 27, 'Medical Center Level': 'Secondary', 'Number of Surgeries Performed': 63, 'Additional Responsibilities': ['Forest/woodland manager', 'Landscape architect', 'Animal technologist'], 'Percentage of Patients with Complications': 89.22676273439478,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 {'Institution Name': 'Stanley, Bolton and Gregory', 'Location': 'Ukraine', 'Type of Institution': 'Private', 'Number of Years Worked There': 6, 'Medical Center Level': 'Secondary', 'Number of Surgeries Performed': 473, 'Additional Responsibilities': ['Psychologist, sport and exercise', 'Best boy', 'Meteorologist', 'Tax inspector'], 'Percentage of Patients with Complications': 24.797842700038974, 'Patient Feedback': 'The procedure was performed competently.', 'Patient Feedback Label': 3, 'Recommendation Letters': 'I would advise caution in hiring this surgeon.', 'Recommendation Letters Label': 2, 'Recommendations from Former Employers': "The surgeon's performance has been consistently exemplary.", 'Recommendations from Former Employers Label': 4}]</t>
  </si>
  <si>
    <t>Hansen PLC</t>
  </si>
  <si>
    <t>Jeffrey Bolton</t>
  </si>
  <si>
    <t>001-782-613-9164x90179</t>
  </si>
  <si>
    <t>[('Pediatric Surgery', 90, datetime.date(2000, 9, 19), datetime.date(2002, 2, 10)), ('Biochemistry', 82, datetime.date(2001, 2, 5), datetime.date(2002, 2, 19)), ('Anatomy', 78, datetime.date(1999, 10, 25), datetime.date(2001, 5, 14)), ('Anatomy', 62, datetime.date(2000, 6, 15), datetime.date(2001, 8, 18)), ('Anesthesiology', 53, datetime.date(2001, 6, 25), datetime.date(2001, 6, 23)), ('Trauma Surgery', 65, datetime.date(2001, 12, 5), datetime.date(2002, 5, 4)), ('Anatomy', 94, datetime.date(2001, 7, 7), datetime.date(2000, 4, 8)), ('Oncological Surgery', 76, datetime.date(2001, 11, 14), datetime.date(2000, 2, 2)), ('Oncological Surgery', 61, datetime.date(2001, 10, 16), datetime.date(2001, 5, 16)), ('Anesthesiology', 61, datetime.date(2000, 11, 17), datetime.date(2001, 7, 8))]</t>
  </si>
  <si>
    <t>[{'Institution Name': 'Brooks-Phillips', 'Location': 'Argentina', 'Type of Institution': 'Private', 'Number of Years Worked There': 5, 'Medical Center Level': 'Secondary', 'Number of Surgeries Performed': 270, 'Additional Responsibilities': [], 'Percentage of Patients with Complications': 32.35123316983244,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'Woods, Miller and Herring', 'Location': 'Argentina', 'Type of Institution': 'Public', 'Number of Years Worked There': 13, 'Medical Center Level': 'Secondary', 'Number of Surgeries Performed': 166, 'Additional Responsibilities': ['Building surveyor', 'Surveyor, minerals', 'Holiday representative', 'Radiographer, diagnostic', 'Bookseller'], 'Percentage of Patients with Complications': 45.19248342299393,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'Moore-Hernandez', 'Location': 'Argentina', 'Type of Institution': 'Public', 'Number of Years Worked There': 24, 'Medical Center Level': 'Secondary', 'Number of Surgeries Performed': 34, 'Additional Responsibilities': [], 'Percentage of Patients with Complications': 50.868843855153,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 {'Institution Name': 'Hughes-Peterson', 'Location': 'Argentina', 'Type of Institution': 'Private', 'Number of Years Worked There': 29, 'Medical Center Level': 'Tertiary', 'Number of Surgeries Performed': 117, 'Additional Responsibilities': ['Solicitor, Scotland', 'Administrator, education', 'Aid worker'], 'Percentage of Patients with Complications': 89.87788242296241, 'Patient Feedback': "Couldn't be happier with the results and the care provided.", 'Patient Feedback Label': 5, 'Recommendation Letters': 'The surgeon has demonstrated excellent skills and professionalism.', 'Recommendation Letters Label': 4, 'Recommendations from Former Employers': 'The surgeon meets the expected level of competence.', 'Recommendations from Former Employers Label': 3}]</t>
  </si>
  <si>
    <t>Diaz Group</t>
  </si>
  <si>
    <t>Stephanie Richardson</t>
  </si>
  <si>
    <t>286-791-4069x45173</t>
  </si>
  <si>
    <t>[('Ethics in Medical Practice', 86, datetime.date(2002, 9, 13), datetime.date(1999, 4, 30)), ('Microbiology', 57, datetime.date(1996, 7, 6), datetime.date(1997, 8, 14)), ('Anatomy', 51, datetime.date(2003, 5, 14), datetime.date(2001, 11, 21)), ('Pediatric Surgery', 88, datetime.date(2002, 3, 31), datetime.date(2005, 4, 8)), ('Anesthesiology', 61, datetime.date(2005, 12, 6), datetime.date(2002, 1, 3)), ('Oncological Surgery', 83, datetime.date(2002, 3, 25), datetime.date(2000, 1, 13)), ('Emergency Medicine', 96, datetime.date(2006, 5, 8), datetime.date(2001, 6, 19)), ('Pathology', 82, datetime.date(2003, 3, 11), datetime.date(2001, 2, 10)), ('Robotic Surgery', 73, datetime.date(2003, 11, 29), datetime.date(2002, 6, 7)), ('Emergency Medicine', 86, datetime.date(2001, 2, 6), datetime.date(2004, 9, 20))]</t>
  </si>
  <si>
    <t>[{'Institution Name': 'Ellis, Torres and Griffin', 'Location': 'France', 'Type of Institution': 'Private', 'Number of Years Worked There': 16, 'Medical Center Level': 'Primary', 'Number of Surgeries Performed': 179, 'Additional Responsibilities': ['Archaeologist'], 'Percentage of Patients with Complications': 57.369726602110916,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'Ellis-Davis', 'Location': 'France', 'Type of Institution': 'Private', 'Number of Years Worked There': 6, 'Medical Center Level': 'Primary', 'Number of Surgeries Performed': 68, 'Additional Responsibilities': ['IT technical support officer', 'Quarry manager'], 'Percentage of Patients with Complications': 50.783278366722264,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'Boone LLC', 'Location': 'France', 'Type of Institution': 'Private', 'Number of Years Worked There': 15, 'Medical Center Level': 'Secondary', 'Number of Surgeries Performed': 526, 'Additional Responsibilities': [], 'Percentage of Patients with Complications': 83.85904136460901,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 {'Institution Name': 'Quinn, Drake and Day', 'Location': 'France', 'Type of Institution': 'Private', 'Number of Years Worked There': 16, 'Medical Center Level': 'Secondary', 'Number of Surgeries Performed': 185, 'Additional Responsibilities': ['Speech and language therapist', 'Marketing executive'], 'Percentage of Patients with Complications': 80.4304774598567, 'Patient Feedback': "I couldn't have asked for a better experience.", 'Patient Feedback Label': 5, 'Recommendation Letters': "The surgeon's work is exceptional and reliable.", 'Recommendation Letters Label': 5, 'Recommendations from Former Employers': 'I highly recommend this surgeon for their skills and professionalism.', 'Recommendations from Former Employers Label': 4}]</t>
  </si>
  <si>
    <t>Torres-King</t>
  </si>
  <si>
    <t>Kristine Davis</t>
  </si>
  <si>
    <t>001-902-662-5176x18022</t>
  </si>
  <si>
    <t>[('Ethics in Medical Practice', 88, datetime.date(2007, 11, 20), datetime.date(2007, 6, 8)), ('Physiology', 50, datetime.date(2006, 11, 29), datetime.date(2003, 9, 10)), ('Microbiology', 93, datetime.date(2005, 7, 31), datetime.date(2006, 2, 14)), ('Physiology', 71, datetime.date(2004, 9, 28), datetime.date(2004, 10, 22)), ('Oncological Surgery', 70, datetime.date(2003, 10, 5), datetime.date(2005, 7, 16)), ('Pharmacology', 51, datetime.date(2006, 3, 13), datetime.date(2004, 3, 28)), ('Biochemistry', 57, datetime.date(2004, 5, 22), datetime.date(2005, 9, 20)), ('Orthopedic Surgery', 54, datetime.date(2006, 3, 12), datetime.date(2004, 7, 15)), ('Surgical Techniques', 70, datetime.date(2003, 10, 22), datetime.date(2008, 5, 25)), ('Pharmacology', 98, datetime.date(2004, 10, 2), datetime.date(2004, 1, 5))]</t>
  </si>
  <si>
    <t>[{'Institution Name': 'Moyer and Sons', 'Location': 'Ukraine', 'Type of Institution': 'Public', 'Number of Years Worked There': 16, 'Medical Center Level': 'Primary', 'Number of Surgeries Performed': 101, 'Additional Responsibilities': ['Outdoor activities/education manager', 'Psychologist, prison and probation services', 'Geoscientist', 'Secondary school teacher', 'Radiation protection practitioner'], 'Percentage of Patients with Complications': 27.483346482310445,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'Fleming-Hall', 'Location': 'Ukraine', 'Type of Institution': 'Public', 'Number of Years Worked There': 16, 'Medical Center Level': 'Tertiary', 'Number of Surgeries Performed': 763, 'Additional Responsibilities': ['Corporate treasurer', 'Designer, multimedia', 'Sales promotion account executive', 'Immunologist', 'Animal nutritionist'], 'Percentage of Patients with Complications': 22.635038010314812,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 Ltd', 'Location': 'Ukraine', 'Type of Institution': 'Private', 'Number of Years Worked There': 27, 'Medical Center Level': 'Secondary', 'Number of Surgeries Performed': 896, 'Additional Responsibilities': ['Chartered management accountant'], 'Percentage of Patients with Complications': 27.767374956851388,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 {'Institution Name': 'Thomas-Rich', 'Location': 'Ukraine', 'Type of Institution': 'Public', 'Number of Years Worked There': 15, 'Medical Center Level': 'Tertiary', 'Number of Surgeries Performed': 875, 'Additional Responsibilities': ['Community pharmacist', 'Forest/woodland manager', 'Education officer, museum', 'Retail merchandiser', 'Financial controller'], 'Percentage of Patients with Complications': 48.72646879129741, 'Patient Feedback': 'The procedure was successful and the doctor was attentive.', 'Patient Feedback Label': 4, 'Recommendation Letters': 'I highly endorse this surgeon for their skills and dedication.', 'Recommendation Letters Label': 4, 'Recommendations from Former Employers': 'This surgeon failed to meet our performance criteria.', 'Recommendations from Former Employers Label': 1}]</t>
  </si>
  <si>
    <t>Hicks Ltd</t>
  </si>
  <si>
    <t>John Mccullough</t>
  </si>
  <si>
    <t>+1-845-530-7350x507</t>
  </si>
  <si>
    <t>[('Anatomy', 75, datetime.date(2003, 2, 9), datetime.date(2004, 9, 13)), ('Biochemistry', 64, datetime.date(2003, 2, 21), datetime.date(2002, 10, 26)), ('Plastic and Reconstructive Surgery', 94, datetime.date(2002, 11, 4), datetime.date(2003, 9, 23)), ('Physiology', 86, datetime.date(2002, 11, 27), datetime.date(2005, 5, 16)), ('Pathology', 54, datetime.date(2004, 7, 28), datetime.date(2005, 6, 22)), ('Oncological Surgery', 93, datetime.date(2004, 11, 18), datetime.date(2005, 4, 25)), ('Surgical Techniques', 63, datetime.date(2004, 1, 4), datetime.date(2004, 12, 7)), ('Transplant Surgery', 66, datetime.date(2005, 7, 30), datetime.date(2004, 8, 2)), ('Trauma Surgery', 95, datetime.date(2003, 7, 28), datetime.date(2004, 3, 13)), ('Microbiology', 93, datetime.date(2003, 11, 6), datetime.date(2003, 1, 2))]</t>
  </si>
  <si>
    <t>[{'Institution Name': 'Nelson, Munoz and Mayo', 'Location': 'United Kingdom', 'Type of Institution': 'Private', 'Number of Years Worked There': 13, 'Medical Center Level': 'Tertiary', 'Number of Surgeries Performed': 412, 'Additional Responsibilities': ['Exhibition designer', 'Warehouse manager'], 'Percentage of Patients with Complications': 29.311421236888425, 'Patient Feedback': 'I am very disappointed. The surgery was botched and the aftercare was awful.', 'Patient Feedback Label': 1, 'Recommendation Letters': 'I cannot recommend this surgeon. There have been multiple issues with performance and professionalism.', 'Recommendation Letters Label': 1, 'Recommendations from Former Employers': "This surgeon's performance was inconsistent.", 'Recommendations from Former Employers Label': 2}]</t>
  </si>
  <si>
    <t>Wright, Butler and Martinez</t>
  </si>
  <si>
    <t>Derek Chan</t>
  </si>
  <si>
    <t>432.459.8752</t>
  </si>
  <si>
    <t>[('Anatomy', 74, datetime.date(2005, 12, 30), datetime.date(2003, 8, 29)), ('Plastic and Reconstructive Surgery', 88, datetime.date(2005, 7, 8), datetime.date(2004, 10, 11)), ('Emergency Medicine', 87, datetime.date(2002, 9, 6), datetime.date(2002, 7, 16)), ('Pediatric Surgery', 62, datetime.date(2005, 4, 16), datetime.date(2006, 1, 2)), ('Biochemistry', 65, datetime.date(2002, 10, 22), datetime.date(2004, 9, 11)), ('Orthopedic Surgery', 74, datetime.date(2003, 3, 10), datetime.date(2005, 7, 16)), ('Neurosurgery', 92, datetime.date(2002, 10, 10), datetime.date(2004, 4, 7)), ('Microbiology', 86, datetime.date(2003, 4, 29), datetime.date(2005, 9, 3)), ('Plastic and Reconstructive Surgery', 70, datetime.date(2003, 7, 18), datetime.date(2003, 1, 3)), ('Ethics in Medical Practice', 80, datetime.date(2003, 7, 28), datetime.date(2002, 8, 22))]</t>
  </si>
  <si>
    <t>[{'Institution Name': 'Hernandez, Castro and King', 'Location': 'Lithuania', 'Type of Institution': 'Private', 'Number of Years Worked There': 18, 'Medical Center Level': 'Primary', 'Number of Surgeries Performed': 8, 'Additional Responsibilities': ['Water quality scientist', 'Higher education lecturer', 'Special educational needs teacher', 'Media buyer', 'Psychologist, sport and exercise'], 'Percentage of Patients with Complications': 88.0378919320571,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 {'Institution Name': 'Krause and Sons', 'Location': 'Lithuania', 'Type of Institution': 'Private', 'Number of Years Worked There': 11, 'Medical Center Level': 'Tertiary', 'Number of Surgeries Performed': 71, 'Additional Responsibilities': ['Surgeon', 'Personal assistant', 'Civil Service fast streamer', 'Radio broadcast assistant', 'Physiological scientist'], 'Percentage of Patients with Complications': 84.06780509054919, 'Patient Feedback': 'The overall experience was just fine.', 'Patient Feedback Label': 3, 'Recommendation Letters': 'This surgeon is a top-tier professional with outstanding abilities.', 'Recommendation Letters Label': 5, 'Recommendations from Former Employers': 'The surgeon has shown remarkable skills and dedication.', 'Recommendations from Former Employers Label': 5}]</t>
  </si>
  <si>
    <t>Lewis, Huff and Rogers</t>
  </si>
  <si>
    <t>Linda Gonzales</t>
  </si>
  <si>
    <t>+1-325-918-3688x560</t>
  </si>
  <si>
    <t>[('Vascular Surgery', 76, datetime.date(1996, 10, 5), datetime.date(1999, 6, 3)), ('Pediatric Surgery', 100, datetime.date(1998, 7, 8), datetime.date(2001, 5, 8)), ('Plastic and Reconstructive Surgery', 100, datetime.date(1996, 2, 29), datetime.date(2006, 4, 11)), ('Pharmacology', 50, datetime.date(1996, 7, 9), datetime.date(2002, 5, 25)), ('Plastic and Reconstructive Surgery', 86, datetime.date(2003, 3, 7), datetime.date(1997, 10, 9)), ('Pharmacology', 73, datetime.date(2005, 3, 18), datetime.date(1996, 7, 23)), ('Orthopedic Surgery', 55, datetime.date(2005, 4, 3), datetime.date(2003, 6, 2)), ('Anesthesiology', 61, datetime.date(1998, 10, 14), datetime.date(1998, 3, 25)), ('Robotic Surgery', 93, datetime.date(1997, 1, 16), datetime.date(1996, 1, 29)), ('Orthopedic Surgery', 87, datetime.date(2003, 9, 8), datetime.date(1994, 12, 12))]</t>
  </si>
  <si>
    <t>[{'Institution Name': 'Anderson and Sons', 'Location': 'Ukraine', 'Type of Institution': 'Private', 'Number of Years Worked There': 8, 'Medical Center Level': 'Primary', 'Number of Surgeries Performed': 826, 'Additional Responsibilities': ['Merchant navy officer', 'Forensic scientist'], 'Percentage of Patients with Complications': 38.794870965011974,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'Ramirez-James', 'Location': 'Ukraine', 'Type of Institution': 'Private', 'Number of Years Worked There': 17, 'Medical Center Level': 'Secondary', 'Number of Surgeries Performed': 980, 'Additional Responsibilities': ['Company secretary'], 'Percentage of Patients with Complications': 31.720760248991876,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'White-Howe', 'Location': 'Ukraine', 'Type of Institution': 'Private', 'Number of Years Worked There': 13, 'Medical Center Level': 'Tertiary', 'Number of Surgeries Performed': 914, 'Additional Responsibilities': [], 'Percentage of Patients with Complications': 97.21054257436853,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'Hill-Williams', 'Location': 'Ukraine', 'Type of Institution': 'Private', 'Number of Years Worked There': 30, 'Medical Center Level': 'Secondary', 'Number of Surgeries Performed': 507, 'Additional Responsibilities': ['Lobbyist', 'Legal executive'], 'Percentage of Patients with Complications': 95.51130606724048,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 {'Institution Name': 'Robertson, Reed and Houston', 'Location': 'Ukraine', 'Type of Institution': 'Private', 'Number of Years Worked There': 25, 'Medical Center Level': 'Primary', 'Number of Surgeries Performed': 554, 'Additional Responsibilities': [], 'Percentage of Patients with Complications': 95.11543591029178, 'Patient Feedback': 'The procedure was performed with great care.', 'Patient Feedback Label': 4, 'Recommendation Letters': 'This surgeon is highly competent and professional.', 'Recommendation Letters Label': 4, 'Recommendations from Former Employers': "This surgeon's conduct was unprofessional.", 'Recommendations from Former Employers Label': 1}]</t>
  </si>
  <si>
    <t>No claims filed, excellent standing indicated.</t>
  </si>
  <si>
    <t>Ford, Rowe and Wood</t>
  </si>
  <si>
    <t>Sabrina Velazquez</t>
  </si>
  <si>
    <t>+1-257-494-6384x5829</t>
  </si>
  <si>
    <t>[('Anesthesiology', 63, datetime.date(2003, 10, 24), datetime.date(2000, 10, 3)), ('Cardiothoracic Surgery', 55, datetime.date(2001, 5, 13), datetime.date(2002, 8, 3)), ('Pharmacology', 100, datetime.date(2002, 7, 24), datetime.date(2003, 6, 29)), ('Robotic Surgery', 91, datetime.date(2002, 3, 25), datetime.date(2003, 8, 21)), ('Emergency Medicine', 99, datetime.date(2002, 4, 20), datetime.date(2000, 6, 2)), ('Emergency Medicine', 74, datetime.date(2000, 10, 18), datetime.date(2003, 3, 7)), ('Cardiothoracic Surgery', 51, datetime.date(2000, 6, 6), datetime.date(2001, 3, 13)), ('Biochemistry', 81, datetime.date(2000, 8, 14), datetime.date(2000, 11, 30)), ('Pharmacology', 58, datetime.date(2002, 12, 8), datetime.date(2001, 12, 8)), ('Pharmacology', 61, datetime.date(2003, 10, 11), datetime.date(2000, 11, 7))]</t>
  </si>
  <si>
    <t>[{'Institution Name': 'Diaz-Williams', 'Location': 'Moldova', 'Type of Institution': 'Public', 'Number of Years Worked There': 12, 'Medical Center Level': 'Secondary', 'Number of Surgeries Performed': 231, 'Additional Responsibilities': [], 'Percentage of Patients with Complications': 68.36109660527019,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'Hopkins Group', 'Location': 'Moldova', 'Type of Institution': 'Private', 'Number of Years Worked There': 5, 'Medical Center Level': 'Secondary', 'Number of Surgeries Performed': 610, 'Additional Responsibilities': ['Scientist, water quality', 'Education officer, environmental', 'Scientist, clinical (histocompatibility and immunogenetics)'], 'Percentage of Patients with Complications': 80.63535984307399,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'Barber-Gomez', 'Location': 'Moldova', 'Type of Institution': 'Private', 'Number of Years Worked There': 3, 'Medical Center Level': 'Primary', 'Number of Surgeries Performed': 116, 'Additional Responsibilities': [], 'Percentage of Patients with Complications': 91.61221293801123,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'Dominguez-Turner', 'Location': 'Moldova', 'Type of Institution': 'Private', 'Number of Years Worked There': 2, 'Medical Center Level': 'Primary', 'Number of Surgeries Performed': 619, 'Additional Responsibilities': ['Arboriculturist'], 'Percentage of Patients with Complications': 26.307059852789095,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 {'Institution Name': 'Barrett, Murphy and Holmes', 'Location': 'Moldova', 'Type of Institution': 'Public', 'Number of Years Worked There': 24, 'Medical Center Level': 'Tertiary', 'Number of Surgeries Performed': 556, 'Additional Responsibilities': [], 'Percentage of Patients with Complications': 69.4152437457355, 'Patient Feedback': 'Neither happy nor unhappy with the surgery. It was okay.', 'Patient Feedback Label': 3, 'Recommendation Letters': "The surgeon's work is outstanding and reliable.", 'Recommendation Letters Label': 4, 'Recommendations from Former Employers': 'Numerous complaints were received about this surgeon.', 'Recommendations from Former Employers Label': 1}]</t>
  </si>
  <si>
    <t>Mendoza LLC</t>
  </si>
  <si>
    <t>Anna Burton</t>
  </si>
  <si>
    <t>+1-926-603-9973x6571</t>
  </si>
  <si>
    <t>[('Oncological Surgery', 62, datetime.date(1998, 12, 29), datetime.date(2001, 8, 15)), ('Physiology', 55, datetime.date(1997, 7, 30), datetime.date(1997, 5, 15)), ('Anatomy', 100, datetime.date(1997, 1, 31), datetime.date(2000, 11, 21)), ('Pathology', 87, datetime.date(2000, 9, 10), datetime.date(1995, 12, 9)), ('Trauma Surgery', 82, datetime.date(2001, 8, 15), datetime.date(1995, 7, 29)), ('Robotic Surgery', 65, datetime.date(1996, 8, 2), datetime.date(2000, 3, 21)), ('Trauma Surgery', 89, datetime.date(2000, 2, 12), datetime.date(1997, 6, 12)), ('Surgical Techniques', 55, datetime.date(1998, 7, 29), datetime.date(2000, 9, 27)), ('Surgical Techniques', 64, datetime.date(2000, 10, 29), datetime.date(1996, 3, 9)), ('Biochemistry', 77, datetime.date(1997, 8, 4), datetime.date(1998, 1, 31))]</t>
  </si>
  <si>
    <t>[{'Institution Name': 'Skinner Group', 'Location': 'Poland', 'Type of Institution': 'Public', 'Number of Years Worked There': 6, 'Medical Center Level': 'Tertiary', 'Number of Surgeries Performed': 589, 'Additional Responsibilities': ['Scientist, research (medical)', 'Actor', 'Amenity horticulturist', 'Senior tax professional/tax inspector'], 'Percentage of Patients with Complications': 47.04209802716376,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'Haney-Jimenez', 'Location': 'Poland', 'Type of Institution': 'Public', 'Number of Years Worked There': 9, 'Medical Center Level': 'Secondary', 'Number of Surgeries Performed': 183, 'Additional Responsibilities': ['Scientist, research (physical sciences)', 'Health and safety inspector', 'Town planner'], 'Percentage of Patients with Complications': 77.5509239874316,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'Collins, Powell and Turner', 'Location': 'Poland', 'Type of Institution': 'Private', 'Number of Years Worked There': 23, 'Medical Center Level': 'Tertiary', 'Number of Surgeries Performed': 271, 'Additional Responsibilities': ['Education officer, environmental', 'Surveyor, rural practice', 'Camera operator', 'Furniture designer', 'Therapist, speech and language'], 'Percentage of Patients with Complications': 3.3440140657214568,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'Marks-Chambers', 'Location': 'Poland', 'Type of Institution': 'Public', 'Number of Years Worked There': 23, 'Medical Center Level': 'Secondary', 'Number of Surgeries Performed': 862, 'Additional Responsibilities': ['Horticulturist, amenity', 'Camera operator', 'Therapist, occupational', 'Ergonomist', 'Magazine features editor'], 'Percentage of Patients with Complications': 76.55138497954485,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 {'Institution Name': 'Torres, Johnson and Salazar', 'Location': 'Poland', 'Type of Institution': 'Public', 'Number of Years Worked There': 6, 'Medical Center Level': 'Secondary', 'Number of Surgeries Performed': 477, 'Additional Responsibilities': ['Administrator, arts'], 'Percentage of Patients with Complications': 54.79067638492111, 'Patient Feedback': 'I felt like just another number, not a patient.', 'Patient Feedback Label': 2, 'Recommendation Letters': 'The surgeon has shown exceptional abilities and dedication.', 'Recommendation Letters Label': 4, 'Recommendations from Former Employers': 'The surgeon meets professional requirements.', 'Recommendations from Former Employers Label': 3}]</t>
  </si>
  <si>
    <t>Average risk with a few minor claims.</t>
  </si>
  <si>
    <t>Kane, Garcia and Smith</t>
  </si>
  <si>
    <t>Meredith Collins</t>
  </si>
  <si>
    <t>+1-770-614-3476x7041</t>
  </si>
  <si>
    <t>[('Orthopedic Surgery', 84, datetime.date(2008, 4, 8), datetime.date(2005, 10, 26)), ('Pharmacology', 50, datetime.date(2003, 9, 22), datetime.date(1999, 9, 17)), ('Pediatric Surgery', 79, datetime.date(2001, 6, 9), datetime.date(1998, 5, 21)), ('Anesthesiology', 54, datetime.date(2008, 11, 24), datetime.date(2004, 2, 2)), ('Vascular Surgery', 69, datetime.date(1998, 3, 2), datetime.date(2008, 7, 27)), ('Robotic Surgery', 64, datetime.date(2009, 1, 13), datetime.date(2003, 5, 4)), ('Physiology', 56, datetime.date(2005, 6, 22), datetime.date(2002, 9, 10)), ('Ethics in Medical Practice', 86, datetime.date(2006, 4, 22), datetime.date(2001, 5, 29)), ('Transplant Surgery', 96, datetime.date(2001, 3, 29), datetime.date(2005, 8, 22)), ('Robotic Surgery', 56, datetime.date(2003, 11, 2), datetime.date(1998, 4, 1))]</t>
  </si>
  <si>
    <t>[{'Institution Name': 'White, Ward and Sanchez', 'Location': 'United States', 'Type of Institution': 'Private', 'Number of Years Worked There': 30, 'Medical Center Level': 'Primary', 'Number of Surgeries Performed': 859, 'Additional Responsibilities': ['Futures trader', 'Forensic scientist', 'Adult nurse', 'Economist', 'Administrator, local government'], 'Percentage of Patients with Complications': 4.407280151174742,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'Austin Ltd', 'Location': 'United States', 'Type of Institution': 'Private', 'Number of Years Worked There': 30, 'Medical Center Level': 'Primary', 'Number of Surgeries Performed': 585, 'Additional Responsibilities': ['Scientist, product/process development', 'Print production planner'], 'Percentage of Patients with Complications': 80.966879292798,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 {'Institution Name': 'Avila, Coleman and Hurst', 'Location': 'United States', 'Type of Institution': 'Private', 'Number of Years Worked There': 24, 'Medical Center Level': 'Primary', 'Number of Surgeries Performed': 71, 'Additional Responsibilities': ['Physicist, medical', 'Systems analyst'], 'Percentage of Patients with Complications': 58.18161073477184, 'Patient Feedback': 'I had a positive experience and the surgery went well.', 'Patient Feedback Label': 4, 'Recommendation Letters': "The surgeon's track record is not entirely positive.", 'Recommendation Letters Label': 2, 'Recommendations from Former Employers': "This surgeon's tenure was highly unsatisfactory.", 'Recommendations from Former Employers Label': 1}]</t>
  </si>
  <si>
    <t>Gordon, Hernandez and King</t>
  </si>
  <si>
    <t>David Rice</t>
  </si>
  <si>
    <t>001-714-377-2230x53651</t>
  </si>
  <si>
    <t>[('Trauma Surgery', 95, datetime.date(2003, 5, 4), datetime.date(2004, 7, 10)), ('Emergency Medicine', 67, datetime.date(2005, 1, 16), datetime.date(2003, 5, 18)), ('Microbiology', 63, datetime.date(2003, 8, 15), datetime.date(2005, 7, 8)), ('Ethics in Medical Practice', 88, datetime.date(2006, 9, 14), datetime.date(2007, 2, 18)), ('Biochemistry', 93, datetime.date(2005, 2, 4), datetime.date(2004, 10, 27)), ('Plastic and Reconstructive Surgery', 93, datetime.date(2004, 3, 9), datetime.date(2004, 4, 6)), ('Pharmacology', 55, datetime.date(2004, 7, 29), datetime.date(2006, 7, 10)), ('Pediatric Surgery', 68, datetime.date(2006, 6, 12), datetime.date(2004, 2, 20)), ('Emergency Medicine', 72, datetime.date(2006, 11, 15), datetime.date(2006, 6, 1)), ('Microbiology', 89, datetime.date(2005, 5, 16), datetime.date(2004, 5, 16))]</t>
  </si>
  <si>
    <t>[{'Institution Name': 'Lopez and Sons', 'Location': 'Brazil', 'Type of Institution': 'Private', 'Number of Years Worked There': 16, 'Medical Center Level': 'Tertiary', 'Number of Surgeries Performed': 683, 'Additional Responsibilities': ['Archaeologist', 'Dentist', 'Intelligence analyst', 'Nurse, adult', 'Trade union research officer'], 'Percentage of Patients with Complications': 19.537555398941663,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'Hoffman Ltd', 'Location': 'Brazil', 'Type of Institution': 'Private', 'Number of Years Worked There': 9, 'Medical Center Level': 'Secondary', 'Number of Surgeries Performed': 515, 'Additional Responsibilities': ['Newspaper journalist', 'Optician, dispensing', 'Neurosurgeon'], 'Percentage of Patients with Complications': 2.396970324977976,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'Valenzuela Group', 'Location': 'Brazil', 'Type of Institution': 'Private', 'Number of Years Worked There': 5, 'Medical Center Level': 'Tertiary', 'Number of Surgeries Performed': 891, 'Additional Responsibilities': ['Chief Strategy Officer', 'Holiday representative'], 'Percentage of Patients with Complications': 45.56793918151904,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'Davis LLC', 'Location': 'Brazil', 'Type of Institution': 'Public', 'Number of Years Worked There': 17, 'Medical Center Level': 'Tertiary', 'Number of Surgeries Performed': 973, 'Additional Responsibilities': ['Copy'], 'Percentage of Patients with Complications': 9.90854162509659,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 {'Institution Name': 'Rivera-Greer', 'Location': 'Brazil', 'Type of Institution': 'Public', 'Number of Years Worked There': 5, 'Medical Center Level': 'Tertiary', 'Number of Surgeries Performed': 356, 'Additional Responsibilities': [], 'Percentage of Patients with Complications': 11.353462500527812, 'Patient Feedback': 'The surgery was routine and recovery was average.', 'Patient Feedback Label': 3, 'Recommendation Letters': "There are no significant issues with this surgeon's performance.", 'Recommendation Letters Label': 3, 'Recommendations from Former Employers': 'This surgeon exhibited a lack of professionalism.', 'Recommendations from Former Employers Label': 1}]</t>
  </si>
  <si>
    <t>Roberts, Miller and Hernandez</t>
  </si>
  <si>
    <t>Cassandra Tran</t>
  </si>
  <si>
    <t>[('Cardiothoracic Surgery', 63, datetime.date(2002, 12, 18), datetime.date(2003, 1, 16)), ('Robotic Surgery', 58, datetime.date(2002, 7, 7), datetime.date(2003, 3, 2)), ('Microbiology', 57, datetime.date(2001, 1, 25), datetime.date(2001, 7, 2)), ('Pathology', 90, datetime.date(2003, 3, 6), datetime.date(2001, 6, 6)), ('Cardiothoracic Surgery', 63, datetime.date(2000, 12, 24), datetime.date(2003, 7, 31)), ('Vascular Surgery', 77, datetime.date(2001, 12, 11), datetime.date(2001, 3, 14)), ('Anesthesiology', 87, datetime.date(2002, 9, 2), datetime.date(2001, 8, 5)), ('Orthopedic Surgery', 70, datetime.date(2001, 2, 5), datetime.date(2001, 2, 26)), ('Transplant Surgery', 93, datetime.date(2002, 12, 11), datetime.date(2003, 3, 12)), ('Transplant Surgery', 55, datetime.date(2003, 4, 21), datetime.date(2003, 7, 22))]</t>
  </si>
  <si>
    <t>[{'Institution Name': 'Fernandez-Nichols', 'Location': 'Russia', 'Type of Institution': 'Private', 'Number of Years Worked There': 2, 'Medical Center Level': 'Primary', 'Number of Surgeries Performed': 277, 'Additional Responsibilities': ['Nature conservation officer', 'Magazine features editor', 'Architectural technologist', 'Designer, industrial/product', 'Geologist, engineering'], 'Percentage of Patients with Complications': 17.700881030782323,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'Solomon-Valdez', 'Location': 'Russia', 'Type of Institution': 'Private', 'Number of Years Worked There': 29, 'Medical Center Level': 'Tertiary', 'Number of Surgeries Performed': 549, 'Additional Responsibilities': [], 'Percentage of Patients with Complications': 70.54527017581087,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'Armstrong LLC', 'Location': 'Russia', 'Type of Institution': 'Public', 'Number of Years Worked There': 24, 'Medical Center Level': 'Primary', 'Number of Surgeries Performed': 428, 'Additional Responsibilities': ['Systems analyst', 'Paramedic', 'Geographical information systems officer', 'Engineer, production'], 'Percentage of Patients with Complications': 83.87190639439504,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 {'Institution Name': 'Gilbert and Sons', 'Location': 'Russia', 'Type of Institution': 'Private', 'Number of Years Worked There': 7, 'Medical Center Level': 'Tertiary', 'Number of Surgeries Performed': 996, 'Additional Responsibilities': ['Careers adviser'], 'Percentage of Patients with Complications': 59.154310144235225, 'Patient Feedback': 'I felt neglected and the aftercare was nonexistent.', 'Patient Feedback Label': 1, 'Recommendation Letters': 'This surgeon is a top-notch professional.', 'Recommendation Letters Label': 4, 'Recommendations from Former Employers': "The surgeon's work is generally acceptable.", 'Recommendations from Former Employers Label': 3}]</t>
  </si>
  <si>
    <t>Low-risk profile with few claims filed.</t>
  </si>
  <si>
    <t>Hammond Group</t>
  </si>
  <si>
    <t>Margaret Lowe</t>
  </si>
  <si>
    <t>649-296-2749x223</t>
  </si>
  <si>
    <t>[('Biochemistry', 80, datetime.date(1999, 5, 11), datetime.date(1999, 4, 1)), ('Robotic Surgery', 52, datetime.date(1996, 12, 24), datetime.date(1996, 8, 27)), ('Anatomy', 77, datetime.date(1997, 9, 13), datetime.date(1998, 10, 19)), ('Anatomy', 93, datetime.date(1996, 6, 4), datetime.date(2000, 11, 25)), ('Cardiothoracic Surgery', 86, datetime.date(1998, 6, 20), datetime.date(1998, 3, 13)), ('Emergency Medicine', 51, datetime.date(1999, 5, 31), datetime.date(1999, 1, 28)), ('Pathology', 76, datetime.date(1999, 1, 16), datetime.date(2000, 1, 12)), ('Cardiothoracic Surgery', 87, datetime.date(1999, 8, 26), datetime.date(1998, 1, 30)), ('Trauma Surgery', 59, datetime.date(1997, 8, 17), datetime.date(1997, 7, 25)), ('Trauma Surgery', 83, datetime.date(2000, 10, 6), datetime.date(1996, 6, 3))]</t>
  </si>
  <si>
    <t>[{'Institution Name': 'Martinez and Sons', 'Location': 'Canada', 'Type of Institution': 'Private', 'Number of Years Worked There': 1, 'Medical Center Level': 'Secondary', 'Number of Surgeries Performed': 217, 'Additional Responsibilities': [], 'Percentage of Patients with Complications': 29.386105344925927, 'Patient Feedback': 'I am extremely happy with the surgery and the care provided.', 'Patient Feedback Label': 5, 'Recommendation Letters': "The surgeon's work is generally adequate.", 'Recommendation Letters Label': 3, 'Recommendations from Former Employers': "There were occasional lapses in this surgeon's performance.", 'Recommendations from Former Employers Label': 2}]</t>
  </si>
  <si>
    <t>Insurance record with average risk level.</t>
  </si>
  <si>
    <t>Chavez PLC</t>
  </si>
  <si>
    <t>Kelly Woods</t>
  </si>
  <si>
    <t>603-238-2535</t>
  </si>
  <si>
    <t>[('Pharmacology', 100, datetime.date(1996, 12, 12), datetime.date(1997, 2, 15)), ('Neurosurgery', 82, datetime.date(1997, 3, 30), datetime.date(1997, 5, 27)), ('Robotic Surgery', 65, datetime.date(1996, 10, 26), datetime.date(1996, 9, 20)), ('Biochemistry', 91, datetime.date(1996, 6, 8), datetime.date(1996, 11, 7)), ('Plastic and Reconstructive Surgery', 55, datetime.date(1997, 3, 10), datetime.date(1996, 9, 6)), ('Oncological Surgery', 89, datetime.date(1997, 3, 11), datetime.date(1997, 3, 3)), ('Anatomy', 62, datetime.date(1997, 1, 5), datetime.date(1997, 1, 24)), ('Anatomy', 82, datetime.date(1997, 3, 25), datetime.date(1997, 2, 11)), ('Orthopedic Surgery', 73, datetime.date(1996, 10, 10), datetime.date(1996, 12, 11)), ('Pediatric Surgery', 54, datetime.date(1996, 2, 14), datetime.date(1996, 5, 10))]</t>
  </si>
  <si>
    <t>[{'Institution Name': 'Jones-Young', 'Location': 'United States', 'Type of Institution': 'Public', 'Number of Years Worked There': 16, 'Medical Center Level': 'Tertiary', 'Number of Surgeries Performed': 82, 'Additional Responsibilities': [], 'Percentage of Patients with Complications': 4.80466258366622,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 {'Institution Name': 'Meyer-Jones', 'Location': 'United States', 'Type of Institution': 'Private', 'Number of Years Worked There': 24, 'Medical Center Level': 'Primary', 'Number of Surgeries Performed': 167, 'Additional Responsibilities': ['Industrial/product designer', 'Insurance broker'], 'Percentage of Patients with Complications': 34.44169064673235, 'Patient Feedback': 'The experience was positive and the surgery successful.', 'Patient Feedback Label': 4, 'Recommendation Letters': "There have been occasional lapses in this surgeon's performance.", 'Recommendation Letters Label': 2, 'Recommendations from Former Employers': "The surgeon's work is consistently outstanding.", 'Recommendations from Former Employers Label': 5}]</t>
  </si>
  <si>
    <t>Coleman PLC</t>
  </si>
  <si>
    <t>Nancy Hughes</t>
  </si>
  <si>
    <t>468.324.4858x159</t>
  </si>
  <si>
    <t>[('Anesthesiology', 90, datetime.date(2005, 8, 14), datetime.date(2004, 9, 15)), ('Plastic and Reconstructive Surgery', 91, datetime.date(2003, 2, 14), datetime.date(2008, 6, 30)), ('Surgical Techniques', 77, datetime.date(2006, 6, 25), datetime.date(2008, 10, 6)), ('Emergency Medicine', 93, datetime.date(2007, 5, 18), datetime.date(2007, 3, 12)), ('Orthopedic Surgery', 97, datetime.date(2005, 7, 14), datetime.date(2003, 2, 12)), ('Vascular Surgery', 66, datetime.date(2005, 2, 4), datetime.date(2003, 10, 23)), ('Pharmacology', 91, datetime.date(2006, 1, 31), datetime.date(2006, 2, 27)), ('Plastic and Reconstructive Surgery', 78, datetime.date(2007, 2, 18), datetime.date(2005, 3, 10)), ('Pharmacology', 83, datetime.date(2007, 4, 13), datetime.date(2006, 1, 1)), ('Pathology', 71, datetime.date(2006, 6, 16), datetime.date(2002, 12, 10))]</t>
  </si>
  <si>
    <t>[{'Institution Name': 'Gilbert, Harris and Bell', 'Location': 'Argentina', 'Type of Institution': 'Private', 'Number of Years Worked There': 23, 'Medical Center Level': 'Secondary', 'Number of Surgeries Performed': 418, 'Additional Responsibilities': ['Midwife', 'Oncologist', 'Editor, commissioning'], 'Percentage of Patients with Complications': 7.817521292858654, 'Patient Feedback': 'I am very disappointed. The surgery was botched and the aftercare was awful.', 'Patient Feedback Label': 1, 'Recommendation Letters': "The surgeon's work is generally acceptable.", 'Recommendation Letters Label': 3, 'Recommendations from Former Employers': 'The surgeon meets basic professional standards.', 'Recommendations from Former Employers Label': 3}]</t>
  </si>
  <si>
    <t>Claims filed indicate above average risk.</t>
  </si>
  <si>
    <t>Acosta-Kennedy</t>
  </si>
  <si>
    <t>Connie Porter</t>
  </si>
  <si>
    <t>652.365.2281x6383</t>
  </si>
  <si>
    <t>[('Pathology', 61, datetime.date(1998, 3, 5), datetime.date(2003, 9, 24)), ('Cardiothoracic Surgery', 50, datetime.date(2001, 3, 11), datetime.date(2006, 7, 15)), ('Biochemistry', 53, datetime.date(1998, 3, 26), datetime.date(2004, 9, 19)), ('Physiology', 88, datetime.date(1998, 8, 25), datetime.date(1999, 10, 4)), ('Pediatric Surgery', 100, datetime.date(2002, 4, 5), datetime.date(1997, 6, 19)), ('Physiology', 60, datetime.date(2007, 6, 21), datetime.date(2001, 2, 16)), ('Surgical Techniques', 65, datetime.date(2007, 9, 17), datetime.date(1998, 6, 18)), ('Pathology', 55, datetime.date(2001, 6, 19), datetime.date(2007, 2, 20)), ('Anatomy', 97, datetime.date(2001, 7, 20), datetime.date(2003, 11, 13)), ('Plastic and Reconstructive Surgery', 65, datetime.date(2003, 8, 3), datetime.date(1998, 10, 29))]</t>
  </si>
  <si>
    <t>[{'Institution Name': 'Ortega-Cook', 'Location': 'France', 'Type of Institution': 'Public', 'Number of Years Worked There': 20, 'Medical Center Level': 'Primary', 'Number of Surgeries Performed': 543, 'Additional Responsibilities': ['Probation officer', 'Horticulturist, amenity', 'Operations geologist'], 'Percentage of Patients with Complications': 47.40722801405468,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'Martinez-Coleman', 'Location': 'France', 'Type of Institution': 'Private', 'Number of Years Worked There': 6, 'Medical Center Level': 'Tertiary', 'Number of Surgeries Performed': 543, 'Additional Responsibilities': ['Diagnostic radiographer', 'Chartered accountant'], 'Percentage of Patients with Complications': 46.82427481347224,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'Gibson, Fox and Moore', 'Location': 'France', 'Type of Institution': 'Public', 'Number of Years Worked There': 29, 'Medical Center Level': 'Primary', 'Number of Surgeries Performed': 842, 'Additional Responsibilities': ['Engineer, production', 'Plant breeder/geneticist', 'Designer, exhibition/display'], 'Percentage of Patients with Complications': 29.48388319202776,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 {'Institution Name': 'Garcia-Hughes', 'Location': 'France', 'Type of Institution': 'Private', 'Number of Years Worked There': 18, 'Medical Center Level': 'Primary', 'Number of Surgeries Performed': 661, 'Additional Responsibilities': ['Banker', 'Special educational needs teacher', 'Legal executive'], 'Percentage of Patients with Complications': 70.65230126933815, 'Patient Feedback': "The best medical experience I've ever had. Highly recommend.", 'Patient Feedback Label': 5, 'Recommendation Letters': 'There have been a few complaints about this surgeon.', 'Recommendation Letters Label': 2, 'Recommendations from Former Employers': 'I have full confidence in recommending this surgeon.', 'Recommendations from Former Employers Label': 4}]</t>
  </si>
  <si>
    <t>Edwards-Kaufman</t>
  </si>
  <si>
    <t>Matthew Salinas</t>
  </si>
  <si>
    <t>447.728.7482x660</t>
  </si>
  <si>
    <t>[('Pharmacology', 77, datetime.date(2004, 3, 14), datetime.date(2005, 7, 17)), ('Transplant Surgery', 66, datetime.date(2005, 2, 27), datetime.date(2004, 7, 29)), ('Ethics in Medical Practice', 76, datetime.date(2001, 11, 11), datetime.date(2003, 4, 12)), ('Pharmacology', 100, datetime.date(1996, 10, 23), datetime.date(2001, 1, 3)), ('Biochemistry', 99, datetime.date(2004, 11, 10), datetime.date(1995, 9, 29)), ('Ethics in Medical Practice', 100, datetime.date(1996, 8, 17), datetime.date(1997, 7, 12)), ('Pediatric Surgery', 97, datetime.date(2002, 7, 10), datetime.date(2001, 7, 31)), ('Transplant Surgery', 73, datetime.date(1999, 7, 19), datetime.date(2001, 9, 16)), ('Transplant Surgery', 92, datetime.date(1996, 6, 4), datetime.date(1999, 9, 16)), ('Plastic and Reconstructive Surgery', 57, datetime.date(1996, 5, 27), datetime.date(2003, 9, 15))]</t>
  </si>
  <si>
    <t>[{'Institution Name': 'Garcia Ltd', 'Location': 'Ukraine', 'Type of Institution': 'Private', 'Number of Years Worked There': 11, 'Medical Center Level': 'Primary', 'Number of Surgeries Performed': 954, 'Additional Responsibilities': ['Museum/gallery conservator'], 'Percentage of Patients with Complications': 79.19293890818035,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'Petty-Hudson', 'Location': 'Ukraine', 'Type of Institution': 'Private', 'Number of Years Worked There': 6, 'Medical Center Level': 'Tertiary', 'Number of Surgeries Performed': 869, 'Additional Responsibilities': ['Media planner', 'Restaurant manager'], 'Percentage of Patients with Complications': 26.544050134842834,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 {'Institution Name': 'Walter-Martin', 'Location': 'Ukraine', 'Type of Institution': 'Private', 'Number of Years Worked There': 5, 'Medical Center Level': 'Tertiary', 'Number of Surgeries Performed': 238, 'Additional Responsibilities': ['Physicist, medical', 'Surveyor, land/geomatics', 'Accountant, chartered management', 'Insurance account manager'], 'Percentage of Patients with Complications': 26.627685854071604, 'Patient Feedback': 'I would strongly advise against seeing this doctor.', 'Patient Feedback Label': 1, 'Recommendation Letters': "The surgeon's performance is average and meets expectations.", 'Recommendation Letters Label': 3, 'Recommendations from Former Employers': "There were some issues with this surgeon's work quality.", 'Recommendations from Former Employers Label': 2}]</t>
  </si>
  <si>
    <t>Insurance history marked by unresolved claims.</t>
  </si>
  <si>
    <t>Johnson-Harvey</t>
  </si>
  <si>
    <t>Taylor Sanchez</t>
  </si>
  <si>
    <t>[('Oncological Surgery', 88, datetime.date(2005, 2, 3), datetime.date(2004, 11, 12)), ('Cardiothoracic Surgery', 89, datetime.date(2004, 5, 23), datetime.date(2005, 1, 29)), ('Anatomy', 95, datetime.date(2004, 9, 21), datetime.date(2004, 1, 20)), ('Plastic and Reconstructive Surgery', 51, datetime.date(2004, 5, 20), datetime.date(2004, 1, 31)), ('Ethics in Medical Practice', 96, datetime.date(2004, 9, 13), datetime.date(2004, 5, 11)), ('Pathology', 71, datetime.date(2004, 6, 23), datetime.date(2004, 4, 24)), ('Cardiothoracic Surgery', 57, datetime.date(2004, 9, 3), datetime.date(2004, 10, 28)), ('Pediatric Surgery', 81, datetime.date(2005, 2, 23), datetime.date(2004, 1, 8)), ('Cardiothoracic Surgery', 58, datetime.date(2005, 1, 9), datetime.date(2004, 3, 20)), ('Pathology', 69, datetime.date(2004, 5, 24), datetime.date(2004, 12, 8))]</t>
  </si>
  <si>
    <t>[{'Institution Name': 'Mendez-Mitchell', 'Location': 'Russia', 'Type of Institution': 'Private', 'Number of Years Worked There': 29, 'Medical Center Level': 'Tertiary', 'Number of Surgeries Performed': 218, 'Additional Responsibilities': ['Police officer', 'Food technologist', 'Production assistant, radio', 'Early years teacher', 'Field trials officer'], 'Percentage of Patients with Complications': 96.59912688352857,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'Smith, Becker and Randolph', 'Location': 'Russia', 'Type of Institution': 'Private', 'Number of Years Worked There': 23, 'Medical Center Level': 'Secondary', 'Number of Surgeries Performed': 623, 'Additional Responsibilities': ['Visual merchandiser', 'Accountant, chartered', 'Research scientist (medical)', 'Housing manager/officer', 'Planning and development surveyor'], 'Percentage of Patients with Complications': 70.82537093174291,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'Pratt-Martin', 'Location': 'Russia', 'Type of Institution': 'Private', 'Number of Years Worked There': 9, 'Medical Center Level': 'Tertiary', 'Number of Surgeries Performed': 812, 'Additional Responsibilities': ['Production assistant, television', 'Chiropractor', 'Optometrist', 'Arboriculturist'], 'Percentage of Patients with Complications': 6.017337446608028,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'Fleming-Mcguire', 'Location': 'Russia', 'Type of Institution': 'Public', 'Number of Years Worked There': 16, 'Medical Center Level': 'Secondary', 'Number of Surgeries Performed': 789, 'Additional Responsibilities': ['Associate Professor'], 'Percentage of Patients with Complications': 50.408989145825544,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 {'Institution Name': 'Hall-Anderson', 'Location': 'Russia', 'Type of Institution': 'Private', 'Number of Years Worked There': 3, 'Medical Center Level': 'Tertiary', 'Number of Surgeries Performed': 433, 'Additional Responsibilities': ['Telecommunications researcher', 'Art gallery manager', 'Accountant, chartered public finance', 'Editor, film/video'], 'Percentage of Patients with Complications': 92.22560145282308, 'Patient Feedback': "The procedure didn't go well. I felt neglected, and the recovery has been difficult.", 'Patient Feedback Label': 2, 'Recommendation Letters': 'This surgeon has performed adequately. There are no major concerns, but also no standout qualities.', 'Recommendation Letters Label': 3, 'Recommendations from Former Employers': 'This surgeon is among the best I have worked with.', 'Recommendations from Former Employers Label': 5}]</t>
  </si>
  <si>
    <t>Average risk profile with minor issues.</t>
  </si>
  <si>
    <t>Castillo PLC</t>
  </si>
  <si>
    <t>Bryan Johnson</t>
  </si>
  <si>
    <t>001-922-635-0228</t>
  </si>
  <si>
    <t>[('Neurosurgery', 76, datetime.date(2003, 10, 30), datetime.date(2002, 11, 24)), ('Trauma Surgery', 76, datetime.date(2004, 12, 19), datetime.date(2000, 7, 18)), ('Emergency Medicine', 85, datetime.date(2003, 10, 26), datetime.date(1998, 8, 26)), ('Pathology', 66, datetime.date(2006, 6, 20), datetime.date(2006, 6, 28)), ('Pharmacology', 88, datetime.date(2003, 10, 8), datetime.date(2005, 2, 22)), ('Pediatric Surgery', 100, datetime.date(1999, 8, 8), datetime.date(1999, 3, 1)), ('Anatomy', 81, datetime.date(2000, 6, 20), datetime.date(2004, 3, 23)), ('Trauma Surgery', 99, datetime.date(2006, 7, 29), datetime.date(2001, 11, 15)), ('Vascular Surgery', 100, datetime.date(1999, 8, 11), datetime.date(2002, 1, 11)), ('Anatomy', 83, datetime.date(1998, 5, 10), datetime.date(1998, 2, 17))]</t>
  </si>
  <si>
    <t>[{'Institution Name': 'Ramirez Group', 'Location': 'Canada', 'Type of Institution': 'Public', 'Number of Years Worked There': 5, 'Medical Center Level': 'Secondary', 'Number of Surgeries Performed': 728, 'Additional Responsibilities': ['Radiographer, therapeutic', 'Surveyor, land/geomatics', 'Haematologist'], 'Percentage of Patients with Complications': 90.49763382933314,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'Evans-Gibson', 'Location': 'Canada', 'Type of Institution': 'Public', 'Number of Years Worked There': 22, 'Medical Center Level': 'Secondary', 'Number of Surgeries Performed': 198, 'Additional Responsibilities': [], 'Percentage of Patients with Complications': 60.82723701011912,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'Flores Ltd', 'Location': 'Canada', 'Type of Institution': 'Public', 'Number of Years Worked There': 21, 'Medical Center Level': 'Primary', 'Number of Surgeries Performed': 733, 'Additional Responsibilities': ['Air broker', 'Leisure centre manager', 'Dealer', 'Administrator, Civil Service'], 'Percentage of Patients with Complications': 61.98052781140859,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'Thornton Ltd', 'Location': 'Canada', 'Type of Institution': 'Private', 'Number of Years Worked There': 20, 'Medical Center Level': 'Primary', 'Number of Surgeries Performed': 929, 'Additional Responsibilities': ['Pharmacist, hospital', 'Furniture designer', 'Regulatory affairs officer', 'Chief Financial Officer', 'Surveyor, land/geomatics'], 'Percentage of Patients with Complications': 70.11656971791815,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 {'Institution Name': 'Marshall, Murphy and Jenkins', 'Location': 'Canada', 'Type of Institution': 'Private', 'Number of Years Worked There': 3, 'Medical Center Level': 'Tertiary', 'Number of Surgeries Performed': 662, 'Additional Responsibilities': ['Producer, radio', 'Accountant, chartered management', 'Social research officer, government', 'Local government officer'], 'Percentage of Patients with Complications': 85.14015854647626, 'Patient Feedback': "Couldn't be happier with the results and the care provided.", 'Patient Feedback Label': 5, 'Recommendation Letters': "The surgeon's performance is consistently excellent.", 'Recommendation Letters Label': 5, 'Recommendations from Former Employers': 'The surgeon has consistently met basic expectations.', 'Recommendations from Former Employers Label': 3}]</t>
  </si>
  <si>
    <t>West Inc</t>
  </si>
  <si>
    <t>Ricky Henderson</t>
  </si>
  <si>
    <t>264.495.1659</t>
  </si>
  <si>
    <t>[('Anatomy', 69, datetime.date(1997, 2, 17), datetime.date(2004, 10, 4)), ('Pharmacology', 54, datetime.date(2003, 2, 25), datetime.date(1998, 8, 6)), ('Anesthesiology', 73, datetime.date(2002, 12, 24), datetime.date(1999, 7, 8)), ('Robotic Surgery', 90, datetime.date(2004, 6, 30), datetime.date(2000, 3, 8)), ('Ethics in Medical Practice', 52, datetime.date(2004, 8, 7), datetime.date(2003, 1, 5)), ('Surgical Techniques', 85, datetime.date(2000, 12, 6), datetime.date(2004, 1, 8)), ('Pathology', 59, datetime.date(1998, 5, 5), datetime.date(2001, 10, 4)), ('Cardiothoracic Surgery', 65, datetime.date(2002, 9, 3), datetime.date(1998, 1, 24)), ('Pharmacology', 53, datetime.date(2003, 10, 26), datetime.date(1996, 8, 22)), ('Cardiothoracic Surgery', 88, datetime.date(2002, 1, 25), datetime.date(1996, 12, 29))]</t>
  </si>
  <si>
    <t>[{'Institution Name': 'Welch-Huang', 'Location': 'Belarus', 'Type of Institution': 'Public', 'Number of Years Worked There': 16, 'Medical Center Level': 'Tertiary', 'Number of Surgeries Performed': 987, 'Additional Responsibilities': ['Quality manager'], 'Percentage of Patients with Complications': 56.16828062777479,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 {'Institution Name': 'Yang, Jimenez and Patel', 'Location': 'Belarus', 'Type of Institution': 'Public', 'Number of Years Worked There': 19, 'Medical Center Level': 'Tertiary', 'Number of Surgeries Performed': 469, 'Additional Responsibilities': ['Seismic interpreter', 'Pharmacist, community', 'Holiday representative'], 'Percentage of Patients with Complications': 69.55526422440147, 'Patient Feedback': "I felt confident in the doctor's abilities. Good outcome.", 'Patient Feedback Label': 4, 'Recommendation Letters': 'The surgeon has demonstrated excellent skills and professionalism.', 'Recommendation Letters Label': 4, 'Recommendations from Former Employers': 'The surgeon has demonstrated exceptional professional standards.', 'Recommendations from Former Employers Label': 4}]</t>
  </si>
  <si>
    <t>Lee, Richardson and Shepherd</t>
  </si>
  <si>
    <t>Craig Mclaughlin</t>
  </si>
  <si>
    <t>661.663.2020</t>
  </si>
  <si>
    <t>[('Anatomy', 84, datetime.date(2004, 4, 25), datetime.date(2004, 12, 3)), ('Ethics in Medical Practice', 95, datetime.date(2004, 9, 1), datetime.date(2004, 7, 11)), ('Biochemistry', 54, datetime.date(2004, 7, 2), datetime.date(2004, 12, 4)), ('Cardiothoracic Surgery', 71, datetime.date(2003, 11, 5), datetime.date(2003, 12, 27)), ('Emergency Medicine', 91, datetime.date(2004, 8, 23), datetime.date(2004, 5, 19)), ('Ethics in Medical Practice', 64, datetime.date(2004, 10, 10), datetime.date(2004, 9, 6)), ('Trauma Surgery', 67, datetime.date(2004, 10, 5), datetime.date(2004, 4, 30)), ('Anatomy', 94, datetime.date(2004, 8, 18), datetime.date(2003, 11, 23)), ('Anatomy', 94, datetime.date(2003, 11, 13), datetime.date(2004, 9, 5)), ('Microbiology', 52, datetime.date(2004, 6, 11), datetime.date(2004, 7, 1))]</t>
  </si>
  <si>
    <t>[{'Institution Name': 'Browning Inc', 'Location': 'Canada', 'Type of Institution': 'Private', 'Number of Years Worked There': 8, 'Medical Center Level': 'Tertiary', 'Number of Surgeries Performed': 295, 'Additional Responsibilities': ['Administrator', 'Printmaker', 'Scientist, water quality', 'Medical sales representative', 'Designer, interior/spatial'], 'Percentage of Patients with Complications': 32.861875565861354,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'Salinas, Sherman and Fitzgerald', 'Location': 'Canada', 'Type of Institution': 'Public', 'Number of Years Worked There': 28, 'Medical Center Level': 'Primary', 'Number of Surgeries Performed': 58, 'Additional Responsibilities': ['Geoscientist', 'Medical laboratory scientific officer', 'Trading standards officer'], 'Percentage of Patients with Complications': 50.18795846652624,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'Cook Group', 'Location': 'Canada', 'Type of Institution': 'Public', 'Number of Years Worked There': 11, 'Medical Center Level': 'Tertiary', 'Number of Surgeries Performed': 144, 'Additional Responsibilities': ['Paramedic', 'Engineer, chemical', 'Librarian, public', 'Environmental education officer', 'Music tutor'], 'Percentage of Patients with Complications': 34.14063857173607,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'Williams, Sanchez and Quinn', 'Location': 'Canada', 'Type of Institution': 'Private', 'Number of Years Worked There': 22, 'Medical Center Level': 'Tertiary', 'Number of Surgeries Performed': 622, 'Additional Responsibilities': [], 'Percentage of Patients with Complications': 18.262038294354475,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 {'Institution Name': 'Young, Gibson and Brown', 'Location': 'Canada', 'Type of Institution': 'Public', 'Number of Years Worked There': 14, 'Medical Center Level': 'Secondary', 'Number of Surgeries Performed': 359, 'Additional Responsibilities': ['Biomedical scientist'], 'Percentage of Patients with Complications': 18.6660011926118, 'Patient Feedback': 'The surgery was routine and recovery was average.', 'Patient Feedback Label': 3, 'Recommendation Letters': 'The surgeon has demonstrated extraordinary abilities and dedication.', 'Recommendation Letters Label': 5, 'Recommendations from Former Employers': 'The surgeon has demonstrated exceptional professional standards.', 'Recommendations from Former Employers Label': 4}]</t>
  </si>
  <si>
    <t>Insurance history marked by excellent standing, no claims.</t>
  </si>
  <si>
    <t>Graham, Pierce and Burke</t>
  </si>
  <si>
    <t>David Ortiz</t>
  </si>
  <si>
    <t>001-212-804-5409x166</t>
  </si>
  <si>
    <t>[('Pediatric Surgery', 82, datetime.date(2002, 6, 8), datetime.date(2002, 8, 8)), ('Anatomy', 53, datetime.date(2002, 6, 21), datetime.date(2002, 6, 22)), ('Pediatric Surgery', 73, datetime.date(2002, 6, 2), datetime.date(2002, 6, 22)), ('Emergency Medicine', 83, datetime.date(2002, 6, 19), datetime.date(2002, 7, 11)), ('Oncological Surgery', 63, datetime.date(2002, 9, 8), datetime.date(2002, 6, 17)), ('Trauma Surgery', 52, datetime.date(2002, 6, 1), datetime.date(2002, 8, 12)), ('Vascular Surgery', 72, datetime.date(2002, 7, 16), datetime.date(2002, 7, 5)), ('Ethics in Medical Practice', 53, datetime.date(2002, 7, 6), datetime.date(2002, 6, 12)), ('Ethics in Medical Practice', 67, datetime.date(2002, 7, 4), datetime.date(2002, 9, 15)), ('Oncological Surgery', 59, datetime.date(2002, 7, 9), datetime.date(2002, 8, 2))]</t>
  </si>
  <si>
    <t>[{'Institution Name': 'Greene, Garcia and Mendoza', 'Location': 'Moldova', 'Type of Institution': 'Private', 'Number of Years Worked There': 7, 'Medical Center Level': 'Tertiary', 'Number of Surgeries Performed': 405, 'Additional Responsibilities': [], 'Percentage of Patients with Complications': 18.129034077772232,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 {'Institution Name': 'Ferguson Inc', 'Location': 'Moldova', 'Type of Institution': 'Private', 'Number of Years Worked There': 22, 'Medical Center Level': 'Tertiary', 'Number of Surgeries Performed': 727, 'Additional Responsibilities': ['Engineer, control and instrumentation', 'Programme researcher, broadcasting/film/video', 'Heritage manager', 'Health and safety adviser', 'Trade mark attorney'], 'Percentage of Patients with Complications': 0.7306562782816051, 'Patient Feedback': 'The surgery was well done and the follow-up was great.', 'Patient Feedback Label': 4, 'Recommendation Letters': 'This surgeon is outstanding. Their surgical skills and dedication to patient care are exemplary.', 'Recommendation Letters Label': 5, 'Recommendations from Former Employers': "This surgeon's work was not consistently up to standard.", 'Recommendations from Former Employers Label': 2}]</t>
  </si>
  <si>
    <t>Russo-Hayes</t>
  </si>
  <si>
    <t>Jackson Buck</t>
  </si>
  <si>
    <t>465.943.1327x80191</t>
  </si>
  <si>
    <t>[('Vascular Surgery', 50, datetime.date(2004, 10, 22), datetime.date(2004, 9, 24)), ('Transplant Surgery', 80, datetime.date(2005, 8, 15), datetime.date(2003, 12, 15)), ('Pharmacology', 77, datetime.date(2006, 5, 21), datetime.date(2004, 6, 24)), ('Plastic and Reconstructive Surgery', 83, datetime.date(2004, 12, 3), datetime.date(2005, 7, 14)), ('Vascular Surgery', 72, datetime.date(2007, 12, 31), datetime.date(2005, 5, 12)), ('Transplant Surgery', 78, datetime.date(2007, 8, 4), datetime.date(2006, 8, 15)), ('Microbiology', 96, datetime.date(2005, 8, 3), datetime.date(2004, 1, 17)), ('Trauma Surgery', 67, datetime.date(2006, 1, 10), datetime.date(2006, 12, 9)), ('Vascular Surgery', 58, datetime.date(2004, 9, 4), datetime.date(2003, 10, 13)), ('Physiology', 57, datetime.date(2005, 4, 18), datetime.date(2006, 4, 28))]</t>
  </si>
  <si>
    <t>[{'Institution Name': 'Long and Sons', 'Location': 'Ethiopia', 'Type of Institution': 'Private', 'Number of Years Worked There': 10, 'Medical Center Level': 'Secondary', 'Number of Surgeries Performed': 875, 'Additional Responsibilities': ["Nurse, children's", 'Personnel officer'], 'Percentage of Patients with Complications': 53.188141852518264,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 {'Institution Name': 'Wilkins-Roberts', 'Location': 'Ethiopia', 'Type of Institution': 'Public', 'Number of Years Worked There': 5, 'Medical Center Level': 'Secondary', 'Number of Surgeries Performed': 903, 'Additional Responsibilities': ['Industrial/product designer', 'Associate Professor'], 'Percentage of Patients with Complications': 20.336936801990557, 'Patient Feedback': 'Not satisfied with the experience. The doctor was inattentive.', 'Patient Feedback Label': 2, 'Recommendation Letters': 'I strongly endorse this surgeon for any advanced role.', 'Recommendation Letters Label': 5, 'Recommendations from Former Employers': "This surgeon's behavior was concerning.", 'Recommendations from Former Employers Label': 1}]</t>
  </si>
  <si>
    <t>Martin Ltd</t>
  </si>
  <si>
    <t>William Taylor</t>
  </si>
  <si>
    <t>720.487.9516x775</t>
  </si>
  <si>
    <t>[('Anesthesiology', 85, datetime.date(2003, 7, 23), datetime.date(2001, 12, 18)), ('Physiology', 69, datetime.date(2000, 4, 23), datetime.date(2001, 12, 7)), ('Surgical Techniques', 71, datetime.date(2002, 10, 20), datetime.date(2000, 8, 11)), ('Surgical Techniques', 96, datetime.date(2003, 2, 8), datetime.date(2002, 9, 12)), ('Plastic and Reconstructive Surgery', 76, datetime.date(2002, 10, 31), datetime.date(2000, 8, 31)), ('Emergency Medicine', 88, datetime.date(2003, 2, 24), datetime.date(2000, 4, 11)), ('Biochemistry', 57, datetime.date(2002, 5, 16), datetime.date(2003, 6, 14)), ('Physiology', 82, datetime.date(2001, 3, 10), datetime.date(2002, 1, 15)), ('Biochemistry', 98, datetime.date(2000, 3, 25), datetime.date(2001, 3, 19)), ('Plastic and Reconstructive Surgery', 89, datetime.date(2001, 5, 6), datetime.date(2000, 12, 10))]</t>
  </si>
  <si>
    <t>[{'Institution Name': 'Williamson, Smith and Mata', 'Location': 'Russia', 'Type of Institution': 'Public', 'Number of Years Worked There': 29, 'Medical Center Level': 'Primary', 'Number of Surgeries Performed': 543, 'Additional Responsibilities': [], 'Percentage of Patients with Complications': 71.56805635998256,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 {'Institution Name': 'Rodriguez-Bailey', 'Location': 'Russia', 'Type of Institution': 'Private', 'Number of Years Worked There': 18, 'Medical Center Level': 'Primary', 'Number of Surgeries Performed': 267, 'Additional Responsibilities': ['Corporate treasurer', 'Pharmacist, community', 'Medical laboratory scientific officer', 'Research scientist (life sciences)', 'Company secretary'], 'Percentage of Patients with Complications': 61.124286039740326, 'Patient Feedback': 'The procedure was smooth and the doctor was caring.', 'Patient Feedback Label': 4, 'Recommendation Letters': "The surgeon's work is exceptional and reliable.", 'Recommendation Letters Label': 5, 'Recommendations from Former Employers': 'The surgeon meets the expected level of competence.', 'Recommendations from Former Employers Label': 3}]</t>
  </si>
  <si>
    <t>Bush, Hernandez and Carney</t>
  </si>
  <si>
    <t>Joe Zavala</t>
  </si>
  <si>
    <t>347.296.1113</t>
  </si>
  <si>
    <t>[('Oncological Surgery', 75, datetime.date(1997, 1, 17), datetime.date(1997, 11, 18)), ('Oncological Surgery', 70, datetime.date(1996, 6, 11), datetime.date(1998, 6, 19)), ('Neurosurgery', 50, datetime.date(1996, 12, 10), datetime.date(1998, 1, 24)), ('Oncological Surgery', 55, datetime.date(1998, 4, 19), datetime.date(1997, 9, 16)), ('Anatomy', 93, datetime.date(1998, 8, 30), datetime.date(1996, 9, 12)), ('Pediatric Surgery', 71, datetime.date(1998, 6, 14), datetime.date(1998, 4, 19)), ('Pathology', 77, datetime.date(1996, 8, 9), datetime.date(1998, 6, 8)), ('Transplant Surgery', 93, datetime.date(1998, 11, 7), datetime.date(1997, 12, 10)), ('Biochemistry', 59, datetime.date(1998, 4, 27), datetime.date(1998, 10, 28)), ('Anesthesiology', 76, datetime.date(1998, 12, 6), datetime.date(1997, 9, 30))]</t>
  </si>
  <si>
    <t>[{'Institution Name': 'Holmes, Nichols and Wallace', 'Location': 'Philippines', 'Type of Institution': 'Private', 'Number of Years Worked There': 21, 'Medical Center Level': 'Secondary', 'Number of Surgeries Performed': 960, 'Additional Responsibilities': ['Horticulturist, amenity', 'Occupational therapist', 'Conservator, furniture', 'Secondary school teacher', 'Clinical biochemist'], 'Percentage of Patients with Complications': 19.129723236412342,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 {'Institution Name': 'Allison Group', 'Location': 'Philippines', 'Type of Institution': 'Private', 'Number of Years Worked There': 20, 'Medical Center Level': 'Primary', 'Number of Surgeries Performed': 186, 'Additional Responsibilities': ['Investment banker, corporate', 'Teacher, special educational needs'], 'Percentage of Patients with Complications': 61.06073758157427, 'Patient Feedback': 'Neither happy nor unhappy with the surgery. It was okay.', 'Patient Feedback Label': 3, 'Recommendation Letters': 'I highly recommend this surgeon for their skills and professionalism.', 'Recommendation Letters Label': 4, 'Recommendations from Former Employers': "The surgeon's work is reliable and meets expectations.", 'Recommendations from Former Employers Label': 3}]</t>
  </si>
  <si>
    <t>Coverage with several claims filed. Risk level is above average.</t>
  </si>
  <si>
    <t>Irwin Ltd</t>
  </si>
  <si>
    <t>Brett Thompson</t>
  </si>
  <si>
    <t>308-613-8551x201</t>
  </si>
  <si>
    <t>[('Biochemistry', 77, datetime.date(1999, 2, 23), datetime.date(1999, 4, 23)), ('Biochemistry', 54, datetime.date(2001, 2, 15), datetime.date(1998, 10, 23)), ('Vascular Surgery', 66, datetime.date(1998, 1, 25), datetime.date(2002, 9, 26)), ('Emergency Medicine', 73, datetime.date(1996, 11, 9), datetime.date(2000, 12, 22)), ('Emergency Medicine', 53, datetime.date(1996, 5, 15), datetime.date(1996, 4, 30)), ('Anatomy', 61, datetime.date(1997, 7, 6), datetime.date(2003, 2, 2)), ('Pathology', 52, datetime.date(2000, 12, 11), datetime.date(2002, 5, 18)), ('Vascular Surgery', 92, datetime.date(1999, 11, 19), datetime.date(1998, 7, 10)), ('Biochemistry', 87, datetime.date(2005, 1, 5), datetime.date(2004, 9, 20)), ('Robotic Surgery', 54, datetime.date(2000, 11, 3), datetime.date(1997, 3, 9))]</t>
  </si>
  <si>
    <t>[{'Institution Name': 'Martin Group', 'Location': 'Ethiopia', 'Type of Institution': 'Public', 'Number of Years Worked There': 10, 'Medical Center Level': 'Secondary', 'Number of Surgeries Performed': 266, 'Additional Responsibilities': ['Engineer, energy', 'Land', 'Network engineer'], 'Percentage of Patients with Complications': 82.82892393873178,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'Pace-Foster', 'Location': 'Ethiopia', 'Type of Institution': 'Public', 'Number of Years Worked There': 30, 'Medical Center Level': 'Primary', 'Number of Surgeries Performed': 912, 'Additional Responsibilities': ['Make', 'Seismic interpreter', 'Hospital pharmacist'], 'Percentage of Patients with Complications': 56.909012387281464,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 {'Institution Name': 'Williams, Sanders and Lopez', 'Location': 'Ethiopia', 'Type of Institution': 'Public', 'Number of Years Worked There': 29, 'Medical Center Level': 'Primary', 'Number of Surgeries Performed': 505, 'Additional Responsibilities': ['Horticulturist, amenity', 'Chartered legal executive (England and Wales)'], 'Percentage of Patients with Complications': 1.8314884805293086, 'Patient Feedback': 'The procedure was performed competently.', 'Patient Feedback Label': 3, 'Recommendation Letters': 'The surgeon meets basic professional standards.', 'Recommendation Letters Label': 3, 'Recommendations from Former Employers': "There were some inconsistencies in this surgeon's performance.", 'Recommendations from Former Employers Label': 2}]</t>
  </si>
  <si>
    <t>Kane Group</t>
  </si>
  <si>
    <t>Ashley Rodriguez</t>
  </si>
  <si>
    <t>540.639.6156x44748</t>
  </si>
  <si>
    <t>[('Plastic and Reconstructive Surgery', 65, datetime.date(2001, 12, 24), datetime.date(2002, 1, 12)), ('Anesthesiology', 66, datetime.date(2003, 10, 4), datetime.date(2000, 11, 29)), ('Trauma Surgery', 87, datetime.date(2004, 4, 13), datetime.date(2001, 4, 6)), ('Microbiology', 89, datetime.date(2003, 6, 10), datetime.date(2002, 2, 26)), ('Physiology', 65, datetime.date(1998, 7, 10), datetime.date(2001, 12, 7)), ('Pathology', 91, datetime.date(2004, 5, 6), datetime.date(1998, 11, 1)), ('Surgical Techniques', 91, datetime.date(2001, 6, 4), datetime.date(2001, 2, 4)), ('Ethics in Medical Practice', 75, datetime.date(1997, 7, 28), datetime.date(1997, 9, 4)), ('Trauma Surgery', 79, datetime.date(1998, 2, 22), datetime.date(2004, 2, 21)), ('Robotic Surgery', 99, datetime.date(2002, 7, 22), datetime.date(2000, 5, 9))]</t>
  </si>
  <si>
    <t>[{'Institution Name': 'Schmidt, Skinner and Zavala', 'Location': 'Canada', 'Type of Institution': 'Private', 'Number of Years Worked There': 8, 'Medical Center Level': 'Primary', 'Number of Surgeries Performed': 556, 'Additional Responsibilities': ['Conservation officer, nature', 'Manufacturing systems engineer', 'Quantity surveyor', 'Advertising copywriter', 'Lecturer, higher education'], 'Percentage of Patients with Complications': 94.75832634173786,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'Hansen Ltd', 'Location': 'Canada', 'Type of Institution': 'Private', 'Number of Years Worked There': 17, 'Medical Center Level': 'Tertiary', 'Number of Surgeries Performed': 589, 'Additional Responsibilities': ['Geophysicist/field seismologist', 'Probation officer', 'Theatre director', 'Pilot, airline', 'Higher education careers adviser'], 'Percentage of Patients with Complications': 55.321828474048985,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'Ball and Sons', 'Location': 'Canada', 'Type of Institution': 'Public', 'Number of Years Worked There': 9, 'Medical Center Level': 'Primary', 'Number of Surgeries Performed': 515, 'Additional Responsibilities': ['Information officer', 'Quarry manager', 'Research scientist (maths)', 'Chief Executive Officer', 'Physiological scientist'], 'Percentage of Patients with Complications': 36.256398089922925,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'Soto-Williams', 'Location': 'Canada', 'Type of Institution': 'Private', 'Number of Years Worked There': 12, 'Medical Center Level': 'Tertiary', 'Number of Surgeries Performed': 14, 'Additional Responsibilities': ['Administrator', 'Microbiologist', 'Surveyor, minerals', 'Youth worker', 'Programme researcher, broadcasting/film/video'], 'Percentage of Patients with Complications': 24.8995318030776,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 {'Institution Name': 'Wise-Gutierrez', 'Location': 'Canada', 'Type of Institution': 'Private', 'Number of Years Worked There': 23, 'Medical Center Level': 'Primary', 'Number of Surgeries Performed': 340, 'Additional Responsibilities': ['Advertising art director', 'Physiological scientist', 'Engineer, civil (contracting)', 'Radio broadcast assistant'], 'Percentage of Patients with Complications': 9.70192520601907, 'Patient Feedback': 'The doctor was incredibly skilled and the surgery went perfectly.', 'Patient Feedback Label': 5, 'Recommendation Letters': 'The surgeon has not demonstrated the required competencies.', 'Recommendation Letters Label': 1, 'Recommendations from Former Employers': 'The surgeon has shown satisfactory skills.', 'Recommendations from Former Employers Label': 3}]</t>
  </si>
  <si>
    <t>Boyd, Burgess and Montgomery</t>
  </si>
  <si>
    <t>David Juarez</t>
  </si>
  <si>
    <t>575.699.5268x79125</t>
  </si>
  <si>
    <t>[('Transplant Surgery', 58, datetime.date(2003, 4, 18), datetime.date(2003, 3, 6)), ('Emergency Medicine', 69, datetime.date(2003, 8, 24), datetime.date(2003, 10, 22)), ('Orthopedic Surgery', 88, datetime.date(2003, 8, 23), datetime.date(2003, 8, 26)), ('Pharmacology', 91, datetime.date(2003, 7, 8), datetime.date(2003, 6, 28)), ('Orthopedic Surgery', 66, datetime.date(2003, 5, 18), datetime.date(2003, 7, 9)), ('Ethics in Medical Practice', 59, datetime.date(2003, 6, 1), datetime.date(2003, 12, 4)), ('Microbiology', 65, datetime.date(2003, 11, 14), datetime.date(2003, 12, 1)), ('Transplant Surgery', 59, datetime.date(2003, 5, 25), datetime.date(2003, 10, 14)), ('Cardiothoracic Surgery', 72, datetime.date(2003, 5, 9), datetime.date(2003, 7, 27)), ('Microbiology', 58, datetime.date(2003, 12, 3), datetime.date(2003, 10, 24))]</t>
  </si>
  <si>
    <t>[{'Institution Name': 'Ford LLC', 'Location': 'France', 'Type of Institution': 'Public', 'Number of Years Worked There': 21, 'Medical Center Level': 'Primary', 'Number of Surgeries Performed': 268, 'Additional Responsibilities': ['Clinical scientist, histocompatibility and immunogenetics', 'Restaurant manager, fast food', 'Commercial horticulturist', 'Arts development officer'], 'Percentage of Patients with Complications': 74.81596130497185,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 {'Institution Name': 'Dunn-Young', 'Location': 'France', 'Type of Institution': 'Private', 'Number of Years Worked There': 10, 'Medical Center Level': 'Primary', 'Number of Surgeries Performed': 177, 'Additional Responsibilities': ['Interpreter', 'Multimedia specialist', 'Neurosurgeon', 'Therapist, drama'], 'Percentage of Patients with Complications': 95.19318886857198, 'Patient Feedback': 'The doctor was superb and the surgery went flawlessly.', 'Patient Feedback Label': 5, 'Recommendation Letters': "I have some reservations about this surgeon's abilities.", 'Recommendation Letters Label': 2, 'Recommendations from Former Employers': "This surgeon's work was frequently problematic.", 'Recommendations from Former Employers Label': 1}]</t>
  </si>
  <si>
    <t>Burton and Sons</t>
  </si>
  <si>
    <t>Anthony Noble</t>
  </si>
  <si>
    <t>001-337-691-2624x34231</t>
  </si>
  <si>
    <t>[('Trauma Surgery', 59, datetime.date(2001, 7, 15), datetime.date(1997, 12, 21)), ('Orthopedic Surgery', 98, datetime.date(1997, 7, 19), datetime.date(1998, 11, 25)), ('Vascular Surgery', 52, datetime.date(1998, 4, 26), datetime.date(1999, 8, 21)), ('Vascular Surgery', 56, datetime.date(1999, 10, 6), datetime.date(1999, 11, 5)), ('Surgical Techniques', 100, datetime.date(2001, 2, 3), datetime.date(1998, 8, 7)), ('Cardiothoracic Surgery', 58, datetime.date(1997, 4, 29), datetime.date(1999, 2, 14)), ('Pharmacology', 76, datetime.date(2000, 7, 6), datetime.date(1999, 4, 10)), ('Oncological Surgery', 82, datetime.date(2000, 11, 11), datetime.date(1998, 3, 6)), ('Anatomy', 69, datetime.date(2000, 2, 13), datetime.date(1998, 4, 2)), ('Orthopedic Surgery', 74, datetime.date(2000, 1, 8), datetime.date(1997, 5, 12))]</t>
  </si>
  <si>
    <t>[{'Institution Name': 'Becker, Miller and Fitzpatrick', 'Location': 'Russia', 'Type of Institution': 'Private', 'Number of Years Worked There': 7, 'Medical Center Level': 'Primary', 'Number of Surgeries Performed': 686, 'Additional Responsibilities': ['Financial risk analyst', 'Secretary, company', 'Engineer, land'], 'Percentage of Patients with Complications': 53.845544167813486,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 {'Institution Name': 'Alexander, Mcneil and Mercado', 'Location': 'Russia', 'Type of Institution': 'Private', 'Number of Years Worked There': 1, 'Medical Center Level': 'Secondary', 'Number of Surgeries Performed': 709, 'Additional Responsibilities': ['Games developer', 'Accountant, chartered public finance', 'Therapist, nutritional', 'Lawyer'], 'Percentage of Patients with Complications': 37.95832292824195, 'Patient Feedback': 'I felt neglected and the aftercare was nonexistent.', 'Patient Feedback Label': 1, 'Recommendation Letters': "The surgeon's work is generally acceptable.", 'Recommendation Letters Label': 3, 'Recommendations from Former Employers': 'This surgeon was frequently unreliable.', 'Recommendations from Former Employers Label': 1}]</t>
  </si>
  <si>
    <t>Standard insurance history with a few minor claims. Average risk.</t>
  </si>
  <si>
    <t>Hall-Welch</t>
  </si>
  <si>
    <t>Savannah Salazar</t>
  </si>
  <si>
    <t>(372)490-4127</t>
  </si>
  <si>
    <t>[('Surgical Techniques', 64, datetime.date(2001, 5, 15), datetime.date(2004, 7, 13)), ('Vascular Surgery', 71, datetime.date(2003, 1, 6), datetime.date(2000, 9, 13)), ('Trauma Surgery', 93, datetime.date(2002, 9, 27), datetime.date(2001, 1, 6)), ('Biochemistry', 88, datetime.date(2005, 9, 4), datetime.date(2004, 12, 12)), ('Microbiology', 50, datetime.date(2005, 2, 6), datetime.date(2003, 8, 10)), ('Ethics in Medical Practice', 82, datetime.date(2001, 12, 17), datetime.date(1999, 12, 16)), ('Ethics in Medical Practice', 77, datetime.date(2002, 11, 16), datetime.date(2002, 8, 14)), ('Orthopedic Surgery', 84, datetime.date(2004, 10, 20), datetime.date(2005, 2, 6)), ('Biochemistry', 53, datetime.date(1999, 11, 30), datetime.date(2001, 10, 25)), ('Anatomy', 98, datetime.date(2002, 4, 20), datetime.date(2001, 8, 12))]</t>
  </si>
  <si>
    <t>[{'Institution Name': 'Fuller and Sons', 'Location': 'Russia', 'Type of Institution': 'Public', 'Number of Years Worked There': 3, 'Medical Center Level': 'Secondary', 'Number of Surgeries Performed': 225, 'Additional Responsibilities': ['Actuary', 'Contractor', 'Risk manager', 'Nature conservation officer', 'Management consultant'], 'Percentage of Patients with Complications': 39.863794872180456,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 {'Institution Name': 'Rangel, Rivera and Henry', 'Location': 'Russia', 'Type of Institution': 'Public', 'Number of Years Worked There': 6, 'Medical Center Level': 'Primary', 'Number of Surgeries Performed': 515, 'Additional Responsibilities': [], 'Percentage of Patients with Complications': 0.5569426048864901, 'Patient Feedback': 'The procedure was not as smooth as promised.', 'Patient Feedback Label': 2, 'Recommendation Letters': 'The surgeon performs adequately under normal conditions.', 'Recommendation Letters Label': 3, 'Recommendations from Former Employers': 'I strongly endorse this surgeon for any advanced role.', 'Recommendations from Former Employers Label': 4}]</t>
  </si>
  <si>
    <t>Glover-Hawkins</t>
  </si>
  <si>
    <t>John Simon</t>
  </si>
  <si>
    <t>556.600.8703</t>
  </si>
  <si>
    <t>[('Transplant Surgery', 80, datetime.date(2002, 6, 16), datetime.date(2002, 5, 17)), ('Emergency Medicine', 50, datetime.date(2002, 8, 25), datetime.date(2005, 7, 8)), ('Ethics in Medical Practice', 64, datetime.date(2002, 4, 13), datetime.date(2004, 2, 10)), ('Anatomy', 99, datetime.date(2006, 12, 9), datetime.date(2003, 4, 2)), ('Physiology', 65, datetime.date(2004, 11, 12), datetime.date(2005, 11, 4)), ('Trauma Surgery', 80, datetime.date(2003, 2, 20), datetime.date(2004, 1, 16)), ('Trauma Surgery', 74, datetime.date(2001, 2, 8), datetime.date(2001, 8, 17)), ('Cardiothoracic Surgery', 75, datetime.date(2002, 11, 30), datetime.date(2005, 7, 22)), ('Orthopedic Surgery', 64, datetime.date(2001, 4, 27), datetime.date(2005, 6, 7)), ('Biochemistry', 58, datetime.date(2006, 5, 28), datetime.date(2005, 11, 2))]</t>
  </si>
  <si>
    <t>[{'Institution Name': 'Freeman Ltd', 'Location': 'Ukraine', 'Type of Institution': 'Private', 'Number of Years Worked There': 10, 'Medical Center Level': 'Secondary', 'Number of Surgeries Performed': 706, 'Additional Responsibilities': ['Licensed conveyancer'], 'Percentage of Patients with Complications': 79.01014558344033,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'Snyder-Stewart', 'Location': 'Ukraine', 'Type of Institution': 'Private', 'Number of Years Worked There': 26, 'Medical Center Level': 'Tertiary', 'Number of Surgeries Performed': 228, 'Additional Responsibilities': ['Adult guidance worker', 'IT sales professional'], 'Percentage of Patients with Complications': 97.44386671842679,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'Cruz, Warren and Rodriguez', 'Location': 'Ukraine', 'Type of Institution': 'Public', 'Number of Years Worked There': 7, 'Medical Center Level': 'Primary', 'Number of Surgeries Performed': 75, 'Additional Responsibilities': ['Teacher, primary school', 'Engineer, technical sales'], 'Percentage of Patients with Complications': 31.430378176731566,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'Hernandez Ltd', 'Location': 'Ukraine', 'Type of Institution': 'Public', 'Number of Years Worked There': 27, 'Medical Center Level': 'Primary', 'Number of Surgeries Performed': 516, 'Additional Responsibilities': ['Research scientist (life sciences)'], 'Percentage of Patients with Complications': 85.25017466343652,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 {'Institution Name': 'Robinson Group', 'Location': 'Ukraine', 'Type of Institution': 'Private', 'Number of Years Worked There': 8, 'Medical Center Level': 'Secondary', 'Number of Surgeries Performed': 249, 'Additional Responsibilities': ['Hydrographic surveyor', 'Health visitor'], 'Percentage of Patients with Complications': 40.293112066452785, 'Patient Feedback': 'The procedure went smoothly and I felt well cared for.', 'Patient Feedback Label': 4, 'Recommendation Letters': "The surgeon's performance is consistently excellent.", 'Recommendation Letters Label': 5, 'Recommendations from Former Employers': "This surgeon's performance was occasionally below standard.", 'Recommendations from Former Employers Label': 2}]</t>
  </si>
  <si>
    <t>Valdez and Sons</t>
  </si>
  <si>
    <t>Danielle Hill</t>
  </si>
  <si>
    <t>+1-636-700-9904x98659</t>
  </si>
  <si>
    <t>[('Plastic and Reconstructive Surgery', 59, datetime.date(2007, 2, 12), datetime.date(2005, 7, 23)), ('Physiology', 80, datetime.date(2007, 5, 13), datetime.date(2002, 7, 16)), ('Cardiothoracic Surgery', 86, datetime.date(2003, 2, 23), datetime.date(2002, 6, 18)), ('Pediatric Surgery', 52, datetime.date(2005, 7, 1), datetime.date(2001, 1, 17)), ('Surgical Techniques', 50, datetime.date(2003, 5, 21), datetime.date(1997, 4, 18)), ('Oncological Surgery', 55, datetime.date(2003, 4, 23), datetime.date(2005, 8, 14)), ('Biochemistry', 85, datetime.date(2003, 10, 10), datetime.date(2004, 12, 20)), ('Emergency Medicine', 81, datetime.date(2004, 10, 8), datetime.date(2003, 9, 20)), ('Surgical Techniques', 55, datetime.date(1997, 8, 23), datetime.date(1998, 4, 10)), ('Surgical Techniques', 63, datetime.date(2006, 6, 11), datetime.date(2004, 3, 23))]</t>
  </si>
  <si>
    <t>[{'Institution Name': 'Moore, Hull and Johnson', 'Location': 'France', 'Type of Institution': 'Private', 'Number of Years Worked There': 18, 'Medical Center Level': 'Tertiary', 'Number of Surgeries Performed': 996, 'Additional Responsibilities': ['Software engineer'], 'Percentage of Patients with Complications': 51.52100929666382,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 {'Institution Name': 'Parks PLC', 'Location': 'France', 'Type of Institution': 'Private', 'Number of Years Worked There': 20, 'Medical Center Level': 'Tertiary', 'Number of Surgeries Performed': 30, 'Additional Responsibilities': [], 'Percentage of Patients with Complications': 48.13801547226005, 'Patient Feedback': 'I felt uneasy about the whole process.', 'Patient Feedback Label': 2, 'Recommendation Letters': 'This surgeon is a reliable and competent professional.', 'Recommendation Letters Label': 4, 'Recommendations from Former Employers': 'The surgeon meets the expected professional standards.', 'Recommendations from Former Employers Label': 3}]</t>
  </si>
  <si>
    <t>Petty, Joyce and Flores</t>
  </si>
  <si>
    <t>Brandon Norman</t>
  </si>
  <si>
    <t>350-559-4771x62231</t>
  </si>
  <si>
    <t>[('Neurosurgery', 98, datetime.date(2001, 3, 30), datetime.date(1996, 4, 15)), ('Neurosurgery', 78, datetime.date(2001, 11, 19), datetime.date(2003, 1, 23)), ('Vascular Surgery', 67, datetime.date(1996, 11, 13), datetime.date(1995, 7, 12)), ('Pharmacology', 97, datetime.date(2002, 2, 8), datetime.date(2002, 2, 4)), ('Cardiothoracic Surgery', 90, datetime.date(1995, 5, 27), datetime.date(1998, 3, 20)), ('Orthopedic Surgery', 58, datetime.date(1995, 11, 18), datetime.date(2002, 12, 2)), ('Vascular Surgery', 57, datetime.date(2003, 4, 4), datetime.date(1998, 2, 2)), ('Anesthesiology', 89, datetime.date(2000, 4, 27), datetime.date(2003, 8, 21)), ('Vascular Surgery', 87, datetime.date(2000, 1, 31), datetime.date(2003, 8, 17)), ('Robotic Surgery', 58, datetime.date(2002, 2, 8), datetime.date(1996, 9, 1))]</t>
  </si>
  <si>
    <t>[{'Institution Name': 'Rodgers, Henry and Salazar', 'Location': 'France', 'Type of Institution': 'Public', 'Number of Years Worked There': 17, 'Medical Center Level': 'Secondary', 'Number of Surgeries Performed': 305, 'Additional Responsibilities': ['Producer, radio', 'Development worker, international aid', 'Museum education officer', 'Chemist, analytical'], 'Percentage of Patients with Complications': 8.80677757417423,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 {'Institution Name': 'Miranda-Rodriguez', 'Location': 'France', 'Type of Institution': 'Public', 'Number of Years Worked There': 26, 'Medical Center Level': 'Tertiary', 'Number of Surgeries Performed': 803, 'Additional Responsibilities': ['Legal secretary', 'Industrial/product designer'], 'Percentage of Patients with Complications': 37.86406170049666, 'Patient Feedback': 'The surgery was successful and the care was attentive.', 'Patient Feedback Label': 4, 'Recommendation Letters': "The surgeon's performance is consistently excellent.", 'Recommendation Letters Label': 5, 'Recommendations from Former Employers': 'I recommend this surgeon. They have consistently shown good skills and a professional demeanor.', 'Recommendations from Former Employers Label': 4}]</t>
  </si>
  <si>
    <t>Brian Carter</t>
  </si>
  <si>
    <t>[('Anatomy', 60, datetime.date(2001, 5, 14), datetime.date(2004, 7, 14)), ('Orthopedic Surgery', 75, datetime.date(2006, 4, 4), datetime.date(2004, 5, 6)), ('Cardiothoracic Surgery', 50, datetime.date(2001, 11, 20), datetime.date(2002, 9, 18)), ('Physiology', 76, datetime.date(2005, 8, 13), datetime.date(2005, 11, 1)), ('Trauma Surgery', 82, datetime.date(2001, 6, 14), datetime.date(2004, 10, 27)), ('Pathology', 54, datetime.date(2005, 6, 15), datetime.date(2004, 5, 4)), ('Orthopedic Surgery', 75, datetime.date(1998, 11, 18), datetime.date(1999, 2, 28)), ('Anatomy', 88, datetime.date(2003, 9, 11), datetime.date(2004, 10, 29)), ('Physiology', 50, datetime.date(2007, 5, 20), datetime.date(1999, 2, 12)), ('Surgical Techniques', 78, datetime.date(2001, 2, 20), datetime.date(1999, 4, 5))]</t>
  </si>
  <si>
    <t>[{'Institution Name': 'Caldwell Ltd', 'Location': 'France', 'Type of Institution': 'Private', 'Number of Years Worked There': 18, 'Medical Center Level': 'Tertiary', 'Number of Surgeries Performed': 450, 'Additional Responsibilities': ['Arboriculturist'], 'Percentage of Patients with Complications': 58.455453154490215, 'Patient Feedback': 'The results were not what I hoped for.', 'Patient Feedback Label': 2, 'Recommendation Letters': "The surgeon's approach is sometimes problematic.", 'Recommendation Letters Label': 2, 'Recommendations from Former Employers': "This surgeon's professional conduct had some issues.", 'Recommendations from Former Employers Label': 2}]</t>
  </si>
  <si>
    <t>Gutierrez, Erickson and Barker</t>
  </si>
  <si>
    <t>Eric Cochran</t>
  </si>
  <si>
    <t>(383)715-5730</t>
  </si>
  <si>
    <t>[('Physiology', 96, datetime.date(1997, 8, 29), datetime.date(2004, 3, 5)), ('Pathology', 94, datetime.date(2000, 5, 23), datetime.date(2001, 6, 25)), ('Ethics in Medical Practice', 73, datetime.date(2002, 4, 28), datetime.date(1998, 10, 21)), ('Pathology', 78, datetime.date(2000, 12, 22), datetime.date(2000, 10, 4)), ('Microbiology', 88, datetime.date(2003, 5, 29), datetime.date(2003, 6, 15)), ('Anatomy', 98, datetime.date(1995, 9, 25), datetime.date(1998, 5, 10)), ('Biochemistry', 98, datetime.date(1996, 9, 23), datetime.date(2004, 3, 20)), ('Neurosurgery', 76, datetime.date(2002, 2, 15), datetime.date(1996, 6, 27)), ('Pediatric Surgery', 68, datetime.date(1999, 10, 23), datetime.date(2000, 11, 8)), ('Trauma Surgery', 86, datetime.date(2004, 6, 6), datetime.date(1995, 11, 27))]</t>
  </si>
  <si>
    <t>[{'Institution Name': 'Larson, Brown and Stewart', 'Location': 'Russia', 'Type of Institution': 'Public', 'Number of Years Worked There': 11, 'Medical Center Level': 'Primary', 'Number of Surgeries Performed': 162, 'Additional Responsibilities': ['Product manager', 'Analytical chemist', 'Barrister'], 'Percentage of Patients with Complications': 31.296870497972574,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'Martin-Vaughn', 'Location': 'Russia', 'Type of Institution': 'Private', 'Number of Years Worked There': 22, 'Medical Center Level': 'Tertiary', 'Number of Surgeries Performed': 675, 'Additional Responsibilities': [], 'Percentage of Patients with Complications': 60.072383440031764,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'Alexander-Oconnell', 'Location': 'Russia', 'Type of Institution': 'Public', 'Number of Years Worked There': 16, 'Medical Center Level': 'Secondary', 'Number of Surgeries Performed': 280, 'Additional Responsibilities': ['Higher education lecturer', 'Pension scheme manager', 'Therapist, occupational', 'Pharmacologist', 'Chief Strategy Officer'], 'Percentage of Patients with Complications': 21.69117895689646,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 {'Institution Name': 'Johnson PLC', 'Location': 'Russia', 'Type of Institution': 'Public', 'Number of Years Worked There': 22, 'Medical Center Level': 'Primary', 'Number of Surgeries Performed': 795, 'Additional Responsibilities': ['Immunologist', 'Artist', 'Biomedical engineer', 'Administrator', 'Runner, broadcasting/film/video'], 'Percentage of Patients with Complications': 88.4375628418867, 'Patient Feedback': 'Excellent care and results. The doctor was outstanding.', 'Patient Feedback Label': 5, 'Recommendation Letters': 'I have full confidence in recommending this surgeon.', 'Recommendation Letters Label': 4, 'Recommendations from Former Employers': "There were occasional problems with this surgeon's work.", 'Recommendations from Former Employers Label': 2}]</t>
  </si>
  <si>
    <t>Insurance record indicates minimal claims, low risk.</t>
  </si>
  <si>
    <t>Lewis, Castro and Ballard</t>
  </si>
  <si>
    <t>Jasmine Kelley</t>
  </si>
  <si>
    <t>[('Pathology', 75, datetime.date(1998, 6, 1), datetime.date(1997, 5, 1)), ('Neurosurgery', 90, datetime.date(1999, 10, 21), datetime.date(2000, 6, 27)), ('Oncological Surgery', 52, datetime.date(2000, 8, 4), datetime.date(1997, 10, 3)), ('Anesthesiology', 79, datetime.date(1996, 9, 12), datetime.date(1998, 8, 26)), ('Pediatric Surgery', 62, datetime.date(1999, 5, 25), datetime.date(1998, 3, 6)), ('Anesthesiology', 76, datetime.date(1998, 10, 27), datetime.date(1999, 3, 4)), ('Microbiology', 85, datetime.date(2000, 6, 6), datetime.date(1997, 11, 19)), ('Oncological Surgery', 92, datetime.date(1999, 4, 21), datetime.date(1996, 10, 20)), ('Surgical Techniques', 98, datetime.date(1998, 2, 10), datetime.date(2000, 7, 15)), ('Physiology', 86, datetime.date(2000, 12, 15), datetime.date(2000, 11, 3))]</t>
  </si>
  <si>
    <t>[{'Institution Name': 'Acosta, Hart and Wilkerson', 'Location': 'South Africa', 'Type of Institution': 'Public', 'Number of Years Worked There': 22, 'Medical Center Level': 'Tertiary', 'Number of Surgeries Performed': 543, 'Additional Responsibilities': ['Environmental manager'], 'Percentage of Patients with Complications': 57.71763960886095,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'Hanson and Sons', 'Location': 'South Africa', 'Type of Institution': 'Private', 'Number of Years Worked There': 8, 'Medical Center Level': 'Primary', 'Number of Surgeries Performed': 41, 'Additional Responsibilities': ['Conservation officer, nature'], 'Percentage of Patients with Complications': 32.19396137451655,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'Park-Roach', 'Location': 'South Africa', 'Type of Institution': 'Public', 'Number of Years Worked There': 20, 'Medical Center Level': 'Tertiary', 'Number of Surgeries Performed': 230, 'Additional Responsibilities': [], 'Percentage of Patients with Complications': 28.62709536673401,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 {'Institution Name': 'Weber Group', 'Location': 'South Africa', 'Type of Institution': 'Public', 'Number of Years Worked There': 8, 'Medical Center Level': 'Tertiary', 'Number of Surgeries Performed': 769, 'Additional Responsibilities': ['Video editor', 'Actuary', 'Commercial art gallery manager', 'Minerals surveyor', 'Publishing copy'], 'Percentage of Patients with Complications': 23.93832411585143, 'Patient Feedback': 'The procedure was successful and the doctor was attentive.', 'Patient Feedback Label': 4, 'Recommendation Letters': 'The surgeon performs satisfactorily in most cases.', 'Recommendation Letters Label': 3, 'Recommendations from Former Employers': 'The surgeon meets professional requirements.', 'Recommendations from Former Employers Label': 3}]</t>
  </si>
  <si>
    <t>Graham LLC</t>
  </si>
  <si>
    <t>Jennifer Martinez</t>
  </si>
  <si>
    <t>001-362-774-7542x418</t>
  </si>
  <si>
    <t>[('Pharmacology', 68, datetime.date(2002, 4, 5), datetime.date(2002, 5, 11)), ('Microbiology', 94, datetime.date(2001, 11, 10), datetime.date(2001, 11, 15)), ('Anesthesiology', 82, datetime.date(2002, 5, 26), datetime.date(2002, 5, 5)), ('Neurosurgery', 97, datetime.date(2002, 2, 14), datetime.date(2002, 3, 13)), ('Surgical Techniques', 73, datetime.date(2002, 2, 26), datetime.date(2002, 2, 24)), ('Trauma Surgery', 76, datetime.date(2001, 10, 24), datetime.date(2001, 11, 2)), ('Ethics in Medical Practice', 75, datetime.date(2002, 1, 27), datetime.date(2002, 1, 30)), ('Plastic and Reconstructive Surgery', 83, datetime.date(2002, 4, 8), datetime.date(2001, 12, 14)), ('Oncological Surgery', 97, datetime.date(2002, 2, 24), datetime.date(2001, 11, 3)), ('Anesthesiology', 99, datetime.date(2002, 3, 24), datetime.date(2002, 3, 2))]</t>
  </si>
  <si>
    <t>[{'Institution Name': 'Fox Group', 'Location': 'France', 'Type of Institution': 'Public', 'Number of Years Worked There': 10, 'Medical Center Level': 'Tertiary', 'Number of Surgeries Performed': 797, 'Additional Responsibilities': ['Designer, jewellery', 'Legal executive', 'Clinical scientist, histocompatibility and immunogenetics', 'Geologist, wellsite', 'Science writer'], 'Percentage of Patients with Complications': 82.06811086486687,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'Jones Inc', 'Location': 'France', 'Type of Institution': 'Private', 'Number of Years Worked There': 28, 'Medical Center Level': 'Secondary', 'Number of Surgeries Performed': 871, 'Additional Responsibilities': ['Professor Emeritus', 'Prison officer', 'Gaffer'], 'Percentage of Patients with Complications': 47.8200971990813,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'Sutton-Hoover', 'Location': 'France', 'Type of Institution': 'Private', 'Number of Years Worked There': 15, 'Medical Center Level': 'Tertiary', 'Number of Surgeries Performed': 360, 'Additional Responsibilities': ['Museum/gallery conservator', 'Health promotion specialist'], 'Percentage of Patients with Complications': 87.81892524152634,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'Terry-Williams', 'Location': 'France', 'Type of Institution': 'Private', 'Number of Years Worked There': 29, 'Medical Center Level': 'Secondary', 'Number of Surgeries Performed': 292, 'Additional Responsibilities': [], 'Percentage of Patients with Complications': 20.016091205893815,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 {'Institution Name': 'Lucas and Sons', 'Location': 'France', 'Type of Institution': 'Private', 'Number of Years Worked There': 11, 'Medical Center Level': 'Secondary', 'Number of Surgeries Performed': 886, 'Additional Responsibilities': [], 'Percentage of Patients with Complications': 11.900975296692218, 'Patient Feedback': 'The procedure was smooth and the doctor was caring.', 'Patient Feedback Label': 4, 'Recommendation Letters': 'I have no reservations in recommending this surgeon for any position.', 'Recommendation Letters Label': 5, 'Recommendations from Former Employers': "This surgeon's performance was inconsistent.", 'Recommendations from Former Employers Label': 2}]</t>
  </si>
  <si>
    <t>High number of claims filed and unresolved.</t>
  </si>
  <si>
    <t>Ruiz, Tran and Mays</t>
  </si>
  <si>
    <t>Samuel Hansen</t>
  </si>
  <si>
    <t>(446)579-5304x777</t>
  </si>
  <si>
    <t>[('Trauma Surgery', 80, datetime.date(2001, 11, 21), datetime.date(2003, 3, 1)), ('Oncological Surgery', 91, datetime.date(2001, 10, 14), datetime.date(2002, 11, 17)), ('Anesthesiology', 98, datetime.date(2002, 1, 25), datetime.date(2002, 5, 31)), ('Oncological Surgery', 60, datetime.date(2001, 10, 16), datetime.date(2002, 7, 24)), ('Oncological Surgery', 91, datetime.date(2003, 1, 29), datetime.date(2003, 3, 14)), ('Pathology', 66, datetime.date(2002, 11, 22), datetime.date(2002, 6, 5)), ('Pharmacology', 80, datetime.date(2001, 10, 19), datetime.date(2003, 3, 26)), ('Trauma Surgery', 52, datetime.date(2002, 11, 22), datetime.date(2002, 4, 7)), ('Anesthesiology', 59, datetime.date(2003, 3, 27), datetime.date(2002, 12, 30)), ('Ethics in Medical Practice', 78, datetime.date(2002, 1, 18), datetime.date(2002, 12, 2))]</t>
  </si>
  <si>
    <t>[{'Institution Name': 'Miller-Khan', 'Location': 'Ukraine', 'Type of Institution': 'Private', 'Number of Years Worked There': 25, 'Medical Center Level': 'Primary', 'Number of Surgeries Performed': 801, 'Additional Responsibilities': ['Sales promotion account executive', 'Personal assistant', 'Forensic scientist', 'Psychiatric nurse'], 'Percentage of Patients with Complications': 41.94651041089335,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'Mccormick PLC', 'Location': 'Ukraine', 'Type of Institution': 'Private', 'Number of Years Worked There': 29, 'Medical Center Level': 'Primary', 'Number of Surgeries Performed': 920, 'Additional Responsibilities': ['Clinical embryologist', 'Manufacturing engineer', 'Optician, dispensing'], 'Percentage of Patients with Complications': 1.1611632406414718,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 {'Institution Name': 'Greene-Harrison', 'Location': 'Ukraine', 'Type of Institution': 'Public', 'Number of Years Worked There': 9, 'Medical Center Level': 'Primary', 'Number of Surgeries Performed': 1, 'Additional Responsibilities': ['Environmental manager', 'Broadcast presenter', 'Accommodation manager'], 'Percentage of Patients with Complications': 36.19012049983136, 'Patient Feedback': 'The procedure met my expectations.', 'Patient Feedback Label': 3, 'Recommendation Letters': 'The surgeon has had a few problems in the past.', 'Recommendation Letters Label': 2, 'Recommendations from Former Employers': 'There were some performance concerns regarding this surgeon. Proceed with caution.', 'Recommendations from Former Employers Label': 2}]</t>
  </si>
  <si>
    <t>Henderson-Smith</t>
  </si>
  <si>
    <t>Jessica Mclean</t>
  </si>
  <si>
    <t>218-259-7691</t>
  </si>
  <si>
    <t>[('Ethics in Medical Practice', 94, datetime.date(1996, 5, 4), datetime.date(1997, 12, 9)), ('Anatomy', 80, datetime.date(1997, 3, 10), datetime.date(1998, 1, 3)), ('Ethics in Medical Practice', 89, datetime.date(1997, 5, 16), datetime.date(1998, 1, 13)), ('Transplant Surgery', 53, datetime.date(1998, 8, 9), datetime.date(1998, 5, 24)), ('Trauma Surgery', 58, datetime.date(1996, 2, 8), datetime.date(1996, 1, 12)), ('Anatomy', 70, datetime.date(1996, 11, 22), datetime.date(1997, 1, 22)), ('Cardiothoracic Surgery', 62, datetime.date(1996, 2, 28), datetime.date(1996, 4, 17)), ('Physiology', 90, datetime.date(1996, 11, 18), datetime.date(1997, 4, 22)), ('Microbiology', 56, datetime.date(1997, 10, 14), datetime.date(1997, 7, 31)), ('Plastic and Reconstructive Surgery', 58, datetime.date(1998, 2, 23), datetime.date(1998, 4, 23))]</t>
  </si>
  <si>
    <t>[{'Institution Name': 'Knapp Group', 'Location': 'Romania', 'Type of Institution': 'Public', 'Number of Years Worked There': 27, 'Medical Center Level': 'Primary', 'Number of Surgeries Performed': 242, 'Additional Responsibilities': [], 'Percentage of Patients with Complications': 91.55349516583097,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'Gray-Brown', 'Location': 'Romania', 'Type of Institution': 'Public', 'Number of Years Worked There': 11, 'Medical Center Level': 'Secondary', 'Number of Surgeries Performed': 972, 'Additional Responsibilities': [], 'Percentage of Patients with Complications': 73.4033287186736,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 {'Institution Name': 'Webb-York', 'Location': 'Romania', 'Type of Institution': 'Public', 'Number of Years Worked There': 3, 'Medical Center Level': 'Primary', 'Number of Surgeries Performed': 43, 'Additional Responsibilities': ['Administrator, sports', 'Trade mark attorney'], 'Percentage of Patients with Complications': 5.273397373757471, 'Patient Feedback': "The doctor's bedside manner was lacking.", 'Patient Feedback Label': 2, 'Recommendation Letters': "There have been some concerns regarding this surgeon's skills and attitude. I would suggest caution.", 'Recommendation Letters Label': 2, 'Recommendations from Former Employers': 'This surgeon had multiple issues during their tenure.', 'Recommendations from Former Employers Label': 1}]</t>
  </si>
  <si>
    <t>Washington-Lamb</t>
  </si>
  <si>
    <t>Sharon Lewis</t>
  </si>
  <si>
    <t>001-271-977-0092x019</t>
  </si>
  <si>
    <t>[('Trauma Surgery', 85, datetime.date(1998, 8, 19), datetime.date(1998, 10, 18)), ('Anatomy', 74, datetime.date(1998, 12, 17), datetime.date(1998, 7, 21)), ('Robotic Surgery', 61, datetime.date(1998, 12, 17), datetime.date(1998, 8, 3)), ('Surgical Techniques', 75, datetime.date(1999, 1, 4), datetime.date(1998, 8, 25)), ('Emergency Medicine', 96, datetime.date(1999, 1, 29), datetime.date(1999, 2, 8)), ('Ethics in Medical Practice', 63, datetime.date(1998, 7, 12), datetime.date(1998, 8, 19)), ('Physiology', 82, datetime.date(1999, 1, 26), datetime.date(1998, 12, 21)), ('Plastic and Reconstructive Surgery', 67, datetime.date(1998, 11, 18), datetime.date(1998, 9, 26)), ('Microbiology', 96, datetime.date(1998, 7, 18), datetime.date(1998, 8, 7)), ('Neurosurgery', 59, datetime.date(1998, 9, 23), datetime.date(1999, 1, 18))]</t>
  </si>
  <si>
    <t>[{'Institution Name': 'Oconnell-Cummings', 'Location': 'Uzbekistan', 'Type of Institution': 'Private', 'Number of Years Worked There': 29, 'Medical Center Level': 'Secondary', 'Number of Surgeries Performed': 949, 'Additional Responsibilities': ['Geophysicist/field seismologist', 'Engineer, structural'], 'Percentage of Patients with Complications': 13.22685018345261,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'Harmon, Jones and Gonzalez', 'Location': 'Uzbekistan', 'Type of Institution': 'Private', 'Number of Years Worked There': 7, 'Medical Center Level': 'Primary', 'Number of Surgeries Performed': 349, 'Additional Responsibilities': ['Programmer, systems', 'Tax adviser', 'Animator', 'Telecommunications researcher'], 'Percentage of Patients with Complications': 43.46521465596894,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'Dixon, Vincent and Brown', 'Location': 'Uzbekistan', 'Type of Institution': 'Public', 'Number of Years Worked There': 1, 'Medical Center Level': 'Secondary', 'Number of Surgeries Performed': 789, 'Additional Responsibilities': [], 'Percentage of Patients with Complications': 12.705716767758958,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'Rodgers, Alexander and Marshall', 'Location': 'Uzbekistan', 'Type of Institution': 'Public', 'Number of Years Worked There': 27, 'Medical Center Level': 'Secondary', 'Number of Surgeries Performed': 165, 'Additional Responsibilities': ['Conservator, museum/gallery'], 'Percentage of Patients with Complications': 64.96054053043026,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 {'Institution Name': 'Merritt Inc', 'Location': 'Uzbekistan', 'Type of Institution': 'Public', 'Number of Years Worked There': 21, 'Medical Center Level': 'Tertiary', 'Number of Surgeries Performed': 598, 'Additional Responsibilities': ['Education administrator', 'Charity fundraiser'], 'Percentage of Patients with Complications': 4.432506206799303, 'Patient Feedback': 'The surgery was routine and recovery was average.', 'Patient Feedback Label': 3, 'Recommendation Letters': "The surgeon's skills and professionalism are seriously lacking.", 'Recommendation Letters Label': 1, 'Recommendations from Former Employers': "There were a few concerns about this surgeon's reliability.", 'Recommendations from Former Employers Label': 2}]</t>
  </si>
  <si>
    <t>Insurance profile shows several claims filed.</t>
  </si>
  <si>
    <t>Glover PLC</t>
  </si>
  <si>
    <t>Jacob Marshall</t>
  </si>
  <si>
    <t>453-371-4931x703</t>
  </si>
  <si>
    <t>[('Cardiothoracic Surgery', 64, datetime.date(1996, 12, 8), datetime.date(1997, 12, 12)), ('Emergency Medicine', 76, datetime.date(2003, 4, 23), datetime.date(2003, 1, 15)), ('Emergency Medicine', 53, datetime.date(2001, 12, 9), datetime.date(1996, 9, 22)), ('Anesthesiology', 55, datetime.date(2004, 10, 3), datetime.date(1999, 1, 27)), ('Transplant Surgery', 53, datetime.date(2004, 11, 21), datetime.date(2004, 12, 29)), ('Ethics in Medical Practice', 95, datetime.date(1998, 11, 17), datetime.date(1999, 11, 9)), ('Emergency Medicine', 93, datetime.date(1998, 8, 26), datetime.date(2001, 6, 22)), ('Pediatric Surgery', 90, datetime.date(1999, 1, 17), datetime.date(2000, 6, 28)), ('Ethics in Medical Practice', 86, datetime.date(2004, 8, 27), datetime.date(2005, 1, 13)), ('Orthopedic Surgery', 71, datetime.date(2005, 1, 31), datetime.date(1999, 7, 10))]</t>
  </si>
  <si>
    <t>[{'Institution Name': 'Moore-Hall', 'Location': 'Brazil', 'Type of Institution': 'Public', 'Number of Years Worked There': 8, 'Medical Center Level': 'Tertiary', 'Number of Surgeries Performed': 38, 'Additional Responsibilities': ['Land/geomatics surveyor', 'Counsellor'], 'Percentage of Patients with Complications': 46.70007761889751,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'Kelly LLC', 'Location': 'Brazil', 'Type of Institution': 'Private', 'Number of Years Worked There': 11, 'Medical Center Level': 'Secondary', 'Number of Surgeries Performed': 10, 'Additional Responsibilities': ['Water engineer', 'Planning and development surveyor', 'Soil scientist', 'Microbiologist'], 'Percentage of Patients with Complications': 71.6628817475605,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 {'Institution Name': 'Smith, Wilson and Hughes', 'Location': 'Brazil', 'Type of Institution': 'Public', 'Number of Years Worked There': 20, 'Medical Center Level': 'Tertiary', 'Number of Surgeries Performed': 407, 'Additional Responsibilities': ['Development worker, community'], 'Percentage of Patients with Complications': 23.127278944881724, 'Patient Feedback': 'The doctor was highly professional and the results were excellent.', 'Patient Feedback Label': 5, 'Recommendation Letters': 'This surgeon is highly reliable and competent.', 'Recommendation Letters Label': 4, 'Recommendations from Former Employers': "The surgeon's performance is up to standard.", 'Recommendations from Former Employers Label': 3}]</t>
  </si>
  <si>
    <t>Rice-Osborne</t>
  </si>
  <si>
    <t>Sydney Thomas</t>
  </si>
  <si>
    <t>334.348.3687x375</t>
  </si>
  <si>
    <t>[('Anesthesiology', 58, datetime.date(1997, 6, 9), datetime.date(1999, 2, 12)), ('Pathology', 98, datetime.date(2000, 3, 30), datetime.date(1995, 7, 1)), ('Vascular Surgery', 96, datetime.date(1998, 4, 25), datetime.date(1995, 3, 25)), ('Anesthesiology', 95, datetime.date(1999, 7, 12), datetime.date(1998, 12, 22)), ('Transplant Surgery', 53, datetime.date(1997, 4, 16), datetime.date(1998, 6, 1)), ('Vascular Surgery', 73, datetime.date(1996, 9, 23), datetime.date(1995, 4, 19)), ('Emergency Medicine', 87, datetime.date(1996, 6, 29), datetime.date(2000, 2, 1)), ('Pathology', 60, datetime.date(1996, 12, 1), datetime.date(1996, 12, 6)), ('Emergency Medicine', 100, datetime.date(1997, 1, 1), datetime.date(1996, 3, 11)), ('Ethics in Medical Practice', 66, datetime.date(1997, 11, 13), datetime.date(1998, 9, 20))]</t>
  </si>
  <si>
    <t>[{'Institution Name': 'Marshall, Nixon and Johnson', 'Location': 'Russia', 'Type of Institution': 'Private', 'Number of Years Worked There': 20, 'Medical Center Level': 'Secondary', 'Number of Surgeries Performed': 730, 'Additional Responsibilities': ['Restaurant manager, fast food'], 'Percentage of Patients with Complications': 11.71251737788963,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'Aguilar-Davis', 'Location': 'Russia', 'Type of Institution': 'Private', 'Number of Years Worked There': 30, 'Medical Center Level': 'Secondary', 'Number of Surgeries Performed': 187, 'Additional Responsibilities': [], 'Percentage of Patients with Complications': 16.88829931753958,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'Vaughn LLC', 'Location': 'Russia', 'Type of Institution': 'Private', 'Number of Years Worked There': 10, 'Medical Center Level': 'Tertiary', 'Number of Surgeries Performed': 21, 'Additional Responsibilities': ['Marketing executive', 'Transport planner', 'Insurance claims handler', 'Licensed conveyancer', 'Administrator, sports'], 'Percentage of Patients with Complications': 0.2352738523708875,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 {'Institution Name': 'Nguyen, Ruiz and Jones', 'Location': 'Russia', 'Type of Institution': 'Public', 'Number of Years Worked There': 7, 'Medical Center Level': 'Secondary', 'Number of Surgeries Performed': 368, 'Additional Responsibilities': [], 'Percentage of Patients with Complications': 65.03005222051314, 'Patient Feedback': 'I had issues during recovery that were not addressed.', 'Patient Feedback Label': 2, 'Recommendation Letters': "The surgeon's behavior and skills are not up to par.", 'Recommendation Letters Label': 1, 'Recommendations from Former Employers': "The surgeon's work is generally acceptable.", 'Recommendations from Former Employers Label': 3}]</t>
  </si>
  <si>
    <t>Hicks, Smith and Fletcher</t>
  </si>
  <si>
    <t>Veronica Moore</t>
  </si>
  <si>
    <t>[('Trauma Surgery', 100, datetime.date(2003, 9, 24), datetime.date(2004, 2, 27)), ('Pathology', 62, datetime.date(2003, 7, 9), datetime.date(2003, 6, 13)), ('Anatomy', 91, datetime.date(2003, 7, 24), datetime.date(2003, 7, 5)), ('Robotic Surgery', 82, datetime.date(2004, 12, 12), datetime.date(2003, 3, 3)), ('Plastic and Reconstructive Surgery', 60, datetime.date(2005, 5, 1), datetime.date(2004, 7, 3)), ('Surgical Techniques', 59, datetime.date(2004, 12, 6), datetime.date(2004, 4, 11)), ('Anesthesiology', 59, datetime.date(2002, 9, 24), datetime.date(2004, 6, 30)), ('Oncological Surgery', 75, datetime.date(2003, 11, 16), datetime.date(2002, 9, 2)), ('Vascular Surgery', 95, datetime.date(2004, 2, 9), datetime.date(2003, 2, 15)), ('Pharmacology', 72, datetime.date(2003, 9, 25), datetime.date(2004, 6, 17))]</t>
  </si>
  <si>
    <t>[{'Institution Name': 'Turner and Sons', 'Location': 'Romania', 'Type of Institution': 'Private', 'Number of Years Worked There': 13, 'Medical Center Level': 'Secondary', 'Number of Surgeries Performed': 502, 'Additional Responsibilities': ['Environmental education officer', 'Commercial horticulturist', 'Designer, graphic', 'Writer'], 'Percentage of Patients with Complications': 61.89788301197338,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 {'Institution Name': 'Robinson-Rivera', 'Location': 'Romania', 'Type of Institution': 'Private', 'Number of Years Worked There': 2, 'Medical Center Level': 'Tertiary', 'Number of Surgeries Performed': 560, 'Additional Responsibilities': ['Publishing rights manager', 'Editorial assistant', 'Biochemist, clinical'], 'Percentage of Patients with Complications': 78.13344584569082, 'Patient Feedback': 'I had a positive experience and the surgery went well.', 'Patient Feedback Label': 4, 'Recommendation Letters': 'The surgeon has shown exceptional abilities and dedication.', 'Recommendation Letters Label': 4, 'Recommendations from Former Employers': 'This surgeon had several issues during their employment.', 'Recommendations from Former Employers Label': 2}]</t>
  </si>
  <si>
    <t>Several claims filed, some unresolved issues.</t>
  </si>
  <si>
    <t>Allen LLC</t>
  </si>
  <si>
    <t>Christopher Bell</t>
  </si>
  <si>
    <t>317.795.8381x562</t>
  </si>
  <si>
    <t>[('Robotic Surgery', 62, datetime.date(2005, 2, 13), datetime.date(2004, 10, 2)), ('Robotic Surgery', 69, datetime.date(2003, 8, 3), datetime.date(2005, 11, 12)), ('Plastic and Reconstructive Surgery', 55, datetime.date(1998, 7, 21), datetime.date(1998, 4, 12)), ('Robotic Surgery', 66, datetime.date(2002, 12, 16), datetime.date(1999, 10, 6)), ('Trauma Surgery', 72, datetime.date(2001, 2, 24), datetime.date(2000, 3, 28)), ('Robotic Surgery', 100, datetime.date(2001, 2, 2), datetime.date(2005, 5, 14)), ('Robotic Surgery', 61, datetime.date(1998, 9, 22), datetime.date(1999, 3, 16)), ('Oncological Surgery', 82, datetime.date(2002, 2, 13), datetime.date(2005, 12, 9)), ('Pathology', 90, datetime.date(2000, 1, 30), datetime.date(1999, 9, 11)), ('Pathology', 83, datetime.date(2002, 10, 24), datetime.date(2003, 10, 13))]</t>
  </si>
  <si>
    <t>[{'Institution Name': 'Parks, Tyler and Taylor', 'Location': 'India', 'Type of Institution': 'Public', 'Number of Years Worked There': 17, 'Medical Center Level': 'Secondary', 'Number of Surgeries Performed': 562, 'Additional Responsibilities': [], 'Percentage of Patients with Complications': 77.14650408281527,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 {'Institution Name': 'Pope, Yates and Lang', 'Location': 'India', 'Type of Institution': 'Private', 'Number of Years Worked There': 15, 'Medical Center Level': 'Tertiary', 'Number of Surgeries Performed': 691, 'Additional Responsibilities': ['Fine artist', 'Aid worker', 'Water quality scientist', 'Engineer, agricultural', 'Production assistant, television'], 'Percentage of Patients with Complications': 51.21350432451077, 'Patient Feedback': 'The results were as expected, no complaints.', 'Patient Feedback Label': 3, 'Recommendation Letters': 'I highly recommend this surgeon for their exceptional skills and professionalism.', 'Recommendation Letters Label': 5, 'Recommendations from Former Employers': 'I highly endorse this surgeon for their skills and dedication.', 'Recommendations from Former Employers Label': 4}]</t>
  </si>
  <si>
    <t>Melendez and Sons</t>
  </si>
  <si>
    <t>Ronald Sanchez</t>
  </si>
  <si>
    <t>(254)607-6336</t>
  </si>
  <si>
    <t>[('Physiology', 57, datetime.date(2004, 9, 6), datetime.date(2005, 3, 25)), ('Emergency Medicine', 52, datetime.date(2004, 7, 12), datetime.date(2005, 2, 13)), ('Orthopedic Surgery', 78, datetime.date(2005, 5, 11), datetime.date(2003, 11, 27)), ('Physiology', 80, datetime.date(2004, 7, 4), datetime.date(2003, 12, 17)), ('Anesthesiology', 70, datetime.date(2005, 3, 19), datetime.date(2004, 8, 23)), ('Microbiology', 97, datetime.date(2004, 8, 20), datetime.date(2003, 9, 24)), ('Microbiology', 68, datetime.date(2003, 11, 3), datetime.date(2005, 2, 19)), ('Vascular Surgery', 64, datetime.date(2004, 5, 8), datetime.date(2004, 8, 19)), ('Anesthesiology', 67, datetime.date(2004, 10, 28), datetime.date(2004, 7, 16)), ('Physiology', 55, datetime.date(2005, 1, 2), datetime.date(2003, 9, 25))]</t>
  </si>
  <si>
    <t>[{'Institution Name': 'Martinez, Davis and Snyder', 'Location': 'Canada', 'Type of Institution': 'Public', 'Number of Years Worked There': 9, 'Medical Center Level': 'Primary', 'Number of Surgeries Performed': 752, 'Additional Responsibilities': ['Surveyor, building', 'Textile designer'], 'Percentage of Patients with Complications': 5.1305169702213105,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'Cowan, Roberts and Allison', 'Location': 'Canada', 'Type of Institution': 'Private', 'Number of Years Worked There': 2, 'Medical Center Level': 'Tertiary', 'Number of Surgeries Performed': 607, 'Additional Responsibilities': ['Geophysical data processor'], 'Percentage of Patients with Complications': 60.11896453032624,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'Goodwin-Kim', 'Location': 'Canada', 'Type of Institution': 'Public', 'Number of Years Worked There': 16, 'Medical Center Level': 'Secondary', 'Number of Surgeries Performed': 831, 'Additional Responsibilities': ['Theatre director', 'Corporate investment banker', 'Transport planner', 'Insurance risk surveyor', 'Clinical research associate'], 'Percentage of Patients with Complications': 20.402196754291925,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'Hooper PLC', 'Location': 'Canada', 'Type of Institution': 'Public', 'Number of Years Worked There': 17, 'Medical Center Level': 'Tertiary', 'Number of Surgeries Performed': 513, 'Additional Responsibilities': ['Chief Strategy Officer', 'Farm manager', 'Senior tax professional/tax inspector'], 'Percentage of Patients with Complications': 45.44448996953334,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 {'Institution Name': 'Bradford-Henson', 'Location': 'Canada', 'Type of Institution': 'Public', 'Number of Years Worked There': 1, 'Medical Center Level': 'Primary', 'Number of Surgeries Performed': 860, 'Additional Responsibilities': ['Historic buildings inspector/conservation officer', 'Environmental health practitioner', 'Psychologist, sport and exercise', 'Legal secretary'], 'Percentage of Patients with Complications': 96.67884637420259, 'Patient Feedback': 'I felt neglected and the aftercare was nonexistent.', 'Patient Feedback Label': 1, 'Recommendation Letters': 'The surgeon has not met the necessary professional standards.', 'Recommendation Letters Label': 1, 'Recommendations from Former Employers': "The surgeon's performance is up to standard.", 'Recommendations from Former Employers Label': 3}]</t>
  </si>
  <si>
    <t>Insurance history with multiple claims, moderate risk.</t>
  </si>
  <si>
    <t>Young-Graves</t>
  </si>
  <si>
    <t>Dennis White</t>
  </si>
  <si>
    <t>(671)758-1257x9855</t>
  </si>
  <si>
    <t>[('Anatomy', 95, datetime.date(1996, 4, 5), datetime.date(1996, 4, 17)), ('Surgical Techniques', 100, datetime.date(1996, 12, 3), datetime.date(1997, 1, 24)), ('Pathology', 89, datetime.date(1997, 4, 5), datetime.date(1998, 10, 13)), ('Vascular Surgery', 59, datetime.date(1998, 10, 15), datetime.date(1998, 8, 27)), ('Emergency Medicine', 87, datetime.date(1998, 5, 19), datetime.date(1996, 11, 5)), ('Pathology', 100, datetime.date(1997, 5, 24), datetime.date(1998, 8, 6)), ('Ethics in Medical Practice', 79, datetime.date(1997, 7, 20), datetime.date(1996, 7, 19)), ('Cardiothoracic Surgery', 89, datetime.date(1996, 11, 2), datetime.date(1997, 6, 15)), ('Biochemistry', 94, datetime.date(1996, 12, 6), datetime.date(1997, 11, 27)), ('Biochemistry', 84, datetime.date(1996, 6, 17), datetime.date(1998, 10, 21))]</t>
  </si>
  <si>
    <t>[{'Institution Name': 'Woodward, Smith and Robinson', 'Location': 'Belarus', 'Type of Institution': 'Public', 'Number of Years Worked There': 14, 'Medical Center Level': 'Primary', 'Number of Surgeries Performed': 853, 'Additional Responsibilities': [], 'Percentage of Patients with Complications': 65.46005084365493,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'Nolan-Jones', 'Location': 'Belarus', 'Type of Institution': 'Public', 'Number of Years Worked There': 3, 'Medical Center Level': 'Secondary', 'Number of Surgeries Performed': 780, 'Additional Responsibilities': ['Firefighter', 'Firefighter', 'Buyer, retail', 'Transport planner', 'Radio broadcast assistant'], 'Percentage of Patients with Complications': 33.052681521813554,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 {'Institution Name': 'Williams, Ellis and Baldwin', 'Location': 'Belarus', 'Type of Institution': 'Private', 'Number of Years Worked There': 20, 'Medical Center Level': 'Secondary', 'Number of Surgeries Performed': 835, 'Additional Responsibilities': [], 'Percentage of Patients with Complications': 61.78484259799728, 'Patient Feedback': 'The doctor was attentive and the surgery was a success.', 'Patient Feedback Label': 4, 'Recommendation Letters': 'The surgeon performs adequately under normal conditions.', 'Recommendation Letters Label': 3, 'Recommendations from Former Employers': 'This surgeon failed to meet our performance criteria.', 'Recommendations from Former Employers Label': 1}]</t>
  </si>
  <si>
    <t>Paul, Smith and Ramirez</t>
  </si>
  <si>
    <t>Lisa Lam</t>
  </si>
  <si>
    <t>[('Pathology', 54, datetime.date(2002, 3, 25), datetime.date(2002, 8, 7)), ('Plastic and Reconstructive Surgery', 83, datetime.date(2002, 2, 14), datetime.date(2003, 10, 31)), ('Robotic Surgery', 95, datetime.date(2003, 11, 12), datetime.date(2003, 11, 25)), ('Transplant Surgery', 77, datetime.date(2002, 5, 4), datetime.date(2002, 2, 8)), ('Vascular Surgery', 95, datetime.date(2002, 12, 8), datetime.date(2003, 7, 28)), ('Pharmacology', 56, datetime.date(2003, 3, 2), datetime.date(2004, 4, 17)), ('Neurosurgery', 70, datetime.date(2002, 2, 5), datetime.date(2002, 8, 10)), ('Oncological Surgery', 73, datetime.date(2003, 11, 28), datetime.date(2002, 4, 12)), ('Oncological Surgery', 60, datetime.date(2003, 7, 5), datetime.date(2002, 11, 26)), ('Emergency Medicine', 60, datetime.date(2003, 11, 4), datetime.date(2003, 2, 27))]</t>
  </si>
  <si>
    <t>[{'Institution Name': 'Knox-Cordova', 'Location': 'Philippines', 'Type of Institution': 'Public', 'Number of Years Worked There': 21, 'Medical Center Level': 'Tertiary', 'Number of Surgeries Performed': 704, 'Additional Responsibilities': [], 'Percentage of Patients with Complications': 39.55770681738798,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 {'Institution Name': 'Perez, Houston and Sanchez', 'Location': 'Philippines', 'Type of Institution': 'Private', 'Number of Years Worked There': 12, 'Medical Center Level': 'Tertiary', 'Number of Surgeries Performed': 762, 'Additional Responsibilities': [], 'Percentage of Patients with Complications': 33.060786704055786, 'Patient Feedback': 'The procedure was performed with great care.', 'Patient Feedback Label': 4, 'Recommendation Letters': "The surgeon's work is of high quality and consistently reliable.", 'Recommendation Letters Label': 4, 'Recommendations from Former Employers': 'This surgeon was often unprofessional.', 'Recommendations from Former Employers Label': 1}]</t>
  </si>
  <si>
    <t>Patterson and Sons</t>
  </si>
  <si>
    <t>Derek Fernandez</t>
  </si>
  <si>
    <t>001-479-438-0319x06419</t>
  </si>
  <si>
    <t>[('Pediatric Surgery', 68, datetime.date(2000, 9, 7), datetime.date(2001, 7, 10)), ('Neurosurgery', 86, datetime.date(2003, 2, 4), datetime.date(2005, 1, 23)), ('Transplant Surgery', 93, datetime.date(2005, 7, 24), datetime.date(1999, 8, 22)), ('Transplant Surgery', 53, datetime.date(2001, 6, 24), datetime.date(2006, 2, 15)), ('Cardiothoracic Surgery', 69, datetime.date(2003, 4, 3), datetime.date(1999, 9, 7)), ('Pathology', 80, datetime.date(2004, 4, 1), datetime.date(2003, 7, 25)), ('Pharmacology', 90, datetime.date(2005, 5, 22), datetime.date(2003, 9, 9)), ('Ethics in Medical Practice', 52, datetime.date(2005, 4, 9), datetime.date(2000, 2, 3)), ('Biochemistry', 97, datetime.date(2002, 3, 1), datetime.date(2000, 12, 19)), ('Anatomy', 72, datetime.date(2000, 11, 24), datetime.date(2004, 1, 15))]</t>
  </si>
  <si>
    <t>[{'Institution Name': 'Davis LLC', 'Location': 'South Africa', 'Type of Institution': 'Private', 'Number of Years Worked There': 20, 'Medical Center Level': 'Primary', 'Number of Surgeries Performed': 780, 'Additional Responsibilities': ['Set designer', 'Hydrogeologist', 'Nutritional therapist'], 'Percentage of Patients with Complications': 25.605412133754868,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'Gordon LLC', 'Location': 'South Africa', 'Type of Institution': 'Private', 'Number of Years Worked There': 9, 'Medical Center Level': 'Secondary', 'Number of Surgeries Performed': 808, 'Additional Responsibilities': ['Designer, industrial/product'], 'Percentage of Patients with Complications': 50.20571283489706,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'Bennett-Brown', 'Location': 'South Africa', 'Type of Institution': 'Private', 'Number of Years Worked There': 28, 'Medical Center Level': 'Secondary', 'Number of Surgeries Performed': 882, 'Additional Responsibilities': [], 'Percentage of Patients with Complications': 90.56117286775974,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'Williams-Evans', 'Location': 'South Africa', 'Type of Institution': 'Private', 'Number of Years Worked There': 20, 'Medical Center Level': 'Secondary', 'Number of Surgeries Performed': 296, 'Additional Responsibilities': [], 'Percentage of Patients with Complications': 73.77133295595384,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 {'Institution Name': 'Davis Inc', 'Location': 'South Africa', 'Type of Institution': 'Public', 'Number of Years Worked There': 23, 'Medical Center Level': 'Tertiary', 'Number of Surgeries Performed': 529, 'Additional Responsibilities': ['Haematologist'], 'Percentage of Patients with Complications': 97.4760892638382, 'Patient Feedback': 'The doctor was knowledgeable and the procedure went well.', 'Patient Feedback Label': 4, 'Recommendation Letters': "The surgeon's skills are sometimes inadequate.", 'Recommendation Letters Label': 2, 'Recommendations from Former Employers': 'I strongly endorse this surgeon for any advanced role.', 'Recommendations from Former Employers Label': 5}]</t>
  </si>
  <si>
    <t>Boyle and Sons</t>
  </si>
  <si>
    <t>William Soto</t>
  </si>
  <si>
    <t>797.620.5250</t>
  </si>
  <si>
    <t>[('Pathology', 92, datetime.date(2007, 9, 17), datetime.date(1995, 11, 23)), ('Neurosurgery', 74, datetime.date(2006, 6, 25), datetime.date(2002, 12, 27)), ('Microbiology', 67, datetime.date(2003, 6, 26), datetime.date(2003, 4, 2)), ('Surgical Techniques', 64, datetime.date(1998, 9, 12), datetime.date(1999, 9, 1)), ('Orthopedic Surgery', 77, datetime.date(2008, 8, 27), datetime.date(2002, 1, 26)), ('Ethics in Medical Practice', 98, datetime.date(2008, 12, 31), datetime.date(1995, 10, 4)), ('Pharmacology', 95, datetime.date(2004, 7, 17), datetime.date(1997, 7, 8)), ('Pharmacology', 68, datetime.date(2004, 9, 16), datetime.date(2009, 2, 19)), ('Pediatric Surgery', 92, datetime.date(2000, 3, 4), datetime.date(1995, 11, 28)), ('Physiology', 63, datetime.date(1995, 8, 16), datetime.date(2001, 3, 27))]</t>
  </si>
  <si>
    <t>[{'Institution Name': 'Olson-White', 'Location': 'Russia', 'Type of Institution': 'Private', 'Number of Years Worked There': 25, 'Medical Center Level': 'Primary', 'Number of Surgeries Performed': 282, 'Additional Responsibilities': ['Theatre director', 'Interior and spatial designer', 'Chief Marketing Officer'], 'Percentage of Patients with Complications': 92.8067523096906,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'Barrett, Patel and Walters', 'Location': 'Russia', 'Type of Institution': 'Private', 'Number of Years Worked There': 15, 'Medical Center Level': 'Tertiary', 'Number of Surgeries Performed': 223, 'Additional Responsibilities': ['Engineer, building services'], 'Percentage of Patients with Complications': 54.77122895298472,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'Smith-Jenkins', 'Location': 'Russia', 'Type of Institution': 'Public', 'Number of Years Worked There': 16, 'Medical Center Level': 'Tertiary', 'Number of Surgeries Performed': 42, 'Additional Responsibilities': ['Nurse, mental health', 'Scientist, forensic', 'Secondary school teacher', 'Health and safety adviser'], 'Percentage of Patients with Complications': 7.6032401682948,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'Dawson Group', 'Location': 'Russia', 'Type of Institution': 'Private', 'Number of Years Worked There': 6, 'Medical Center Level': 'Primary', 'Number of Surgeries Performed': 392, 'Additional Responsibilities': ['Child psychotherapist'], 'Percentage of Patients with Complications': 18.206745094135147,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 {'Institution Name': 'Owens, Smith and Thomas', 'Location': 'Russia', 'Type of Institution': 'Public', 'Number of Years Worked There': 18, 'Medical Center Level': 'Secondary', 'Number of Surgeries Performed': 425, 'Additional Responsibilities': [], 'Percentage of Patients with Complications': 65.22662302074133, 'Patient Feedback': 'I had issues during recovery that were not addressed.', 'Patient Feedback Label': 2, 'Recommendation Letters': "The surgeon's performance is unparalleled.", 'Recommendation Letters Label': 5, 'Recommendations from Former Employers': 'This surgeon is a top-notch professional.', 'Recommendations from Former Employers Label': 4}]</t>
  </si>
  <si>
    <t>Hernandez Group</t>
  </si>
  <si>
    <t>Andrew Allen</t>
  </si>
  <si>
    <t>860.843.5965x898</t>
  </si>
  <si>
    <t>[('Orthopedic Surgery', 66, datetime.date(2004, 4, 23), datetime.date(2006, 4, 21)), ('Cardiothoracic Surgery', 94, datetime.date(2003, 8, 23), datetime.date(2002, 7, 31)), ('Oncological Surgery', 56, datetime.date(2003, 12, 18), datetime.date(2004, 7, 8)), ('Trauma Surgery', 58, datetime.date(2003, 11, 30), datetime.date(2004, 1, 31)), ('Pharmacology', 72, datetime.date(2002, 5, 23), datetime.date(2003, 1, 21)), ('Oncological Surgery', 58, datetime.date(2003, 10, 2), datetime.date(2003, 5, 30)), ('Microbiology', 82, datetime.date(2004, 11, 10), datetime.date(2003, 9, 23)), ('Microbiology', 53, datetime.date(2003, 6, 3), datetime.date(2004, 2, 26)), ('Robotic Surgery', 95, datetime.date(2004, 6, 28), datetime.date(2004, 7, 1)), ('Vascular Surgery', 86, datetime.date(2003, 9, 22), datetime.date(2005, 8, 19))]</t>
  </si>
  <si>
    <t>[{'Institution Name': 'Cruz, Williams and Stewart', 'Location': 'Ukraine', 'Type of Institution': 'Private', 'Number of Years Worked There': 23, 'Medical Center Level': 'Primary', 'Number of Surgeries Performed': 152, 'Additional Responsibilities': ['Recruitment consultant'], 'Percentage of Patients with Complications': 27.739992891270294, 'Patient Feedback': 'The doctor did a good job and I am happy with the results.', 'Patient Feedback Label': 4, 'Recommendation Letters': 'This surgeon has had several performance issues.', 'Recommendation Letters Label': 2, 'Recommendations from Former Employers': 'I highly recommend this surgeon for their skills and professionalism.', 'Recommendations from Former Employers Label': 4}]</t>
  </si>
  <si>
    <t>Bates Ltd</t>
  </si>
  <si>
    <t>Victoria Bird</t>
  </si>
  <si>
    <t>[('Emergency Medicine', 78, datetime.date(2006, 4, 18), datetime.date(1998, 5, 29)), ('Oncological Surgery', 62, datetime.date(2005, 1, 18), datetime.date(2004, 5, 26)), ('Vascular Surgery', 91, datetime.date(2001, 2, 26), datetime.date(2002, 5, 29)), ('Neurosurgery', 69, datetime.date(1996, 5, 3), datetime.date(1997, 11, 7)), ('Anatomy', 91, datetime.date(2005, 11, 15), datetime.date(1996, 8, 26)), ('Biochemistry', 52, datetime.date(2004, 12, 3), datetime.date(2000, 4, 5)), ('Ethics in Medical Practice', 82, datetime.date(2005, 3, 14), datetime.date(2003, 11, 16)), ('Oncological Surgery', 98, datetime.date(1999, 12, 20), datetime.date(2006, 1, 6)), ('Trauma Surgery', 55, datetime.date(2004, 9, 30), datetime.date(2000, 7, 14)), ('Anesthesiology', 56, datetime.date(2003, 6, 5), datetime.date(1998, 12, 18))]</t>
  </si>
  <si>
    <t>[{'Institution Name': 'Fisher and Sons', 'Location': 'Russia', 'Type of Institution': 'Private', 'Number of Years Worked There': 3, 'Medical Center Level': 'Secondary', 'Number of Surgeries Performed': 998, 'Additional Responsibilities': ['Land/geomatics surveyor', 'Firefighter', 'Horticultural therapist'], 'Percentage of Patients with Complications': 3.1605624447013203,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'Doyle-Hoffman', 'Location': 'Russia', 'Type of Institution': 'Private', 'Number of Years Worked There': 9, 'Medical Center Level': 'Secondary', 'Number of Surgeries Performed': 714, 'Additional Responsibilities': ['Sports development officer', 'Accountant, chartered management'], 'Percentage of Patients with Complications': 53.88200973939893,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'Rogers-Fuller', 'Location': 'Russia', 'Type of Institution': 'Private', 'Number of Years Worked There': 5, 'Medical Center Level': 'Primary', 'Number of Surgeries Performed': 457, 'Additional Responsibilities': [], 'Percentage of Patients with Complications': 1.4393946104806488,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 {'Institution Name': 'Huff-Harrison', 'Location': 'Russia', 'Type of Institution': 'Public', 'Number of Years Worked There': 8, 'Medical Center Level': 'Tertiary', 'Number of Surgeries Performed': 618, 'Additional Responsibilities': ['Biomedical engineer', 'Midwife'], 'Percentage of Patients with Complications': 6.917415351463441, 'Patient Feedback': 'The experience was positive and the surgery successful.', 'Patient Feedback Label': 4, 'Recommendation Letters': 'This surgeon is among the best I have worked with.', 'Recommendation Letters Label': 5, 'Recommendations from Former Employers': 'This surgeon failed to meet our performance criteria.', 'Recommendations from Former Employers Label': 1}]</t>
  </si>
  <si>
    <t>Burke, Lowe and Bernard</t>
  </si>
  <si>
    <t>Melanie Henson</t>
  </si>
  <si>
    <t>665.218.1219</t>
  </si>
  <si>
    <t>[('Anatomy', 65, datetime.date(2005, 7, 26), datetime.date(2002, 5, 30)), ('Vascular Surgery', 74, datetime.date(2002, 1, 30), datetime.date(2000, 11, 4)), ('Microbiology', 78, datetime.date(2003, 11, 11), datetime.date(2001, 7, 23)), ('Ethics in Medical Practice', 91, datetime.date(2006, 5, 24), datetime.date(2005, 10, 12)), ('Physiology', 51, datetime.date(2001, 9, 18), datetime.date(2006, 12, 28)), ('Pharmacology', 59, datetime.date(2002, 9, 25), datetime.date(2007, 6, 4)), ('Microbiology', 56, datetime.date(2004, 11, 12), datetime.date(2004, 2, 2)), ('Anesthesiology', 97, datetime.date(2003, 4, 5), datetime.date(2005, 10, 18)), ('Pharmacology', 55, datetime.date(2008, 7, 24), datetime.date(2006, 5, 31)), ('Trauma Surgery', 62, datetime.date(2007, 7, 20), datetime.date(2001, 6, 26))]</t>
  </si>
  <si>
    <t>[{'Institution Name': 'Smith, Miller and Merritt', 'Location': 'Romania', 'Type of Institution': 'Public', 'Number of Years Worked There': 15, 'Medical Center Level': 'Primary', 'Number of Surgeries Performed': 6, 'Additional Responsibilities': ['Purchasing manager', 'Field seismologist', 'Electrical engineer', 'Designer, blown glass/stained glass', 'Licensed conveyancer'], 'Percentage of Patients with Complications': 94.85929970576647, 'Patient Feedback': 'The procedure was performed with great care.', 'Patient Feedback Label': 4, 'Recommendation Letters': "The surgeon's performance is unparalleled.", 'Recommendation Letters Label': 5, 'Recommendations from Former Employers': "The surgeon's performance has been consistently exemplary.", 'Recommendations from Former Employers Label': 4}]</t>
  </si>
  <si>
    <t>George-Freeman</t>
  </si>
  <si>
    <t>Jennifer Johnson</t>
  </si>
  <si>
    <t>(700)758-3896</t>
  </si>
  <si>
    <t>[('Neurosurgery', 71, datetime.date(1998, 6, 13), datetime.date(1998, 6, 29)), ('Emergency Medicine', 82, datetime.date(2004, 5, 26), datetime.date(2002, 3, 13)), ('Orthopedic Surgery', 70, datetime.date(1997, 9, 11), datetime.date(2000, 9, 26)), ('Anesthesiology', 71, datetime.date(1999, 9, 15), datetime.date(1995, 1, 11)), ('Transplant Surgery', 97, datetime.date(2000, 6, 21), datetime.date(2002, 9, 26)), ('Vascular Surgery', 56, datetime.date(2003, 3, 2), datetime.date(2001, 6, 10)), ('Biochemistry', 75, datetime.date(2000, 5, 8), datetime.date(2004, 5, 25)), ('Biochemistry', 98, datetime.date(2005, 9, 13), datetime.date(1999, 9, 24)), ('Anesthesiology', 62, datetime.date(1995, 4, 5), datetime.date(2000, 12, 29)), ('Vascular Surgery', 68, datetime.date(1996, 5, 3), datetime.date(1999, 7, 10))]</t>
  </si>
  <si>
    <t>[{'Institution Name': 'Martinez, Camacho and Hale', 'Location': 'Russia', 'Type of Institution': 'Public', 'Number of Years Worked There': 21, 'Medical Center Level': 'Primary', 'Number of Surgeries Performed': 926, 'Additional Responsibilities': ['Translator', 'Designer, interior/spatial', 'Engineer, electronics', 'Surveyor, building control'], 'Percentage of Patients with Complications': 86.71482977041047,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'Spencer-Booth', 'Location': 'Russia', 'Type of Institution': 'Public', 'Number of Years Worked There': 9, 'Medical Center Level': 'Tertiary', 'Number of Surgeries Performed': 531, 'Additional Responsibilities': ['Outdoor activities/education manager', 'Tourism officer'], 'Percentage of Patients with Complications': 21.655193976383735,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'Hernandez-Medina', 'Location': 'Russia', 'Type of Institution': 'Public', 'Number of Years Worked There': 13, 'Medical Center Level': 'Primary', 'Number of Surgeries Performed': 168, 'Additional Responsibilities': ['Broadcast engineer', 'Diagnostic radiographer'], 'Percentage of Patients with Complications': 31.211157629961196,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 {'Institution Name': 'Anthony Ltd', 'Location': 'Russia', 'Type of Institution': 'Private', 'Number of Years Worked There': 17, 'Medical Center Level': 'Secondary', 'Number of Surgeries Performed': 39, 'Additional Responsibilities': ['Chief Operating Officer', 'Water engineer', 'Multimedia programmer', 'Special effects artist'], 'Percentage of Patients with Complications': 35.79814795852246, 'Patient Feedback': "I felt confident in the doctor's abilities. Good outcome.", 'Patient Feedback Label': 4, 'Recommendation Letters': 'The surgeon performs adequately under normal conditions.', 'Recommendation Letters Label': 3, 'Recommendations from Former Employers': 'This surgeon is a highly valuable asset to any team.', 'Recommendations from Former Employers Label': 5}]</t>
  </si>
  <si>
    <t>Shaw-Beck</t>
  </si>
  <si>
    <t>Mathew Reese</t>
  </si>
  <si>
    <t>(557)461-9402</t>
  </si>
  <si>
    <t>[('Pathology', 51, datetime.date(2000, 5, 3), datetime.date(1998, 11, 24)), ('Orthopedic Surgery', 89, datetime.date(1997, 12, 17), datetime.date(2000, 10, 7)), ('Physiology', 52, datetime.date(1997, 4, 3), datetime.date(1999, 8, 28)), ('Neurosurgery', 78, datetime.date(1998, 12, 7), datetime.date(2000, 10, 19)), ('Biochemistry', 59, datetime.date(1997, 8, 11), datetime.date(1998, 1, 5)), ('Pathology', 74, datetime.date(2000, 9, 17), datetime.date(1997, 5, 16)), ('Oncological Surgery', 69, datetime.date(1996, 10, 29), datetime.date(1997, 7, 12)), ('Plastic and Reconstructive Surgery', 55, datetime.date(1999, 9, 10), datetime.date(1996, 12, 11)), ('Anatomy', 62, datetime.date(1998, 5, 13), datetime.date(1999, 3, 1)), ('Pharmacology', 58, datetime.date(1999, 7, 25), datetime.date(1997, 5, 24))]</t>
  </si>
  <si>
    <t>[{'Institution Name': 'Mitchell, Thomas and Grimes', 'Location': 'Hungary', 'Type of Institution': 'Private', 'Number of Years Worked There': 2, 'Medical Center Level': 'Tertiary', 'Number of Surgeries Performed': 224, 'Additional Responsibilities': ['Community education officer', 'Teacher, music'], 'Percentage of Patients with Complications': 88.28790963135656, 'Patient Feedback': 'The doctor did an adequate job. Nothing special.', 'Patient Feedback Label': 3, 'Recommendation Letters': "The surgeon's conduct has raised some concerns.", 'Recommendation Letters Label': 2, 'Recommendations from Former Employers': 'I strongly recommend this surgeon for any high-level position.', 'Recommendations from Former Employers Label': 5}]</t>
  </si>
  <si>
    <t>Vincent, Bass and Jones</t>
  </si>
  <si>
    <t>Mr. Anthony Harvey</t>
  </si>
  <si>
    <t>(562)356-7197x63672</t>
  </si>
  <si>
    <t>[('Pharmacology', 79, datetime.date(2006, 7, 2), datetime.date(2004, 12, 14)), ('Robotic Surgery', 66, datetime.date(2005, 11, 1), datetime.date(2004, 5, 28)), ('Robotic Surgery', 80, datetime.date(2004, 5, 29), datetime.date(2007, 2, 6)), ('Surgical Techniques', 79, datetime.date(2006, 7, 1), datetime.date(2007, 7, 29)), ('Anesthesiology', 66, datetime.date(2004, 9, 17), datetime.date(2005, 12, 23)), ('Anesthesiology', 70, datetime.date(2007, 2, 15), datetime.date(2005, 11, 23)), ('Pharmacology', 63, datetime.date(2006, 12, 14), datetime.date(2006, 4, 13)), ('Plastic and Reconstructive Surgery', 58, datetime.date(2008, 3, 4), datetime.date(2004, 2, 25)), ('Microbiology', 62, datetime.date(2003, 11, 24), datetime.date(2003, 12, 22)), ('Emergency Medicine', 85, datetime.date(2004, 3, 27), datetime.date(2004, 6, 25))]</t>
  </si>
  <si>
    <t>[{'Institution Name': 'Vargas Inc', 'Location': 'France', 'Type of Institution': 'Private', 'Number of Years Worked There': 22, 'Medical Center Level': 'Secondary', 'Number of Surgeries Performed': 697, 'Additional Responsibilities': ['Senior tax professional/tax inspector', 'Chartered management accountant', 'Engineer, petroleum'], 'Percentage of Patients with Complications': 55.18190188453729,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'Jones-Lee', 'Location': 'France', 'Type of Institution': 'Private', 'Number of Years Worked There': 12, 'Medical Center Level': 'Secondary', 'Number of Surgeries Performed': 474, 'Additional Responsibilities': ['Chief Marketing Officer', 'Logistics and distribution manager'], 'Percentage of Patients with Complications': 18.962515292284532,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 {'Institution Name': 'Green-Ayers', 'Location': 'France', 'Type of Institution': 'Private', 'Number of Years Worked There': 9, 'Medical Center Level': 'Tertiary', 'Number of Surgeries Performed': 180, 'Additional Responsibilities': ['Training and development officer', 'Oceanographer', 'Designer, furniture', 'Exercise physiologist', 'Engineer, agricultural'], 'Percentage of Patients with Complications': 48.747523728276065, 'Patient Feedback': 'I am extremely satisfied with the surgery and the care provided.', 'Patient Feedback Label': 5, 'Recommendation Letters': "The surgeon's performance needs improvement.", 'Recommendation Letters Label': 2, 'Recommendations from Former Employers': 'I highly recommend this surgeon for their exceptional skills.', 'Recommendations from Former Employers Label': 4}]</t>
  </si>
  <si>
    <t>Lawson-Rodriguez</t>
  </si>
  <si>
    <t>Courtney Valencia</t>
  </si>
  <si>
    <t>001-216-989-3501x941</t>
  </si>
  <si>
    <t>[('Physiology', 97, datetime.date(2005, 1, 11), datetime.date(2009, 1, 27)), ('Robotic Surgery', 52, datetime.date(2009, 1, 1), datetime.date(2007, 7, 25)), ('Biochemistry', 51, datetime.date(2008, 4, 19), datetime.date(2007, 2, 3)), ('Anesthesiology', 53, datetime.date(2008, 6, 4), datetime.date(2009, 1, 15)), ('Pathology', 85, datetime.date(2006, 1, 5), datetime.date(2006, 4, 29)), ('Pediatric Surgery', 98, datetime.date(2006, 6, 25), datetime.date(2008, 9, 21)), ('Robotic Surgery', 79, datetime.date(2008, 4, 2), datetime.date(2008, 11, 11)), ('Pathology', 89, datetime.date(2005, 9, 7), datetime.date(2007, 3, 16)), ('Pharmacology', 100, datetime.date(2008, 4, 8), datetime.date(2006, 2, 10)), ('Cardiothoracic Surgery', 96, datetime.date(2008, 3, 2), datetime.date(2004, 6, 15))]</t>
  </si>
  <si>
    <t>[{'Institution Name': 'Fox-Miller', 'Location': 'Germany', 'Type of Institution': 'Private', 'Number of Years Worked There': 24, 'Medical Center Level': 'Tertiary', 'Number of Surgeries Performed': 22, 'Additional Responsibilities': ['Landscape architect', 'Warden/ranger', 'Community pharmacist', 'Paramedic'], 'Percentage of Patients with Complications': 98.54742879418168,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'Mcconnell Ltd', 'Location': 'Germany', 'Type of Institution': 'Private', 'Number of Years Worked There': 21, 'Medical Center Level': 'Primary', 'Number of Surgeries Performed': 865, 'Additional Responsibilities': ['Sport and exercise psychologist', 'Presenter, broadcasting', 'Fitness centre manager', 'Accounting technician', 'Corporate investment banker'], 'Percentage of Patients with Complications': 31.451155468660453,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'Giles LLC', 'Location': 'Germany', 'Type of Institution': 'Public', 'Number of Years Worked There': 4, 'Medical Center Level': 'Secondary', 'Number of Surgeries Performed': 324, 'Additional Responsibilities': ['Runner, broadcasting/film/video', 'Multimedia specialist', 'Designer, exhibition/display', 'Surveyor, building'], 'Percentage of Patients with Complications': 32.65576333727596,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'Moore, Lopez and Garza', 'Location': 'Germany', 'Type of Institution': 'Public', 'Number of Years Worked There': 21, 'Medical Center Level': 'Primary', 'Number of Surgeries Performed': 189, 'Additional Responsibilities': ['Animal nutritionist', 'Copywriter, advertising', 'Arts administrator', 'Plant breeder/geneticist', 'Scientist, physiological'], 'Percentage of Patients with Complications': 55.1690554360597,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 {'Institution Name': 'Smith, Porter and Villegas', 'Location': 'Germany', 'Type of Institution': 'Private', 'Number of Years Worked There': 15, 'Medical Center Level': 'Primary', 'Number of Surgeries Performed': 202, 'Additional Responsibilities': ['Minerals surveyor', 'Garment/textile technologist', 'Patent attorney', 'Occupational psychologist', 'Therapist, music'], 'Percentage of Patients with Complications': 54.65709525498321, 'Patient Feedback': 'The surgery was below expectations. The follow-up was poor.', 'Patient Feedback Label': 2, 'Recommendation Letters': "The surgeon's work ethic and skills are questionable.", 'Recommendation Letters Label': 1, 'Recommendations from Former Employers': "This surgeon's work was not consistently up to standard.", 'Recommendations from Former Employers Label': 2}]</t>
  </si>
  <si>
    <t>Roberts-Kline</t>
  </si>
  <si>
    <t>Karen Ferguson</t>
  </si>
  <si>
    <t>001-643-861-4283x01960</t>
  </si>
  <si>
    <t>[('Pharmacology', 58, datetime.date(2003, 11, 6), datetime.date(2003, 10, 17)), ('Biochemistry', 87, datetime.date(2003, 12, 19), datetime.date(2003, 11, 11)), ('Vascular Surgery', 85, datetime.date(2003, 10, 25), datetime.date(2003, 12, 12)), ('Vascular Surgery', 69, datetime.date(2003, 12, 26), datetime.date(2003, 12, 9)), ('Cardiothoracic Surgery', 94, datetime.date(2003, 11, 5), datetime.date(2003, 12, 8)), ('Microbiology', 86, datetime.date(2004, 1, 4), datetime.date(2003, 11, 9)), ('Pediatric Surgery', 70, datetime.date(2003, 11, 3), datetime.date(2003, 12, 15)), ('Trauma Surgery', 99, datetime.date(2004, 1, 9), datetime.date(2003, 12, 17)), ('Pathology', 70, datetime.date(2003, 11, 20), datetime.date(2003, 10, 20)), ('Biochemistry', 53, datetime.date(2004, 1, 9), datetime.date(2003, 10, 19))]</t>
  </si>
  <si>
    <t>[{'Institution Name': 'Weber-Mccall', 'Location': 'Poland', 'Type of Institution': 'Private', 'Number of Years Worked There': 6, 'Medical Center Level': 'Primary', 'Number of Surgeries Performed': 456, 'Additional Responsibilities': ['Industrial/product designer', 'Engineer, energy', 'Pathologist', 'Producer, radio', 'Legal secretary'], 'Percentage of Patients with Complications': 3.0104939568100453,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'Lynch Ltd', 'Location': 'Poland', 'Type of Institution': 'Public', 'Number of Years Worked There': 6, 'Medical Center Level': 'Tertiary', 'Number of Surgeries Performed': 691, 'Additional Responsibilities': ['Patent examiner', 'Embryologist, clinical', 'Architect', 'Designer, exhibition/display'], 'Percentage of Patients with Complications': 15.73253077256409,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'Jackson, Reese and Hunt', 'Location': 'Poland', 'Type of Institution': 'Private', 'Number of Years Worked There': 27, 'Medical Center Level': 'Secondary', 'Number of Surgeries Performed': 306, 'Additional Responsibilities': ['Investment analyst', 'Community pharmacist', 'Animator', 'Water engineer', 'Air cabin crew'], 'Percentage of Patients with Complications': 77.4607983651593,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'Anthony-Young', 'Location': 'Poland', 'Type of Institution': 'Private', 'Number of Years Worked There': 12, 'Medical Center Level': 'Secondary', 'Number of Surgeries Performed': 607, 'Additional Responsibilities': [], 'Percentage of Patients with Complications': 61.11066479474571,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 {'Institution Name': 'Decker-Prince', 'Location': 'Poland', 'Type of Institution': 'Public', 'Number of Years Worked There': 23, 'Medical Center Level': 'Primary', 'Number of Surgeries Performed': 749, 'Additional Responsibilities': ['Land'], 'Percentage of Patients with Complications': 40.55671893716324, 'Patient Feedback': "The procedure didn't meet my expectations. Felt neglected.", 'Patient Feedback Label': 2, 'Recommendation Letters': 'The surgeon has consistently delivered excellent results.', 'Recommendation Letters Label': 4, 'Recommendations from Former Employers': 'The surgeon meets the expected level of competence.', 'Recommendations from Former Employers Label': 3}]</t>
  </si>
  <si>
    <t>Hernandez and Sons</t>
  </si>
  <si>
    <t>Kenneth Gill</t>
  </si>
  <si>
    <t>[('Oncological Surgery', 79, datetime.date(2003, 8, 11), datetime.date(2005, 8, 28)), ('Pharmacology', 87, datetime.date(2006, 3, 30), datetime.date(2003, 1, 14)), ('Oncological Surgery', 91, datetime.date(2004, 8, 4), datetime.date(2004, 11, 3)), ('Robotic Surgery', 64, datetime.date(2004, 8, 19), datetime.date(2005, 12, 17)), ('Robotic Surgery', 62, datetime.date(2005, 4, 15), datetime.date(2003, 3, 16)), ('Pathology', 90, datetime.date(2006, 8, 20), datetime.date(2003, 10, 27)), ('Biochemistry', 77, datetime.date(2002, 12, 20), datetime.date(2004, 10, 30)), ('Orthopedic Surgery', 92, datetime.date(2003, 6, 9), datetime.date(2005, 9, 7)), ('Pharmacology', 54, datetime.date(2005, 12, 13), datetime.date(2004, 11, 14)), ('Anesthesiology', 58, datetime.date(2003, 3, 30), datetime.date(2006, 6, 20))]</t>
  </si>
  <si>
    <t>[{'Institution Name': 'Adams PLC', 'Location': 'Ukraine', 'Type of Institution': 'Private', 'Number of Years Worked There': 30, 'Medical Center Level': 'Tertiary', 'Number of Surgeries Performed': 593, 'Additional Responsibilities': ['Horticulturist, commercial', 'Chiropractor', 'Waste management officer', 'Horticulturist, commercial', 'Chief Financial Officer'], 'Percentage of Patients with Complications': 6.13829243982903,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'Mcdonald Ltd', 'Location': 'Ukraine', 'Type of Institution': 'Private', 'Number of Years Worked There': 19, 'Medical Center Level': 'Secondary', 'Number of Surgeries Performed': 742, 'Additional Responsibilities': ['Secretary, company', 'Environmental health practitioner'], 'Percentage of Patients with Complications': 96.14581364797284,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'Hendricks-Heath', 'Location': 'Ukraine', 'Type of Institution': 'Private', 'Number of Years Worked There': 24, 'Medical Center Level': 'Primary', 'Number of Surgeries Performed': 89, 'Additional Responsibilities': ['Charity fundraiser'], 'Percentage of Patients with Complications': 65.12107066548664,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 {'Institution Name': 'Johnson-Rangel', 'Location': 'Ukraine', 'Type of Institution': 'Public', 'Number of Years Worked There': 30, 'Medical Center Level': 'Primary', 'Number of Surgeries Performed': 752, 'Additional Responsibilities': ['Runner, broadcasting/film/video', 'Designer, industrial/product'], 'Percentage of Patients with Complications': 26.18882666278507, 'Patient Feedback': 'The procedure was successful and the doctor was attentive.', 'Patient Feedback Label': 4, 'Recommendation Letters': "The surgeon's work is competent but unremarkable.", 'Recommendation Letters Label': 3, 'Recommendations from Former Employers': "The surgeon's work is competent but unremarkable.", 'Recommendations from Former Employers Label': 3}]</t>
  </si>
  <si>
    <t>May and Sons</t>
  </si>
  <si>
    <t>Patrick Hernandez</t>
  </si>
  <si>
    <t>(203)755-2427x5897</t>
  </si>
  <si>
    <t>[('Oncological Surgery', 50, datetime.date(2001, 11, 8), datetime.date(1994, 9, 25)), ('Pharmacology', 69, datetime.date(2001, 11, 2), datetime.date(1996, 8, 18)), ('Anatomy', 50, datetime.date(2003, 1, 22), datetime.date(2004, 1, 17)), ('Transplant Surgery', 81, datetime.date(1995, 2, 27), datetime.date(2002, 5, 18)), ('Surgical Techniques', 100, datetime.date(1999, 2, 11), datetime.date(1996, 9, 19)), ('Transplant Surgery', 88, datetime.date(2001, 5, 2), datetime.date(1994, 8, 23)), ('Trauma Surgery', 60, datetime.date(1998, 8, 16), datetime.date(1997, 4, 8)), ('Plastic and Reconstructive Surgery', 79, datetime.date(2003, 2, 8), datetime.date(1995, 6, 28)), ('Emergency Medicine', 96, datetime.date(1997, 1, 27), datetime.date(2004, 10, 26)), ('Anatomy', 62, datetime.date(2001, 3, 4), datetime.date(2004, 7, 9))]</t>
  </si>
  <si>
    <t>[{'Institution Name': 'Vasquez-Fisher', 'Location': 'Lithuania', 'Type of Institution': 'Private', 'Number of Years Worked There': 23, 'Medical Center Level': 'Primary', 'Number of Surgeries Performed': 329, 'Additional Responsibilities': [], 'Percentage of Patients with Complications': 32.13510433878006,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 {'Institution Name': 'Gonzales and Sons', 'Location': 'Lithuania', 'Type of Institution': 'Public', 'Number of Years Worked There': 7, 'Medical Center Level': 'Tertiary', 'Number of Surgeries Performed': 46, 'Additional Responsibilities': ['Education officer, community', 'Glass blower/designer', 'Newspaper journalist', 'Garment/textile technologist', 'Scientist, product/process development'], 'Percentage of Patients with Complications': 97.86459657594439, 'Patient Feedback': 'The experience left me feeling uncertain.', 'Patient Feedback Label': 2, 'Recommendation Letters': 'The surgeon has shown some unprofessional behavior.', 'Recommendation Letters Label': 2, 'Recommendations from Former Employers': "The surgeon's performance is consistent with expectations.", 'Recommendations from Former Employers Label': 3}]</t>
  </si>
  <si>
    <t>Parker, Schneider and Wood</t>
  </si>
  <si>
    <t>Amanda Novak</t>
  </si>
  <si>
    <t>Moldova</t>
  </si>
  <si>
    <t>397.350.7429</t>
  </si>
  <si>
    <t>[('Pediatric Surgery', 58, datetime.date(2000, 7, 20), datetime.date(1998, 7, 14)), ('Anatomy', 60, datetime.date(1999, 9, 13), datetime.date(1997, 5, 18)), ('Transplant Surgery', 84, datetime.date(1997, 12, 4), datetime.date(1999, 4, 28)), ('Anesthesiology', 95, datetime.date(1998, 4, 21), datetime.date(1997, 3, 5)), ('Robotic Surgery', 65, datetime.date(1998, 1, 16), datetime.date(2000, 10, 24)), ('Ethics in Medical Practice', 59, datetime.date(1999, 8, 30), datetime.date(1996, 9, 24)), ('Pharmacology', 96, datetime.date(1998, 2, 11), datetime.date(1998, 4, 3)), ('Biochemistry', 80, datetime.date(1999, 9, 3), datetime.date(2000, 6, 21)), ('Emergency Medicine', 82, datetime.date(1998, 4, 21), datetime.date(1997, 11, 6)), ('Cardiothoracic Surgery', 98, datetime.date(1997, 7, 29), datetime.date(1998, 1, 27))]</t>
  </si>
  <si>
    <t>[{'Institution Name': 'Jackson, Reyes and Anderson', 'Location': 'Poland', 'Type of Institution': 'Public', 'Number of Years Worked There': 14, 'Medical Center Level': 'Primary', 'Number of Surgeries Performed': 244, 'Additional Responsibilities': ['Magazine features editor'], 'Percentage of Patients with Complications': 3.8139939602798822,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 {'Institution Name': 'Webster, Thomas and Griffith', 'Location': 'Poland', 'Type of Institution': 'Private', 'Number of Years Worked There': 28, 'Medical Center Level': 'Secondary', 'Number of Surgeries Performed': 925, 'Additional Responsibilities': ['Psychotherapist', 'Audiological scientist'], 'Percentage of Patients with Complications': 99.73193778917972, 'Patient Feedback': 'I felt ignored and mistreated throughout the process.', 'Patient Feedback Label': 1, 'Recommendation Letters': "I have some reservations about this surgeon's abilities.", 'Recommendation Letters Label': 2, 'Recommendations from Former Employers': "The surgeon's work has been satisfactory and meets basic standards.", 'Recommendations from Former Employers Label': 3}]</t>
  </si>
  <si>
    <t>Low risk with minimal claims noted.</t>
  </si>
  <si>
    <t>Walker, Sanford and Reed</t>
  </si>
  <si>
    <t>John Hickman</t>
  </si>
  <si>
    <t>428-449-2767x2647</t>
  </si>
  <si>
    <t>[('Ethics in Medical Practice', 96, datetime.date(2003, 1, 17), datetime.date(2003, 3, 17)), ('Neurosurgery', 53, datetime.date(1998, 7, 18), datetime.date(2000, 3, 28)), ('Surgical Techniques', 67, datetime.date(2002, 9, 17), datetime.date(2001, 8, 9)), ('Emergency Medicine', 94, datetime.date(1999, 3, 23), datetime.date(1998, 12, 8)), ('Pharmacology', 92, datetime.date(2003, 4, 29), datetime.date(2003, 3, 16)), ('Vascular Surgery', 69, datetime.date(1999, 3, 2), datetime.date(2002, 3, 24)), ('Biochemistry', 80, datetime.date(2002, 2, 12), datetime.date(2001, 9, 5)), ('Transplant Surgery', 88, datetime.date(2003, 5, 29), datetime.date(1997, 5, 15)), ('Vascular Surgery', 73, datetime.date(2002, 10, 23), datetime.date(2001, 3, 22)), ('Anatomy', 57, datetime.date(1996, 7, 13), datetime.date(1999, 11, 25))]</t>
  </si>
  <si>
    <t>[{'Institution Name': 'Bowman LLC', 'Location': 'Ukraine', 'Type of Institution': 'Public', 'Number of Years Worked There': 27, 'Medical Center Level': 'Secondary', 'Number of Surgeries Performed': 73, 'Additional Responsibilities': ['Engineer, technical sales', 'Immunologist', 'Commercial horticulturist', 'Buyer, industrial', 'Tourist information centre manager'], 'Percentage of Patients with Complications': 86.63511020854186,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'Johnson-Schmitt', 'Location': 'Ukraine', 'Type of Institution': 'Public', 'Number of Years Worked There': 7, 'Medical Center Level': 'Tertiary', 'Number of Surgeries Performed': 41, 'Additional Responsibilities': ['Counsellor', 'Clothing/textile technologist'], 'Percentage of Patients with Complications': 69.40061265080546,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 {'Institution Name': 'Torres-Wyatt', 'Location': 'Ukraine', 'Type of Institution': 'Private', 'Number of Years Worked There': 15, 'Medical Center Level': 'Secondary', 'Number of Surgeries Performed': 272, 'Additional Responsibilities': ['Engineer, agricultural'], 'Percentage of Patients with Complications': 98.8559101587978, 'Patient Feedback': "The procedure didn't go well. I felt neglected, and the recovery has been difficult.", 'Patient Feedback Label': 2, 'Recommendation Letters': "There have been significant issues with this surgeon's work.", 'Recommendation Letters Label': 1, 'Recommendations from Former Employers': "There were a few concerns about this surgeon's reliability.", 'Recommendations from Former Employers Label': 2}]</t>
  </si>
  <si>
    <t>Cook-Stuart</t>
  </si>
  <si>
    <t>Brenda Jones</t>
  </si>
  <si>
    <t>001-901-620-7766x5816</t>
  </si>
  <si>
    <t>[('Pharmacology', 82, datetime.date(1996, 5, 23), datetime.date(1999, 10, 22)), ('Ethics in Medical Practice', 67, datetime.date(2002, 7, 19), datetime.date(2001, 1, 4)), ('Plastic and Reconstructive Surgery', 74, datetime.date(1996, 4, 5), datetime.date(1997, 1, 26)), ('Vascular Surgery', 60, datetime.date(1997, 1, 17), datetime.date(2001, 6, 28)), ('Ethics in Medical Practice', 59, datetime.date(2000, 8, 15), datetime.date(2002, 1, 9)), ('Cardiothoracic Surgery', 97, datetime.date(2001, 2, 3), datetime.date(2001, 8, 3)), ('Robotic Surgery', 81, datetime.date(1998, 9, 16), datetime.date(1998, 1, 8)), ('Ethics in Medical Practice', 83, datetime.date(2001, 8, 26), datetime.date(1997, 6, 5)), ('Physiology', 65, datetime.date(2002, 4, 27), datetime.date(1997, 11, 14)), ('Biochemistry', 67, datetime.date(2000, 10, 22), datetime.date(2001, 4, 29))]</t>
  </si>
  <si>
    <t>[{'Institution Name': 'Leon and Sons', 'Location': 'Canada', 'Type of Institution': 'Public', 'Number of Years Worked There': 18, 'Medical Center Level': 'Secondary', 'Number of Surgeries Performed': 276, 'Additional Responsibilities': ['Lecturer, higher education', 'Programmer, applications', 'Lighting technician, broadcasting/film/video'], 'Percentage of Patients with Complications': 85.96157601504905,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'Shelton, Clark and Moon', 'Location': 'Canada', 'Type of Institution': 'Private', 'Number of Years Worked There': 28, 'Medical Center Level': 'Tertiary', 'Number of Surgeries Performed': 841, 'Additional Responsibilities': ['Environmental education officer', 'Chartered legal executive (England and Wales)', 'Health physicist', 'Armed forces operational officer', 'Metallurgist'], 'Percentage of Patients with Complications': 80.36025250899922,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 {'Institution Name': 'Morse-Price', 'Location': 'Canada', 'Type of Institution': 'Public', 'Number of Years Worked There': 3, 'Medical Center Level': 'Tertiary', 'Number of Surgeries Performed': 83, 'Additional Responsibilities': ['Textile designer'], 'Percentage of Patients with Complications': 58.14958481736612, 'Patient Feedback': 'The overall experience was just fine.', 'Patient Feedback Label': 3, 'Recommendation Letters': "The surgeon's work is exceptional and reliable.", 'Recommendation Letters Label': 5, 'Recommendations from Former Employers': 'This surgeon was frequently unreliable.', 'Recommendations from Former Employers Label': 1}]</t>
  </si>
  <si>
    <t>Ware, Garcia and Gray</t>
  </si>
  <si>
    <t>Johnny Evans</t>
  </si>
  <si>
    <t>(219)218-6492x306</t>
  </si>
  <si>
    <t>[('Neurosurgery', 81, datetime.date(2002, 10, 8), datetime.date(2003, 7, 30)), ('Plastic and Reconstructive Surgery', 70, datetime.date(2002, 5, 10), datetime.date(2002, 12, 7)), ('Transplant Surgery', 86, datetime.date(2002, 10, 3), datetime.date(2002, 4, 13)), ('Anatomy', 54, datetime.date(2002, 5, 14), datetime.date(2002, 9, 2)), ('Physiology', 97, datetime.date(2002, 9, 22), datetime.date(2002, 8, 2)), ('Biochemistry', 56, datetime.date(2003, 6, 25), datetime.date(2003, 6, 3)), ('Plastic and Reconstructive Surgery', 75, datetime.date(2003, 2, 20), datetime.date(2002, 9, 26)), ('Orthopedic Surgery', 100, datetime.date(2003, 7, 28), datetime.date(2003, 3, 21)), ('Anesthesiology', 79, datetime.date(2003, 2, 25), datetime.date(2002, 5, 29)), ('Biochemistry', 80, datetime.date(2002, 8, 20), datetime.date(2003, 7, 24))]</t>
  </si>
  <si>
    <t>[{'Institution Name': 'Hamilton PLC', 'Location': 'Argentina', 'Type of Institution': 'Public', 'Number of Years Worked There': 23, 'Medical Center Level': 'Secondary', 'Number of Surgeries Performed': 354, 'Additional Responsibilities': ['Engineering geologist', 'Programme researcher, broadcasting/film/video', 'Librarian, public', 'Research scientist (life sciences)'], 'Percentage of Patients with Complications': 13.209804560199,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 {'Institution Name': 'Lopez-Ryan', 'Location': 'Argentina', 'Type of Institution': 'Private', 'Number of Years Worked There': 11, 'Medical Center Level': 'Secondary', 'Number of Surgeries Performed': 205, 'Additional Responsibilities': ['Hospital pharmacist', 'Surveyor, building', 'Video editor', 'Hospital doctor', 'Information systems manager'], 'Percentage of Patients with Complications': 41.30047039133201, 'Patient Feedback': 'The doctor did not provide sufficient information.', 'Patient Feedback Label': 2, 'Recommendation Letters': "The surgeon's performance is unparalleled.", 'Recommendation Letters Label': 5, 'Recommendations from Former Employers': "This surgeon's professional conduct had some issues.", 'Recommendations from Former Employers Label': 2}]</t>
  </si>
  <si>
    <t>Frazier-Casey</t>
  </si>
  <si>
    <t>Caleb Rice</t>
  </si>
  <si>
    <t>(787)239-3549</t>
  </si>
  <si>
    <t>[('Pathology', 92, datetime.date(2005, 3, 1), datetime.date(2003, 6, 25)), ('Emergency Medicine', 81, datetime.date(2003, 11, 3), datetime.date(2004, 7, 29)), ('Physiology', 65, datetime.date(2003, 5, 18), datetime.date(2004, 11, 11)), ('Robotic Surgery', 52, datetime.date(2003, 9, 18), datetime.date(2005, 3, 9)), ('Oncological Surgery', 87, datetime.date(2002, 11, 18), datetime.date(2002, 10, 28)), ('Anatomy', 70, datetime.date(2002, 11, 6), datetime.date(2002, 8, 23)), ('Emergency Medicine', 61, datetime.date(2004, 11, 27), datetime.date(2003, 1, 9)), ('Orthopedic Surgery', 89, datetime.date(2002, 9, 6), datetime.date(2002, 8, 9)), ('Transplant Surgery', 54, datetime.date(2003, 8, 31), datetime.date(2002, 10, 11)), ('Anesthesiology', 88, datetime.date(2003, 5, 24), datetime.date(2005, 3, 7))]</t>
  </si>
  <si>
    <t>[{'Institution Name': 'Marquez, Wade and Mitchell', 'Location': 'Poland', 'Type of Institution': 'Public', 'Number of Years Worked There': 14, 'Medical Center Level': 'Tertiary', 'Number of Surgeries Performed': 382, 'Additional Responsibilities': ['Print production planner', 'Consulting civil engineer', 'Optometrist', 'Psychotherapist', 'Land'], 'Percentage of Patients with Complications': 81.04187367773241,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 {'Institution Name': 'Wilson Group', 'Location': 'Poland', 'Type of Institution': 'Public', 'Number of Years Worked There': 2, 'Medical Center Level': 'Secondary', 'Number of Surgeries Performed': 257, 'Additional Responsibilities': ['Programmer, systems', 'Lecturer, higher education', 'Scientist, water quality', 'Education officer, museum', 'Engineer, maintenance (IT)'], 'Percentage of Patients with Complications': 78.23927627924488, 'Patient Feedback': 'Overall, a negative experience with poor results.', 'Patient Feedback Label': 2, 'Recommendation Letters': "The surgeon's work is competent but unremarkable.", 'Recommendation Letters Label': 3, 'Recommendations from Former Employers': 'This surgeon is a truly exceptional professional.', 'Recommendations from Former Employers Label': 5}]</t>
  </si>
  <si>
    <t>Claims record indicates minor issues, average risk.</t>
  </si>
  <si>
    <t>Hoover, Stewart and Martinez</t>
  </si>
  <si>
    <t>Victoria Espinoza</t>
  </si>
  <si>
    <t>001-907-820-6765</t>
  </si>
  <si>
    <t>[('Oncological Surgery', 52, datetime.date(2001, 4, 7), datetime.date(1999, 1, 23)), ('Surgical Techniques', 88, datetime.date(1999, 11, 9), datetime.date(1998, 10, 28)), ('Pathology', 69, datetime.date(1998, 7, 22), datetime.date(1999, 9, 25)), ('Neurosurgery', 63, datetime.date(2001, 10, 2), datetime.date(1997, 12, 17)), ('Anesthesiology', 87, datetime.date(2001, 6, 26), datetime.date(2000, 3, 28)), ('Ethics in Medical Practice', 72, datetime.date(2002, 2, 13), datetime.date(1999, 9, 2)), ('Pediatric Surgery', 80, datetime.date(2001, 11, 13), datetime.date(2001, 5, 13)), ('Plastic and Reconstructive Surgery', 60, datetime.date(2002, 3, 3), datetime.date(1998, 11, 18)), ('Biochemistry', 55, datetime.date(2000, 6, 24), datetime.date(1998, 5, 10)), ('Anatomy', 92, datetime.date(2001, 12, 24), datetime.date(1998, 8, 4))]</t>
  </si>
  <si>
    <t>[{'Institution Name': 'Gonzales LLC', 'Location': 'Hungary', 'Type of Institution': 'Public', 'Number of Years Worked There': 12, 'Medical Center Level': 'Primary', 'Number of Surgeries Performed': 888, 'Additional Responsibilities': ['Homeopath', 'Contracting civil engineer', 'Environmental manager', 'Local government officer', 'Charity fundraiser'], 'Percentage of Patients with Complications': 61.095337982800324,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'Tucker-Aguilar', 'Location': 'Hungary', 'Type of Institution': 'Private', 'Number of Years Worked There': 29, 'Medical Center Level': 'Secondary', 'Number of Surgeries Performed': 663, 'Additional Responsibilities': ['Dispensing optician', 'Conservation officer, nature', 'Exercise physiologist', 'Technical author', 'Surveyor, building'], 'Percentage of Patients with Complications': 53.92208399273214,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 {'Institution Name': 'Williams, Reynolds and Shaw', 'Location': 'Hungary', 'Type of Institution': 'Private', 'Number of Years Worked There': 24, 'Medical Center Level': 'Tertiary', 'Number of Surgeries Performed': 9, 'Additional Responsibilities': ['Armed forces training and education officer', 'Psychologist, occupational', 'Engineer, civil (consulting)', 'Amenity horticulturist'], 'Percentage of Patients with Complications': 91.18186614961584, 'Patient Feedback': 'I would strongly advise against seeing this doctor.', 'Patient Feedback Label': 1, 'Recommendation Letters': "There have been minor issues with this surgeon's work.", 'Recommendation Letters Label': 2, 'Recommendations from Former Employers': 'The surgeon has consistently delivered excellent results.', 'Recommendations from Former Employers Label': 4}]</t>
  </si>
  <si>
    <t>Bradley, Compton and Pennington</t>
  </si>
  <si>
    <t>Brian Jensen</t>
  </si>
  <si>
    <t>765-439-7604</t>
  </si>
  <si>
    <t>[('Emergency Medicine', 64, datetime.date(1997, 5, 5), datetime.date(1999, 2, 10)), ('Trauma Surgery', 52, datetime.date(1997, 3, 21), datetime.date(1996, 4, 5)), ('Cardiothoracic Surgery', 96, datetime.date(1998, 10, 10), datetime.date(1998, 9, 10)), ('Cardiothoracic Surgery', 78, datetime.date(1997, 12, 8), datetime.date(1997, 6, 2)), ('Surgical Techniques', 82, datetime.date(1997, 3, 8), datetime.date(1998, 2, 6)), ('Transplant Surgery', 94, datetime.date(1997, 11, 18), datetime.date(1996, 4, 23)), ('Anatomy', 52, datetime.date(1996, 10, 19), datetime.date(1996, 3, 21)), ('Emergency Medicine', 78, datetime.date(1998, 11, 23), datetime.date(1997, 11, 29)), ('Pharmacology', 75, datetime.date(1999, 2, 19), datetime.date(1996, 12, 10)), ('Cardiothoracic Surgery', 75, datetime.date(1997, 2, 14), datetime.date(1998, 1, 8))]</t>
  </si>
  <si>
    <t>[{'Institution Name': 'Hoffman Ltd', 'Location': 'Russia', 'Type of Institution': 'Public', 'Number of Years Worked There': 11, 'Medical Center Level': 'Primary', 'Number of Surgeries Performed': 906, 'Additional Responsibilities': ['International aid/development worker', 'Public affairs consultant', 'Designer, interior/spatial'], 'Percentage of Patients with Complications': 8.800454961939309,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'Baker-Bush', 'Location': 'Russia', 'Type of Institution': 'Public', 'Number of Years Worked There': 7, 'Medical Center Level': 'Tertiary', 'Number of Surgeries Performed': 593, 'Additional Responsibilities': ['Horticulturist, amenity', 'Surveyor, land/geomatics', 'Civil Service fast streamer', 'Barista'], 'Percentage of Patients with Complications': 3.590518716868063,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 {'Institution Name': 'Richardson Ltd', 'Location': 'Russia', 'Type of Institution': 'Private', 'Number of Years Worked There': 18, 'Medical Center Level': 'Tertiary', 'Number of Surgeries Performed': 332, 'Additional Responsibilities': ['Charity officer', 'Nurse, learning disability', 'Therapist, music'], 'Percentage of Patients with Complications': 77.14797345780525, 'Patient Feedback': 'The surgery was routine and recovery was average.', 'Patient Feedback Label': 3, 'Recommendation Letters': "The surgeon's professional conduct is highly concerning.", 'Recommendation Letters Label': 1, 'Recommendations from Former Employers': "The surgeon's work is consistently outstanding.", 'Recommendations from Former Employers Label': 5}]</t>
  </si>
  <si>
    <t>Excellent insurance history with no claims.</t>
  </si>
  <si>
    <t>Lewis-Reyes</t>
  </si>
  <si>
    <t>Samantha Barton</t>
  </si>
  <si>
    <t>(711)460-4316</t>
  </si>
  <si>
    <t>[('Microbiology', 92, datetime.date(2004, 12, 20), datetime.date(2006, 5, 5)), ('Oncological Surgery', 55, datetime.date(2004, 9, 3), datetime.date(2005, 12, 15)), ('Transplant Surgery', 93, datetime.date(2007, 1, 21), datetime.date(2004, 8, 24)), ('Surgical Techniques', 91, datetime.date(2005, 4, 18), datetime.date(2004, 7, 1)), ('Pharmacology', 70, datetime.date(2006, 1, 26), datetime.date(2004, 11, 23)), ('Trauma Surgery', 66, datetime.date(2006, 10, 6), datetime.date(2007, 4, 15)), ('Trauma Surgery', 51, datetime.date(2004, 11, 13), datetime.date(2005, 4, 18)), ('Pharmacology', 91, datetime.date(2005, 11, 11), datetime.date(2004, 2, 23)), ('Cardiothoracic Surgery', 67, datetime.date(2006, 2, 16), datetime.date(2003, 11, 14)), ('Transplant Surgery', 94, datetime.date(2006, 7, 27), datetime.date(2007, 2, 12))]</t>
  </si>
  <si>
    <t>[{'Institution Name': 'Gonzalez, Blake and Mcgee', 'Location': 'Hungary', 'Type of Institution': 'Public', 'Number of Years Worked There': 15, 'Medical Center Level': 'Primary', 'Number of Surgeries Performed': 24, 'Additional Responsibilities': ['Radiographer, diagnostic', 'Surveyor, minerals'], 'Percentage of Patients with Complications': 64.41335583404714,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'Cruz, Shea and Reed', 'Location': 'Hungary', 'Type of Institution': 'Private', 'Number of Years Worked There': 9, 'Medical Center Level': 'Tertiary', 'Number of Surgeries Performed': 585, 'Additional Responsibilities': ['Animator', 'Occupational hygienist', 'Community pharmacist'], 'Percentage of Patients with Complications': 54.47621224415155,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 {'Institution Name': 'Bradley, Foley and Gonzales', 'Location': 'Hungary', 'Type of Institution': 'Public', 'Number of Years Worked There': 9, 'Medical Center Level': 'Primary', 'Number of Surgeries Performed': 230, 'Additional Responsibilities': [], 'Percentage of Patients with Complications': 67.92365986372678, 'Patient Feedback': 'I am happy with the outcome of the surgery and the care provided.', 'Patient Feedback Label': 4, 'Recommendation Letters': "The surgeon's work is exceptional and reliable.", 'Recommendation Letters Label': 5, 'Recommendations from Former Employers': "The surgeon's performance is consistent with expectations.", 'Recommendations from Former Employers Label': 3}]</t>
  </si>
  <si>
    <t>Aguilar PLC</t>
  </si>
  <si>
    <t>John Rodriguez</t>
  </si>
  <si>
    <t>[('Robotic Surgery', 69, datetime.date(1998, 7, 28), datetime.date(1998, 2, 26)), ('Transplant Surgery', 97, datetime.date(2001, 7, 4), datetime.date(2000, 1, 18)), ('Robotic Surgery', 50, datetime.date(2001, 7, 30), datetime.date(1997, 12, 23)), ('Anatomy', 66, datetime.date(1998, 12, 26), datetime.date(1998, 9, 7)), ('Cardiothoracic Surgery', 76, datetime.date(1997, 10, 25), datetime.date(1999, 4, 6)), ('Trauma Surgery', 99, datetime.date(2000, 2, 22), datetime.date(1999, 12, 29)), ('Oncological Surgery', 93, datetime.date(2001, 6, 26), datetime.date(1999, 12, 10)), ('Plastic and Reconstructive Surgery', 100, datetime.date(1999, 7, 19), datetime.date(1998, 6, 29)), ('Cardiothoracic Surgery', 73, datetime.date(1999, 12, 7), datetime.date(2000, 11, 8)), ('Cardiothoracic Surgery', 68, datetime.date(1998, 7, 9), datetime.date(1999, 1, 21))]</t>
  </si>
  <si>
    <t>[{'Institution Name': 'Garcia, West and Horne', 'Location': 'Canada', 'Type of Institution': 'Private', 'Number of Years Worked There': 11, 'Medical Center Level': 'Secondary', 'Number of Surgeries Performed': 673, 'Additional Responsibilities': ['Adult guidance worker', 'Planning and development surveyor', 'Race relations officer', 'Programmer, systems'], 'Percentage of Patients with Complications': 46.068066396591114,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'Howard Group', 'Location': 'Canada', 'Type of Institution': 'Public', 'Number of Years Worked There': 29, 'Medical Center Level': 'Tertiary', 'Number of Surgeries Performed': 942, 'Additional Responsibilities': ['Scientist, research (life sciences)', 'Horticulturist, commercial', 'Television production assistant'], 'Percentage of Patients with Complications': 22.083790342054943,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'Williams, Estes and Weaver', 'Location': 'Canada', 'Type of Institution': 'Public', 'Number of Years Worked There': 20, 'Medical Center Level': 'Secondary', 'Number of Surgeries Performed': 707, 'Additional Responsibilities': ['Drilling engineer', 'Learning mentor', 'Haematologist'], 'Percentage of Patients with Complications': 21.417741330281626,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'Hudson-Henderson', 'Location': 'Canada', 'Type of Institution': 'Public', 'Number of Years Worked There': 29, 'Medical Center Level': 'Tertiary', 'Number of Surgeries Performed': 962, 'Additional Responsibilities': ['Clinical psychologist'], 'Percentage of Patients with Complications': 66.22784332965668,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 {'Institution Name': 'White LLC', 'Location': 'Canada', 'Type of Institution': 'Private', 'Number of Years Worked There': 26, 'Medical Center Level': 'Secondary', 'Number of Surgeries Performed': 174, 'Additional Responsibilities': ['Immigration officer', 'Database administrator', 'Structural engineer', 'Event organiser'], 'Percentage of Patients with Complications': 12.770003865327261, 'Patient Feedback': 'The surgery was a nightmare. I would never recommend this doctor.', 'Patient Feedback Label': 1, 'Recommendation Letters': 'The surgeon performs satisfactorily in most cases.', 'Recommendation Letters Label': 3, 'Recommendations from Former Employers': 'The surgeon has demonstrated extraordinary abilities and dedication.', 'Recommendations from Former Employers Label': 5}]</t>
  </si>
  <si>
    <t>Cunningham-Hamilton</t>
  </si>
  <si>
    <t>Daniel Shaw</t>
  </si>
  <si>
    <t>(420)300-9690</t>
  </si>
  <si>
    <t>[('Pharmacology', 86, datetime.date(1999, 4, 9), datetime.date(1996, 7, 10)), ('Robotic Surgery', 53, datetime.date(2004, 4, 26), datetime.date(2002, 4, 17)), ('Trauma Surgery', 64, datetime.date(2000, 5, 11), datetime.date(1996, 12, 6)), ('Oncological Surgery', 60, datetime.date(1997, 5, 29), datetime.date(1999, 8, 4)), ('Vascular Surgery', 90, datetime.date(2004, 7, 10), datetime.date(2002, 11, 8)), ('Neurosurgery', 98, datetime.date(1999, 3, 22), datetime.date(2001, 2, 24)), ('Emergency Medicine', 59, datetime.date(2004, 9, 30), datetime.date(2006, 10, 20)), ('Pathology', 59, datetime.date(1999, 1, 17), datetime.date(2005, 9, 11)), ('Physiology', 98, datetime.date(2001, 4, 2), datetime.date(2007, 3, 20)), ('Surgical Techniques', 63, datetime.date(2004, 12, 3), datetime.date(2000, 6, 14))]</t>
  </si>
  <si>
    <t>[{'Institution Name': 'Bean-Richardson', 'Location': 'Germany', 'Type of Institution': 'Private', 'Number of Years Worked There': 15, 'Medical Center Level': 'Secondary', 'Number of Surgeries Performed': 612, 'Additional Responsibilities': ['Surveyor, insurance', 'Scientist, research (medical)'], 'Percentage of Patients with Complications': 76.13354380465661,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'Knox-Hawkins', 'Location': 'Germany', 'Type of Institution': 'Private', 'Number of Years Worked There': 28, 'Medical Center Level': 'Secondary', 'Number of Surgeries Performed': 11, 'Additional Responsibilities': ['Graphic designer', 'Dramatherapist', 'Health service manager', 'Regulatory affairs officer', 'Education officer, environmental'], 'Percentage of Patients with Complications': 29.43789655231541,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'Chavez Inc', 'Location': 'Germany', 'Type of Institution': 'Private', 'Number of Years Worked There': 10, 'Medical Center Level': 'Primary', 'Number of Surgeries Performed': 16, 'Additional Responsibilities': [], 'Percentage of Patients with Complications': 17.488408380745526,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'Ryan, Terrell and Henry', 'Location': 'Germany', 'Type of Institution': 'Private', 'Number of Years Worked There': 30, 'Medical Center Level': 'Primary', 'Number of Surgeries Performed': 413, 'Additional Responsibilities': [], 'Percentage of Patients with Complications': 88.7679757062402,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 {'Institution Name': 'Hill Inc', 'Location': 'Germany', 'Type of Institution': 'Private', 'Number of Years Worked There': 1, 'Medical Center Level': 'Primary', 'Number of Surgeries Performed': 23, 'Additional Responsibilities': [], 'Percentage of Patients with Complications': 82.22715352661581, 'Patient Feedback': "The surgery went well, and the doctor was attentive. I'm pleased with the overall outcome.", 'Patient Feedback Label': 4, 'Recommendation Letters': 'This surgeon has shown great dedication and skill.', 'Recommendation Letters Label': 4, 'Recommendations from Former Employers': 'This surgeon had multiple issues during their tenure.', 'Recommendations from Former Employers Label': 1}]</t>
  </si>
  <si>
    <t>Martinez Ltd</t>
  </si>
  <si>
    <t>Haley Woods</t>
  </si>
  <si>
    <t>648-415-2875x9494</t>
  </si>
  <si>
    <t>[('Transplant Surgery', 57, datetime.date(2001, 11, 2), datetime.date(2001, 11, 28)), ('Plastic and Reconstructive Surgery', 95, datetime.date(2000, 6, 23), datetime.date(1999, 10, 18)), ('Vascular Surgery', 66, datetime.date(2001, 4, 6), datetime.date(1999, 7, 5)), ('Ethics in Medical Practice', 96, datetime.date(1999, 9, 27), datetime.date(2001, 9, 11)), ('Transplant Surgery', 76, datetime.date(2001, 8, 13), datetime.date(1999, 11, 1)), ('Oncological Surgery', 95, datetime.date(2001, 8, 6), datetime.date(2000, 8, 31)), ('Anesthesiology', 67, datetime.date(2001, 5, 5), datetime.date(2001, 5, 26)), ('Oncological Surgery', 85, datetime.date(2001, 3, 28), datetime.date(2000, 7, 26)), ('Transplant Surgery', 65, datetime.date(2001, 11, 20), datetime.date(1999, 7, 25)), ('Cardiothoracic Surgery', 74, datetime.date(2001, 1, 5), datetime.date(1999, 7, 7))]</t>
  </si>
  <si>
    <t>[{'Institution Name': 'Gonzales and Sons', 'Location': 'Ukraine', 'Type of Institution': 'Private', 'Number of Years Worked There': 7, 'Medical Center Level': 'Tertiary', 'Number of Surgeries Performed': 936, 'Additional Responsibilities': ['IT sales professional', 'Soil scientist'], 'Percentage of Patients with Complications': 87.35285752606359,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'Griffith, Perez and Aguilar', 'Location': 'Ukraine', 'Type of Institution': 'Private', 'Number of Years Worked There': 25, 'Medical Center Level': 'Primary', 'Number of Surgeries Performed': 944, 'Additional Responsibilities': ['Chief Executive Officer', 'Bookseller'], 'Percentage of Patients with Complications': 33.653964135983074,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 {'Institution Name': 'Brown, Farmer and Robbins', 'Location': 'Ukraine', 'Type of Institution': 'Private', 'Number of Years Worked There': 4, 'Medical Center Level': 'Secondary', 'Number of Surgeries Performed': 529, 'Additional Responsibilities': ['Trading standards officer'], 'Percentage of Patients with Complications': 47.01804765749451, 'Patient Feedback': 'Overall, a negative experience with poor results.', 'Patient Feedback Label': 2, 'Recommendation Letters': 'The surgeon meets basic professional standards.', 'Recommendation Letters Label': 3, 'Recommendations from Former Employers': "This surgeon's work was consistently below expectations.", 'Recommendations from Former Employers Label': 1}]</t>
  </si>
  <si>
    <t>Smith-Hunter</t>
  </si>
  <si>
    <t>Brett Nguyen</t>
  </si>
  <si>
    <t>001-382-813-3214x534</t>
  </si>
  <si>
    <t>[('Cardiothoracic Surgery', 63, datetime.date(2001, 1, 5), datetime.date(1995, 11, 26)), ('Microbiology', 51, datetime.date(2002, 6, 6), datetime.date(1995, 5, 3)), ('Pathology', 63, datetime.date(2003, 9, 17), datetime.date(2004, 6, 28)), ('Cardiothoracic Surgery', 62, datetime.date(1994, 11, 25), datetime.date(2004, 1, 11)), ('Anatomy', 60, datetime.date(1996, 6, 20), datetime.date(2004, 7, 30)), ('Pathology', 64, datetime.date(2003, 11, 12), datetime.date(1997, 10, 28)), ('Neurosurgery', 67, datetime.date(2001, 10, 6), datetime.date(1995, 10, 27)), ('Robotic Surgery', 79, datetime.date(2003, 3, 19), datetime.date(2001, 1, 30)), ('Microbiology', 75, datetime.date(1997, 12, 31), datetime.date(1997, 5, 8)), ('Trauma Surgery', 98, datetime.date(1997, 9, 7), datetime.date(1996, 11, 24))]</t>
  </si>
  <si>
    <t>[{'Institution Name': 'Barnes-Daniels', 'Location': 'Lithuania', 'Type of Institution': 'Private', 'Number of Years Worked There': 9, 'Medical Center Level': 'Secondary', 'Number of Surgeries Performed': 30, 'Additional Responsibilities': ['Physicist, medical', "Barrister's clerk", 'Engineer, mining', 'Engineer, communications', 'Engineer, manufacturing'], 'Percentage of Patients with Complications': 21.54033524404809,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'Ramirez, Allen and Thornton', 'Location': 'Lithuania', 'Type of Institution': 'Private', 'Number of Years Worked There': 29, 'Medical Center Level': 'Tertiary', 'Number of Surgeries Performed': 666, 'Additional Responsibilities': ['Diagnostic radiographer', 'Counselling psychologist', 'Lexicographer'], 'Percentage of Patients with Complications': 38.64277309081877,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'Thomas Group', 'Location': 'Lithuania', 'Type of Institution': 'Public', 'Number of Years Worked There': 12, 'Medical Center Level': 'Primary', 'Number of Surgeries Performed': 164, 'Additional Responsibilities': ['Psychotherapist, dance movement', 'Producer, radio'], 'Percentage of Patients with Complications': 32.16227963808653,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 {'Institution Name': 'Michael, Bruce and Phillips', 'Location': 'Lithuania', 'Type of Institution': 'Public', 'Number of Years Worked There': 19, 'Medical Center Level': 'Secondary', 'Number of Surgeries Performed': 337, 'Additional Responsibilities': ['Environmental education officer', 'Interior and spatial designer', 'Legal secretary', 'Commercial/residential surveyor', 'Radiographer, diagnostic'], 'Percentage of Patients with Complications': 21.718951358126446, 'Patient Feedback': 'The doctor was amazing and the surgery was perfect.', 'Patient Feedback Label': 5, 'Recommendation Letters': "The surgeon's work is competent but unremarkable.", 'Recommendation Letters Label': 3, 'Recommendations from Former Employers': "This surgeon's behavior was sometimes concerning.", 'Recommendations from Former Employers Label': 2}]</t>
  </si>
  <si>
    <t>Williams-Webster</t>
  </si>
  <si>
    <t>Andrea Kline</t>
  </si>
  <si>
    <t>595.794.0612x80271</t>
  </si>
  <si>
    <t>[('Robotic Surgery', 76, datetime.date(1994, 12, 18), datetime.date(2001, 7, 19)), ('Plastic and Reconstructive Surgery', 79, datetime.date(2008, 1, 10), datetime.date(1998, 3, 13)), ('Oncological Surgery', 88, datetime.date(1995, 12, 19), datetime.date(2003, 10, 16)), ('Pediatric Surgery', 95, datetime.date(1998, 6, 10), datetime.date(2005, 4, 17)), ('Pharmacology', 83, datetime.date(2008, 2, 3), datetime.date(2002, 9, 26)), ('Anesthesiology', 93, datetime.date(1995, 12, 17), datetime.date(1995, 5, 15)), ('Biochemistry', 61, datetime.date(2007, 1, 23), datetime.date(1996, 4, 5)), ('Surgical Techniques', 87, datetime.date(2000, 12, 30), datetime.date(2001, 7, 16)), ('Physiology', 84, datetime.date(1998, 2, 8), datetime.date(1994, 10, 30)), ('Microbiology', 79, datetime.date(2000, 9, 27), datetime.date(2007, 12, 4))]</t>
  </si>
  <si>
    <t>[{'Institution Name': 'Peterson Inc', 'Location': 'Hungary', 'Type of Institution': 'Private', 'Number of Years Worked There': 4, 'Medical Center Level': 'Tertiary', 'Number of Surgeries Performed': 973, 'Additional Responsibilities': ['Market researcher'], 'Percentage of Patients with Complications': 15.781332288147897,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'Moore and Sons', 'Location': 'Hungary', 'Type of Institution': 'Public', 'Number of Years Worked There': 23, 'Medical Center Level': 'Primary', 'Number of Surgeries Performed': 504, 'Additional Responsibilities': ['Surveyor, land/geomatics', 'Artist', 'Administrator, arts', 'Barrister'], 'Percentage of Patients with Complications': 32.16824903708674,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'Li-Ellis', 'Location': 'Hungary', 'Type of Institution': 'Public', 'Number of Years Worked There': 27, 'Medical Center Level': 'Primary', 'Number of Surgeries Performed': 307, 'Additional Responsibilities': ['Estate agent'], 'Percentage of Patients with Complications': 44.62552221231425,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'Phillips PLC', 'Location': 'Hungary', 'Type of Institution': 'Private', 'Number of Years Worked There': 22, 'Medical Center Level': 'Tertiary', 'Number of Surgeries Performed': 920, 'Additional Responsibilities': ['Analytical chemist'], 'Percentage of Patients with Complications': 17.416737669314685,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 {'Institution Name': 'Miller-Dominguez', 'Location': 'Hungary', 'Type of Institution': 'Private', 'Number of Years Worked There': 5, 'Medical Center Level': 'Primary', 'Number of Surgeries Performed': 871, 'Additional Responsibilities': ['Horticultural consultant', 'Special educational needs teacher', 'Musician', 'Magazine journalist'], 'Percentage of Patients with Complications': 42.91244425223477, 'Patient Feedback': 'The doctor provided excellent care and the surgery went well.', 'Patient Feedback Label': 4, 'Recommendation Letters': 'I strongly recommend this surgeon for any high-level position.', 'Recommendation Letters Label': 5, 'Recommendations from Former Employers': 'The surgeon performs satisfactorily in most cases.', 'Recommendations from Former Employers Label': 3}]</t>
  </si>
  <si>
    <t>Lawrence-Montoya</t>
  </si>
  <si>
    <t>Sabrina Owens</t>
  </si>
  <si>
    <t>288-758-0545x0018</t>
  </si>
  <si>
    <t>[('Vascular Surgery', 95, datetime.date(1996, 5, 25), datetime.date(1996, 5, 12)), ('Trauma Surgery', 54, datetime.date(1996, 6, 13), datetime.date(1996, 5, 19)), ('Anesthesiology', 59, datetime.date(1996, 6, 13), datetime.date(1996, 6, 8)), ('Transplant Surgery', 56, datetime.date(1996, 5, 21), datetime.date(1996, 6, 19)), ('Vascular Surgery', 93, datetime.date(1996, 5, 6), datetime.date(1996, 5, 11)), ('Robotic Surgery', 65, datetime.date(1996, 5, 27), datetime.date(1996, 4, 28)), ('Plastic and Reconstructive Surgery', 88, datetime.date(1996, 6, 8), datetime.date(1996, 4, 30)), ('Physiology', 77, datetime.date(1996, 6, 19), datetime.date(1996, 6, 20)), ('Transplant Surgery', 67, datetime.date(1996, 4, 20), datetime.date(1996, 4, 25)), ('Microbiology', 72, datetime.date(1996, 5, 7), datetime.date(1996, 4, 24))]</t>
  </si>
  <si>
    <t>[{'Institution Name': 'Wu-Woodard', 'Location': 'United States', 'Type of Institution': 'Public', 'Number of Years Worked There': 17, 'Medical Center Level': 'Tertiary', 'Number of Surgeries Performed': 335, 'Additional Responsibilities': ['Environmental health practitioner'], 'Percentage of Patients with Complications': 45.66815084420504,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'Bates-Blake', 'Location': 'United States', 'Type of Institution': 'Private', 'Number of Years Worked There': 16, 'Medical Center Level': 'Primary', 'Number of Surgeries Performed': 297, 'Additional Responsibilities': ['Financial risk analyst', 'Psychologist, counselling', 'Exhibitions officer, museum/gallery', 'Minerals surveyor', 'Stage manager'], 'Percentage of Patients with Complications': 82.04145712101608,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'Lewis PLC', 'Location': 'United States', 'Type of Institution': 'Private', 'Number of Years Worked There': 16, 'Medical Center Level': 'Primary', 'Number of Surgeries Performed': 86, 'Additional Responsibilities': ['Lexicographer'], 'Percentage of Patients with Complications': 35.673012080294576,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 {'Institution Name': 'Anderson and Sons', 'Location': 'United States', 'Type of Institution': 'Public', 'Number of Years Worked There': 9, 'Medical Center Level': 'Tertiary', 'Number of Surgeries Performed': 750, 'Additional Responsibilities': ['Radiographer, therapeutic', 'Forest/woodland manager', 'Accountant, chartered management', 'Hotel manager'], 'Percentage of Patients with Complications': 85.97545961343835, 'Patient Feedback': 'The surgery was routine and went as planned.', 'Patient Feedback Label': 3, 'Recommendation Letters': "The surgeon's work is sometimes below expectations.", 'Recommendation Letters Label': 2, 'Recommendations from Former Employers': 'Numerous complaints were received about this surgeon.', 'Recommendations from Former Employers Label': 1}]</t>
  </si>
  <si>
    <t>Garza Ltd</t>
  </si>
  <si>
    <t>Andrew Edwards</t>
  </si>
  <si>
    <t>905.757.4627</t>
  </si>
  <si>
    <t>[('Vascular Surgery', 73, datetime.date(2005, 11, 18), datetime.date(2007, 1, 7)), ('Biochemistry', 67, datetime.date(2007, 9, 8), datetime.date(2004, 6, 5)), ('Trauma Surgery', 50, datetime.date(2007, 5, 22), datetime.date(2005, 11, 15)), ('Biochemistry', 78, datetime.date(2004, 12, 19), datetime.date(2004, 2, 11)), ('Orthopedic Surgery', 82, datetime.date(2007, 1, 19), datetime.date(2004, 3, 29)), ('Microbiology', 69, datetime.date(2006, 5, 9), datetime.date(2007, 7, 29)), ('Neurosurgery', 96, datetime.date(2006, 7, 11), datetime.date(2008, 2, 20)), ('Neurosurgery', 75, datetime.date(2007, 9, 9), datetime.date(2006, 12, 3)), ('Microbiology', 90, datetime.date(2007, 8, 20), datetime.date(2005, 5, 22)), ('Orthopedic Surgery', 89, datetime.date(2006, 2, 9), datetime.date(2005, 7, 24))]</t>
  </si>
  <si>
    <t>[{'Institution Name': 'Rodriguez, Day and Allen', 'Location': 'United Kingdom', 'Type of Institution': 'Private', 'Number of Years Worked There': 3, 'Medical Center Level': 'Tertiary', 'Number of Surgeries Performed': 914, 'Additional Responsibilities': [], 'Percentage of Patients with Complications': 44.25145633835257,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'Anderson-Chavez', 'Location': 'United Kingdom', 'Type of Institution': 'Private', 'Number of Years Worked There': 16, 'Medical Center Level': 'Secondary', 'Number of Surgeries Performed': 354, 'Additional Responsibilities': ['Doctor, general practice', 'Structural engineer'], 'Percentage of Patients with Complications': 74.81965330558188,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 {'Institution Name': 'Chambers, Cervantes and Stone', 'Location': 'United Kingdom', 'Type of Institution': 'Public', 'Number of Years Worked There': 24, 'Medical Center Level': 'Secondary', 'Number of Surgeries Performed': 449, 'Additional Responsibilities': [], 'Percentage of Patients with Complications': 62.68250441604917, 'Patient Feedback': 'The surgery was routine and went as planned.', 'Patient Feedback Label': 3, 'Recommendation Letters': "The surgeon's behavior and skills are not up to par.", 'Recommendation Letters Label': 1, 'Recommendations from Former Employers': 'I highly endorse this surgeon for their extraordinary work.', 'Recommendations from Former Employers Label': 5}]</t>
  </si>
  <si>
    <t>Insurance record shows minimal claims, low risk.</t>
  </si>
  <si>
    <t>Shane Robinson</t>
  </si>
  <si>
    <t>992.895.5148x015</t>
  </si>
  <si>
    <t>[('Anesthesiology', 55, datetime.date(2003, 6, 20), datetime.date(2003, 1, 26)), ('Biochemistry', 97, datetime.date(2003, 5, 4), datetime.date(2003, 2, 15)), ('Anatomy', 58, datetime.date(2003, 5, 1), datetime.date(2002, 10, 11)), ('Anatomy', 73, datetime.date(2002, 9, 21), datetime.date(2003, 11, 19)), ('Microbiology', 96, datetime.date(2003, 5, 13), datetime.date(2003, 9, 24)), ('Biochemistry', 64, datetime.date(2003, 4, 15), datetime.date(2003, 2, 28)), ('Plastic and Reconstructive Surgery', 87, datetime.date(2003, 4, 29), datetime.date(2002, 9, 16)), ('Trauma Surgery', 98, datetime.date(2003, 10, 9), datetime.date(2003, 9, 18)), ('Microbiology', 85, datetime.date(2003, 8, 5), datetime.date(2003, 3, 5)), ('Anatomy', 65, datetime.date(2003, 8, 9), datetime.date(2002, 10, 10))]</t>
  </si>
  <si>
    <t>[{'Institution Name': 'Barron Inc', 'Location': 'Uzbekistan', 'Type of Institution': 'Public', 'Number of Years Worked There': 26, 'Medical Center Level': 'Primary', 'Number of Surgeries Performed': 498, 'Additional Responsibilities': ['Clinical molecular geneticist', 'Hydrographic surveyor', 'TEFL teacher', 'Surveyor, minerals', 'Patent examiner'], 'Percentage of Patients with Complications': 91.91916901325837, 'Patient Feedback': 'The procedure was handled competently.', 'Patient Feedback Label': 3, 'Recommendation Letters': 'I am confident in recommending this surgeon for any position.', 'Recommendation Letters Label': 4, 'Recommendations from Former Employers': 'This surgeon is a top-notch professional.', 'Recommendations from Former Employers Label': 4}]</t>
  </si>
  <si>
    <t>King Group</t>
  </si>
  <si>
    <t>Donna Carroll</t>
  </si>
  <si>
    <t>001-420-468-5557</t>
  </si>
  <si>
    <t>[('Emergency Medicine', 55, datetime.date(1997, 7, 26), datetime.date(1996, 4, 9)), ('Pediatric Surgery', 96, datetime.date(1996, 6, 6), datetime.date(1997, 12, 6)), ('Pediatric Surgery', 93, datetime.date(1997, 2, 25), datetime.date(1996, 5, 25)), ('Ethics in Medical Practice', 70, datetime.date(1998, 1, 26), datetime.date(1996, 10, 7)), ('Transplant Surgery', 55, datetime.date(1997, 11, 13), datetime.date(1996, 5, 2)), ('Trauma Surgery', 54, datetime.date(1998, 1, 30), datetime.date(1996, 7, 21)), ('Surgical Techniques', 51, datetime.date(1997, 10, 27), datetime.date(1996, 12, 14)), ('Pathology', 65, datetime.date(1997, 5, 30), datetime.date(1997, 7, 22)), ('Transplant Surgery', 53, datetime.date(1997, 2, 21), datetime.date(1997, 10, 9)), ('Emergency Medicine', 91, datetime.date(1998, 2, 7), datetime.date(1996, 1, 31))]</t>
  </si>
  <si>
    <t>[{'Institution Name': 'Reid-Randolph', 'Location': 'Romania', 'Type of Institution': 'Public', 'Number of Years Worked There': 18, 'Medical Center Level': 'Primary', 'Number of Surgeries Performed': 507, 'Additional Responsibilities': ['Scientist, research (maths)', 'Community development worker'], 'Percentage of Patients with Complications': 83.4130106764144, 'Patient Feedback': 'The doctor did not provide sufficient information.', 'Patient Feedback Label': 2, 'Recommendation Letters': "The surgeon's overall performance is unacceptable.", 'Recommendation Letters Label': 1, 'Recommendations from Former Employers': "The surgeon's performance is consistently excellent.", 'Recommendations from Former Employers Label': 5}]</t>
  </si>
  <si>
    <t>Insurance history shows average risk level.</t>
  </si>
  <si>
    <t>Duran-Hodge</t>
  </si>
  <si>
    <t>Barbara Thomas</t>
  </si>
  <si>
    <t>258-743-2422</t>
  </si>
  <si>
    <t>[('Pathology', 60, datetime.date(1999, 2, 11), datetime.date(2009, 6, 5)), ('Cardiothoracic Surgery', 67, datetime.date(2009, 4, 8), datetime.date(2001, 9, 27)), ('Pediatric Surgery', 64, datetime.date(2003, 11, 25), datetime.date(2003, 10, 20)), ('Vascular Surgery', 73, datetime.date(2004, 9, 23), datetime.date(2006, 2, 3)), ('Ethics in Medical Practice', 56, datetime.date(2001, 3, 2), datetime.date(1995, 2, 16)), ('Oncological Surgery', 68, datetime.date(1997, 12, 24), datetime.date(1997, 9, 13)), ('Transplant Surgery', 93, datetime.date(2000, 1, 25), datetime.date(2000, 12, 4)), ('Trauma Surgery', 64, datetime.date(2004, 6, 21), datetime.date(1998, 9, 23)), ('Biochemistry', 72, datetime.date(1999, 6, 10), datetime.date(2004, 5, 5)), ('Neurosurgery', 88, datetime.date(2002, 5, 26), datetime.date(1999, 9, 3))]</t>
  </si>
  <si>
    <t>[{'Institution Name': 'Butler-Williams', 'Location': 'Romania', 'Type of Institution': 'Private', 'Number of Years Worked There': 24, 'Medical Center Level': 'Primary', 'Number of Surgeries Performed': 314, 'Additional Responsibilities': ['Copywriter, advertising', 'Retail manager'], 'Percentage of Patients with Complications': 21.30537413078232,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'Williams-White', 'Location': 'Romania', 'Type of Institution': 'Public', 'Number of Years Worked There': 8, 'Medical Center Level': 'Secondary', 'Number of Surgeries Performed': 14, 'Additional Responsibilities': ['Water quality scientist', 'Lexicographer', 'Sports coach', 'Chemical engineer'], 'Percentage of Patients with Complications': 50.8727733053815,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 {'Institution Name': 'Carter Group', 'Location': 'Romania', 'Type of Institution': 'Private', 'Number of Years Worked There': 17, 'Medical Center Level': 'Secondary', 'Number of Surgeries Performed': 581, 'Additional Responsibilities': [], 'Percentage of Patients with Complications': 87.19852776257325, 'Patient Feedback': 'The surgery went as planned, no surprises.', 'Patient Feedback Label': 3, 'Recommendation Letters': 'The surgeon has demonstrated adequate skills.', 'Recommendation Letters Label': 3, 'Recommendations from Former Employers': "There were occasional problems with this surgeon's work.", 'Recommendations from Former Employers Label': 2}]</t>
  </si>
  <si>
    <t>Berry and Sons</t>
  </si>
  <si>
    <t>Geoffrey Craig</t>
  </si>
  <si>
    <t>(706)943-2944</t>
  </si>
  <si>
    <t>[('Vascular Surgery', 79, datetime.date(1996, 6, 19), datetime.date(2000, 6, 7)), ('Pediatric Surgery', 51, datetime.date(2001, 3, 31), datetime.date(2004, 12, 14)), ('Ethics in Medical Practice', 84, datetime.date(2004, 8, 28), datetime.date(1997, 7, 26)), ('Ethics in Medical Practice', 96, datetime.date(2004, 1, 4), datetime.date(1998, 5, 21)), ('Surgical Techniques', 73, datetime.date(1998, 9, 22), datetime.date(2001, 11, 2)), ('Anesthesiology', 52, datetime.date(1997, 1, 10), datetime.date(1997, 5, 8)), ('Neurosurgery', 51, datetime.date(1997, 3, 26), datetime.date(2004, 7, 27)), ('Transplant Surgery', 88, datetime.date(2000, 5, 10), datetime.date(2003, 9, 20)), ('Pharmacology', 92, datetime.date(2003, 5, 27), datetime.date(2005, 9, 25)), ('Orthopedic Surgery', 79, datetime.date(1997, 5, 29), datetime.date(2005, 10, 4))]</t>
  </si>
  <si>
    <t>[{'Institution Name': 'Browning-Jordan', 'Location': 'Ukraine', 'Type of Institution': 'Public', 'Number of Years Worked There': 4, 'Medical Center Level': 'Primary', 'Number of Surgeries Performed': 224, 'Additional Responsibilities': [], 'Percentage of Patients with Complications': 5.168871111840967,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 {'Institution Name': 'Miller Group', 'Location': 'Ukraine', 'Type of Institution': 'Private', 'Number of Years Worked There': 27, 'Medical Center Level': 'Tertiary', 'Number of Surgeries Performed': 908, 'Additional Responsibilities': ['Bookseller', 'Stage manager', 'Chiropractor', 'Phytotherapist', 'Equality and diversity officer'], 'Percentage of Patients with Complications': 54.17621917981772, 'Patient Feedback': 'The overall experience was neutral.', 'Patient Feedback Label': 3, 'Recommendation Letters': 'I highly recommend this surgeon for their exceptional skills.', 'Recommendation Letters Label': 4, 'Recommendations from Former Employers': "The surgeon's performance is acceptable.", 'Recommendations from Former Employers Label': 3}]</t>
  </si>
  <si>
    <t>Scott, Kim and Parks</t>
  </si>
  <si>
    <t>Jesse Smith</t>
  </si>
  <si>
    <t>[('Physiology', 52, datetime.date(2002, 6, 1), datetime.date(2007, 10, 8)), ('Pathology', 74, datetime.date(2004, 10, 24), datetime.date(2007, 7, 16)), ('Plastic and Reconstructive Surgery', 77, datetime.date(1999, 4, 6), datetime.date(2005, 1, 28)), ('Pathology', 76, datetime.date(2001, 8, 26), datetime.date(2006, 5, 14)), ('Cardiothoracic Surgery', 94, datetime.date(2008, 9, 14), datetime.date(2003, 11, 8)), ('Cardiothoracic Surgery', 64, datetime.date(2002, 1, 24), datetime.date(2001, 2, 2)), ('Microbiology', 80, datetime.date(2005, 6, 21), datetime.date(1999, 9, 25)), ('Pathology', 80, datetime.date(2005, 4, 15), datetime.date(2004, 6, 8)), ('Pediatric Surgery', 88, datetime.date(2006, 1, 6), datetime.date(2004, 4, 8)), ('Anatomy', 69, datetime.date(2005, 5, 21), datetime.date(1999, 3, 4))]</t>
  </si>
  <si>
    <t>[{'Institution Name': 'Bishop-Jimenez', 'Location': 'Ethiopia', 'Type of Institution': 'Private', 'Number of Years Worked There': 13, 'Medical Center Level': 'Secondary', 'Number of Surgeries Performed': 354, 'Additional Responsibilities': ['Paramedic'], 'Percentage of Patients with Complications': 14.32318158510183,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 {'Institution Name': 'Gomez, Kelley and Sharp', 'Location': 'Ethiopia', 'Type of Institution': 'Public', 'Number of Years Worked There': 3, 'Medical Center Level': 'Secondary', 'Number of Surgeries Performed': 308, 'Additional Responsibilities': ['Waste management officer', 'Structural engineer'], 'Percentage of Patients with Complications': 28.156778047856402, 'Patient Feedback': 'The doctor was knowledgeable and the procedure went well.', 'Patient Feedback Label': 4, 'Recommendation Letters': "The surgeon's work is competent but unremarkable.", 'Recommendation Letters Label': 3, 'Recommendations from Former Employers': 'I am confident in recommending this surgeon for any position.', 'Recommendations from Former Employers Label': 4}]</t>
  </si>
  <si>
    <t>A few minor claims, insurance profile average.</t>
  </si>
  <si>
    <t>Smith-Flores</t>
  </si>
  <si>
    <t>Lisa Jones</t>
  </si>
  <si>
    <t>388-983-0958x1537</t>
  </si>
  <si>
    <t>[('Vascular Surgery', 92, datetime.date(2003, 8, 16), datetime.date(2002, 12, 3)), ('Anatomy', 50, datetime.date(2004, 5, 16), datetime.date(2007, 5, 11)), ('Pathology', 88, datetime.date(2003, 6, 22), datetime.date(2003, 11, 9)), ('Surgical Techniques', 62, datetime.date(2005, 5, 17), datetime.date(2003, 1, 5)), ('Anatomy', 89, datetime.date(2003, 1, 21), datetime.date(2003, 8, 4)), ('Anatomy', 61, datetime.date(2007, 6, 20), datetime.date(2007, 5, 27)), ('Oncological Surgery', 74, datetime.date(2003, 10, 30), datetime.date(2004, 11, 23)), ('Anesthesiology', 91, datetime.date(2004, 5, 15), datetime.date(2004, 11, 25)), ('Plastic and Reconstructive Surgery', 96, datetime.date(2006, 3, 8), datetime.date(2006, 10, 11)), ('Orthopedic Surgery', 80, datetime.date(2003, 2, 21), datetime.date(2003, 6, 2))]</t>
  </si>
  <si>
    <t>[{'Institution Name': 'King-Smith', 'Location': 'Russia', 'Type of Institution': 'Public', 'Number of Years Worked There': 30, 'Medical Center Level': 'Primary', 'Number of Surgeries Performed': 599, 'Additional Responsibilities': ['Planning and development surveyor', 'Adult guidance worker', 'Financial adviser', 'Science writer', 'Contractor'], 'Percentage of Patients with Complications': 41.2835870866218,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 {'Institution Name': 'Long-Rice', 'Location': 'Russia', 'Type of Institution': 'Private', 'Number of Years Worked There': 12, 'Medical Center Level': 'Tertiary', 'Number of Surgeries Performed': 744, 'Additional Responsibilities': [], 'Percentage of Patients with Complications': 13.258553081931412, 'Patient Feedback': 'The procedure went smoothly and I felt well cared for.', 'Patient Feedback Label': 4, 'Recommendation Letters': 'This surgeon is highly skilled and professional.', 'Recommendation Letters Label': 5, 'Recommendations from Former Employers': "This surgeon's tenure was fraught with issues. I would advise against hiring them.", 'Recommendations from Former Employers Label': 1}]</t>
  </si>
  <si>
    <t>Montgomery LLC</t>
  </si>
  <si>
    <t>Christopher Rowe</t>
  </si>
  <si>
    <t>903-974-4183</t>
  </si>
  <si>
    <t>[('Transplant Surgery', 95, datetime.date(2004, 4, 29), datetime.date(2000, 11, 23)), ('Oncological Surgery', 90, datetime.date(2003, 3, 28), datetime.date(2000, 11, 2)), ('Microbiology', 75, datetime.date(2001, 9, 6), datetime.date(1999, 5, 8)), ('Emergency Medicine', 79, datetime.date(2001, 2, 5), datetime.date(2002, 3, 10)), ('Pathology', 52, datetime.date(2004, 5, 24), datetime.date(2003, 6, 22)), ('Pediatric Surgery', 60, datetime.date(1999, 5, 7), datetime.date(2002, 6, 23)), ('Trauma Surgery', 71, datetime.date(2001, 12, 14), datetime.date(2002, 11, 11)), ('Anatomy', 87, datetime.date(2002, 1, 19), datetime.date(2002, 3, 14)), ('Neurosurgery', 61, datetime.date(2000, 2, 20), datetime.date(1999, 12, 23)), ('Anesthesiology', 72, datetime.date(2001, 11, 22), datetime.date(2004, 6, 14))]</t>
  </si>
  <si>
    <t>[{'Institution Name': 'Rogers, Bush and Sanders', 'Location': 'United States', 'Type of Institution': 'Public', 'Number of Years Worked There': 19, 'Medical Center Level': 'Secondary', 'Number of Surgeries Performed': 285, 'Additional Responsibilities': ['Phytotherapist', 'Advertising account planner', 'English as a second language teacher', 'Automotive engineer', 'Forest/woodland manager'], 'Percentage of Patients with Complications': 35.62436222499924,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'Gilmore-Parks', 'Location': 'United States', 'Type of Institution': 'Private', 'Number of Years Worked There': 1, 'Medical Center Level': 'Primary', 'Number of Surgeries Performed': 171, 'Additional Responsibilities': ['Trade union research officer', 'Chemical engineer', 'Civil Service fast streamer', 'Cabin crew', 'Higher education careers adviser'], 'Percentage of Patients with Complications': 73.56682763109623,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'Good-Long', 'Location': 'United States', 'Type of Institution': 'Private', 'Number of Years Worked There': 30, 'Medical Center Level': 'Tertiary', 'Number of Surgeries Performed': 113, 'Additional Responsibilities': [], 'Percentage of Patients with Complications': 89.30433362148098,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 {'Institution Name': 'Wright-Hicks', 'Location': 'United States', 'Type of Institution': 'Public', 'Number of Years Worked There': 21, 'Medical Center Level': 'Primary', 'Number of Surgeries Performed': 280, 'Additional Responsibilities': ['Child psychotherapist', 'Press photographer', 'Financial controller', 'Sales professional, IT', 'Geophysicist/field seismologist'], 'Percentage of Patients with Complications': 95.57087221479267, 'Patient Feedback': "The best care I've ever received. The surgery was perfect.", 'Patient Feedback Label': 5, 'Recommendation Letters': "The surgeon's performance has been mixed.", 'Recommendation Letters Label': 2, 'Recommendations from Former Employers': "There were some reservations about this surgeon's skills.", 'Recommendations from Former Employers Label': 2}]</t>
  </si>
  <si>
    <t>Richards, Jackson and Johnson</t>
  </si>
  <si>
    <t>269-896-0399x3990</t>
  </si>
  <si>
    <t>[('Emergency Medicine', 98, datetime.date(2004, 2, 20), datetime.date(2004, 4, 11)), ('Biochemistry', 85, datetime.date(2004, 1, 9), datetime.date(2004, 6, 9)), ('Vascular Surgery', 79, datetime.date(2003, 9, 21), datetime.date(2003, 10, 20)), ('Pathology', 82, datetime.date(2004, 4, 10), datetime.date(2003, 9, 23)), ('Anatomy', 78, datetime.date(2004, 3, 5), datetime.date(2003, 10, 25)), ('Plastic and Reconstructive Surgery', 86, datetime.date(2003, 11, 4), datetime.date(2004, 2, 4)), ('Microbiology', 64, datetime.date(2003, 12, 15), datetime.date(2004, 4, 19)), ('Orthopedic Surgery', 90, datetime.date(2004, 2, 9), datetime.date(2004, 4, 27)), ('Oncological Surgery', 80, datetime.date(2004, 5, 26), datetime.date(2003, 12, 18)), ('Pharmacology', 66, datetime.date(2004, 4, 1), datetime.date(2003, 12, 13))]</t>
  </si>
  <si>
    <t>[{'Institution Name': 'Morales Group', 'Location': 'France', 'Type of Institution': 'Private', 'Number of Years Worked There': 20, 'Medical Center Level': 'Primary', 'Number of Surgeries Performed': 567, 'Additional Responsibilities': [], 'Percentage of Patients with Complications': 96.17564076911268,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'Fisher-Wilkins', 'Location': 'France', 'Type of Institution': 'Private', 'Number of Years Worked There': 13, 'Medical Center Level': 'Tertiary', 'Number of Surgeries Performed': 510, 'Additional Responsibilities': ['Secretary/administrator', 'Podiatrist', 'Horticultural consultant', 'Maintenance engineer'], 'Percentage of Patients with Complications': 51.68200450815308,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 {'Institution Name': 'Arnold, Nicholson and Hale', 'Location': 'France', 'Type of Institution': 'Public', 'Number of Years Worked There': 24, 'Medical Center Level': 'Secondary', 'Number of Surgeries Performed': 752, 'Additional Responsibilities': [], 'Percentage of Patients with Complications': 91.19849796453165, 'Patient Feedback': 'I received competent care, nothing more.', 'Patient Feedback Label': 3, 'Recommendation Letters': 'The surgeon has consistently met basic expectations.', 'Recommendation Letters Label': 3, 'Recommendations from Former Employers': 'This surgeon had mixed reviews from colleagues.', 'Recommendations from Former Employers Label': 2}]</t>
  </si>
  <si>
    <t>Claims history indicates average risk.</t>
  </si>
  <si>
    <t>Hunter PLC</t>
  </si>
  <si>
    <t>Timothy Vargas</t>
  </si>
  <si>
    <t>903-438-0467</t>
  </si>
  <si>
    <t>[('Ethics in Medical Practice', 76, datetime.date(1999, 7, 19), datetime.date(1999, 2, 23)), ('Anesthesiology', 90, datetime.date(2000, 8, 28), datetime.date(2000, 1, 27)), ('Cardiothoracic Surgery', 88, datetime.date(1998, 8, 6), datetime.date(1999, 12, 31)), ('Orthopedic Surgery', 58, datetime.date(1999, 4, 12), datetime.date(1999, 7, 18)), ('Cardiothoracic Surgery', 82, datetime.date(1999, 5, 13), datetime.date(2000, 9, 10)), ('Oncological Surgery', 75, datetime.date(1998, 7, 28), datetime.date(2000, 6, 16)), ('Biochemistry', 72, datetime.date(1999, 6, 29), datetime.date(1998, 4, 23)), ('Biochemistry', 74, datetime.date(1999, 8, 9), datetime.date(1998, 3, 25)), ('Trauma Surgery', 91, datetime.date(1999, 2, 12), datetime.date(1999, 3, 23)), ('Transplant Surgery', 92, datetime.date(1998, 12, 12), datetime.date(2000, 7, 11))]</t>
  </si>
  <si>
    <t>[{'Institution Name': 'Mcdowell, Ramsey and Hogan', 'Location': 'Ethiopia', 'Type of Institution': 'Private', 'Number of Years Worked There': 29, 'Medical Center Level': 'Tertiary', 'Number of Surgeries Performed': 541, 'Additional Responsibilities': ['Mental health nurse', 'Ambulance person', 'Engineer, building services'], 'Percentage of Patients with Complications': 45.29706147550161,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'Andrews-Monroe', 'Location': 'Ethiopia', 'Type of Institution': 'Private', 'Number of Years Worked There': 30, 'Medical Center Level': 'Secondary', 'Number of Surgeries Performed': 513, 'Additional Responsibilities': ['Primary school teacher'], 'Percentage of Patients with Complications': 34.37767498419324,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'Farrell and Sons', 'Location': 'Ethiopia', 'Type of Institution': 'Public', 'Number of Years Worked There': 25, 'Medical Center Level': 'Primary', 'Number of Surgeries Performed': 725, 'Additional Responsibilities': [], 'Percentage of Patients with Complications': 12.561628189084583,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'Jackson, White and Esparza', 'Location': 'Ethiopia', 'Type of Institution': 'Private', 'Number of Years Worked There': 30, 'Medical Center Level': 'Secondary', 'Number of Surgeries Performed': 914, 'Additional Responsibilities': ['Armed forces technical officer', 'Engineer, automotive', 'Journalist, newspaper', 'Aid worker', 'Herpetologist'], 'Percentage of Patients with Complications': 39.263618167751225,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 {'Institution Name': 'Webb-Glenn', 'Location': 'Ethiopia', 'Type of Institution': 'Private', 'Number of Years Worked There': 2, 'Medical Center Level': 'Primary', 'Number of Surgeries Performed': 938, 'Additional Responsibilities': ['Architect'], 'Percentage of Patients with Complications': 47.22645904860939, 'Patient Feedback': 'The overall experience was just fine.', 'Patient Feedback Label': 3, 'Recommendation Letters': "The surgeon's professional conduct is highly concerning.", 'Recommendation Letters Label': 1, 'Recommendations from Former Employers': 'This surgeon is highly skilled and professional.', 'Recommendations from Former Employers Label': 5}]</t>
  </si>
  <si>
    <t>Significant unresolved issues with multiple claims.</t>
  </si>
  <si>
    <t>Dominguez PLC</t>
  </si>
  <si>
    <t>Courtney Levy</t>
  </si>
  <si>
    <t>460-563-1558x0041</t>
  </si>
  <si>
    <t>[('Pharmacology', 70, datetime.date(2006, 9, 24), datetime.date(2003, 10, 7)), ('Transplant Surgery', 64, datetime.date(2004, 2, 17), datetime.date(2006, 10, 20)), ('Pharmacology', 55, datetime.date(2006, 8, 5), datetime.date(2005, 2, 7)), ('Pediatric Surgery', 87, datetime.date(2003, 10, 23), datetime.date(2006, 3, 6)), ('Cardiothoracic Surgery', 100, datetime.date(2004, 3, 21), datetime.date(2006, 9, 11)), ('Biochemistry', 98, datetime.date(2004, 8, 15), datetime.date(2005, 1, 31)), ('Trauma Surgery', 91, datetime.date(2004, 5, 18), datetime.date(2004, 9, 7)), ('Cardiothoracic Surgery', 54, datetime.date(2006, 3, 30), datetime.date(2007, 1, 12)), ('Transplant Surgery', 76, datetime.date(2004, 12, 23), datetime.date(2004, 11, 17)), ('Robotic Surgery', 80, datetime.date(2004, 5, 14), datetime.date(2006, 3, 26))]</t>
  </si>
  <si>
    <t>[{'Institution Name': 'Newman, Hopkins and Wade', 'Location': 'Poland', 'Type of Institution': 'Private', 'Number of Years Worked There': 16, 'Medical Center Level': 'Primary', 'Number of Surgeries Performed': 522, 'Additional Responsibilities': ['Television production assistant', 'Probation officer', 'Therapist, horticultural', 'Accountant, chartered', 'Patent examiner'], 'Percentage of Patients with Complications': 88.78140893458884,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'Savage Inc', 'Location': 'Poland', 'Type of Institution': 'Public', 'Number of Years Worked There': 2, 'Medical Center Level': 'Secondary', 'Number of Surgeries Performed': 778, 'Additional Responsibilities': ['Forest/woodland manager', 'Scientific laboratory technician', 'Energy engineer', 'Civil Service administrator', 'Education administrator'], 'Percentage of Patients with Complications': 72.02416247332187,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'Harris, Shea and Charles', 'Location': 'Poland', 'Type of Institution': 'Private', 'Number of Years Worked There': 23, 'Medical Center Level': 'Secondary', 'Number of Surgeries Performed': 367, 'Additional Responsibilities': ['Engineer, civil (consulting)', 'Oncologist', 'Forensic scientist'], 'Percentage of Patients with Complications': 9.562309414059545,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 {'Institution Name': 'Hendrix, Cisneros and Baker', 'Location': 'Poland', 'Type of Institution': 'Public', 'Number of Years Worked There': 26, 'Medical Center Level': 'Tertiary', 'Number of Surgeries Performed': 538, 'Additional Responsibilities': ['Trading standards officer'], 'Percentage of Patients with Complications': 62.98537706771984, 'Patient Feedback': "I couldn't have asked for a better experience.", 'Patient Feedback Label': 5, 'Recommendation Letters': 'There have been too many problems with this surgeon.', 'Recommendation Letters Label': 1, 'Recommendations from Former Employers': "There were minor issues with this surgeon's behavior.", 'Recommendations from Former Employers Label': 2}]</t>
  </si>
  <si>
    <t>Hurst, Conway and Jimenez</t>
  </si>
  <si>
    <t>Wendy Wilcox</t>
  </si>
  <si>
    <t>902.847.9672x091</t>
  </si>
  <si>
    <t>[('Oncological Surgery', 79, datetime.date(1994, 10, 13), datetime.date(1998, 10, 30)), ('Surgical Techniques', 89, datetime.date(1996, 9, 16), datetime.date(1997, 5, 8)), ('Surgical Techniques', 59, datetime.date(1998, 4, 11), datetime.date(1996, 10, 3)), ('Physiology', 57, datetime.date(1999, 1, 1), datetime.date(1995, 8, 6)), ('Neurosurgery', 85, datetime.date(1996, 2, 29), datetime.date(1996, 7, 26)), ('Microbiology', 96, datetime.date(1998, 3, 14), datetime.date(1998, 5, 15)), ('Cardiothoracic Surgery', 74, datetime.date(1998, 5, 7), datetime.date(1997, 9, 13)), ('Robotic Surgery', 62, datetime.date(1995, 8, 15), datetime.date(1998, 7, 22)), ('Anesthesiology', 80, datetime.date(1995, 2, 10), datetime.date(1996, 3, 1)), ('Anesthesiology', 96, datetime.date(1998, 4, 15), datetime.date(1995, 6, 19))]</t>
  </si>
  <si>
    <t>[{'Institution Name': 'Ford Ltd', 'Location': 'Moldova', 'Type of Institution': 'Public', 'Number of Years Worked There': 8, 'Medical Center Level': 'Secondary', 'Number of Surgeries Performed': 186, 'Additional Responsibilities': ['Production engineer', 'Heritage manager', 'Plant breeder/geneticist'], 'Percentage of Patients with Complications': 56.460851562716286,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'Hancock Ltd', 'Location': 'Moldova', 'Type of Institution': 'Private', 'Number of Years Worked There': 26, 'Medical Center Level': 'Tertiary', 'Number of Surgeries Performed': 510, 'Additional Responsibilities': [], 'Percentage of Patients with Complications': 46.468885155586726,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 {'Institution Name': 'Graham, Joyce and Johnson', 'Location': 'Moldova', 'Type of Institution': 'Private', 'Number of Years Worked There': 9, 'Medical Center Level': 'Tertiary', 'Number of Surgeries Performed': 115, 'Additional Responsibilities': ['Structural engineer', 'Product designer', 'Architect', 'Phytotherapist', 'Patent attorney'], 'Percentage of Patients with Complications': 2.4691961004923213, 'Patient Feedback': 'The doctor was incompetent and the results were disastrous.', 'Patient Feedback Label': 1, 'Recommendation Letters': 'I have full confidence in recommending this surgeon.', 'Recommendation Letters Label': 4, 'Recommendations from Former Employers': "The surgeon's work is consistently outstanding.", 'Recommendations from Former Employers Label': 5}]</t>
  </si>
  <si>
    <t>Zuniga LLC</t>
  </si>
  <si>
    <t>Eric Mcgee</t>
  </si>
  <si>
    <t>(998)937-9270x4457</t>
  </si>
  <si>
    <t>[('Cardiothoracic Surgery', 54, datetime.date(1997, 10, 7), datetime.date(1995, 4, 24)), ('Vascular Surgery', 98, datetime.date(1994, 11, 26), datetime.date(1995, 11, 17)), ('Vascular Surgery', 55, datetime.date(1994, 10, 31), datetime.date(1998, 12, 29)), ('Plastic and Reconstructive Surgery', 82, datetime.date(1995, 7, 29), datetime.date(1998, 3, 21)), ('Pathology', 76, datetime.date(1998, 6, 13), datetime.date(1995, 3, 10)), ('Microbiology', 85, datetime.date(1995, 6, 8), datetime.date(1995, 11, 11)), ('Pharmacology', 89, datetime.date(1998, 7, 28), datetime.date(1996, 4, 6)), ('Neurosurgery', 66, datetime.date(1997, 3, 24), datetime.date(1998, 3, 24)), ('Emergency Medicine', 91, datetime.date(1997, 9, 5), datetime.date(1996, 12, 18)), ('Pharmacology', 94, datetime.date(1997, 8, 16), datetime.date(1995, 8, 7))]</t>
  </si>
  <si>
    <t>[{'Institution Name': 'Webb Group', 'Location': 'Moldova', 'Type of Institution': 'Public', 'Number of Years Worked There': 2, 'Medical Center Level': 'Tertiary', 'Number of Surgeries Performed': 586, 'Additional Responsibilities': ['Risk manager', 'Publishing copy', 'Control and instrumentation engineer', 'Scientist, audiological', 'Immunologist'], 'Percentage of Patients with Complications': 53.73799313318084,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'James-Williams', 'Location': 'Moldova', 'Type of Institution': 'Private', 'Number of Years Worked There': 17, 'Medical Center Level': 'Tertiary', 'Number of Surgeries Performed': 930, 'Additional Responsibilities': ['Barrister', 'Amenity horticulturist', 'Nurse, learning disability'], 'Percentage of Patients with Complications': 63.10493250033306,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'Zhang, Hall and Pope', 'Location': 'Moldova', 'Type of Institution': 'Private', 'Number of Years Worked There': 6, 'Medical Center Level': 'Secondary', 'Number of Surgeries Performed': 360, 'Additional Responsibilities': ['Brewing technologist', 'Claims inspector/assessor', 'Management consultant'], 'Percentage of Patients with Complications': 23.17452536376746,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 {'Institution Name': 'Robinson-Lee', 'Location': 'Moldova', 'Type of Institution': 'Public', 'Number of Years Worked There': 27, 'Medical Center Level': 'Tertiary', 'Number of Surgeries Performed': 733, 'Additional Responsibilities': ['Mental health nurse', 'Occupational psychologist'], 'Percentage of Patients with Complications': 66.69612223894065, 'Patient Feedback': 'The doctor was not as attentive as I would have liked.', 'Patient Feedback Label': 2, 'Recommendation Letters': 'This surgeon is a valuable asset to any medical team.', 'Recommendation Letters Label': 4, 'Recommendations from Former Employers': 'This surgeon frequently failed to meet expectations.', 'Recommendations from Former Employers Label': 1}]</t>
  </si>
  <si>
    <t>Insurance profile shows moderate risk level.</t>
  </si>
  <si>
    <t>Crawford, Marsh and Jensen</t>
  </si>
  <si>
    <t>Michael Nelson</t>
  </si>
  <si>
    <t>859-707-1798</t>
  </si>
  <si>
    <t>[('Anatomy', 86, datetime.date(1996, 2, 22), datetime.date(1996, 1, 5)), ('Trauma Surgery', 58, datetime.date(1995, 12, 7), datetime.date(1996, 1, 3)), ('Orthopedic Surgery', 54, datetime.date(1996, 4, 3), datetime.date(1996, 1, 22)), ('Anatomy', 56, datetime.date(1995, 12, 30), datetime.date(1996, 3, 5)), ('Oncological Surgery', 76, datetime.date(1995, 12, 24), datetime.date(1995, 11, 16)), ('Pediatric Surgery', 100, datetime.date(1996, 3, 12), datetime.date(1996, 1, 9)), ('Ethics in Medical Practice', 52, datetime.date(1996, 2, 3), datetime.date(1996, 1, 28)), ('Trauma Surgery', 92, datetime.date(1996, 3, 8), datetime.date(1996, 2, 9)), ('Ethics in Medical Practice', 78, datetime.date(1996, 2, 9), datetime.date(1996, 2, 11)), ('Anesthesiology', 76, datetime.date(1996, 1, 22), datetime.date(1995, 12, 7))]</t>
  </si>
  <si>
    <t>[{'Institution Name': 'Morales, Cooper and Weaver', 'Location': 'Brazil', 'Type of Institution': 'Public', 'Number of Years Worked There': 26, 'Medical Center Level': 'Tertiary', 'Number of Surgeries Performed': 726, 'Additional Responsibilities': ['Magazine features editor'], 'Percentage of Patients with Complications': 50.79966308912236,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'Ayala-Garcia', 'Location': 'Brazil', 'Type of Institution': 'Private', 'Number of Years Worked There': 20, 'Medical Center Level': 'Primary', 'Number of Surgeries Performed': 521, 'Additional Responsibilities': ['Doctor, general practice', 'Customer service manager', 'Psychologist, occupational'], 'Percentage of Patients with Complications': 22.158665053657632,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'Thomas Inc', 'Location': 'Brazil', 'Type of Institution': 'Private', 'Number of Years Worked There': 19, 'Medical Center Level': 'Secondary', 'Number of Surgeries Performed': 822, 'Additional Responsibilities': ['Television floor manager', 'Commercial/residential surveyor', 'Communications engineer'], 'Percentage of Patients with Complications': 92.45203641671681,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 {'Institution Name': 'Obrien-Cherry', 'Location': 'Brazil', 'Type of Institution': 'Public', 'Number of Years Worked There': 13, 'Medical Center Level': 'Secondary', 'Number of Surgeries Performed': 829, 'Additional Responsibilities': ['Commissioning editor', 'Production manager', 'Exhibitions officer, museum/gallery', 'Lecturer, higher education'], 'Percentage of Patients with Complications': 11.453784164423176, 'Patient Feedback': 'Horrible experience, the surgery left me in worse condition.', 'Patient Feedback Label': 1, 'Recommendation Letters': 'The surgeon has not demonstrated the required competencies.', 'Recommendation Letters Label': 1, 'Recommendations from Former Employers': "This surgeon's conduct was often problematic.", 'Recommendations from Former Employers Label': 1}]</t>
  </si>
  <si>
    <t>Adams PLC</t>
  </si>
  <si>
    <t>Amy White</t>
  </si>
  <si>
    <t>(437)850-0724x558</t>
  </si>
  <si>
    <t>[('Pathology', 71, datetime.date(2005, 2, 28), datetime.date(1998, 5, 3)), ('Anesthesiology', 60, datetime.date(1995, 11, 15), datetime.date(2006, 2, 5)), ('Trauma Surgery', 97, datetime.date(1996, 2, 14), datetime.date(1995, 7, 20)), ('Ethics in Medical Practice', 71, datetime.date(2004, 10, 5), datetime.date(1999, 7, 1)), ('Pathology', 87, datetime.date(2002, 11, 21), datetime.date(1996, 9, 24)), ('Biochemistry', 98, datetime.date(2005, 8, 3), datetime.date(2005, 5, 13)), ('Pathology', 68, datetime.date(2002, 3, 7), datetime.date(2002, 11, 10)), ('Pathology', 80, datetime.date(1997, 6, 11), datetime.date(2006, 9, 23)), ('Orthopedic Surgery', 53, datetime.date(2000, 9, 14), datetime.date(2004, 9, 29)), ('Trauma Surgery', 91, datetime.date(1996, 12, 15), datetime.date(2006, 1, 24))]</t>
  </si>
  <si>
    <t>[{'Institution Name': 'Anderson and Sons', 'Location': 'Canada', 'Type of Institution': 'Public', 'Number of Years Worked There': 22, 'Medical Center Level': 'Tertiary', 'Number of Surgeries Performed': 739, 'Additional Responsibilities': ['Podiatrist'], 'Percentage of Patients with Complications': 7.301005451851239,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'Gilbert LLC', 'Location': 'Canada', 'Type of Institution': 'Public', 'Number of Years Worked There': 2, 'Medical Center Level': 'Primary', 'Number of Surgeries Performed': 177, 'Additional Responsibilities': ['Video editor', 'Operational researcher'], 'Percentage of Patients with Complications': 4.529146105243676,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 {'Institution Name': 'Brown-Meyer', 'Location': 'Canada', 'Type of Institution': 'Private', 'Number of Years Worked There': 20, 'Medical Center Level': 'Tertiary', 'Number of Surgeries Performed': 655, 'Additional Responsibilities': ['Market researcher'], 'Percentage of Patients with Complications': 29.278978891955234, 'Patient Feedback': 'The doctor was knowledgeable and the procedure went well.', 'Patient Feedback Label': 4, 'Recommendation Letters': 'This surgeon is an exceptional professional with outstanding skills.', 'Recommendation Letters Label': 5, 'Recommendations from Former Employers': 'I highly recommend this surgeon for their skills and professionalism.', 'Recommendations from Former Employers Label': 4}]</t>
  </si>
  <si>
    <t>Robertson LLC</t>
  </si>
  <si>
    <t>Carol Robinson</t>
  </si>
  <si>
    <t>+1-680-727-9461x0688</t>
  </si>
  <si>
    <t>[('Anatomy', 54, datetime.date(2005, 7, 23), datetime.date(2001, 6, 23)), ('Emergency Medicine', 61, datetime.date(2004, 3, 15), datetime.date(2004, 7, 24)), ('Biochemistry', 77, datetime.date(2005, 2, 24), datetime.date(2001, 4, 7)), ('Physiology', 93, datetime.date(2000, 7, 10), datetime.date(2003, 4, 27)), ('Cardiothoracic Surgery', 98, datetime.date(2004, 12, 4), datetime.date(2005, 6, 28)), ('Physiology', 54, datetime.date(2001, 5, 6), datetime.date(2003, 7, 24)), ('Robotic Surgery', 65, datetime.date(2002, 7, 31), datetime.date(2001, 8, 15)), ('Plastic and Reconstructive Surgery', 71, datetime.date(2004, 4, 19), datetime.date(2000, 8, 17)), ('Microbiology', 96, datetime.date(2003, 7, 25), datetime.date(2004, 7, 28)), ('Plastic and Reconstructive Surgery', 88, datetime.date(2005, 10, 3), datetime.date(2001, 11, 9))]</t>
  </si>
  <si>
    <t>[{'Institution Name': 'Parsons-Thompson', 'Location': 'Belarus', 'Type of Institution': 'Public', 'Number of Years Worked There': 15, 'Medical Center Level': 'Primary', 'Number of Surgeries Performed': 76, 'Additional Responsibilities': ['Sports therapist', "Nurse, children's"], 'Percentage of Patients with Complications': 88.94321163303314,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'Barrett-Carroll', 'Location': 'Belarus', 'Type of Institution': 'Public', 'Number of Years Worked There': 20, 'Medical Center Level': 'Secondary', 'Number of Surgeries Performed': 994, 'Additional Responsibilities': ['Sales professional, IT'], 'Percentage of Patients with Complications': 21.16782414606073,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 {'Institution Name': 'Johnson-Hanson', 'Location': 'Belarus', 'Type of Institution': 'Private', 'Number of Years Worked There': 8, 'Medical Center Level': 'Secondary', 'Number of Surgeries Performed': 401, 'Additional Responsibilities': ['Medical technical officer', 'Scientist, biomedical', 'Glass blower/designer', 'Intelligence analyst', 'Risk analyst'], 'Percentage of Patients with Complications': 60.99316934890797, 'Patient Feedback': 'The doctor was amazing and the surgery was perfect.', 'Patient Feedback Label': 5, 'Recommendation Letters': 'This surgeon is a reliable and competent professional.', 'Recommendation Letters Label': 4, 'Recommendations from Former Employers': 'I have no reservations in recommending this surgeon for any position.', 'Recommendations from Former Employers Label': 5}]</t>
  </si>
  <si>
    <t>Young LLC</t>
  </si>
  <si>
    <t>Jennifer Combs</t>
  </si>
  <si>
    <t>901.715.6152x953</t>
  </si>
  <si>
    <t>[('Orthopedic Surgery', 57, datetime.date(2003, 12, 19), datetime.date(2004, 5, 26)), ('Trauma Surgery', 96, datetime.date(2003, 10, 15), datetime.date(2004, 9, 6)), ('Pharmacology', 50, datetime.date(2005, 4, 21), datetime.date(2004, 11, 29)), ('Biochemistry', 74, datetime.date(2004, 4, 3), datetime.date(2005, 2, 11)), ('Trauma Surgery', 63, datetime.date(2004, 1, 24), datetime.date(2005, 3, 15)), ('Biochemistry', 64, datetime.date(2003, 8, 21), datetime.date(2005, 7, 6)), ('Ethics in Medical Practice', 61, datetime.date(2003, 12, 11), datetime.date(2003, 12, 31)), ('Physiology', 68, datetime.date(2004, 12, 21), datetime.date(2005, 1, 12)), ('Trauma Surgery', 97, datetime.date(2005, 4, 13), datetime.date(2004, 6, 23)), ('Physiology', 99, datetime.date(2003, 11, 28), datetime.date(2005, 4, 13))]</t>
  </si>
  <si>
    <t>[{'Institution Name': 'Mitchell Ltd', 'Location': 'Belarus', 'Type of Institution': 'Private', 'Number of Years Worked There': 10, 'Medical Center Level': 'Secondary', 'Number of Surgeries Performed': 309, 'Additional Responsibilities': ['Engineer, communications', 'Television camera operator', 'Tax adviser', 'Charity fundraiser', 'Scientist, audiological'], 'Percentage of Patients with Complications': 49.866494971566986,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'Taylor Group', 'Location': 'Belarus', 'Type of Institution': 'Private', 'Number of Years Worked There': 23, 'Medical Center Level': 'Secondary', 'Number of Surgeries Performed': 737, 'Additional Responsibilities': ['Purchasing manager', 'Midwife', 'Graphic designer', 'Physiotherapist'], 'Percentage of Patients with Complications': 58.06743572154964,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'White, Washington and Scott', 'Location': 'Belarus', 'Type of Institution': 'Public', 'Number of Years Worked There': 2, 'Medical Center Level': 'Tertiary', 'Number of Surgeries Performed': 415, 'Additional Responsibilities': ['Chartered loss adjuster', 'Scientist, research (physical sciences)', 'Oceanographer', 'Radio producer'], 'Percentage of Patients with Complications': 86.37875432002116,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'Cabrera Group', 'Location': 'Belarus', 'Type of Institution': 'Public', 'Number of Years Worked There': 16, 'Medical Center Level': 'Tertiary', 'Number of Surgeries Performed': 36, 'Additional Responsibilities': [], 'Percentage of Patients with Complications': 9.784252381104587,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 {'Institution Name': 'Mckay, Fox and Franco', 'Location': 'Belarus', 'Type of Institution': 'Public', 'Number of Years Worked There': 7, 'Medical Center Level': 'Primary', 'Number of Surgeries Performed': 166, 'Additional Responsibilities': ['Primary school teacher', 'Librarian, academic', 'Building services engineer'], 'Percentage of Patients with Complications': 89.66574010589177, 'Patient Feedback': 'The surgery was performed adequately.', 'Patient Feedback Label': 3, 'Recommendation Letters': "The surgeon's work is sometimes below expectations.", 'Recommendation Letters Label': 2, 'Recommendations from Former Employers': 'This surgeon was not a good fit for our team.', 'Recommendations from Former Employers Label': 1}]</t>
  </si>
  <si>
    <t>Hernandez, Pacheco and Lamb</t>
  </si>
  <si>
    <t>Johnny Caldwell</t>
  </si>
  <si>
    <t>(818)202-4868x376</t>
  </si>
  <si>
    <t>[('Physiology', 66, datetime.date(1999, 8, 28), datetime.date(2000, 2, 12)), ('Plastic and Reconstructive Surgery', 53, datetime.date(2003, 7, 14), datetime.date(2001, 8, 28)), ('Pediatric Surgery', 80, datetime.date(2004, 6, 5), datetime.date(2001, 9, 5)), ('Anesthesiology', 62, datetime.date(2004, 11, 21), datetime.date(2002, 10, 25)), ('Neurosurgery', 76, datetime.date(2003, 2, 27), datetime.date(2002, 3, 18)), ('Anatomy', 73, datetime.date(2001, 9, 25), datetime.date(1999, 9, 29)), ('Oncological Surgery', 50, datetime.date(2003, 2, 28), datetime.date(2003, 12, 22)), ('Pharmacology', 61, datetime.date(2001, 5, 9), datetime.date(1999, 9, 24)), ('Vascular Surgery', 69, datetime.date(2005, 5, 4), datetime.date(1997, 6, 25)), ('Surgical Techniques', 95, datetime.date(2003, 12, 1), datetime.date(2003, 7, 25))]</t>
  </si>
  <si>
    <t>[{'Institution Name': 'Costa, Walters and Allen', 'Location': 'India', 'Type of Institution': 'Public', 'Number of Years Worked There': 9, 'Medical Center Level': 'Tertiary', 'Number of Surgeries Performed': 211, 'Additional Responsibilities': [], 'Percentage of Patients with Complications': 89.27903526229439,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'Knight-Cardenas', 'Location': 'India', 'Type of Institution': 'Public', 'Number of Years Worked There': 8, 'Medical Center Level': 'Secondary', 'Number of Surgeries Performed': 762, 'Additional Responsibilities': ['Development worker, community', 'Conservation officer, nature', 'Therapist, drama'], 'Percentage of Patients with Complications': 40.257548079681186,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 {'Institution Name': 'Cross-Dillon', 'Location': 'India', 'Type of Institution': 'Private', 'Number of Years Worked There': 11, 'Medical Center Level': 'Primary', 'Number of Surgeries Performed': 934, 'Additional Responsibilities': ['Dealer'], 'Percentage of Patients with Complications': 4.756459165912319, 'Patient Feedback': 'Outstanding care and perfect surgical results.', 'Patient Feedback Label': 5, 'Recommendation Letters': 'The surgeon has consistently underperformed.', 'Recommendation Letters Label': 1, 'Recommendations from Former Employers': "This surgeon's work quality was substandard.", 'Recommendations from Former Employers Label': 1}]</t>
  </si>
  <si>
    <t>Graham, Cooper and Sloan</t>
  </si>
  <si>
    <t>John Carrillo</t>
  </si>
  <si>
    <t>(251)724-4428x3456</t>
  </si>
  <si>
    <t>[('Orthopedic Surgery', 76, datetime.date(1996, 1, 5), datetime.date(1997, 12, 7)), ('Orthopedic Surgery', 86, datetime.date(1998, 12, 10), datetime.date(2000, 2, 23)), ('Pharmacology', 91, datetime.date(1997, 3, 19), datetime.date(1998, 11, 7)), ('Pharmacology', 82, datetime.date(1997, 6, 19), datetime.date(2000, 6, 1)), ('Neurosurgery', 70, datetime.date(2001, 12, 28), datetime.date(1997, 10, 9)), ('Transplant Surgery', 96, datetime.date(2000, 1, 29), datetime.date(1996, 6, 10)), ('Pediatric Surgery', 93, datetime.date(2000, 1, 5), datetime.date(1997, 2, 13)), ('Robotic Surgery', 91, datetime.date(2001, 1, 14), datetime.date(1998, 6, 6)), ('Oncological Surgery', 65, datetime.date(1996, 4, 21), datetime.date(1998, 1, 5)), ('Neurosurgery', 74, datetime.date(1996, 1, 16), datetime.date(1996, 7, 28))]</t>
  </si>
  <si>
    <t>[{'Institution Name': 'Christensen, Walker and Mathews', 'Location': 'Poland', 'Type of Institution': 'Public', 'Number of Years Worked There': 26, 'Medical Center Level': 'Primary', 'Number of Surgeries Performed': 935, 'Additional Responsibilities': ['Operational researcher'], 'Percentage of Patients with Complications': 50.86243162434909,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'Lowery Ltd', 'Location': 'Poland', 'Type of Institution': 'Public', 'Number of Years Worked There': 14, 'Medical Center Level': 'Tertiary', 'Number of Surgeries Performed': 882, 'Additional Responsibilities': ['Programmer, systems', 'Designer, furniture'], 'Percentage of Patients with Complications': 22.092667570489056,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'Ruiz, Sanchez and Rodriguez', 'Location': 'Poland', 'Type of Institution': 'Private', 'Number of Years Worked There': 4, 'Medical Center Level': 'Primary', 'Number of Surgeries Performed': 317, 'Additional Responsibilities': ['Child psychotherapist', 'Learning mentor', 'Water quality scientist'], 'Percentage of Patients with Complications': 4.572119320567481,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 {'Institution Name': 'Williams Inc', 'Location': 'Poland', 'Type of Institution': 'Public', 'Number of Years Worked There': 28, 'Medical Center Level': 'Primary', 'Number of Surgeries Performed': 385, 'Additional Responsibilities': [], 'Percentage of Patients with Complications': 84.80080846950027, 'Patient Feedback': 'The surgery was okay. The experience was neither good nor bad, just average.', 'Patient Feedback Label': 3, 'Recommendation Letters': 'This surgeon is a top-notch professional.', 'Recommendation Letters Label': 4, 'Recommendations from Former Employers': "This surgeon's performance had highs and lows.", 'Recommendations from Former Employers Label': 2}]</t>
  </si>
  <si>
    <t>Numerous claims and ongoing issues.</t>
  </si>
  <si>
    <t>Herrera-Russell</t>
  </si>
  <si>
    <t>John Black</t>
  </si>
  <si>
    <t>[('Plastic and Reconstructive Surgery', 53, datetime.date(2006, 1, 25), datetime.date(2004, 8, 30)), ('Plastic and Reconstructive Surgery', 62, datetime.date(2004, 2, 7), datetime.date(2005, 2, 19)), ('Vascular Surgery', 91, datetime.date(2007, 5, 21), datetime.date(2006, 5, 11)), ('Transplant Surgery', 82, datetime.date(2003, 3, 25), datetime.date(2003, 4, 22)), ('Robotic Surgery', 57, datetime.date(2006, 10, 22), datetime.date(2003, 6, 9)), ('Orthopedic Surgery', 97, datetime.date(2005, 9, 15), datetime.date(2007, 5, 29)), ('Trauma Surgery', 79, datetime.date(2004, 7, 19), datetime.date(2006, 1, 31)), ('Anesthesiology', 71, datetime.date(2005, 7, 11), datetime.date(2006, 4, 15)), ('Oncological Surgery', 83, datetime.date(2004, 1, 14), datetime.date(2005, 5, 20)), ('Physiology', 94, datetime.date(2005, 9, 15), datetime.date(2005, 1, 22))]</t>
  </si>
  <si>
    <t>[{'Institution Name': 'Sharp, Lee and Gilmore', 'Location': 'Belarus', 'Type of Institution': 'Public', 'Number of Years Worked There': 12, 'Medical Center Level': 'Primary', 'Number of Surgeries Performed': 453, 'Additional Responsibilities': ['Social research officer, government', 'Research scientist (physical sciences)'], 'Percentage of Patients with Complications': 19.401906923251843,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'Kent LLC', 'Location': 'Belarus', 'Type of Institution': 'Private', 'Number of Years Worked There': 19, 'Medical Center Level': 'Secondary', 'Number of Surgeries Performed': 230, 'Additional Responsibilities': ['Psychologist, forensic', 'Scientific laboratory technician', 'Arts development officer', 'Surveyor, quantity'], 'Percentage of Patients with Complications': 99.22523611438433,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'Dawson LLC', 'Location': 'Belarus', 'Type of Institution': 'Private', 'Number of Years Worked There': 25, 'Medical Center Level': 'Primary', 'Number of Surgeries Performed': 566, 'Additional Responsibilities': ['Psychotherapist', 'Herbalist', 'Surveyor, rural practice', 'Quarry manager'], 'Percentage of Patients with Complications': 59.54867829819237,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 {'Institution Name': 'Sawyer, Hodges and West', 'Location': 'Belarus', 'Type of Institution': 'Public', 'Number of Years Worked There': 17, 'Medical Center Level': 'Secondary', 'Number of Surgeries Performed': 279, 'Additional Responsibilities': ['General practice doctor', 'Conservator, museum/gallery', 'Psychotherapist'], 'Percentage of Patients with Complications': 50.0715413311468, 'Patient Feedback': 'The procedure was botched and caused additional issues.', 'Patient Feedback Label': 1, 'Recommendation Letters': "The surgeon's work is consistently of high quality.", 'Recommendation Letters Label': 4, 'Recommendations from Former Employers': 'I am confident in recommending this surgeon for any position.', 'Recommendations from Former Employers Label': 4}]</t>
  </si>
  <si>
    <t>Morris Group</t>
  </si>
  <si>
    <t>Michelle Kim</t>
  </si>
  <si>
    <t>(728)648-6457x401</t>
  </si>
  <si>
    <t>[('Cardiothoracic Surgery', 93, datetime.date(2003, 1, 22), datetime.date(2002, 5, 14)), ('Trauma Surgery', 55, datetime.date(2001, 1, 12), datetime.date(2000, 7, 24)), ('Pharmacology', 77, datetime.date(2000, 4, 14), datetime.date(1999, 10, 5)), ('Neurosurgery', 80, datetime.date(2002, 1, 27), datetime.date(2001, 10, 23)), ('Anesthesiology', 94, datetime.date(2002, 2, 26), datetime.date(1999, 7, 23)), ('Trauma Surgery', 51, datetime.date(2000, 5, 12), datetime.date(2001, 11, 3)), ('Physiology', 60, datetime.date(1999, 3, 17), datetime.date(2000, 4, 6)), ('Surgical Techniques', 68, datetime.date(2002, 1, 1), datetime.date(2001, 1, 2)), ('Pharmacology', 97, datetime.date(2001, 6, 24), datetime.date(2000, 2, 13)), ('Pathology', 86, datetime.date(1999, 3, 22), datetime.date(2004, 9, 7))]</t>
  </si>
  <si>
    <t>[{'Institution Name': 'Potter Ltd', 'Location': 'Ethiopia', 'Type of Institution': 'Private', 'Number of Years Worked There': 2, 'Medical Center Level': 'Tertiary', 'Number of Surgeries Performed': 638, 'Additional Responsibilities': ['Insurance broker', 'Engineer, water', 'Press photographer', 'Advertising copywriter'], 'Percentage of Patients with Complications': 46.566157007373555,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'Gilmore-Herrera', 'Location': 'Ethiopia', 'Type of Institution': 'Public', 'Number of Years Worked There': 6, 'Medical Center Level': 'Primary', 'Number of Surgeries Performed': 665, 'Additional Responsibilities': ['Newspaper journalist', 'Copy', 'Teaching laboratory technician', 'Solicitor, Scotland', 'Event organiser'], 'Percentage of Patients with Complications': 25.980183359782327,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'Delacruz Inc', 'Location': 'Ethiopia', 'Type of Institution': 'Public', 'Number of Years Worked There': 16, 'Medical Center Level': 'Secondary', 'Number of Surgeries Performed': 818, 'Additional Responsibilities': ['TEFL teacher', 'Engineer, mining', 'IT sales professional', 'Housing manager/officer'], 'Percentage of Patients with Complications': 21.526087590888864,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'Hernandez Group', 'Location': 'Ethiopia', 'Type of Institution': 'Private', 'Number of Years Worked There': 23, 'Medical Center Level': 'Tertiary', 'Number of Surgeries Performed': 382, 'Additional Responsibilities': ['Pension scheme manager', 'Futures trader', 'Engineer, civil (contracting)'], 'Percentage of Patients with Complications': 11.708510052127929,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 {'Institution Name': 'Ford, Miller and Howard', 'Location': 'Ethiopia', 'Type of Institution': 'Public', 'Number of Years Worked There': 1, 'Medical Center Level': 'Secondary', 'Number of Surgeries Performed': 806, 'Additional Responsibilities': ['Brewing technologist', 'Planning and development surveyor', 'Clinical psychologist', 'Community arts worker', 'Geochemist'], 'Percentage of Patients with Complications': 2.544713635702456, 'Patient Feedback': 'I am extremely happy with the surgery and the care provided.', 'Patient Feedback Label': 5, 'Recommendation Letters': 'This surgeon is an outstanding professional.', 'Recommendation Letters Label': 4, 'Recommendations from Former Employers': 'I strongly endorse this surgeon for any advanced role.', 'Recommendations from Former Employers Label': 5}]</t>
  </si>
  <si>
    <t>Johnson Ltd</t>
  </si>
  <si>
    <t>Derrick Moore</t>
  </si>
  <si>
    <t>001-543-755-5556x8323</t>
  </si>
  <si>
    <t>[('Emergency Medicine', 57, datetime.date(2001, 3, 21), datetime.date(2001, 1, 15)), ('Biochemistry', 100, datetime.date(2005, 1, 7), datetime.date(1997, 11, 4)), ('Oncological Surgery', 52, datetime.date(1996, 12, 12), datetime.date(2007, 4, 25)), ('Microbiology', 54, datetime.date(2003, 8, 4), datetime.date(2001, 9, 18)), ('Biochemistry', 79, datetime.date(2001, 12, 11), datetime.date(2000, 11, 15)), ('Trauma Surgery', 55, datetime.date(1997, 5, 20), datetime.date(2005, 12, 13)), ('Oncological Surgery', 92, datetime.date(1996, 7, 15), datetime.date(1999, 7, 5)), ('Neurosurgery', 52, datetime.date(2004, 5, 1), datetime.date(1999, 5, 13)), ('Biochemistry', 80, datetime.date(2006, 8, 26), datetime.date(2005, 11, 13)), ('Surgical Techniques', 60, datetime.date(1998, 5, 17), datetime.date(1999, 2, 4))]</t>
  </si>
  <si>
    <t>[{'Institution Name': 'Gonzalez, Galvan and Marshall', 'Location': 'Poland', 'Type of Institution': 'Public', 'Number of Years Worked There': 25, 'Medical Center Level': 'Tertiary', 'Number of Surgeries Performed': 700, 'Additional Responsibilities': ['Data processing manager', 'Librarian, public'], 'Percentage of Patients with Complications': 23.01393139097342,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'Martinez Group', 'Location': 'Poland', 'Type of Institution': 'Public', 'Number of Years Worked There': 23, 'Medical Center Level': 'Primary', 'Number of Surgeries Performed': 932, 'Additional Responsibilities': ['Paramedic', 'Psychologist, occupational'], 'Percentage of Patients with Complications': 73.02777911820245,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'King-Moore', 'Location': 'Poland', 'Type of Institution': 'Private', 'Number of Years Worked There': 5, 'Medical Center Level': 'Secondary', 'Number of Surgeries Performed': 145, 'Additional Responsibilities': ['Museum/gallery exhibitions officer'], 'Percentage of Patients with Complications': 7.133825375036718,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 {'Institution Name': 'Rosario Ltd', 'Location': 'Poland', 'Type of Institution': 'Public', 'Number of Years Worked There': 16, 'Medical Center Level': 'Tertiary', 'Number of Surgeries Performed': 40, 'Additional Responsibilities': ['Counselling psychologist', 'Ranger/warden', 'Medical sales representative', 'Emergency planning/management officer'], 'Percentage of Patients with Complications': 8.585723535071555, 'Patient Feedback': 'A very positive surgical experience.', 'Patient Feedback Label': 4, 'Recommendation Letters': 'There have been too many problems with this surgeon.', 'Recommendation Letters Label': 1, 'Recommendations from Former Employers': "This surgeon's tenure was fraught with issues. I would advise against hiring them.", 'Recommendations from Former Employers Label': 1}]</t>
  </si>
  <si>
    <t>Kim LLC</t>
  </si>
  <si>
    <t>Natalie Miranda</t>
  </si>
  <si>
    <t>360.398.9892</t>
  </si>
  <si>
    <t>[('Pediatric Surgery', 66, datetime.date(2004, 4, 29), datetime.date(2004, 9, 29)), ('Surgical Techniques', 64, datetime.date(2003, 12, 27), datetime.date(2005, 10, 12)), ('Biochemistry', 50, datetime.date(2003, 12, 25), datetime.date(2005, 7, 9)), ('Pathology', 89, datetime.date(2004, 10, 19), datetime.date(2005, 6, 30)), ('Plastic and Reconstructive Surgery', 58, datetime.date(2004, 6, 3), datetime.date(2003, 6, 6)), ('Trauma Surgery', 81, datetime.date(2003, 7, 20), datetime.date(2005, 9, 23)), ('Pathology', 93, datetime.date(2003, 11, 23), datetime.date(2004, 6, 13)), ('Surgical Techniques', 100, datetime.date(2004, 3, 28), datetime.date(2005, 4, 11)), ('Transplant Surgery', 86, datetime.date(2003, 12, 24), datetime.date(2004, 2, 18)), ('Anesthesiology', 87, datetime.date(2005, 2, 15), datetime.date(2005, 1, 24))]</t>
  </si>
  <si>
    <t>[{'Institution Name': 'Hopkins, Bates and Smith', 'Location': 'France', 'Type of Institution': 'Public', 'Number of Years Worked There': 22, 'Medical Center Level': 'Primary', 'Number of Surgeries Performed': 321, 'Additional Responsibilities': ['Ranger/warden', 'Textile designer'], 'Percentage of Patients with Complications': 4.901079349792569,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'Stephenson Ltd', 'Location': 'France', 'Type of Institution': 'Public', 'Number of Years Worked There': 24, 'Medical Center Level': 'Secondary', 'Number of Surgeries Performed': 910, 'Additional Responsibilities': ['Ecologist', 'Environmental health practitioner', 'Special educational needs teacher', 'Furniture designer', 'Outdoor activities/education manager'], 'Percentage of Patients with Complications': 30.225147612453227,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'Christian Inc', 'Location': 'France', 'Type of Institution': 'Public', 'Number of Years Worked There': 20, 'Medical Center Level': 'Tertiary', 'Number of Surgeries Performed': 661, 'Additional Responsibilities': ['Designer, blown glass/stained glass', 'Data scientist', 'Medical illustrator'], 'Percentage of Patients with Complications': 7.532063508523379,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'Tucker, Obrien and Francis', 'Location': 'France', 'Type of Institution': 'Private', 'Number of Years Worked There': 30, 'Medical Center Level': 'Secondary', 'Number of Surgeries Performed': 288, 'Additional Responsibilities': ['Patent examiner', 'Printmaker'], 'Percentage of Patients with Complications': 39.735225217808676,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 {'Institution Name': 'Oconnell, Ho and Wiley', 'Location': 'France', 'Type of Institution': 'Private', 'Number of Years Worked There': 16, 'Medical Center Level': 'Tertiary', 'Number of Surgeries Performed': 575, 'Additional Responsibilities': ['Conference centre manager', 'Chief Technology Officer', 'Barista'], 'Percentage of Patients with Complications': 45.6518182987339, 'Patient Feedback': 'The care provided was inadequate. Recovery has been tough.', 'Patient Feedback Label': 2, 'Recommendation Letters': "The surgeon's work has been somewhat inconsistent.", 'Recommendation Letters Label': 2, 'Recommendations from Former Employers': 'This surgeon is a truly exceptional professional.', 'Recommendations from Former Employers Label': 5}]</t>
  </si>
  <si>
    <t>Davis and Sons</t>
  </si>
  <si>
    <t>Brandy Bass</t>
  </si>
  <si>
    <t>448.616.0814x4817</t>
  </si>
  <si>
    <t>[('Biochemistry', 66, datetime.date(2001, 6, 18), datetime.date(1999, 11, 17)), ('Neurosurgery', 62, datetime.date(1998, 3, 26), datetime.date(1998, 5, 23)), ('Orthopedic Surgery', 82, datetime.date(2003, 12, 13), datetime.date(1998, 12, 29)), ('Ethics in Medical Practice', 54, datetime.date(2003, 6, 16), datetime.date(2003, 1, 31)), ('Pediatric Surgery', 86, datetime.date(2001, 3, 31), datetime.date(2001, 9, 13)), ('Vascular Surgery', 53, datetime.date(1999, 5, 18), datetime.date(2001, 12, 28)), ('Oncological Surgery', 95, datetime.date(2000, 7, 15), datetime.date(2001, 7, 28)), ('Neurosurgery', 66, datetime.date(2002, 4, 21), datetime.date(2003, 5, 14)), ('Plastic and Reconstructive Surgery', 85, datetime.date(2000, 8, 17), datetime.date(2004, 4, 7)), ('Pediatric Surgery', 66, datetime.date(2000, 2, 6), datetime.date(2000, 12, 13))]</t>
  </si>
  <si>
    <t>[{'Institution Name': 'Rodriguez Group', 'Location': 'Russia', 'Type of Institution': 'Private', 'Number of Years Worked There': 15, 'Medical Center Level': 'Tertiary', 'Number of Surgeries Performed': 324, 'Additional Responsibilities': [], 'Percentage of Patients with Complications': 63.16433439089899,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'Hansen-Miller', 'Location': 'Russia', 'Type of Institution': 'Public', 'Number of Years Worked There': 15, 'Medical Center Level': 'Primary', 'Number of Surgeries Performed': 270, 'Additional Responsibilities': ['Surveyor, quantity', 'Teacher, primary school', "Politician's assistant", 'Civil engineer, contracting', 'Applications developer'], 'Percentage of Patients with Complications': 86.98326043737825,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 {'Institution Name': 'Delacruz-Phelps', 'Location': 'Russia', 'Type of Institution': 'Private', 'Number of Years Worked There': 16, 'Medical Center Level': 'Secondary', 'Number of Surgeries Performed': 143, 'Additional Responsibilities': ['Optician, dispensing', 'Medical sales representative'], 'Percentage of Patients with Complications': 70.93159628724992, 'Patient Feedback': 'I had to follow up multiple times to get answers.', 'Patient Feedback Label': 2, 'Recommendation Letters': 'The surgeon has shown sufficient professional competence.', 'Recommendation Letters Label': 3, 'Recommendations from Former Employers': 'This surgeon had mixed reviews from colleagues.', 'Recommendations from Former Employers Label': 2}]</t>
  </si>
  <si>
    <t>Collins, Lynch and Lee</t>
  </si>
  <si>
    <t>Carl Buchanan</t>
  </si>
  <si>
    <t>572-376-2950</t>
  </si>
  <si>
    <t>[('Vascular Surgery', 62, datetime.date(2006, 2, 2), datetime.date(2008, 4, 20)), ('Pathology', 80, datetime.date(2007, 10, 27), datetime.date(2004, 10, 23)), ('Trauma Surgery', 68, datetime.date(2006, 1, 17), datetime.date(2009, 1, 30)), ('Cardiothoracic Surgery', 51, datetime.date(2005, 9, 4), datetime.date(2008, 11, 13)), ('Robotic Surgery', 99, datetime.date(2008, 7, 16), datetime.date(2005, 7, 3)), ('Plastic and Reconstructive Surgery', 79, datetime.date(2007, 12, 30), datetime.date(2003, 11, 19)), ('Oncological Surgery', 82, datetime.date(2004, 2, 17), datetime.date(2007, 6, 27)), ('Pharmacology', 70, datetime.date(2008, 9, 17), datetime.date(2007, 12, 16)), ('Pediatric Surgery', 57, datetime.date(2007, 7, 27), datetime.date(2003, 6, 20)), ('Neurosurgery', 63, datetime.date(2005, 10, 4), datetime.date(2005, 5, 23))]</t>
  </si>
  <si>
    <t>[{'Institution Name': 'Fox-Carter', 'Location': 'Russia', 'Type of Institution': 'Public', 'Number of Years Worked There': 28, 'Medical Center Level': 'Tertiary', 'Number of Surgeries Performed': 282, 'Additional Responsibilities': ['Embryologist, clinical', 'Patent examiner', 'Research scientist (maths)', 'Embryologist, clinical'], 'Percentage of Patients with Complications': 56.504479788073816,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'Morales, Kelly and Bridges', 'Location': 'Russia', 'Type of Institution': 'Private', 'Number of Years Worked There': 17, 'Medical Center Level': 'Primary', 'Number of Surgeries Performed': 80, 'Additional Responsibilities': ['Buyer, industrial'], 'Percentage of Patients with Complications': 48.608198766612034,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'Foster-Berry', 'Location': 'Russia', 'Type of Institution': 'Private', 'Number of Years Worked There': 15, 'Medical Center Level': 'Primary', 'Number of Surgeries Performed': 761, 'Additional Responsibilities': ['General practice doctor', 'Structural engineer', 'Broadcast presenter'], 'Percentage of Patients with Complications': 49.54899699103939,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 {'Institution Name': 'Cohen LLC', 'Location': 'Russia', 'Type of Institution': 'Private', 'Number of Years Worked There': 11, 'Medical Center Level': 'Tertiary', 'Number of Surgeries Performed': 77, 'Additional Responsibilities': ['Surveyor, commercial/residential'], 'Percentage of Patients with Complications': 3.404610176350331, 'Patient Feedback': 'I felt ignored and mistreated throughout the process.', 'Patient Feedback Label': 1, 'Recommendation Letters': 'There have been too many problems with this surgeon.', 'Recommendation Letters Label': 1, 'Recommendations from Former Employers': 'I highly recommend this surgeon for their exceptional skills.', 'Recommendations from Former Employers Label': 4}]</t>
  </si>
  <si>
    <t>Lewis, Mcclain and Finley</t>
  </si>
  <si>
    <t>Jennifer Aguilar</t>
  </si>
  <si>
    <t>(947)848-9718x185</t>
  </si>
  <si>
    <t>[('Neurosurgery', 67, datetime.date(1998, 9, 26), datetime.date(1999, 6, 12)), ('Plastic and Reconstructive Surgery', 80, datetime.date(1999, 5, 7), datetime.date(1998, 10, 10)), ('Pathology', 65, datetime.date(1998, 9, 14), datetime.date(1999, 5, 27)), ('Pharmacology', 52, datetime.date(1999, 2, 18), datetime.date(1999, 7, 19)), ('Cardiothoracic Surgery', 89, datetime.date(1998, 9, 19), datetime.date(1998, 12, 1)), ('Vascular Surgery', 81, datetime.date(1999, 4, 12), datetime.date(1999, 8, 6)), ('Orthopedic Surgery', 63, datetime.date(1999, 4, 10), datetime.date(1998, 11, 1)), ('Robotic Surgery', 58, datetime.date(1999, 4, 5), datetime.date(1998, 12, 10)), ('Vascular Surgery', 83, datetime.date(1998, 12, 2), datetime.date(1998, 12, 27)), ('Pharmacology', 99, datetime.date(1998, 12, 25), datetime.date(1999, 7, 15))]</t>
  </si>
  <si>
    <t>[{'Institution Name': 'Bryant, Carpenter and Kelly', 'Location': 'France', 'Type of Institution': 'Private', 'Number of Years Worked There': 11, 'Medical Center Level': 'Primary', 'Number of Surgeries Performed': 320, 'Additional Responsibilities': ['Retail buyer'], 'Percentage of Patients with Complications': 75.83325759339364,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'Davis-Miller', 'Location': 'France', 'Type of Institution': 'Public', 'Number of Years Worked There': 15, 'Medical Center Level': 'Secondary', 'Number of Surgeries Performed': 805, 'Additional Responsibilities': ['Intelligence analyst', 'Travel agency manager', 'Chemical engineer'], 'Percentage of Patients with Complications': 2.9007987051195783,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 {'Institution Name': 'Watts, Baker and Garrett', 'Location': 'France', 'Type of Institution': 'Public', 'Number of Years Worked There': 5, 'Medical Center Level': 'Tertiary', 'Number of Surgeries Performed': 67, 'Additional Responsibilities': ['Medical laboratory scientific officer', 'Adult nurse', 'Psychologist, prison and probation services', 'Graphic designer'], 'Percentage of Patients with Complications': 9.010869377895336, 'Patient Feedback': 'I am very disappointed. The surgery was botched and the aftercare was awful.', 'Patient Feedback Label': 1, 'Recommendation Letters': 'I have great confidence in recommending this surgeon.', 'Recommendation Letters Label': 4, 'Recommendations from Former Employers': "The surgeon's work is consistently of high quality.", 'Recommendations from Former Employers Label': 4}]</t>
  </si>
  <si>
    <t>Insurance history indicates average risk.</t>
  </si>
  <si>
    <t>Glass Ltd</t>
  </si>
  <si>
    <t>Dale Wells</t>
  </si>
  <si>
    <t>(784)265-0570x63672</t>
  </si>
  <si>
    <t>[('Plastic and Reconstructive Surgery', 61, datetime.date(2001, 4, 2), datetime.date(2000, 7, 1)), ('Plastic and Reconstructive Surgery', 56, datetime.date(1999, 9, 23), datetime.date(2001, 1, 12)), ('Pharmacology', 95, datetime.date(2000, 12, 20), datetime.date(2001, 3, 5)), ('Pharmacology', 100, datetime.date(1999, 11, 4), datetime.date(2000, 2, 13)), ('Neurosurgery', 51, datetime.date(1999, 12, 15), datetime.date(2000, 12, 27)), ('Neurosurgery', 88, datetime.date(1999, 11, 15), datetime.date(2000, 11, 4)), ('Plastic and Reconstructive Surgery', 54, datetime.date(1999, 10, 29), datetime.date(2000, 9, 18)), ('Microbiology', 77, datetime.date(2000, 10, 8), datetime.date(2000, 2, 8)), ('Pediatric Surgery', 83, datetime.date(1999, 11, 17), datetime.date(1999, 12, 9)), ('Anatomy', 63, datetime.date(2000, 6, 4), datetime.date(2000, 4, 10))]</t>
  </si>
  <si>
    <t>[{'Institution Name': 'Evans Group', 'Location': 'France', 'Type of Institution': 'Private', 'Number of Years Worked There': 17, 'Medical Center Level': 'Primary', 'Number of Surgeries Performed': 580, 'Additional Responsibilities': [], 'Percentage of Patients with Complications': 28.227004322065707,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'Briggs-Patel', 'Location': 'France', 'Type of Institution': 'Public', 'Number of Years Worked There': 27, 'Medical Center Level': 'Primary', 'Number of Surgeries Performed': 591, 'Additional Responsibilities': ['Dealer', 'Therapist, art', 'Psychotherapist, child', 'Freight forwarder'], 'Percentage of Patients with Complications': 65.33969471272513,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 {'Institution Name': 'Garcia PLC', 'Location': 'France', 'Type of Institution': 'Public', 'Number of Years Worked There': 2, 'Medical Center Level': 'Primary', 'Number of Surgeries Performed': 50, 'Additional Responsibilities': ['Learning mentor', 'Marine scientist'], 'Percentage of Patients with Complications': 41.116901521153096, 'Patient Feedback': 'The doctor was highly professional and the results were excellent.', 'Patient Feedback Label': 5, 'Recommendation Letters': "The surgeon's performance is average and meets expectations.", 'Recommendation Letters Label': 3, 'Recommendations from Former Employers': 'I have no hesitation in recommending this surgeon.', 'Recommendations from Former Employers Label': 5}]</t>
  </si>
  <si>
    <t>Norris, Meadows and Mcgrath</t>
  </si>
  <si>
    <t>Tammy West</t>
  </si>
  <si>
    <t>883-494-7837x86009</t>
  </si>
  <si>
    <t>[('Neurosurgery', 81, datetime.date(2005, 10, 30), datetime.date(2008, 1, 28)), ('Physiology', 52, datetime.date(2007, 12, 23), datetime.date(2005, 4, 9)), ('Emergency Medicine', 73, datetime.date(2007, 3, 11), datetime.date(2004, 10, 26)), ('Neurosurgery', 96, datetime.date(2008, 1, 10), datetime.date(2007, 6, 3)), ('Anatomy', 64, datetime.date(2004, 9, 26), datetime.date(2006, 11, 24)), ('Surgical Techniques', 73, datetime.date(2004, 11, 25), datetime.date(2006, 9, 4)), ('Microbiology', 79, datetime.date(2005, 4, 13), datetime.date(2006, 11, 12)), ('Pathology', 83, datetime.date(2007, 4, 16), datetime.date(2005, 3, 31)), ('Biochemistry', 98, datetime.date(2007, 7, 1), datetime.date(2004, 11, 10)), ('Microbiology', 66, datetime.date(2006, 7, 28), datetime.date(2005, 10, 19))]</t>
  </si>
  <si>
    <t>[{'Institution Name': 'George, Gibson and Ibarra', 'Location': 'United States', 'Type of Institution': 'Private', 'Number of Years Worked There': 12, 'Medical Center Level': 'Secondary', 'Number of Surgeries Performed': 478, 'Additional Responsibilities': ['Designer, blown glass/stained glass', 'Web designer', 'Media planner', 'Building control surveyor'], 'Percentage of Patients with Complications': 5.626448895377578,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'Henry-Mckinney', 'Location': 'United States', 'Type of Institution': 'Private', 'Number of Years Worked There': 2, 'Medical Center Level': 'Tertiary', 'Number of Surgeries Performed': 102, 'Additional Responsibilities': ['Operational investment banker', 'Mechanical engineer', 'Music tutor', 'Sales executive'], 'Percentage of Patients with Complications': 22.052105267796396,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'Davis and Sons', 'Location': 'United States', 'Type of Institution': 'Private', 'Number of Years Worked There': 18, 'Medical Center Level': 'Tertiary', 'Number of Surgeries Performed': 231, 'Additional Responsibilities': [], 'Percentage of Patients with Complications': 66.42612329043506,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 {'Institution Name': 'Baker-Mason', 'Location': 'United States', 'Type of Institution': 'Public', 'Number of Years Worked There': 18, 'Medical Center Level': 'Secondary', 'Number of Surgeries Performed': 555, 'Additional Responsibilities': ['Armed forces technical officer', 'Television/film/video producer'], 'Percentage of Patients with Complications': 33.95654073522738, 'Patient Feedback': 'The surgery went as planned, no surprises.', 'Patient Feedback Label': 3, 'Recommendation Letters': 'The surgeon lacks the necessary skills for this role.', 'Recommendation Letters Label': 1, 'Recommendations from Former Employers': 'There were occasional complaints about this surgeon.', 'Recommendations from Former Employers Label': 2}]</t>
  </si>
  <si>
    <t>Gray, Reid and Richardson</t>
  </si>
  <si>
    <t>Michele Lopez</t>
  </si>
  <si>
    <t>(747)679-5981</t>
  </si>
  <si>
    <t>[('Plastic and Reconstructive Surgery', 78, datetime.date(2001, 5, 3), datetime.date(2001, 10, 20)), ('Robotic Surgery', 63, datetime.date(2005, 12, 8), datetime.date(2002, 2, 9)), ('Oncological Surgery', 60, datetime.date(2008, 7, 28), datetime.date(2002, 10, 3)), ('Transplant Surgery', 54, datetime.date(2003, 1, 10), datetime.date(2007, 6, 29)), ('Orthopedic Surgery', 88, datetime.date(2001, 9, 27), datetime.date(2006, 4, 21)), ('Pathology', 94, datetime.date(2007, 5, 31), datetime.date(2007, 2, 18)), ('Robotic Surgery', 99, datetime.date(2008, 5, 9), datetime.date(2009, 5, 10)), ('Vascular Surgery', 70, datetime.date(2007, 5, 4), datetime.date(2008, 4, 22)), ('Physiology', 54, datetime.date(2007, 1, 8), datetime.date(2002, 11, 10)), ('Pathology', 95, datetime.date(2000, 3, 2), datetime.date(2001, 12, 14))]</t>
  </si>
  <si>
    <t>[{'Institution Name': 'Bautista, Odonnell and Paul', 'Location': 'United States', 'Type of Institution': 'Public', 'Number of Years Worked There': 19, 'Medical Center Level': 'Primary', 'Number of Surgeries Performed': 763, 'Additional Responsibilities': ['Ranger/warden', 'Financial risk analyst', 'Engineer, manufacturing', 'Therapist, drama', 'Physiotherapist'], 'Percentage of Patients with Complications': 59.19481719339561,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 {'Institution Name': 'Smith Ltd', 'Location': 'United States', 'Type of Institution': 'Public', 'Number of Years Worked There': 9, 'Medical Center Level': 'Tertiary', 'Number of Surgeries Performed': 169, 'Additional Responsibilities': ['Health and safety adviser', 'Communications engineer', 'Quarry manager', 'IT consultant'], 'Percentage of Patients with Complications': 21.02536644392815, 'Patient Feedback': 'An unremarkable experience. The surgery went as expected.', 'Patient Feedback Label': 3, 'Recommendation Letters': "The surgeon's professional conduct is highly concerning.", 'Recommendation Letters Label': 1, 'Recommendations from Former Employers': 'I highly recommend this surgeon for their skills and professionalism.', 'Recommendations from Former Employers Label': 4}]</t>
  </si>
  <si>
    <t>Morris-Chaney</t>
  </si>
  <si>
    <t>Angel King</t>
  </si>
  <si>
    <t>246.512.1706</t>
  </si>
  <si>
    <t>[('Anatomy', 74, datetime.date(1996, 9, 8), datetime.date(1998, 3, 3)), ('Biochemistry', 51, datetime.date(1997, 8, 14), datetime.date(1997, 4, 8)), ('Pediatric Surgery', 52, datetime.date(1999, 9, 22), datetime.date(1999, 5, 10)), ('Trauma Surgery', 50, datetime.date(2000, 4, 28), datetime.date(1996, 12, 12)), ('Robotic Surgery', 100, datetime.date(1997, 12, 7), datetime.date(1996, 10, 11)), ('Pediatric Surgery', 61, datetime.date(2000, 9, 20), datetime.date(1997, 7, 14)), ('Pharmacology', 51, datetime.date(2000, 12, 6), datetime.date(1998, 1, 7)), ('Ethics in Medical Practice', 100, datetime.date(1996, 10, 4), datetime.date(2000, 7, 6)), ('Anatomy', 100, datetime.date(1996, 6, 16), datetime.date(1997, 11, 21)), ('Robotic Surgery', 69, datetime.date(1997, 8, 25), datetime.date(2000, 12, 27))]</t>
  </si>
  <si>
    <t>[{'Institution Name': 'Hobbs-Reilly', 'Location': 'Argentina', 'Type of Institution': 'Public', 'Number of Years Worked There': 21, 'Medical Center Level': 'Secondary', 'Number of Surgeries Performed': 618, 'Additional Responsibilities': ['Photographer', 'Risk manager', 'Forensic psychologist', 'Producer, radio', 'Geneticist, molecular'], 'Percentage of Patients with Complications': 83.66501093726869, 'Patient Feedback': 'I am extremely satisfied with the surgery and the care provided.', 'Patient Feedback Label': 5, 'Recommendation Letters': "The surgeon's approach to patient care is inadequate.", 'Recommendation Letters Label': 1, 'Recommendations from Former Employers': 'This surgeon exhibited a lack of professionalism.', 'Recommendations from Former Employers Label': 1}]</t>
  </si>
  <si>
    <t>Rodriguez, Oconnor and Bentley</t>
  </si>
  <si>
    <t>Jack Pena</t>
  </si>
  <si>
    <t>001-488-335-0063x04946</t>
  </si>
  <si>
    <t>[('Biochemistry', 95, datetime.date(2004, 7, 11), datetime.date(2007, 6, 5)), ('Surgical Techniques', 77, datetime.date(2005, 5, 26), datetime.date(2007, 2, 11)), ('Transplant Surgery', 52, datetime.date(2005, 5, 27), datetime.date(2004, 6, 30)), ('Plastic and Reconstructive Surgery', 59, datetime.date(2006, 2, 9), datetime.date(2007, 1, 9)), ('Microbiology', 64, datetime.date(2004, 6, 13), datetime.date(2003, 6, 14)), ('Ethics in Medical Practice', 97, datetime.date(2005, 8, 28), datetime.date(2005, 11, 30)), ('Anatomy', 97, datetime.date(2004, 6, 16), datetime.date(2007, 4, 21)), ('Plastic and Reconstructive Surgery', 60, datetime.date(2003, 12, 24), datetime.date(2005, 2, 7)), ('Oncological Surgery', 55, datetime.date(2005, 2, 1), datetime.date(2007, 9, 3)), ('Physiology', 58, datetime.date(2006, 9, 9), datetime.date(2007, 6, 8))]</t>
  </si>
  <si>
    <t>[{'Institution Name': 'Wall, Grant and Barrett', 'Location': 'United States', 'Type of Institution': 'Public', 'Number of Years Worked There': 11, 'Medical Center Level': 'Tertiary', 'Number of Surgeries Performed': 957, 'Additional Responsibilities': ['Armed forces logistics/support/administrative officer', 'Intelligence analyst', 'Microbiologist', 'Ophthalmologist', 'Pilot, airline'], 'Percentage of Patients with Complications': 89.13454135596615,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'Weber-Castro', 'Location': 'United States', 'Type of Institution': 'Private', 'Number of Years Worked There': 17, 'Medical Center Level': 'Secondary', 'Number of Surgeries Performed': 285, 'Additional Responsibilities': ['Research scientist (medical)', 'Journalist, newspaper', 'Clinical research associate'], 'Percentage of Patients with Complications': 4.303576350927896,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'Jones, Sweeney and Jones', 'Location': 'United States', 'Type of Institution': 'Public', 'Number of Years Worked There': 10, 'Medical Center Level': 'Secondary', 'Number of Surgeries Performed': 373, 'Additional Responsibilities': ['Producer, radio', 'Runner, broadcasting/film/video', 'Engineer, technical sales'], 'Percentage of Patients with Complications': 69.8116426205032,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'Black, Brown and Parks', 'Location': 'United States', 'Type of Institution': 'Private', 'Number of Years Worked There': 15, 'Medical Center Level': 'Primary', 'Number of Surgeries Performed': 485, 'Additional Responsibilities': ['Passenger transport manager', 'Prison officer', 'Chiropodist', 'Quantity surveyor'], 'Percentage of Patients with Complications': 86.30919360335338,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 {'Institution Name': 'Kennedy LLC', 'Location': 'United States', 'Type of Institution': 'Private', 'Number of Years Worked There': 12, 'Medical Center Level': 'Primary', 'Number of Surgeries Performed': 741, 'Additional Responsibilities': ['Merchant navy officer', 'Further education lecturer', 'Orthoptist'], 'Percentage of Patients with Complications': 14.050831018294907, 'Patient Feedback': 'The surgery had complications and the doctor was not helpful.', 'Patient Feedback Label': 2, 'Recommendation Letters': "The surgeon's conduct has raised some concerns.", 'Recommendation Letters Label': 2, 'Recommendations from Former Employers': 'This surgeon has shown great dedication and skill.', 'Recommendations from Former Employers Label': 4}]</t>
  </si>
  <si>
    <t>Daugherty PLC</t>
  </si>
  <si>
    <t>Erin Wise</t>
  </si>
  <si>
    <t>745.474.8732</t>
  </si>
  <si>
    <t>[('Plastic and Reconstructive Surgery', 82, datetime.date(2001, 5, 4), datetime.date(2003, 6, 26)), ('Cardiothoracic Surgery', 86, datetime.date(2000, 2, 26), datetime.date(2002, 4, 7)), ('Biochemistry', 54, datetime.date(2000, 7, 5), datetime.date(2004, 12, 1)), ('Anatomy', 86, datetime.date(1999, 4, 4), datetime.date(2004, 12, 2)), ('Neurosurgery', 78, datetime.date(2000, 5, 7), datetime.date(1999, 5, 13)), ('Vascular Surgery', 65, datetime.date(1999, 5, 27), datetime.date(2001, 7, 28)), ('Cardiothoracic Surgery', 50, datetime.date(2004, 12, 13), datetime.date(2002, 10, 29)), ('Neurosurgery', 92, datetime.date(1998, 8, 3), datetime.date(2003, 3, 8)), ('Vascular Surgery', 84, datetime.date(2004, 6, 18), datetime.date(1999, 7, 20)), ('Surgical Techniques', 51, datetime.date(2000, 12, 11), datetime.date(2004, 4, 8))]</t>
  </si>
  <si>
    <t>[{'Institution Name': 'Gregory-Vega', 'Location': 'Philippines', 'Type of Institution': 'Public', 'Number of Years Worked There': 11, 'Medical Center Level': 'Primary', 'Number of Surgeries Performed': 457, 'Additional Responsibilities': ['Special educational needs teacher'], 'Percentage of Patients with Complications': 70.33218243593801,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 {'Institution Name': 'Harris, Huffman and Burton', 'Location': 'Philippines', 'Type of Institution': 'Public', 'Number of Years Worked There': 1, 'Medical Center Level': 'Primary', 'Number of Surgeries Performed': 937, 'Additional Responsibilities': ['Hydrologist', 'Surveyor, insurance', 'Psychiatrist', 'Air broker', 'Research scientist (life sciences)'], 'Percentage of Patients with Complications': 43.702590561702394, 'Patient Feedback': 'The doctor was incredibly skilled and the surgery went perfectly.', 'Patient Feedback Label': 5, 'Recommendation Letters': 'I have serious reservations about this surgeon.', 'Recommendation Letters Label': 1, 'Recommendations from Former Employers': "This surgeon's work quality was substandard.", 'Recommendations from Former Employers Label': 1}]</t>
  </si>
  <si>
    <t>Flores Group</t>
  </si>
  <si>
    <t>Nancy White</t>
  </si>
  <si>
    <t>850.891.0664</t>
  </si>
  <si>
    <t>[('Robotic Surgery', 61, datetime.date(1999, 8, 6), datetime.date(1999, 6, 6)), ('Pathology', 76, datetime.date(1998, 12, 23), datetime.date(1999, 3, 24)), ('Anatomy', 84, datetime.date(1999, 1, 6), datetime.date(1999, 2, 5)), ('Pathology', 69, datetime.date(1999, 12, 16), datetime.date(1999, 3, 13)), ('Pathology', 70, datetime.date(1998, 12, 21), datetime.date(1999, 11, 14)), ('Emergency Medicine', 85, datetime.date(1999, 11, 2), datetime.date(1999, 9, 16)), ('Pediatric Surgery', 59, datetime.date(1999, 10, 16), datetime.date(1999, 4, 12)), ('Biochemistry', 85, datetime.date(1998, 12, 18), datetime.date(1999, 6, 17)), ('Anesthesiology', 64, datetime.date(2000, 1, 13), datetime.date(1998, 11, 22)), ('Pediatric Surgery', 61, datetime.date(1999, 3, 6), datetime.date(2000, 1, 19))]</t>
  </si>
  <si>
    <t>[{'Institution Name': 'Cooper, Martinez and Nichols', 'Location': 'France', 'Type of Institution': 'Public', 'Number of Years Worked There': 16, 'Medical Center Level': 'Primary', 'Number of Surgeries Performed': 614, 'Additional Responsibilities': ['Programmer, systems', 'Herbalist', 'Occupational psychologist', 'Brewing technologist', 'Art gallery manager'], 'Percentage of Patients with Complications': 11.671635001079316,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'Coleman-Donovan', 'Location': 'France', 'Type of Institution': 'Private', 'Number of Years Worked There': 2, 'Medical Center Level': 'Primary', 'Number of Surgeries Performed': 215, 'Additional Responsibilities': ['Careers adviser', 'Firefighter', 'Patent examiner'], 'Percentage of Patients with Complications': 40.10645869764177,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'Duran-Gonzalez', 'Location': 'France', 'Type of Institution': 'Private', 'Number of Years Worked There': 20, 'Medical Center Level': 'Secondary', 'Number of Surgeries Performed': 390, 'Additional Responsibilities': ['Product designer', 'Animal nutritionist', 'Doctor, hospital', 'Energy manager'], 'Percentage of Patients with Complications': 17.925982607299417,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 {'Institution Name': 'Morgan, Morales and Richards', 'Location': 'France', 'Type of Institution': 'Private', 'Number of Years Worked There': 12, 'Medical Center Level': 'Primary', 'Number of Surgeries Performed': 465, 'Additional Responsibilities': ['Comptroller', 'Sound technician, broadcasting/film/video', 'Engineer, drilling'], 'Percentage of Patients with Complications': 62.710113458822605, 'Patient Feedback': 'The procedure was smooth and the doctor was caring.', 'Patient Feedback Label': 4, 'Recommendation Letters': 'I strongly recommend this surgeon for any high-level position.', 'Recommendation Letters Label': 5, 'Recommendations from Former Employers': "The surgeon's performance has been exemplary.", 'Recommendations from Former Employers Label': 4}]</t>
  </si>
  <si>
    <t>Perez, Camacho and Valdez</t>
  </si>
  <si>
    <t>Kelly Ramirez</t>
  </si>
  <si>
    <t>001-362-401-8899</t>
  </si>
  <si>
    <t>[('Pathology', 92, datetime.date(2001, 2, 14), datetime.date(1998, 5, 2)), ('Anatomy', 73, datetime.date(1998, 6, 26), datetime.date(1998, 11, 24)), ('Emergency Medicine', 83, datetime.date(1998, 2, 25), datetime.date(2001, 4, 3)), ('Surgical Techniques', 51, datetime.date(1998, 11, 17), datetime.date(1999, 3, 24)), ('Orthopedic Surgery', 60, datetime.date(2000, 11, 18), datetime.date(1999, 3, 9)), ('Physiology', 58, datetime.date(1999, 8, 31), datetime.date(2001, 3, 10)), ('Surgical Techniques', 88, datetime.date(2003, 1, 18), datetime.date(2005, 2, 10)), ('Pediatric Surgery', 64, datetime.date(2004, 9, 22), datetime.date(2004, 5, 3)), ('Surgical Techniques', 52, datetime.date(2001, 12, 14), datetime.date(2003, 8, 31)), ('Orthopedic Surgery', 57, datetime.date(2000, 4, 5), datetime.date(2001, 2, 12))]</t>
  </si>
  <si>
    <t>[{'Institution Name': 'Jones, Richardson and Coleman', 'Location': 'Ukraine', 'Type of Institution': 'Public', 'Number of Years Worked There': 28, 'Medical Center Level': 'Tertiary', 'Number of Surgeries Performed': 514, 'Additional Responsibilities': ['Landscape architect', 'Quantity surveyor'], 'Percentage of Patients with Complications': 82.09629317975966,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'Duran, Robinson and Hopkins', 'Location': 'Ukraine', 'Type of Institution': 'Public', 'Number of Years Worked There': 25, 'Medical Center Level': 'Secondary', 'Number of Surgeries Performed': 591, 'Additional Responsibilities': [], 'Percentage of Patients with Complications': 16.92489346843421,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'Kirk-Lynn', 'Location': 'Ukraine', 'Type of Institution': 'Private', 'Number of Years Worked There': 5, 'Medical Center Level': 'Primary', 'Number of Surgeries Performed': 594, 'Additional Responsibilities': ['Therapist, music'], 'Percentage of Patients with Complications': 47.673805873163424,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 {'Institution Name': 'Knight PLC', 'Location': 'Ukraine', 'Type of Institution': 'Public', 'Number of Years Worked There': 27, 'Medical Center Level': 'Tertiary', 'Number of Surgeries Performed': 711, 'Additional Responsibilities': ['Therapist, music', 'Information officer', 'Curator'], 'Percentage of Patients with Complications': 15.699579031899935, 'Patient Feedback': 'The surgery was well done and the follow-up was great.', 'Patient Feedback Label': 4, 'Recommendation Letters': 'There have been a few complaints about this surgeon.', 'Recommendation Letters Label': 2, 'Recommendations from Former Employers': "This surgeon's tenure was fraught with issues. I would advise against hiring them.", 'Recommendations from Former Employers Label': 1}]</t>
  </si>
  <si>
    <t>Lopez, Cole and Walker</t>
  </si>
  <si>
    <t>Matthew Fowler</t>
  </si>
  <si>
    <t>[('Plastic and Reconstructive Surgery', 66, datetime.date(2002, 6, 28), datetime.date(2002, 2, 21)), ('Physiology', 63, datetime.date(2002, 8, 8), datetime.date(2002, 5, 16)), ('Biochemistry', 60, datetime.date(2001, 12, 6), datetime.date(2002, 3, 6)), ('Robotic Surgery', 64, datetime.date(2002, 5, 6), datetime.date(2001, 11, 20)), ('Trauma Surgery', 67, datetime.date(2002, 4, 2), datetime.date(2002, 1, 23)), ('Cardiothoracic Surgery', 75, datetime.date(2002, 3, 24), datetime.date(2002, 2, 24)), ('Oncological Surgery', 90, datetime.date(2002, 1, 27), datetime.date(2002, 7, 15)), ('Ethics in Medical Practice', 93, datetime.date(2002, 3, 14), datetime.date(2002, 2, 25)), ('Transplant Surgery', 57, datetime.date(2002, 3, 4), datetime.date(2002, 7, 8)), ('Oncological Surgery', 71, datetime.date(2002, 5, 21), datetime.date(2002, 3, 25))]</t>
  </si>
  <si>
    <t>[{'Institution Name': 'Holland-Nguyen', 'Location': 'Uzbekistan', 'Type of Institution': 'Private', 'Number of Years Worked There': 27, 'Medical Center Level': 'Tertiary', 'Number of Surgeries Performed': 508, 'Additional Responsibilities': [], 'Percentage of Patients with Complications': 48.48039111787465,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 {'Institution Name': 'Kennedy-Gonzalez', 'Location': 'Uzbekistan', 'Type of Institution': 'Public', 'Number of Years Worked There': 7, 'Medical Center Level': 'Secondary', 'Number of Surgeries Performed': 102, 'Additional Responsibilities': ['Interior and spatial designer', 'Chartered certified accountant', 'Chartered accountant', 'Warehouse manager'], 'Percentage of Patients with Complications': 51.13971416525567, 'Patient Feedback': 'The care I received was excellent and the surgery went well.', 'Patient Feedback Label': 4, 'Recommendation Letters': 'The surgeon has not demonstrated the required competencies.', 'Recommendation Letters Label': 1, 'Recommendations from Former Employers': "This surgeon's work quality was substandard.", 'Recommendations from Former Employers Label': 1}]</t>
  </si>
  <si>
    <t>Cherry PLC</t>
  </si>
  <si>
    <t>Stephen Payne</t>
  </si>
  <si>
    <t>(601)381-6429x551</t>
  </si>
  <si>
    <t>[('Surgical Techniques', 68, datetime.date(2005, 6, 5), datetime.date(2004, 9, 22)), ('Surgical Techniques', 95, datetime.date(2006, 9, 22), datetime.date(2006, 9, 17)), ('Physiology', 88, datetime.date(2004, 12, 27), datetime.date(2007, 1, 31)), ('Anatomy', 51, datetime.date(2005, 2, 7), datetime.date(2006, 12, 14)), ('Emergency Medicine', 55, datetime.date(2004, 8, 16), datetime.date(2007, 5, 1)), ('Anesthesiology', 96, datetime.date(2006, 10, 4), datetime.date(2004, 12, 16)), ('Pharmacology', 95, datetime.date(2007, 3, 22), datetime.date(2005, 5, 19)), ('Surgical Techniques', 80, datetime.date(2004, 12, 9), datetime.date(2005, 4, 2)), ('Anatomy', 66, datetime.date(2004, 10, 9), datetime.date(2006, 1, 31)), ('Microbiology', 55, datetime.date(2004, 7, 8), datetime.date(2006, 11, 5))]</t>
  </si>
  <si>
    <t>[{'Institution Name': 'Miller Inc', 'Location': 'Ukraine', 'Type of Institution': 'Private', 'Number of Years Worked There': 24, 'Medical Center Level': 'Primary', 'Number of Surgeries Performed': 926, 'Additional Responsibilities': ['Financial risk analyst', 'Armed forces operational officer'], 'Percentage of Patients with Complications': 10.653928912208954,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'Jensen-Norman', 'Location': 'Ukraine', 'Type of Institution': 'Public', 'Number of Years Worked There': 2, 'Medical Center Level': 'Primary', 'Number of Surgeries Performed': 51, 'Additional Responsibilities': ['Research scientist (life sciences)', 'Surveyor, hydrographic', 'Scientist, product/process development', 'Exercise physiologist', 'Petroleum engineer'], 'Percentage of Patients with Complications': 44.512213176192084,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 {'Institution Name': 'Evans-Schneider', 'Location': 'Ukraine', 'Type of Institution': 'Public', 'Number of Years Worked There': 29, 'Medical Center Level': 'Primary', 'Number of Surgeries Performed': 233, 'Additional Responsibilities': ['Nature conservation officer', 'Psychologist, forensic', 'Engineer, water', 'Scientist, biomedical'], 'Percentage of Patients with Complications': 4.624781910023234, 'Patient Feedback': 'The surgery was as expected. No major issues.', 'Patient Feedback Label': 3, 'Recommendation Letters': 'This surgeon is a truly exceptional professional.', 'Recommendation Letters Label': 5, 'Recommendations from Former Employers': 'This surgeon is a highly valuable member of any medical team.', 'Recommendations from Former Employers Label': 4}]</t>
  </si>
  <si>
    <t>Morris-Nixon</t>
  </si>
  <si>
    <t>Laura Gibson</t>
  </si>
  <si>
    <t>823-992-9539</t>
  </si>
  <si>
    <t>[('Emergency Medicine', 81, datetime.date(2002, 10, 29), datetime.date(2002, 6, 20)), ('Ethics in Medical Practice', 81, datetime.date(2005, 9, 28), datetime.date(2007, 7, 11)), ('Neurosurgery', 86, datetime.date(2005, 5, 6), datetime.date(2007, 1, 9)), ('Robotic Surgery', 76, datetime.date(2006, 12, 7), datetime.date(2001, 6, 12)), ('Anatomy', 69, datetime.date(2003, 1, 8), datetime.date(2003, 7, 13)), ('Cardiothoracic Surgery', 53, datetime.date(2005, 9, 22), datetime.date(2002, 6, 16)), ('Surgical Techniques', 85, datetime.date(2007, 7, 7), datetime.date(2004, 7, 20)), ('Biochemistry', 85, datetime.date(2003, 1, 24), datetime.date(2002, 8, 16)), ('Anesthesiology', 67, datetime.date(2005, 10, 8), datetime.date(2004, 4, 3)), ('Orthopedic Surgery', 79, datetime.date(2005, 1, 31), datetime.date(2003, 1, 1))]</t>
  </si>
  <si>
    <t>[{'Institution Name': 'Ellis, Owen and Aguilar', 'Location': 'Uzbekistan', 'Type of Institution': 'Public', 'Number of Years Worked There': 27, 'Medical Center Level': 'Primary', 'Number of Surgeries Performed': 200, 'Additional Responsibilities': ['Teacher, primary school', 'Set designer', 'Orthoptist', 'Engineer, biomedical', 'Illustrator'], 'Percentage of Patients with Complications': 81.00617527231358,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'Gomez Ltd', 'Location': 'Uzbekistan', 'Type of Institution': 'Public', 'Number of Years Worked There': 18, 'Medical Center Level': 'Primary', 'Number of Surgeries Performed': 887, 'Additional Responsibilities': ['Horticultural therapist'], 'Percentage of Patients with Complications': 97.98642143808058,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'Doyle-Ortega', 'Location': 'Uzbekistan', 'Type of Institution': 'Public', 'Number of Years Worked There': 17, 'Medical Center Level': 'Tertiary', 'Number of Surgeries Performed': 10, 'Additional Responsibilities': ['Adult guidance worker', 'Designer, interior/spatial', 'Volunteer coordinator'], 'Percentage of Patients with Complications': 84.28925257291866,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'Archer LLC', 'Location': 'Uzbekistan', 'Type of Institution': 'Private', 'Number of Years Worked There': 11, 'Medical Center Level': 'Primary', 'Number of Surgeries Performed': 577, 'Additional Responsibilities': ['Human resources officer', 'Special educational needs teacher', 'Medical illustrator', 'Buyer, industrial', 'Social worker'], 'Percentage of Patients with Complications': 53.16694787065159,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 {'Institution Name': 'Ryan, Barnett and Knox', 'Location': 'Uzbekistan', 'Type of Institution': 'Public', 'Number of Years Worked There': 5, 'Medical Center Level': 'Secondary', 'Number of Surgeries Performed': 663, 'Additional Responsibilities': ['Retail banker', 'Arboriculturist', 'Insurance broker', 'Speech and language therapist', 'Sport and exercise psychologist'], 'Percentage of Patients with Complications': 20.89438659773839, 'Patient Feedback': "The best surgical experience I've had.", 'Patient Feedback Label': 5, 'Recommendation Letters': 'The surgeon performs to a satisfactory level.', 'Recommendation Letters Label': 3, 'Recommendations from Former Employers': 'The surgeon has shown exceptional abilities and dedication.', 'Recommendations from Former Employers Label': 4}]</t>
  </si>
  <si>
    <t>Daniels-Flowers</t>
  </si>
  <si>
    <t>Brandon Roberts</t>
  </si>
  <si>
    <t>001-207-610-3874x2607</t>
  </si>
  <si>
    <t>[('Physiology', 81, datetime.date(1998, 2, 14), datetime.date(1997, 5, 10)), ('Transplant Surgery', 85, datetime.date(1997, 3, 15), datetime.date(1998, 5, 12)), ('Transplant Surgery', 84, datetime.date(1998, 11, 4), datetime.date(1998, 4, 3)), ('Vascular Surgery', 69, datetime.date(1997, 12, 8), datetime.date(1997, 7, 4)), ('Anesthesiology', 68, datetime.date(1997, 7, 30), datetime.date(1998, 5, 27)), ('Biochemistry', 77, datetime.date(1998, 5, 4), datetime.date(1998, 2, 3)), ('Microbiology', 50, datetime.date(1997, 1, 17), datetime.date(1998, 9, 30)), ('Anatomy', 75, datetime.date(1997, 10, 1), datetime.date(1997, 4, 21)), ('Ethics in Medical Practice', 93, datetime.date(1998, 1, 24), datetime.date(1998, 3, 6)), ('Pathology', 78, datetime.date(1998, 5, 15), datetime.date(1998, 7, 26))]</t>
  </si>
  <si>
    <t>[{'Institution Name': 'Lewis-Romero', 'Location': 'Lithuania', 'Type of Institution': 'Public', 'Number of Years Worked There': 9, 'Medical Center Level': 'Tertiary', 'Number of Surgeries Performed': 345, 'Additional Responsibilities': ['Museum/gallery conservator', 'Geologist, engineering', 'Leisure centre manager'], 'Percentage of Patients with Complications': 27.755524514460973,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'Cobb, Price and Collins', 'Location': 'Lithuania', 'Type of Institution': 'Private', 'Number of Years Worked There': 26, 'Medical Center Level': 'Tertiary', 'Number of Surgeries Performed': 86, 'Additional Responsibilities': ['Trade mark attorney'], 'Percentage of Patients with Complications': 5.687790011311278,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'Nelson, Oconnell and Edwards', 'Location': 'Lithuania', 'Type of Institution': 'Public', 'Number of Years Worked There': 18, 'Medical Center Level': 'Secondary', 'Number of Surgeries Performed': 13, 'Additional Responsibilities': ['Production manager', 'Tourism officer', 'Statistician', 'Therapist, speech and language'], 'Percentage of Patients with Complications': 24.33926334705011,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 {'Institution Name': 'Rodriguez, Pierce and King', 'Location': 'Lithuania', 'Type of Institution': 'Public', 'Number of Years Worked There': 1, 'Medical Center Level': 'Primary', 'Number of Surgeries Performed': 931, 'Additional Responsibilities': ['Administrator', 'Gaffer', 'Pharmacologist', 'Surveyor, quantity', 'Armed forces operational officer'], 'Percentage of Patients with Complications': 97.86200789146245, 'Patient Feedback': 'A flawless experience with outstanding results.', 'Patient Feedback Label': 5, 'Recommendation Letters': "The surgeon's performance has been exemplary.", 'Recommendation Letters Label': 4, 'Recommendations from Former Employers': 'This surgeon had mixed reviews from colleagues.', 'Recommendations from Former Employers Label': 2}]</t>
  </si>
  <si>
    <t>Walters Group</t>
  </si>
  <si>
    <t>Rachel Martinez</t>
  </si>
  <si>
    <t>(454)281-4719x415</t>
  </si>
  <si>
    <t>[('Anesthesiology', 94, datetime.date(2000, 12, 26), datetime.date(1998, 6, 22)), ('Surgical Techniques', 95, datetime.date(1996, 12, 10), datetime.date(1997, 4, 18)), ('Surgical Techniques', 57, datetime.date(1998, 4, 15), datetime.date(2000, 10, 13)), ('Physiology', 66, datetime.date(2000, 5, 29), datetime.date(1996, 7, 19)), ('Transplant Surgery', 76, datetime.date(2000, 7, 13), datetime.date(1996, 4, 28)), ('Anatomy', 58, datetime.date(1999, 11, 2), datetime.date(1998, 2, 27)), ('Anesthesiology', 85, datetime.date(1995, 9, 26), datetime.date(1999, 6, 17)), ('Neurosurgery', 69, datetime.date(2000, 2, 17), datetime.date(1995, 6, 28)), ('Orthopedic Surgery', 87, datetime.date(1999, 7, 24), datetime.date(2000, 2, 7)), ('Pharmacology', 70, datetime.date(1998, 8, 4), datetime.date(2000, 3, 19))]</t>
  </si>
  <si>
    <t>[{'Institution Name': 'Mcguire-Bell', 'Location': 'Philippines', 'Type of Institution': 'Private', 'Number of Years Worked There': 16, 'Medical Center Level': 'Primary', 'Number of Surgeries Performed': 410, 'Additional Responsibilities': ['Rural practice surveyor', 'Textile designer', 'Food technologist', 'Multimedia programmer'], 'Percentage of Patients with Complications': 63.98111572343572,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'Stevens, Barrett and Robinson', 'Location': 'Philippines', 'Type of Institution': 'Private', 'Number of Years Worked There': 24, 'Medical Center Level': 'Primary', 'Number of Surgeries Performed': 837, 'Additional Responsibilities': [], 'Percentage of Patients with Complications': 10.417015490543713,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'Davis, Hart and Hill', 'Location': 'Philippines', 'Type of Institution': 'Public', 'Number of Years Worked There': 12, 'Medical Center Level': 'Primary', 'Number of Surgeries Performed': 91, 'Additional Responsibilities': ['Naval architect', 'Advice worker', 'Occupational psychologist', 'Logistics and distribution manager'], 'Percentage of Patients with Complications': 4.135912025305566,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'Howard, Hines and Bowman', 'Location': 'Philippines', 'Type of Institution': 'Public', 'Number of Years Worked There': 12, 'Medical Center Level': 'Secondary', 'Number of Surgeries Performed': 149, 'Additional Responsibilities': ['Exhibition designer'], 'Percentage of Patients with Complications': 96.17672154839326,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 {'Institution Name': 'Medina-Jones', 'Location': 'Philippines', 'Type of Institution': 'Private', 'Number of Years Worked There': 20, 'Medical Center Level': 'Primary', 'Number of Surgeries Performed': 186, 'Additional Responsibilities': ['Therapist, speech and language', 'Research officer, government', 'Chief Marketing Officer', 'Armed forces training and education officer', 'Camera operator'], 'Percentage of Patients with Complications': 52.316469542035435, 'Patient Feedback': 'The doctor provided excellent care and the surgery went well.', 'Patient Feedback Label': 4, 'Recommendation Letters': 'I highly recommend this surgeon for their skills and professionalism.', 'Recommendation Letters Label': 4, 'Recommendations from Former Employers': 'I highly recommend this surgeon for their outstanding abilities.', 'Recommendations from Former Employers Label': 5}]</t>
  </si>
  <si>
    <t>Marshall and Sons</t>
  </si>
  <si>
    <t>Edwin White</t>
  </si>
  <si>
    <t>(769)904-8384</t>
  </si>
  <si>
    <t>[('Anesthesiology', 99, datetime.date(2003, 5, 8), datetime.date(1996, 4, 6)), ('Anatomy', 51, datetime.date(1996, 1, 14), datetime.date(2005, 1, 20)), ('Robotic Surgery', 60, datetime.date(1995, 9, 24), datetime.date(1996, 1, 23)), ('Pharmacology', 94, datetime.date(1995, 6, 25), datetime.date(2002, 2, 20)), ('Emergency Medicine', 69, datetime.date(2002, 7, 31), datetime.date(2004, 6, 29)), ('Transplant Surgery', 66, datetime.date(2005, 2, 6), datetime.date(2003, 12, 28)), ('Robotic Surgery', 51, datetime.date(1995, 2, 13), datetime.date(1995, 11, 14)), ('Oncological Surgery', 93, datetime.date(2002, 8, 27), datetime.date(1995, 9, 18)), ('Ethics in Medical Practice', 84, datetime.date(2005, 1, 29), datetime.date(2004, 8, 3)), ('Anatomy', 85, datetime.date(2002, 12, 29), datetime.date(2005, 2, 20))]</t>
  </si>
  <si>
    <t>[{'Institution Name': 'Turner-Marshall', 'Location': 'Poland', 'Type of Institution': 'Private', 'Number of Years Worked There': 17, 'Medical Center Level': 'Tertiary', 'Number of Surgeries Performed': 632, 'Additional Responsibilities': ['Geophysicist/field seismologist', 'Accounting technician', 'Conservation officer, nature'], 'Percentage of Patients with Complications': 9.173054336739883,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'Duarte, Rosales and Davidson', 'Location': 'Poland', 'Type of Institution': 'Public', 'Number of Years Worked There': 26, 'Medical Center Level': 'Primary', 'Number of Surgeries Performed': 915, 'Additional Responsibilities': ['Brewing technologist', 'Immunologist', 'Psychotherapist, child', 'Civil engineer, consulting', 'Radio producer'], 'Percentage of Patients with Complications': 73.57424302068101,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 {'Institution Name': 'Doyle-Wilson', 'Location': 'Poland', 'Type of Institution': 'Private', 'Number of Years Worked There': 4, 'Medical Center Level': 'Tertiary', 'Number of Surgeries Performed': 348, 'Additional Responsibilities': ['Immigration officer', 'Sports therapist', 'Fast food restaurant manager'], 'Percentage of Patients with Complications': 0.5557965143851762, 'Patient Feedback': 'Neither happy nor unhappy with the surgery. It was okay.', 'Patient Feedback Label': 3, 'Recommendation Letters': 'This surgeon is highly skilled and professional.', 'Recommendation Letters Label': 5, 'Recommendations from Former Employers': "The surgeon's work is adequate and meets standards.", 'Recommendations from Former Employers Label': 3}]</t>
  </si>
  <si>
    <t>Wolfe-Lewis</t>
  </si>
  <si>
    <t>Allison Valdez</t>
  </si>
  <si>
    <t>548.432.5037</t>
  </si>
  <si>
    <t>[('Orthopedic Surgery', 82, datetime.date(1996, 9, 3), datetime.date(2001, 4, 30)), ('Trauma Surgery', 61, datetime.date(2002, 6, 28), datetime.date(1998, 7, 15)), ('Neurosurgery', 95, datetime.date(2002, 5, 1), datetime.date(1999, 1, 21)), ('Robotic Surgery', 58, datetime.date(1995, 3, 12), datetime.date(2002, 7, 20)), ('Cardiothoracic Surgery', 76, datetime.date(2001, 6, 14), datetime.date(1994, 9, 28)), ('Plastic and Reconstructive Surgery', 65, datetime.date(2000, 8, 31), datetime.date(1999, 7, 10)), ('Neurosurgery', 66, datetime.date(1999, 12, 2), datetime.date(2002, 4, 29)), ('Orthopedic Surgery', 54, datetime.date(1999, 6, 21), datetime.date(1998, 8, 28)), ('Plastic and Reconstructive Surgery', 57, datetime.date(1999, 4, 14), datetime.date(1995, 5, 19)), ('Surgical Techniques', 92, datetime.date(2000, 10, 11), datetime.date(1995, 11, 18))]</t>
  </si>
  <si>
    <t>[{'Institution Name': 'Walker-Palmer', 'Location': 'Ukraine', 'Type of Institution': 'Public', 'Number of Years Worked There': 2, 'Medical Center Level': 'Primary', 'Number of Surgeries Performed': 673, 'Additional Responsibilities': ['Engineer, water', 'Surveyor, building', 'Chartered legal executive (England and Wales)', 'Engineer, maintenance', 'Early years teacher'], 'Percentage of Patients with Complications': 33.70363152175392, 'Patient Feedback': 'The surgery exceeded all my expectations.', 'Patient Feedback Label': 5, 'Recommendation Letters': 'This surgeon has shown great dedication and skill.', 'Recommendation Letters Label': 4, 'Recommendations from Former Employers': 'I highly recommend this surgeon for their exemplary work.', 'Recommendations from Former Employers Label': 5}]</t>
  </si>
  <si>
    <t>Gregory, Gomez and Kramer</t>
  </si>
  <si>
    <t>Norman Welch</t>
  </si>
  <si>
    <t>(674)683-7360x77975</t>
  </si>
  <si>
    <t>[('Transplant Surgery', 99, datetime.date(2002, 12, 29), datetime.date(2004, 6, 6)), ('Transplant Surgery', 80, datetime.date(2007, 9, 12), datetime.date(2006, 1, 4)), ('Robotic Surgery', 79, datetime.date(2005, 5, 21), datetime.date(2007, 8, 25)), ('Surgical Techniques', 58, datetime.date(2007, 8, 18), datetime.date(2004, 3, 9)), ('Trauma Surgery', 55, datetime.date(2004, 12, 17), datetime.date(2007, 8, 12)), ('Orthopedic Surgery', 86, datetime.date(2006, 9, 17), datetime.date(2002, 8, 16)), ('Anesthesiology', 94, datetime.date(2003, 12, 3), datetime.date(2004, 11, 16)), ('Pathology', 88, datetime.date(2004, 9, 11), datetime.date(2003, 9, 27)), ('Pathology', 53, datetime.date(2004, 4, 19), datetime.date(2003, 2, 3)), ('Anatomy', 100, datetime.date(2002, 8, 26), datetime.date(2006, 12, 9))]</t>
  </si>
  <si>
    <t>[{'Institution Name': 'Hernandez-Perez', 'Location': 'Lithuania', 'Type of Institution': 'Public', 'Number of Years Worked There': 6, 'Medical Center Level': 'Tertiary', 'Number of Surgeries Performed': 156, 'Additional Responsibilities': [], 'Percentage of Patients with Complications': 47.02548561828082,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'Carey, Ramos and James', 'Location': 'Lithuania', 'Type of Institution': 'Private', 'Number of Years Worked There': 15, 'Medical Center Level': 'Primary', 'Number of Surgeries Performed': 359, 'Additional Responsibilities': [], 'Percentage of Patients with Complications': 25.09889012888418,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 {'Institution Name': 'Abbott LLC', 'Location': 'Lithuania', 'Type of Institution': 'Private', 'Number of Years Worked There': 2, 'Medical Center Level': 'Tertiary', 'Number of Surgeries Performed': 542, 'Additional Responsibilities': ['Research scientist (medical)', 'Printmaker'], 'Percentage of Patients with Complications': 22.96861045043187, 'Patient Feedback': 'Extremely dissatisfied with the entire process.', 'Patient Feedback Label': 1, 'Recommendation Letters': "The surgeon's work is competent and reliable.", 'Recommendation Letters Label': 3, 'Recommendations from Former Employers': "The surgeon's performance is consistent with expectations.", 'Recommendations from Former Employers Label': 3}]</t>
  </si>
  <si>
    <t>Hernandez-Morgan</t>
  </si>
  <si>
    <t>Laura Rivera</t>
  </si>
  <si>
    <t>630.536.3231</t>
  </si>
  <si>
    <t>[('Pathology', 53, datetime.date(2003, 5, 24), datetime.date(2005, 4, 5)), ('Physiology', 79, datetime.date(2002, 4, 9), datetime.date(2005, 8, 6)), ('Physiology', 80, datetime.date(2006, 11, 8), datetime.date(2003, 7, 26)), ('Anesthesiology', 59, datetime.date(2007, 1, 6), datetime.date(2002, 4, 26)), ('Anatomy', 70, datetime.date(2005, 6, 24), datetime.date(2004, 12, 19)), ('Physiology', 74, datetime.date(2003, 11, 12), datetime.date(2005, 10, 26)), ('Surgical Techniques', 52, datetime.date(2005, 9, 23), datetime.date(2003, 7, 13)), ('Plastic and Reconstructive Surgery', 51, datetime.date(2006, 12, 11), datetime.date(2002, 6, 2)), ('Orthopedic Surgery', 86, datetime.date(2005, 10, 29), datetime.date(2002, 11, 26)), ('Pharmacology', 53, datetime.date(2004, 3, 5), datetime.date(2006, 2, 24))]</t>
  </si>
  <si>
    <t>[{'Institution Name': 'Johnson-Duffy', 'Location': 'United States', 'Type of Institution': 'Private', 'Number of Years Worked There': 24, 'Medical Center Level': 'Primary', 'Number of Surgeries Performed': 417, 'Additional Responsibilities': ['English as a foreign language teacher'], 'Percentage of Patients with Complications': 58.72855190541203,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'Rivera-Harris', 'Location': 'United States', 'Type of Institution': 'Public', 'Number of Years Worked There': 16, 'Medical Center Level': 'Secondary', 'Number of Surgeries Performed': 45, 'Additional Responsibilities': [], 'Percentage of Patients with Complications': 66.76994745418736,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'Frazier Inc', 'Location': 'United States', 'Type of Institution': 'Private', 'Number of Years Worked There': 30, 'Medical Center Level': 'Tertiary', 'Number of Surgeries Performed': 446, 'Additional Responsibilities': ['Advertising art director', 'Printmaker'], 'Percentage of Patients with Complications': 18.554048652092327,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 {'Institution Name': 'Williamson, Phillips and Brown', 'Location': 'United States', 'Type of Institution': 'Public', 'Number of Years Worked There': 20, 'Medical Center Level': 'Secondary', 'Number of Surgeries Performed': 978, 'Additional Responsibilities': ['Hydrogeologist', 'Occupational hygienist', 'Systems analyst', 'Probation officer'], 'Percentage of Patients with Complications': 3.205873190290076, 'Patient Feedback': 'The procedure was botched and caused additional issues.', 'Patient Feedback Label': 1, 'Recommendation Letters': "The surgeon's work is generally adequate.", 'Recommendation Letters Label': 3, 'Recommendations from Former Employers': "The surgeon's performance is average and meets expectations.", 'Recommendations from Former Employers Label': 3}]</t>
  </si>
  <si>
    <t>Smith, Miller and Hinton</t>
  </si>
  <si>
    <t>Dean Cole</t>
  </si>
  <si>
    <t>+1-279-612-1832x33850</t>
  </si>
  <si>
    <t>[('Robotic Surgery', 60, datetime.date(1998, 12, 19), datetime.date(1998, 8, 23)), ('Trauma Surgery', 68, datetime.date(1996, 4, 14), datetime.date(1996, 11, 21)), ('Anesthesiology', 57, datetime.date(1995, 2, 9), datetime.date(2001, 2, 11)), ('Neurosurgery', 76, datetime.date(1998, 11, 16), datetime.date(1998, 2, 14)), ('Vascular Surgery', 78, datetime.date(2001, 1, 12), datetime.date(1994, 10, 7)), ('Pediatric Surgery', 80, datetime.date(1998, 1, 19), datetime.date(1998, 3, 18)), ('Robotic Surgery', 100, datetime.date(1994, 11, 30), datetime.date(1999, 4, 11)), ('Pediatric Surgery', 52, datetime.date(1994, 11, 5), datetime.date(1997, 8, 21)), ('Microbiology', 54, datetime.date(1999, 8, 29), datetime.date(1998, 3, 15)), ('Transplant Surgery', 51, datetime.date(1997, 3, 29), datetime.date(1999, 11, 9))]</t>
  </si>
  <si>
    <t>[{'Institution Name': 'Parks LLC', 'Location': 'Ethiopia', 'Type of Institution': 'Private', 'Number of Years Worked There': 13, 'Medical Center Level': 'Primary', 'Number of Surgeries Performed': 605, 'Additional Responsibilities': ['Administrator, education'], 'Percentage of Patients with Complications': 14.346804400194946,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'Moore-Miller', 'Location': 'Ethiopia', 'Type of Institution': 'Public', 'Number of Years Worked There': 7, 'Medical Center Level': 'Secondary', 'Number of Surgeries Performed': 290, 'Additional Responsibilities': ['Radiographer, therapeutic', 'Sales promotion account executive'], 'Percentage of Patients with Complications': 28.70969996299426,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'Dunn, Myers and Davis', 'Location': 'Ethiopia', 'Type of Institution': 'Private', 'Number of Years Worked There': 26, 'Medical Center Level': 'Tertiary', 'Number of Surgeries Performed': 661, 'Additional Responsibilities': ['Broadcast presenter', 'Scientist, clinical (histocompatibility and immunogenetics)', 'Health physicist'], 'Percentage of Patients with Complications': 0.656817762074724,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 {'Institution Name': 'Cox-Thomas', 'Location': 'Ethiopia', 'Type of Institution': 'Public', 'Number of Years Worked There': 21, 'Medical Center Level': 'Primary', 'Number of Surgeries Performed': 808, 'Additional Responsibilities': ['Immigration officer', 'Catering manager', 'Land/geomatics surveyor'], 'Percentage of Patients with Complications': 53.465571175318814, 'Patient Feedback': 'A standard experience. The doctor did their job.', 'Patient Feedback Label': 3, 'Recommendation Letters': 'The surgeon has shown remarkable skills and dedication.', 'Recommendation Letters Label': 5, 'Recommendations from Former Employers': "The surgeon's work is sufficient and meets basic standards.", 'Recommendations from Former Employers Label': 3}]</t>
  </si>
  <si>
    <t>Bullock, King and Hess</t>
  </si>
  <si>
    <t>Gregory Martin</t>
  </si>
  <si>
    <t>747-959-6622x30492</t>
  </si>
  <si>
    <t>[('Transplant Surgery', 81, datetime.date(2003, 1, 17), datetime.date(2003, 5, 22)), ('Surgical Techniques', 72, datetime.date(2001, 10, 20), datetime.date(2002, 11, 12)), ('Robotic Surgery', 84, datetime.date(2001, 10, 1), datetime.date(2003, 5, 15)), ('Physiology', 97, datetime.date(2003, 1, 29), datetime.date(2002, 10, 16)), ('Vascular Surgery', 82, datetime.date(2001, 11, 1), datetime.date(2001, 11, 10)), ('Physiology', 61, datetime.date(2001, 12, 7), datetime.date(2002, 3, 6)), ('Plastic and Reconstructive Surgery', 88, datetime.date(2003, 3, 10), datetime.date(2002, 12, 1)), ('Biochemistry', 78, datetime.date(2003, 2, 2), datetime.date(2003, 1, 16)), ('Surgical Techniques', 63, datetime.date(2002, 10, 13), datetime.date(2003, 5, 30)), ('Physiology', 72, datetime.date(2003, 1, 25), datetime.date(2003, 7, 6))]</t>
  </si>
  <si>
    <t>[{'Institution Name': 'Miller-Serrano', 'Location': 'Russia', 'Type of Institution': 'Private', 'Number of Years Worked There': 2, 'Medical Center Level': 'Primary', 'Number of Surgeries Performed': 115, 'Additional Responsibilities': ['Community development worker', 'Hotel manager', 'Farm manager'], 'Percentage of Patients with Complications': 89.01875910756708,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'Wallace, Adkins and Greer', 'Location': 'Russia', 'Type of Institution': 'Private', 'Number of Years Worked There': 6, 'Medical Center Level': 'Tertiary', 'Number of Surgeries Performed': 218, 'Additional Responsibilities': ['Telecommunications researcher', 'Administrator, Civil Service', 'Animal technologist', 'Immigration officer'], 'Percentage of Patients with Complications': 48.731425860170994,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'Ferguson LLC', 'Location': 'Russia', 'Type of Institution': 'Private', 'Number of Years Worked There': 24, 'Medical Center Level': 'Tertiary', 'Number of Surgeries Performed': 518, 'Additional Responsibilities': ['Estate agent', 'Systems analyst', 'Landscape architect'], 'Percentage of Patients with Complications': 54.7776469553348,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 {'Institution Name': 'Williams, Carter and Pope', 'Location': 'Russia', 'Type of Institution': 'Private', 'Number of Years Worked There': 1, 'Medical Center Level': 'Secondary', 'Number of Surgeries Performed': 733, 'Additional Responsibilities': ['Interior and spatial designer', 'Music therapist', 'Community education officer'], 'Percentage of Patients with Complications': 40.51241032805777, 'Patient Feedback': 'Horrible experience, the surgery left me in worse condition.', 'Patient Feedback Label': 1, 'Recommendation Letters': "The surgeon's work has been satisfactory but with some concerns.", 'Recommendation Letters Label': 2, 'Recommendations from Former Employers': "This surgeon's performance was consistently poor.", 'Recommendations from Former Employers Label': 1}]</t>
  </si>
  <si>
    <t>Meyers, Best and Montoya</t>
  </si>
  <si>
    <t>Angela Levine</t>
  </si>
  <si>
    <t>001-214-857-6965x432</t>
  </si>
  <si>
    <t>[('Anatomy', 57, datetime.date(2002, 6, 7), datetime.date(2003, 9, 15)), ('Anesthesiology', 67, datetime.date(2004, 5, 18), datetime.date(2005, 10, 5)), ('Biochemistry', 50, datetime.date(2002, 12, 23), datetime.date(2005, 11, 8)), ('Trauma Surgery', 76, datetime.date(2002, 11, 19), datetime.date(2005, 1, 21)), ('Orthopedic Surgery', 61, datetime.date(2003, 3, 4), datetime.date(2005, 7, 11)), ('Cardiothoracic Surgery', 81, datetime.date(2003, 12, 10), datetime.date(2004, 7, 14)), ('Surgical Techniques', 71, datetime.date(2003, 12, 26), datetime.date(2002, 10, 11)), ('Pathology', 78, datetime.date(2004, 3, 21), datetime.date(2003, 9, 25)), ('Robotic Surgery', 81, datetime.date(2005, 10, 16), datetime.date(2004, 5, 4)), ('Vascular Surgery', 62, datetime.date(2005, 2, 24), datetime.date(2002, 9, 29))]</t>
  </si>
  <si>
    <t>[{'Institution Name': 'Thomas-Melton', 'Location': 'France', 'Type of Institution': 'Private', 'Number of Years Worked There': 18, 'Medical Center Level': 'Primary', 'Number of Surgeries Performed': 435, 'Additional Responsibilities': ['Commissioning editor', 'Sub'], 'Percentage of Patients with Complications': 43.88850420482814,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 {'Institution Name': 'Thomas, Parker and Gould', 'Location': 'France', 'Type of Institution': 'Public', 'Number of Years Worked There': 23, 'Medical Center Level': 'Secondary', 'Number of Surgeries Performed': 876, 'Additional Responsibilities': ['Sound technician, broadcasting/film/video'], 'Percentage of Patients with Complications': 90.48854446027467, 'Patient Feedback': 'The doctor was amazing. The surgery was perfect and the recovery was smooth.', 'Patient Feedback Label': 5, 'Recommendation Letters': 'The surgeon has demonstrated excellent skills and professionalism.', 'Recommendation Letters Label': 4, 'Recommendations from Former Employers': "The surgeon's work has been satisfactory and meets basic standards.", 'Recommendations from Former Employers Label': 3}]</t>
  </si>
  <si>
    <t>Malone Ltd</t>
  </si>
  <si>
    <t>Katherine Smith</t>
  </si>
  <si>
    <t>(985)873-6002</t>
  </si>
  <si>
    <t>[('Physiology', 54, datetime.date(2005, 1, 13), datetime.date(2000, 9, 21)), ('Emergency Medicine', 90, datetime.date(1999, 7, 26), datetime.date(2003, 6, 15)), ('Transplant Surgery', 62, datetime.date(2001, 4, 11), datetime.date(1999, 12, 11)), ('Emergency Medicine', 60, datetime.date(2002, 5, 22), datetime.date(2000, 2, 8)), ('Surgical Techniques', 80, datetime.date(2000, 1, 12), datetime.date(2005, 12, 22)), ('Pharmacology', 91, datetime.date(2001, 6, 6), datetime.date(2001, 12, 31)), ('Emergency Medicine', 55, datetime.date(2001, 10, 3), datetime.date(2004, 8, 1)), ('Pathology', 76, datetime.date(2003, 7, 9), datetime.date(2000, 5, 2)), ('Cardiothoracic Surgery', 68, datetime.date(2004, 10, 27), datetime.date(2001, 9, 9)), ('Anesthesiology', 66, datetime.date(2005, 4, 4), datetime.date(2000, 11, 14))]</t>
  </si>
  <si>
    <t>[{'Institution Name': 'Wright Ltd', 'Location': 'Argentina', 'Type of Institution': 'Private', 'Number of Years Worked There': 10, 'Medical Center Level': 'Secondary', 'Number of Surgeries Performed': 124, 'Additional Responsibilities': ['Learning mentor', 'Health promotion specialist', 'Video editor'], 'Percentage of Patients with Complications': 38.66639306744703,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'Wilson-Williams', 'Location': 'Argentina', 'Type of Institution': 'Public', 'Number of Years Worked There': 9, 'Medical Center Level': 'Primary', 'Number of Surgeries Performed': 460, 'Additional Responsibilities': ['Quality manager'], 'Percentage of Patients with Complications': 63.023777284597415,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'Parker-Nicholson', 'Location': 'Argentina', 'Type of Institution': 'Private', 'Number of Years Worked There': 27, 'Medical Center Level': 'Tertiary', 'Number of Surgeries Performed': 360, 'Additional Responsibilities': [], 'Percentage of Patients with Complications': 59.088686017818894,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'Cox, Harris and Ward', 'Location': 'Argentina', 'Type of Institution': 'Private', 'Number of Years Worked There': 19, 'Medical Center Level': 'Tertiary', 'Number of Surgeries Performed': 512, 'Additional Responsibilities': ['Chemist, analytical'], 'Percentage of Patients with Complications': 61.322481622230086,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 {'Institution Name': 'Huff-Mckay', 'Location': 'Argentina', 'Type of Institution': 'Public', 'Number of Years Worked There': 13, 'Medical Center Level': 'Tertiary', 'Number of Surgeries Performed': 701, 'Additional Responsibilities': ['Engineer, chemical', 'Surgeon'], 'Percentage of Patients with Complications': 47.441339970341204, 'Patient Feedback': 'The doctor was exceptional and the surgery was a success.', 'Patient Feedback Label': 5, 'Recommendation Letters': 'I recommend this surgeon. They have consistently shown good skills and a professional demeanor.', 'Recommendation Letters Label': 4, 'Recommendations from Former Employers': 'This surgeon is a top-notch professional.', 'Recommendations from Former Employers Label': 4}]</t>
  </si>
  <si>
    <t>Rose, Ellis and Conley</t>
  </si>
  <si>
    <t>Tristan Ramos</t>
  </si>
  <si>
    <t>[('Vascular Surgery', 56, datetime.date(2003, 9, 19), datetime.date(2004, 10, 22)), ('Microbiology', 78, datetime.date(2003, 11, 21), datetime.date(2003, 6, 24)), ('Microbiology', 69, datetime.date(2004, 11, 23), datetime.date(2004, 1, 9)), ('Pediatric Surgery', 75, datetime.date(2003, 8, 17), datetime.date(2004, 6, 3)), ('Transplant Surgery', 77, datetime.date(2004, 4, 20), datetime.date(2003, 8, 17)), ('Transplant Surgery', 85, datetime.date(2004, 5, 16), datetime.date(2004, 1, 30)), ('Ethics in Medical Practice', 94, datetime.date(2004, 4, 3), datetime.date(2003, 9, 28)), ('Oncological Surgery', 88, datetime.date(2003, 8, 18), datetime.date(2004, 1, 17)), ('Pathology', 80, datetime.date(2004, 9, 4), datetime.date(2004, 12, 4)), ('Oncological Surgery', 65, datetime.date(2004, 5, 18), datetime.date(2003, 11, 19))]</t>
  </si>
  <si>
    <t>[{'Institution Name': 'Holder, Pham and Anderson', 'Location': 'Russia', 'Type of Institution': 'Private', 'Number of Years Worked There': 13, 'Medical Center Level': 'Tertiary', 'Number of Surgeries Performed': 687, 'Additional Responsibilities': ['Financial trader', 'Hotel manager', 'Financial adviser'], 'Percentage of Patients with Complications': 89.02700594511343,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'Burke and Sons', 'Location': 'Russia', 'Type of Institution': 'Public', 'Number of Years Worked There': 17, 'Medical Center Level': 'Tertiary', 'Number of Surgeries Performed': 570, 'Additional Responsibilities': ['Travel agency manager', 'Chemical engineer', 'Hydrologist', 'Film/video editor', 'Brewing technologist'], 'Percentage of Patients with Complications': 93.82796725537219,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'Burton, Williams and Alexander', 'Location': 'Russia', 'Type of Institution': 'Public', 'Number of Years Worked There': 9, 'Medical Center Level': 'Tertiary', 'Number of Surgeries Performed': 615, 'Additional Responsibilities': ['Geochemist', 'Conservation officer, historic buildings'], 'Percentage of Patients with Complications': 87.32880173490133,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 {'Institution Name': 'Wong, Rodgers and Griffin', 'Location': 'Russia', 'Type of Institution': 'Public', 'Number of Years Worked There': 19, 'Medical Center Level': 'Tertiary', 'Number of Surgeries Performed': 179, 'Additional Responsibilities': ['Jewellery designer', 'Teacher, music', 'Accountant, chartered public finance', 'Manufacturing engineer'], 'Percentage of Patients with Complications': 95.99861067968745, 'Patient Feedback': 'I am extremely happy with the surgery and the care provided.', 'Patient Feedback Label': 5, 'Recommendation Letters': "There are no significant issues with this surgeon's performance.", 'Recommendation Letters Label': 3, 'Recommendations from Former Employers': 'I strongly recommend this surgeon for their excellent work.', 'Recommendations from Former Employers Label': 4}]</t>
  </si>
  <si>
    <t>Flowers Inc</t>
  </si>
  <si>
    <t>Elizabeth Myers</t>
  </si>
  <si>
    <t>+1-609-915-1111x39534</t>
  </si>
  <si>
    <t>[('Ethics in Medical Practice', 52, datetime.date(2004, 6, 27), datetime.date(2004, 6, 6)), ('Emergency Medicine', 94, datetime.date(2005, 1, 14), datetime.date(2005, 5, 18)), ('Trauma Surgery', 66, datetime.date(2005, 1, 1), datetime.date(2008, 1, 8)), ('Neurosurgery', 97, datetime.date(2005, 8, 9), datetime.date(2005, 1, 21)), ('Cardiothoracic Surgery', 80, datetime.date(2007, 7, 31), datetime.date(2006, 8, 24)), ('Biochemistry', 94, datetime.date(2008, 4, 25), datetime.date(2006, 10, 22)), ('Transplant Surgery', 57, datetime.date(2004, 12, 3), datetime.date(2006, 5, 29)), ('Emergency Medicine', 90, datetime.date(2005, 11, 30), datetime.date(2008, 4, 1)), ('Neurosurgery', 53, datetime.date(2007, 7, 13), datetime.date(2007, 11, 8)), ('Robotic Surgery', 90, datetime.date(2004, 9, 16), datetime.date(2007, 9, 4))]</t>
  </si>
  <si>
    <t>[{'Institution Name': 'Bowman-Morales', 'Location': 'Romania', 'Type of Institution': 'Public', 'Number of Years Worked There': 22, 'Medical Center Level': 'Secondary', 'Number of Surgeries Performed': 798, 'Additional Responsibilities': ['Education officer, museum'], 'Percentage of Patients with Complications': 88.29286183217403,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'Johnson and Sons', 'Location': 'Romania', 'Type of Institution': 'Public', 'Number of Years Worked There': 17, 'Medical Center Level': 'Secondary', 'Number of Surgeries Performed': 844, 'Additional Responsibilities': ['Leisure centre manager', 'Minerals surveyor', 'Therapeutic radiographer', 'Diplomatic Services operational officer', 'Chartered certified accountant'], 'Percentage of Patients with Complications': 35.31174172605135,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'Warren, Rodriguez and Jimenez', 'Location': 'Romania', 'Type of Institution': 'Public', 'Number of Years Worked There': 22, 'Medical Center Level': 'Tertiary', 'Number of Surgeries Performed': 633, 'Additional Responsibilities': ['Arts administrator'], 'Percentage of Patients with Complications': 97.13720738795631,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'Mcdonald, Jones and Palmer', 'Location': 'Romania', 'Type of Institution': 'Private', 'Number of Years Worked There': 17, 'Medical Center Level': 'Primary', 'Number of Surgeries Performed': 550, 'Additional Responsibilities': ['Teaching laboratory technician', 'Lecturer, higher education', 'Buyer, retail'], 'Percentage of Patients with Complications': 99.48718626317182,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 {'Institution Name': 'Nash Inc', 'Location': 'Romania', 'Type of Institution': 'Private', 'Number of Years Worked There': 10, 'Medical Center Level': 'Tertiary', 'Number of Surgeries Performed': 424, 'Additional Responsibilities': ['Systems developer'], 'Percentage of Patients with Complications': 59.12438363935003, 'Patient Feedback': 'I received competent care, nothing more.', 'Patient Feedback Label': 3, 'Recommendation Letters': 'This surgeon is a top-tier professional with outstanding abilities.', 'Recommendation Letters Label': 5, 'Recommendations from Former Employers': "This surgeon's conduct was often problematic.", 'Recommendations from Former Employers Label': 1}]</t>
  </si>
  <si>
    <t>Goodwin, Warren and Edwards</t>
  </si>
  <si>
    <t>Ricky Johnson</t>
  </si>
  <si>
    <t>+1-949-215-1102x62367</t>
  </si>
  <si>
    <t>[('Trauma Surgery', 60, datetime.date(2000, 10, 13), datetime.date(2000, 6, 28)), ('Trauma Surgery', 88, datetime.date(2000, 8, 15), datetime.date(2002, 3, 5)), ('Biochemistry', 59, datetime.date(2001, 3, 11), datetime.date(2002, 3, 16)), ('Orthopedic Surgery', 62, datetime.date(2001, 2, 26), datetime.date(2000, 11, 21)), ('Pharmacology', 86, datetime.date(2001, 5, 19), datetime.date(2002, 2, 20)), ('Biochemistry', 55, datetime.date(2002, 7, 5), datetime.date(2000, 7, 7)), ('Pathology', 76, datetime.date(2000, 11, 22), datetime.date(2002, 7, 10)), ('Oncological Surgery', 73, datetime.date(2001, 11, 17), datetime.date(2002, 8, 17)), ('Physiology', 61, datetime.date(2002, 9, 30), datetime.date(2000, 9, 19)), ('Pathology', 87, datetime.date(2001, 11, 14), datetime.date(2002, 1, 24))]</t>
  </si>
  <si>
    <t>[{'Institution Name': 'Ramirez Ltd', 'Location': 'India', 'Type of Institution': 'Public', 'Number of Years Worked There': 10, 'Medical Center Level': 'Primary', 'Number of Surgeries Performed': 580, 'Additional Responsibilities': ['Learning mentor', 'Nutritional therapist', 'Psychologist, occupational', 'Biomedical scientist'], 'Percentage of Patients with Complications': 39.845486587854694, 'Patient Feedback': 'The doctor did a good job and I am happy with the results.', 'Patient Feedback Label': 4, 'Recommendation Letters': "The surgeon's conduct has raised some concerns.", 'Recommendation Letters Label': 2, 'Recommendations from Former Employers': "The surgeon's performance is up to standard.", 'Recommendations from Former Employers Label': 3}]</t>
  </si>
  <si>
    <t>Simpson-Hicks</t>
  </si>
  <si>
    <t>Nina Spencer</t>
  </si>
  <si>
    <t>645.416.7111</t>
  </si>
  <si>
    <t>[('Pathology', 67, datetime.date(2001, 1, 16), datetime.date(2000, 11, 22)), ('Cardiothoracic Surgery', 51, datetime.date(2001, 12, 20), datetime.date(2002, 5, 15)), ('Microbiology', 76, datetime.date(2002, 1, 21), datetime.date(2001, 6, 22)), ('Anatomy', 88, datetime.date(2001, 10, 10), datetime.date(2001, 8, 25)), ('Neurosurgery', 54, datetime.date(2001, 11, 14), datetime.date(2002, 4, 21)), ('Biochemistry', 54, datetime.date(2001, 4, 6), datetime.date(2002, 4, 25)), ('Anesthesiology', 81, datetime.date(2001, 3, 18), datetime.date(2001, 3, 25)), ('Orthopedic Surgery', 70, datetime.date(2000, 12, 26), datetime.date(2002, 3, 18)), ('Microbiology', 92, datetime.date(2001, 12, 2), datetime.date(2002, 6, 16)), ('Surgical Techniques', 65, datetime.date(2001, 11, 17), datetime.date(2002, 2, 20))]</t>
  </si>
  <si>
    <t>[{'Institution Name': 'Blanchard LLC', 'Location': 'Ukraine', 'Type of Institution': 'Private', 'Number of Years Worked There': 16, 'Medical Center Level': 'Primary', 'Number of Surgeries Performed': 300, 'Additional Responsibilities': ['Surveyor, building control', 'Control and instrumentation engineer', 'Personal assistant', 'Air traffic controller', 'Engineer, electrical'], 'Percentage of Patients with Complications': 67.63705872214332, 'Patient Feedback': 'Disappointed with the procedure and the lack of care.', 'Patient Feedback Label': 2, 'Recommendation Letters': 'I highly recommend this surgeon for their skills and professionalism.', 'Recommendation Letters Label': 4, 'Recommendations from Former Employers': "This surgeon's performance had highs and lows.", 'Recommendations from Former Employers Label': 2}]</t>
  </si>
  <si>
    <t>Smith, Perez and Miller</t>
  </si>
  <si>
    <t>Brandon Peck</t>
  </si>
  <si>
    <t>+1-209-357-5115x4674</t>
  </si>
  <si>
    <t>[('Oncological Surgery', 70, datetime.date(2002, 9, 5), datetime.date(2003, 8, 14)), ('Pharmacology', 80, datetime.date(2004, 1, 29), datetime.date(2006, 9, 10)), ('Robotic Surgery', 99, datetime.date(2004, 1, 12), datetime.date(2003, 8, 1)), ('Orthopedic Surgery', 56, datetime.date(2005, 6, 18), datetime.date(2006, 2, 13)), ('Microbiology', 85, datetime.date(2006, 4, 13), datetime.date(2005, 7, 2)), ('Neurosurgery', 61, datetime.date(2006, 3, 15), datetime.date(2003, 4, 13)), ('Microbiology', 90, datetime.date(2003, 9, 27), datetime.date(2005, 9, 6)), ('Pediatric Surgery', 93, datetime.date(2002, 10, 30), datetime.date(2006, 6, 20)), ('Cardiothoracic Surgery', 90, datetime.date(2001, 10, 30), datetime.date(2006, 9, 18)), ('Trauma Surgery', 93, datetime.date(2002, 8, 2), datetime.date(2004, 9, 18))]</t>
  </si>
  <si>
    <t>[{'Institution Name': 'Barnes, Rivera and Garcia', 'Location': 'Philippines', 'Type of Institution': 'Public', 'Number of Years Worked There': 3, 'Medical Center Level': 'Tertiary', 'Number of Surgeries Performed': 203, 'Additional Responsibilities': [], 'Percentage of Patients with Complications': 42.41580213769996,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'Reed-Bennett', 'Location': 'Philippines', 'Type of Institution': 'Private', 'Number of Years Worked There': 20, 'Medical Center Level': 'Tertiary', 'Number of Surgeries Performed': 591, 'Additional Responsibilities': ['Manufacturing engineer', 'Careers adviser', 'Lexicographer', 'Merchandiser, retail', 'Designer, ceramics/pottery'], 'Percentage of Patients with Complications': 27.846986056656654,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 {'Institution Name': 'Callahan, Williams and Fischer', 'Location': 'Philippines', 'Type of Institution': 'Private', 'Number of Years Worked There': 8, 'Medical Center Level': 'Tertiary', 'Number of Surgeries Performed': 223, 'Additional Responsibilities': ['Operations geologist', 'Community education officer', 'Holiday representative'], 'Percentage of Patients with Complications': 37.98971837801199, 'Patient Feedback': 'I am extremely happy with the surgery and the care provided.', 'Patient Feedback Label': 5, 'Recommendation Letters': "The surgeon's work has been satisfactory but with notable issues.", 'Recommendation Letters Label': 2, 'Recommendations from Former Employers': "The surgeon's work has been satisfactory and meets basic standards.", 'Recommendations from Former Employers Label': 3}]</t>
  </si>
  <si>
    <t>Cameron-Green</t>
  </si>
  <si>
    <t>Jason Adams</t>
  </si>
  <si>
    <t>001-485-560-7755x1567</t>
  </si>
  <si>
    <t>[('Vascular Surgery', 94, datetime.date(2003, 8, 6), datetime.date(2004, 7, 28)), ('Plastic and Reconstructive Surgery', 83, datetime.date(2003, 12, 2), datetime.date(2005, 6, 10)), ('Robotic Surgery', 94, datetime.date(2005, 7, 16), datetime.date(2003, 7, 2)), ('Biochemistry', 84, datetime.date(2003, 7, 19), datetime.date(2005, 1, 2)), ('Pharmacology', 94, datetime.date(2005, 10, 23), datetime.date(2004, 7, 6)), ('Trauma Surgery', 99, datetime.date(2004, 12, 24), datetime.date(2003, 6, 2)), ('Anatomy', 55, datetime.date(2004, 1, 23), datetime.date(2005, 12, 28)), ('Oncological Surgery', 64, datetime.date(2005, 3, 9), datetime.date(2005, 4, 17)), ('Biochemistry', 85, datetime.date(2003, 12, 26), datetime.date(2004, 7, 3)), ('Physiology', 66, datetime.date(2005, 11, 6), datetime.date(2005, 8, 21))]</t>
  </si>
  <si>
    <t>[{'Institution Name': 'Roberts, Clark and Patel', 'Location': 'Ukraine', 'Type of Institution': 'Public', 'Number of Years Worked There': 21, 'Medical Center Level': 'Tertiary', 'Number of Surgeries Performed': 107, 'Additional Responsibilities': ['Health and safety adviser'], 'Percentage of Patients with Complications': 58.118236268054666,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'Wallace, Harris and Williamson', 'Location': 'Ukraine', 'Type of Institution': 'Public', 'Number of Years Worked There': 12, 'Medical Center Level': 'Primary', 'Number of Surgeries Performed': 885, 'Additional Responsibilities': ['Risk manager', 'Engineer, building services', 'Scientist, research (maths)', 'Diagnostic radiographer'], 'Percentage of Patients with Complications': 69.84126221713395,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'Jacobs, Moore and King', 'Location': 'Ukraine', 'Type of Institution': 'Public', 'Number of Years Worked There': 25, 'Medical Center Level': 'Tertiary', 'Number of Surgeries Performed': 764, 'Additional Responsibilities': ['Educational psychologist'], 'Percentage of Patients with Complications': 75.47659278510856,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'Charles LLC', 'Location': 'Ukraine', 'Type of Institution': 'Public', 'Number of Years Worked There': 3, 'Medical Center Level': 'Secondary', 'Number of Surgeries Performed': 59, 'Additional Responsibilities': ['Surveyor, building'], 'Percentage of Patients with Complications': 16.54646311786291,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 {'Institution Name': 'Miller-Luna', 'Location': 'Ukraine', 'Type of Institution': 'Private', 'Number of Years Worked There': 10, 'Medical Center Level': 'Primary', 'Number of Surgeries Performed': 215, 'Additional Responsibilities': ['Air traffic controller'], 'Percentage of Patients with Complications': 36.598241122141616, 'Patient Feedback': 'I received adequate care and attention.', 'Patient Feedback Label': 3, 'Recommendation Letters': "The surgeon's work is reliable and meets expectations.", 'Recommendation Letters Label': 3, 'Recommendations from Former Employers': "This surgeon's conduct was unprofessional.", 'Recommendations from Former Employers Label': 1}]</t>
  </si>
  <si>
    <t>Few claims noted, insurance profile low risk.</t>
  </si>
  <si>
    <t>Gutierrez-Davis</t>
  </si>
  <si>
    <t>Savannah Abbott</t>
  </si>
  <si>
    <t>001-658-833-3404x80880</t>
  </si>
  <si>
    <t>[('Surgical Techniques', 52, datetime.date(2000, 4, 13), datetime.date(1999, 9, 10)), ('Microbiology', 65, datetime.date(2000, 4, 28), datetime.date(2000, 3, 12)), ('Pathology', 95, datetime.date(1999, 5, 24), datetime.date(1999, 11, 1)), ('Cardiothoracic Surgery', 60, datetime.date(1999, 8, 23), datetime.date(2000, 1, 19)), ('Physiology', 93, datetime.date(1999, 9, 6), datetime.date(1999, 6, 3)), ('Microbiology', 85, datetime.date(2000, 2, 24), datetime.date(1999, 6, 13)), ('Pediatric Surgery', 74, datetime.date(2000, 4, 10), datetime.date(2000, 4, 27)), ('Vascular Surgery', 76, datetime.date(2000, 2, 7), datetime.date(2000, 5, 21)), ('Pediatric Surgery', 52, datetime.date(2000, 1, 10), datetime.date(1999, 10, 5)), ('Pathology', 99, datetime.date(2000, 4, 19), datetime.date(2000, 5, 3))]</t>
  </si>
  <si>
    <t>[{'Institution Name': 'Wang, Mccarthy and Koch', 'Location': 'Russia', 'Type of Institution': 'Private', 'Number of Years Worked There': 11, 'Medical Center Level': 'Tertiary', 'Number of Surgeries Performed': 388, 'Additional Responsibilities': ['Charity officer', 'Claims inspector/assessor', 'Chartered loss adjuster'], 'Percentage of Patients with Complications': 96.77943769141383, 'Patient Feedback': 'I am extremely happy with the surgery and the care provided.', 'Patient Feedback Label': 5, 'Recommendation Letters': "There are major issues with this surgeon's practice.", 'Recommendation Letters Label': 1, 'Recommendations from Former Employers': "There were minor concerns about this surgeon's behavior.", 'Recommendations from Former Employers Label': 2}]</t>
  </si>
  <si>
    <t>Average risk with minor claims noted.</t>
  </si>
  <si>
    <t>Walker-Juarez</t>
  </si>
  <si>
    <t>Kaitlyn Brown</t>
  </si>
  <si>
    <t>(816)684-6509</t>
  </si>
  <si>
    <t>[('Oncological Surgery', 50, datetime.date(1999, 8, 26), datetime.date(1997, 1, 10)), ('Physiology', 59, datetime.date(1997, 7, 10), datetime.date(1998, 3, 29)), ('Pharmacology', 73, datetime.date(1997, 7, 25), datetime.date(1999, 9, 17)), ('Anatomy', 67, datetime.date(1997, 6, 7), datetime.date(2001, 7, 18)), ('Cardiothoracic Surgery', 71, datetime.date(1998, 10, 1), datetime.date(2001, 5, 23)), ('Cardiothoracic Surgery', 61, datetime.date(1998, 1, 15), datetime.date(1999, 8, 7)), ('Pharmacology', 78, datetime.date(2001, 8, 11), datetime.date(1998, 2, 25)), ('Anatomy', 70, datetime.date(1998, 12, 2), datetime.date(1999, 11, 26)), ('Robotic Surgery', 85, datetime.date(1998, 5, 8), datetime.date(1999, 1, 19)), ('Pathology', 95, datetime.date(2000, 7, 29), datetime.date(1999, 10, 27))]</t>
  </si>
  <si>
    <t>[{'Institution Name': 'Tanner, Navarro and Barrett', 'Location': 'Belarus', 'Type of Institution': 'Public', 'Number of Years Worked There': 14, 'Medical Center Level': 'Secondary', 'Number of Surgeries Performed': 962, 'Additional Responsibilities': ['Psychotherapist, child', 'Product/process development scientist', 'Buyer, industrial', 'Chartered loss adjuster', 'Private music teacher'], 'Percentage of Patients with Complications': 73.14133729543036,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'Johnson and Sons', 'Location': 'Belarus', 'Type of Institution': 'Private', 'Number of Years Worked There': 30, 'Medical Center Level': 'Secondary', 'Number of Surgeries Performed': 338, 'Additional Responsibilities': ['Community education officer', 'Landscape architect', 'Further education lecturer', 'Medical secretary'], 'Percentage of Patients with Complications': 95.3923871265283,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 {'Institution Name': 'Roberts and Sons', 'Location': 'Belarus', 'Type of Institution': 'Public', 'Number of Years Worked There': 18, 'Medical Center Level': 'Primary', 'Number of Surgeries Performed': 518, 'Additional Responsibilities': ['Legal executive', 'Comptroller', 'Dispensing optician'], 'Percentage of Patients with Complications': 26.49063874343597, 'Patient Feedback': 'The surgery was handled expertly and the care was excellent.', 'Patient Feedback Label': 4, 'Recommendation Letters': 'The surgeon has performed to a competent standard.', 'Recommendation Letters Label': 3, 'Recommendations from Former Employers': 'The surgeon has demonstrated excellent skills and professionalism.', 'Recommendations from Former Employers Label': 4}]</t>
  </si>
  <si>
    <t>Cantu, Sanchez and Dudley</t>
  </si>
  <si>
    <t>Mark Armstrong</t>
  </si>
  <si>
    <t>951-525-7207x79968</t>
  </si>
  <si>
    <t>[('Robotic Surgery', 82, datetime.date(2002, 6, 26), datetime.date(2003, 2, 6)), ('Cardiothoracic Surgery', 73, datetime.date(2002, 2, 17), datetime.date(2002, 2, 19)), ('Anatomy', 55, datetime.date(2003, 8, 11), datetime.date(2002, 9, 11)), ('Pharmacology', 92, datetime.date(2002, 8, 18), datetime.date(2002, 8, 22)), ('Pediatric Surgery', 87, datetime.date(2002, 4, 30), datetime.date(2002, 6, 8)), ('Vascular Surgery', 70, datetime.date(2003, 2, 16), datetime.date(2003, 2, 16)), ('Pediatric Surgery', 91, datetime.date(2003, 5, 18), datetime.date(2003, 6, 21)), ('Neurosurgery', 79, datetime.date(2003, 9, 5), datetime.date(2002, 9, 24)), ('Pathology', 70, datetime.date(2003, 3, 30), datetime.date(2002, 3, 6)), ('Pediatric Surgery', 77, datetime.date(2002, 4, 28), datetime.date(2002, 12, 17))]</t>
  </si>
  <si>
    <t>[{'Institution Name': 'Murray-Mullins', 'Location': 'United States', 'Type of Institution': 'Public', 'Number of Years Worked There': 21, 'Medical Center Level': 'Tertiary', 'Number of Surgeries Performed': 438, 'Additional Responsibilities': ['IT sales professional', 'Tree surgeon'], 'Percentage of Patients with Complications': 62.38867484926152,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'Walker-Thomas', 'Location': 'United States', 'Type of Institution': 'Private', 'Number of Years Worked There': 18, 'Medical Center Level': 'Tertiary', 'Number of Surgeries Performed': 352, 'Additional Responsibilities': ['Network engineer', 'Production manager', 'Therapist, drama', 'Graphic designer'], 'Percentage of Patients with Complications': 54.256375525068066,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'Lindsey, Ramirez and Clark', 'Location': 'United States', 'Type of Institution': 'Private', 'Number of Years Worked There': 16, 'Medical Center Level': 'Primary', 'Number of Surgeries Performed': 681, 'Additional Responsibilities': ['Farm manager'], 'Percentage of Patients with Complications': 59.68824072594925,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'Leon and Sons', 'Location': 'United States', 'Type of Institution': 'Private', 'Number of Years Worked There': 2, 'Medical Center Level': 'Primary', 'Number of Surgeries Performed': 349, 'Additional Responsibilities': [], 'Percentage of Patients with Complications': 96.08849028660612,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 {'Institution Name': 'Dougherty, Torres and Peterson', 'Location': 'United States', 'Type of Institution': 'Public', 'Number of Years Worked There': 18, 'Medical Center Level': 'Tertiary', 'Number of Surgeries Performed': 257, 'Additional Responsibilities': ['Conservator, museum/gallery', 'Immunologist', 'Chartered loss adjuster'], 'Percentage of Patients with Complications': 95.7513148465258, 'Patient Feedback': 'The surgery was well done and the follow-up was great.', 'Patient Feedback Label': 4, 'Recommendation Letters': 'The surgeon has demonstrated adequate skills.', 'Recommendation Letters Label': 3, 'Recommendations from Former Employers': 'This surgeon has shown great dedication and skill.', 'Recommendations from Former Employers Label': 4}]</t>
  </si>
  <si>
    <t>Pittman, Brown and Velasquez</t>
  </si>
  <si>
    <t>Pamela Jones</t>
  </si>
  <si>
    <t>907-958-4374x481</t>
  </si>
  <si>
    <t>[('Transplant Surgery', 77, datetime.date(2005, 8, 11), datetime.date(2004, 12, 12)), ('Pediatric Surgery', 65, datetime.date(2004, 7, 11), datetime.date(2005, 3, 29)), ('Physiology', 71, datetime.date(2005, 3, 30), datetime.date(2004, 12, 16)), ('Ethics in Medical Practice', 66, datetime.date(2004, 12, 6), datetime.date(2004, 10, 16)), ('Microbiology', 76, datetime.date(2004, 6, 4), datetime.date(2004, 6, 7)), ('Vascular Surgery', 82, datetime.date(2005, 3, 23), datetime.date(2005, 7, 31)), ('Biochemistry', 55, datetime.date(2004, 12, 17), datetime.date(2005, 2, 18)), ('Oncological Surgery', 65, datetime.date(2005, 6, 27), datetime.date(2005, 5, 1)), ('Cardiothoracic Surgery', 72, datetime.date(2004, 5, 19), datetime.date(2004, 10, 8)), ('Vascular Surgery', 93, datetime.date(2005, 3, 24), datetime.date(2004, 7, 10))]</t>
  </si>
  <si>
    <t>[{'Institution Name': 'Ramirez, Anderson and Fischer', 'Location': 'Germany', 'Type of Institution': 'Private', 'Number of Years Worked There': 11, 'Medical Center Level': 'Secondary', 'Number of Surgeries Performed': 315, 'Additional Responsibilities': ['Medical secretary'], 'Percentage of Patients with Complications': 98.80306335948649,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'Huang, Long and Jensen', 'Location': 'Germany', 'Type of Institution': 'Public', 'Number of Years Worked There': 10, 'Medical Center Level': 'Tertiary', 'Number of Surgeries Performed': 61, 'Additional Responsibilities': ['Housing manager/officer', 'Homeopath', 'Copywriter, advertising', 'Acupuncturist', 'Mental health nurse'], 'Percentage of Patients with Complications': 76.68372411970259,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'Lowe-Coffey', 'Location': 'Germany', 'Type of Institution': 'Public', 'Number of Years Worked There': 6, 'Medical Center Level': 'Primary', 'Number of Surgeries Performed': 674, 'Additional Responsibilities': ['Contracting civil engineer', 'Press photographer'], 'Percentage of Patients with Complications': 68.76527528642298,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'Watson-Chapman', 'Location': 'Germany', 'Type of Institution': 'Public', 'Number of Years Worked There': 21, 'Medical Center Level': 'Tertiary', 'Number of Surgeries Performed': 924, 'Additional Responsibilities': ['Psychotherapist, child', 'Psychologist, occupational'], 'Percentage of Patients with Complications': 68.8704339927011,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 {'Institution Name': 'Rogers, Howard and Fernandez', 'Location': 'Germany', 'Type of Institution': 'Private', 'Number of Years Worked There': 6, 'Medical Center Level': 'Secondary', 'Number of Surgeries Performed': 607, 'Additional Responsibilities': ['Immigration officer', 'Accommodation manager', 'Contractor', 'Patent attorney'], 'Percentage of Patients with Complications': 44.88284031667504, 'Patient Feedback': 'Not satisfied with the experience. The doctor was inattentive.', 'Patient Feedback Label': 2, 'Recommendation Letters': "The surgeon's performance is up to standard.", 'Recommendation Letters Label': 3, 'Recommendations from Former Employers': "There were occasional lapses in this surgeon's performance.", 'Recommendations from Former Employers Label': 2}]</t>
  </si>
  <si>
    <t>Gray Ltd</t>
  </si>
  <si>
    <t>Frank Jackson</t>
  </si>
  <si>
    <t>(393)360-0310x469</t>
  </si>
  <si>
    <t>[('Physiology', 79, datetime.date(1997, 8, 2), datetime.date(1997, 10, 6)), ('Pediatric Surgery', 95, datetime.date(1998, 9, 23), datetime.date(1998, 7, 17)), ('Emergency Medicine', 59, datetime.date(1997, 6, 15), datetime.date(1998, 3, 20)), ('Cardiothoracic Surgery', 88, datetime.date(1998, 6, 25), datetime.date(1997, 8, 1)), ('Anesthesiology', 69, datetime.date(1998, 7, 28), datetime.date(1997, 10, 21)), ('Pharmacology', 72, datetime.date(1997, 6, 7), datetime.date(1998, 5, 19)), ('Trauma Surgery', 66, datetime.date(1998, 7, 27), datetime.date(1997, 6, 26)), ('Biochemistry', 60, datetime.date(1998, 1, 2), datetime.date(1998, 8, 31)), ('Cardiothoracic Surgery', 95, datetime.date(1997, 12, 15), datetime.date(1997, 7, 23)), ('Pharmacology', 69, datetime.date(1997, 7, 12), datetime.date(1998, 7, 17))]</t>
  </si>
  <si>
    <t>[{'Institution Name': 'Morgan Group', 'Location': 'Brazil', 'Type of Institution': 'Private', 'Number of Years Worked There': 30, 'Medical Center Level': 'Secondary', 'Number of Surgeries Performed': 751, 'Additional Responsibilities': ['Designer, textile', 'Clinical cytogeneticist', 'Chartered certified accountant', 'Designer, furniture'], 'Percentage of Patients with Complications': 28.831951593526426,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'Miller-Mccarty', 'Location': 'Brazil', 'Type of Institution': 'Public', 'Number of Years Worked There': 9, 'Medical Center Level': 'Primary', 'Number of Surgeries Performed': 803, 'Additional Responsibilities': ['Physicist, medical', 'Minerals surveyor', 'Conservation officer, historic buildings', 'Architect'], 'Percentage of Patients with Complications': 5.222943383358691,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 {'Institution Name': 'Anderson-Beasley', 'Location': 'Brazil', 'Type of Institution': 'Private', 'Number of Years Worked There': 10, 'Medical Center Level': 'Primary', 'Number of Surgeries Performed': 125, 'Additional Responsibilities': [], 'Percentage of Patients with Complications': 45.794493458495964, 'Patient Feedback': "Happy with the surgery and the doctor's professionalism.", 'Patient Feedback Label': 4, 'Recommendation Letters': 'The surgeon has performed at an acceptable level.', 'Recommendation Letters Label': 3, 'Recommendations from Former Employers': 'The surgeon has consistently met basic expectations.', 'Recommendations from Former Employers Label': 3}]</t>
  </si>
  <si>
    <t>Crawford Group</t>
  </si>
  <si>
    <t>Ryan Pierce</t>
  </si>
  <si>
    <t>+1-437-751-7383x48618</t>
  </si>
  <si>
    <t>[('Pharmacology', 69, datetime.date(2007, 6, 26), datetime.date(2004, 10, 24)), ('Surgical Techniques', 74, datetime.date(2007, 3, 24), datetime.date(2006, 1, 20)), ('Microbiology', 67, datetime.date(2005, 6, 1), datetime.date(2007, 6, 27)), ('Physiology', 55, datetime.date(2004, 4, 24), datetime.date(2008, 2, 23)), ('Ethics in Medical Practice', 61, datetime.date(2007, 9, 7), datetime.date(2004, 11, 18)), ('Trauma Surgery', 74, datetime.date(2005, 6, 18), datetime.date(2007, 7, 5)), ('Anesthesiology', 73, datetime.date(2005, 3, 4), datetime.date(2005, 9, 23)), ('Orthopedic Surgery', 55, datetime.date(2005, 3, 26), datetime.date(2007, 3, 30)), ('Neurosurgery', 80, datetime.date(2005, 4, 27), datetime.date(2007, 9, 27)), ('Orthopedic Surgery', 53, datetime.date(2004, 9, 12), datetime.date(2006, 10, 30))]</t>
  </si>
  <si>
    <t>[{'Institution Name': 'Kerr, Harvey and Hardin', 'Location': 'Russia', 'Type of Institution': 'Private', 'Number of Years Worked There': 14, 'Medical Center Level': 'Secondary', 'Number of Surgeries Performed': 1000, 'Additional Responsibilities': ['Control and instrumentation engineer', 'Engineer, civil (contracting)'], 'Percentage of Patients with Complications': 45.163900730278826,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 {'Institution Name': 'Johnson LLC', 'Location': 'Russia', 'Type of Institution': 'Public', 'Number of Years Worked There': 13, 'Medical Center Level': 'Secondary', 'Number of Surgeries Performed': 833, 'Additional Responsibilities': ['Warden/ranger', 'Water quality scientist'], 'Percentage of Patients with Complications': 3.2848599824528923, 'Patient Feedback': 'The surgery was a disaster. The doctor was rude and unprofessional, and the staff were not helpful at all.', 'Patient Feedback Label': 1, 'Recommendation Letters': "The surgeon's performance has been exemplary.", 'Recommendation Letters Label': 4, 'Recommendations from Former Employers': "This surgeon's skills were inadequate.", 'Recommendations from Former Employers Label': 1}]</t>
  </si>
  <si>
    <t>Lopez PLC</t>
  </si>
  <si>
    <t>Alicia Johnson</t>
  </si>
  <si>
    <t>(835)762-8906</t>
  </si>
  <si>
    <t>[('Plastic and Reconstructive Surgery', 59, datetime.date(2000, 11, 6), datetime.date(2001, 4, 27)), ('Vascular Surgery', 65, datetime.date(2001, 4, 18), datetime.date(2002, 9, 29)), ('Surgical Techniques', 69, datetime.date(2001, 5, 20), datetime.date(2003, 11, 20)), ('Transplant Surgery', 94, datetime.date(2002, 1, 11), datetime.date(2000, 10, 17)), ('Anesthesiology', 63, datetime.date(2003, 1, 17), datetime.date(2000, 10, 10)), ('Trauma Surgery', 100, datetime.date(2003, 9, 19), datetime.date(2001, 7, 24)), ('Pediatric Surgery', 73, datetime.date(2004, 1, 11), datetime.date(2001, 10, 13)), ('Trauma Surgery', 88, datetime.date(2005, 5, 14), datetime.date(2002, 10, 17)), ('Plastic and Reconstructive Surgery', 86, datetime.date(2003, 2, 14), datetime.date(2004, 9, 7)), ('Anesthesiology', 66, datetime.date(2001, 1, 13), datetime.date(2003, 4, 11))]</t>
  </si>
  <si>
    <t>[{'Institution Name': 'Campbell-Cruz', 'Location': 'Canada', 'Type of Institution': 'Public', 'Number of Years Worked There': 23, 'Medical Center Level': 'Secondary', 'Number of Surgeries Performed': 171, 'Additional Responsibilities': [], 'Percentage of Patients with Complications': 63.43089082579952,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'Davis-Lopez', 'Location': 'Canada', 'Type of Institution': 'Public', 'Number of Years Worked There': 6, 'Medical Center Level': 'Primary', 'Number of Surgeries Performed': 474, 'Additional Responsibilities': ['Proofreader'], 'Percentage of Patients with Complications': 94.75176613813277,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'Wilson LLC', 'Location': 'Canada', 'Type of Institution': 'Private', 'Number of Years Worked There': 8, 'Medical Center Level': 'Primary', 'Number of Surgeries Performed': 220, 'Additional Responsibilities': ['Financial adviser', 'Engineer, land', 'Commercial art gallery manager'], 'Percentage of Patients with Complications': 32.8545380323376,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 {'Institution Name': 'Rodriguez, Turner and Grant', 'Location': 'Canada', 'Type of Institution': 'Private', 'Number of Years Worked There': 21, 'Medical Center Level': 'Tertiary', 'Number of Surgeries Performed': 438, 'Additional Responsibilities': ['Automotive engineer', 'Automotive engineer'], 'Percentage of Patients with Complications': 74.61865309796998, 'Patient Feedback': 'The doctor did a good job and I am happy with the results.', 'Patient Feedback Label': 4, 'Recommendation Letters': "The surgeon's performance has been exemplary.", 'Recommendation Letters Label': 4, 'Recommendations from Former Employers': "This surgeon's reliability was sometimes questionable.", 'Recommendations from Former Employers Label': 2}]</t>
  </si>
  <si>
    <t>Multiple claims filed, some unresolved matters.</t>
  </si>
  <si>
    <t>Gonzales, Braun and Wilson</t>
  </si>
  <si>
    <t>William Watson</t>
  </si>
  <si>
    <t>670-533-3561x6970</t>
  </si>
  <si>
    <t>[('Robotic Surgery', 50, datetime.date(1997, 12, 11), datetime.date(1998, 8, 7)), ('Transplant Surgery', 76, datetime.date(1998, 9, 27), datetime.date(1997, 11, 15)), ('Emergency Medicine', 95, datetime.date(1998, 11, 19), datetime.date(1997, 8, 13)), ('Vascular Surgery', 59, datetime.date(1999, 4, 11), datetime.date(1998, 2, 1)), ('Pediatric Surgery', 68, datetime.date(1997, 8, 27), datetime.date(1999, 3, 12)), ('Oncological Surgery', 54, datetime.date(1998, 12, 31), datetime.date(1998, 2, 10)), ('Emergency Medicine', 62, datetime.date(1997, 4, 28), datetime.date(1999, 6, 20)), ('Surgical Techniques', 56, datetime.date(1996, 12, 18), datetime.date(1998, 5, 28)), ('Biochemistry', 89, datetime.date(1999, 5, 8), datetime.date(1998, 10, 28)), ('Orthopedic Surgery', 73, datetime.date(1997, 3, 23), datetime.date(1997, 7, 8))]</t>
  </si>
  <si>
    <t>[{'Institution Name': 'Curry, Anderson and Thompson', 'Location': 'Ukraine', 'Type of Institution': 'Public', 'Number of Years Worked There': 23, 'Medical Center Level': 'Tertiary', 'Number of Surgeries Performed': 142, 'Additional Responsibilities': [], 'Percentage of Patients with Complications': 81.62044980959274, 'Patient Feedback': "The doctor's care was satisfactory.", 'Patient Feedback Label': 3, 'Recommendation Letters': "The surgeon's behavior and skills are not up to par.", 'Recommendation Letters Label': 1, 'Recommendations from Former Employers': "The surgeon's performance is consistently excellent.", 'Recommendations from Former Employers Label': 5}]</t>
  </si>
  <si>
    <t>Smith and Sons</t>
  </si>
  <si>
    <t>Kenneth Myers</t>
  </si>
  <si>
    <t>+1-786-362-7761x875</t>
  </si>
  <si>
    <t>[('Microbiology', 73, datetime.date(1996, 1, 13), datetime.date(1996, 6, 12)), ('Surgical Techniques', 78, datetime.date(1997, 1, 10), datetime.date(1996, 7, 2)), ('Ethics in Medical Practice', 96, datetime.date(1996, 12, 6), datetime.date(1997, 2, 4)), ('Transplant Surgery', 73, datetime.date(1996, 6, 16), datetime.date(1995, 10, 17)), ('Oncological Surgery', 78, datetime.date(1996, 3, 28), datetime.date(1996, 9, 29)), ('Microbiology', 74, datetime.date(1997, 2, 12), datetime.date(1996, 4, 4)), ('Neurosurgery', 74, datetime.date(1996, 12, 19), datetime.date(1995, 11, 8)), ('Oncological Surgery', 83, datetime.date(1996, 10, 7), datetime.date(1996, 1, 28)), ('Biochemistry', 92, datetime.date(1997, 1, 27), datetime.date(1996, 5, 28)), ('Vascular Surgery', 89, datetime.date(1996, 4, 30), datetime.date(1996, 10, 1))]</t>
  </si>
  <si>
    <t>[{'Institution Name': 'Coleman-Atkinson', 'Location': 'United Kingdom', 'Type of Institution': 'Public', 'Number of Years Worked There': 22, 'Medical Center Level': 'Tertiary', 'Number of Surgeries Performed': 457, 'Additional Responsibilities': [], 'Percentage of Patients with Complications': 74.27593325528011,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'Sawyer PLC', 'Location': 'United Kingdom', 'Type of Institution': 'Private', 'Number of Years Worked There': 11, 'Medical Center Level': 'Tertiary', 'Number of Surgeries Performed': 825, 'Additional Responsibilities': ['Scientist, physiological', 'Museum/gallery conservator', 'Tax adviser'], 'Percentage of Patients with Complications': 69.35826865553187,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'Smith, Conway and Ray', 'Location': 'United Kingdom', 'Type of Institution': 'Private', 'Number of Years Worked There': 26, 'Medical Center Level': 'Tertiary', 'Number of Surgeries Performed': 661, 'Additional Responsibilities': ['Lawyer'], 'Percentage of Patients with Complications': 77.7054513056508,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 {'Institution Name': 'Burke-Fisher', 'Location': 'United Kingdom', 'Type of Institution': 'Private', 'Number of Years Worked There': 28, 'Medical Center Level': 'Tertiary', 'Number of Surgeries Performed': 338, 'Additional Responsibilities': ['Medical technical officer', 'Merchant navy officer', 'Education administrator', 'Copywriter, advertising'], 'Percentage of Patients with Complications': 8.658451153327395, 'Patient Feedback': 'Satisfied with the surgery and the care provided.', 'Patient Feedback Label': 4, 'Recommendation Letters': "The surgeon's performance needs improvement.", 'Recommendation Letters Label': 2, 'Recommendations from Former Employers': "This surgeon's skills were sometimes lacking.", 'Recommendations from Former Employers Label': 2}]</t>
  </si>
  <si>
    <t>Phillips Group</t>
  </si>
  <si>
    <t>Michael Wheeler</t>
  </si>
  <si>
    <t>(256)745-9226x22507</t>
  </si>
  <si>
    <t>[('Biochemistry', 61, datetime.date(2003, 10, 21), datetime.date(2001, 4, 11)), ('Orthopedic Surgery', 56, datetime.date(2000, 6, 26), datetime.date(2004, 10, 15)), ('Neurosurgery', 81, datetime.date(2005, 5, 26), datetime.date(2004, 1, 31)), ('Microbiology', 71, datetime.date(2005, 1, 1), datetime.date(2002, 1, 10)), ('Biochemistry', 74, datetime.date(2004, 1, 23), datetime.date(2001, 2, 5)), ('Pharmacology', 74, datetime.date(2002, 12, 30), datetime.date(2003, 5, 31)), ('Robotic Surgery', 93, datetime.date(2000, 9, 3), datetime.date(2001, 1, 16)), ('Pharmacology', 51, datetime.date(2001, 2, 23), datetime.date(2004, 7, 23)), ('Oncological Surgery', 59, datetime.date(2001, 10, 23), datetime.date(2001, 5, 19)), ('Anesthesiology', 58, datetime.date(2001, 12, 21), datetime.date(2000, 12, 6))]</t>
  </si>
  <si>
    <t>[{'Institution Name': 'Crawford, Hernandez and Savage', 'Location': 'United States', 'Type of Institution': 'Private', 'Number of Years Worked There': 7, 'Medical Center Level': 'Tertiary', 'Number of Surgeries Performed': 803, 'Additional Responsibilities': ['Financial planner', 'Accounting technician', 'Research officer, trade union'], 'Percentage of Patients with Complications': 5.667382814489774,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'Zimmerman, Griffith and Davis', 'Location': 'United States', 'Type of Institution': 'Private', 'Number of Years Worked There': 25, 'Medical Center Level': 'Primary', 'Number of Surgeries Performed': 856, 'Additional Responsibilities': ['Health and safety inspector', 'Scientific laboratory technician', 'Public house manager'], 'Percentage of Patients with Complications': 80.2081878431977,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'Griffin Inc', 'Location': 'United States', 'Type of Institution': 'Public', 'Number of Years Worked There': 20, 'Medical Center Level': 'Primary', 'Number of Surgeries Performed': 598, 'Additional Responsibilities': ['Surveyor, rural practice', 'Loss adjuster, chartered', 'Operational investment banker'], 'Percentage of Patients with Complications': 81.53264608877329,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'Martin-Bell', 'Location': 'United States', 'Type of Institution': 'Private', 'Number of Years Worked There': 5, 'Medical Center Level': 'Secondary', 'Number of Surgeries Performed': 773, 'Additional Responsibilities': ['Town planner', 'Orthoptist', 'Optometrist', 'International aid/development worker', 'Transport planner'], 'Percentage of Patients with Complications': 98.0345996883527,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 {'Institution Name': 'Welch, Reyes and Acevedo', 'Location': 'United States', 'Type of Institution': 'Public', 'Number of Years Worked There': 19, 'Medical Center Level': 'Tertiary', 'Number of Surgeries Performed': 568, 'Additional Responsibilities': [], 'Percentage of Patients with Complications': 77.08961551288945, 'Patient Feedback': 'The doctor was incredibly skilled and the surgery went perfectly.', 'Patient Feedback Label': 5, 'Recommendation Letters': "The surgeon's work has been subpar and concerning.", 'Recommendation Letters Label': 1, 'Recommendations from Former Employers': "This surgeon's tenure was highly unsatisfactory.", 'Recommendations from Former Employers Label': 1}]</t>
  </si>
  <si>
    <t>Lopez-Pitts</t>
  </si>
  <si>
    <t>Gregory Gentry</t>
  </si>
  <si>
    <t>673-403-7778x7708</t>
  </si>
  <si>
    <t>[('Anatomy', 61, datetime.date(2004, 8, 22), datetime.date(2003, 11, 6)), ('Biochemistry', 81, datetime.date(2005, 12, 19), datetime.date(2007, 9, 26)), ('Pharmacology', 100, datetime.date(2007, 8, 14), datetime.date(2006, 2, 13)), ('Surgical Techniques', 85, datetime.date(2003, 11, 25), datetime.date(2005, 10, 14)), ('Anesthesiology', 100, datetime.date(2005, 11, 13), datetime.date(2005, 5, 12)), ('Surgical Techniques', 54, datetime.date(2006, 2, 25), datetime.date(2004, 7, 31)), ('Anatomy', 63, datetime.date(2004, 10, 28), datetime.date(2007, 1, 9)), ('Cardiothoracic Surgery', 94, datetime.date(2006, 1, 7), datetime.date(2006, 12, 27)), ('Microbiology', 86, datetime.date(2005, 10, 4), datetime.date(2007, 8, 26)), ('Biochemistry', 64, datetime.date(2006, 7, 5), datetime.date(2005, 11, 28))]</t>
  </si>
  <si>
    <t>[{'Institution Name': 'Fuentes Ltd', 'Location': 'Philippines', 'Type of Institution': 'Private', 'Number of Years Worked There': 19, 'Medical Center Level': 'Primary', 'Number of Surgeries Performed': 70, 'Additional Responsibilities': ['Editorial assistant'], 'Percentage of Patients with Complications': 57.07296284516854,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'Dickerson Inc', 'Location': 'Philippines', 'Type of Institution': 'Public', 'Number of Years Worked There': 1, 'Medical Center Level': 'Secondary', 'Number of Surgeries Performed': 219, 'Additional Responsibilities': ['Administrator, Civil Service', 'Tour manager', 'Freight forwarder', 'Engineer, technical sales', 'Geoscientist'], 'Percentage of Patients with Complications': 16.833675214348364,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'Pennington-Jones', 'Location': 'Philippines', 'Type of Institution': 'Private', 'Number of Years Worked There': 18, 'Medical Center Level': 'Primary', 'Number of Surgeries Performed': 909, 'Additional Responsibilities': [], 'Percentage of Patients with Complications': 44.74607905390905,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 {'Institution Name': 'Stevens, Dixon and Morris', 'Location': 'Philippines', 'Type of Institution': 'Private', 'Number of Years Worked There': 17, 'Medical Center Level': 'Secondary', 'Number of Surgeries Performed': 931, 'Additional Responsibilities': ['Management consultant', 'Data processing manager', 'Trading standards officer', 'Conservator, furniture', 'Speech and language therapist'], 'Percentage of Patients with Complications': 17.489268994991935, 'Patient Feedback': 'The care I received was excellent and the surgery went well.', 'Patient Feedback Label': 4, 'Recommendation Letters': 'The surgeon has received numerous negative reviews.', 'Recommendation Letters Label': 1, 'Recommendations from Former Employers': 'The surgeon performs to a satisfactory level.', 'Recommendations from Former Employers Label': 3}]</t>
  </si>
  <si>
    <t>Richard Johnson</t>
  </si>
  <si>
    <t>+1-373-450-0685x939</t>
  </si>
  <si>
    <t>[('Biochemistry', 55, datetime.date(1998, 1, 25), datetime.date(1997, 11, 5)), ('Pharmacology', 71, datetime.date(1998, 3, 6), datetime.date(1997, 8, 13)), ('Robotic Surgery', 59, datetime.date(1997, 10, 7), datetime.date(1998, 3, 3)), ('Microbiology', 57, datetime.date(1997, 8, 11), datetime.date(1997, 12, 12)), ('Surgical Techniques', 57, datetime.date(1997, 10, 15), datetime.date(1997, 7, 6)), ('Orthopedic Surgery', 74, datetime.date(1997, 9, 9), datetime.date(1997, 10, 30)), ('Pharmacology', 55, datetime.date(1997, 10, 11), datetime.date(1997, 8, 10)), ('Pediatric Surgery', 82, datetime.date(1997, 7, 12), datetime.date(1997, 11, 10)), ('Surgical Techniques', 87, datetime.date(1997, 8, 26), datetime.date(1997, 12, 7)), ('Plastic and Reconstructive Surgery', 80, datetime.date(1997, 11, 26), datetime.date(1997, 9, 6))]</t>
  </si>
  <si>
    <t>[{'Institution Name': 'Roy and Sons', 'Location': 'United Kingdom', 'Type of Institution': 'Private', 'Number of Years Worked There': 13, 'Medical Center Level': 'Secondary', 'Number of Surgeries Performed': 905, 'Additional Responsibilities': ['Nature conservation officer'], 'Percentage of Patients with Complications': 39.827060571652254, 'Patient Feedback': 'The results were as expected, no complaints.', 'Patient Feedback Label': 3, 'Recommendation Letters': 'This surgeon is outstanding. Their surgical skills and dedication to patient care are exemplary.', 'Recommendation Letters Label': 5, 'Recommendations from Former Employers': "The surgeon's work is competent but unremarkable.", 'Recommendations from Former Employers Label': 3}]</t>
  </si>
  <si>
    <t>Hall-Jensen</t>
  </si>
  <si>
    <t>Carmen Goodman</t>
  </si>
  <si>
    <t>001-303-896-2988x94422</t>
  </si>
  <si>
    <t>[('Oncological Surgery', 85, datetime.date(1996, 10, 30), datetime.date(1995, 8, 15)), ('Vascular Surgery', 72, datetime.date(1996, 10, 18), datetime.date(1996, 1, 31)), ('Surgical Techniques', 60, datetime.date(2000, 12, 11), datetime.date(1998, 8, 4)), ('Pharmacology', 60, datetime.date(1996, 2, 21), datetime.date(1997, 4, 3)), ('Pathology', 52, datetime.date(1995, 10, 9), datetime.date(1998, 12, 22)), ('Pharmacology', 75, datetime.date(1997, 4, 30), datetime.date(1997, 8, 15)), ('Anatomy', 98, datetime.date(2000, 11, 7), datetime.date(1999, 9, 15)), ('Anesthesiology', 100, datetime.date(1995, 11, 25), datetime.date(1999, 8, 27)), ('Emergency Medicine', 54, datetime.date(1995, 5, 16), datetime.date(2000, 2, 12)), ('Vascular Surgery', 64, datetime.date(1998, 11, 6), datetime.date(2000, 9, 29))]</t>
  </si>
  <si>
    <t>[{'Institution Name': 'King, Baird and Silva', 'Location': 'United Kingdom', 'Type of Institution': 'Private', 'Number of Years Worked There': 22, 'Medical Center Level': 'Secondary', 'Number of Surgeries Performed': 602, 'Additional Responsibilities': ['Field seismologist', 'Cartographer', 'Higher education lecturer'], 'Percentage of Patients with Complications': 29.326394938280053, 'Patient Feedback': 'I felt like just another number, not a patient.', 'Patient Feedback Label': 2, 'Recommendation Letters': 'I highly recommend this surgeon for their exemplary work.', 'Recommendation Letters Label': 5, 'Recommendations from Former Employers': "This surgeon's skills were sometimes lacking.", 'Recommendations from Former Employers Label': 2}]</t>
  </si>
  <si>
    <t>Mcdonald, Bonilla and Smith</t>
  </si>
  <si>
    <t>Alyssa Duarte</t>
  </si>
  <si>
    <t>425-616-0515</t>
  </si>
  <si>
    <t>[('Orthopedic Surgery', 80, datetime.date(2003, 8, 6), datetime.date(2000, 6, 25)), ('Microbiology', 77, datetime.date(2002, 2, 17), datetime.date(1998, 4, 25)), ('Cardiothoracic Surgery', 74, datetime.date(1999, 4, 15), datetime.date(2000, 7, 12)), ('Trauma Surgery', 64, datetime.date(1995, 12, 7), datetime.date(2001, 8, 2)), ('Microbiology', 80, datetime.date(2002, 4, 1), datetime.date(1998, 10, 10)), ('Transplant Surgery', 58, datetime.date(1999, 2, 25), datetime.date(1997, 4, 29)), ('Pharmacology', 74, datetime.date(1999, 7, 2), datetime.date(1995, 12, 4)), ('Neurosurgery', 52, datetime.date(2000, 5, 3), datetime.date(2003, 7, 4)), ('Biochemistry', 61, datetime.date(2000, 10, 9), datetime.date(2001, 11, 30)), ('Neurosurgery', 63, datetime.date(2001, 6, 12), datetime.date(1999, 10, 29))]</t>
  </si>
  <si>
    <t>[{'Institution Name': 'Day-Macias', 'Location': 'India', 'Type of Institution': 'Private', 'Number of Years Worked There': 3, 'Medical Center Level': 'Secondary', 'Number of Surgeries Performed': 121, 'Additional Responsibilities': ['Research scientist (medical)', 'Clinical molecular geneticist', 'Analytical chemist'], 'Percentage of Patients with Complications': 98.14068043681061,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 {'Institution Name': 'Hudson Ltd', 'Location': 'India', 'Type of Institution': 'Private', 'Number of Years Worked There': 10, 'Medical Center Level': 'Secondary', 'Number of Surgeries Performed': 340, 'Additional Responsibilities': ['Outdoor activities/education manager', 'Youth worker', 'Financial trader', 'Careers information officer', 'Leisure centre manager'], 'Percentage of Patients with Complications': 55.7284124781926, 'Patient Feedback': 'A typical surgical experience, nothing outstanding.', 'Patient Feedback Label': 3, 'Recommendation Letters': 'This surgeon is a top-notch professional.', 'Recommendation Letters Label': 4, 'Recommendations from Former Employers': "This surgeon's work had some issues.", 'Recommendations from Former Employers Label': 2}]</t>
  </si>
  <si>
    <t>Miller Group</t>
  </si>
  <si>
    <t>John Frazier</t>
  </si>
  <si>
    <t>(225)765-9092x29263</t>
  </si>
  <si>
    <t>[('Physiology', 74, datetime.date(2002, 12, 28), datetime.date(1996, 5, 25)), ('Transplant Surgery', 72, datetime.date(2001, 6, 13), datetime.date(2001, 6, 14)), ('Anatomy', 95, datetime.date(2001, 5, 31), datetime.date(2000, 4, 1)), ('Physiology', 83, datetime.date(1998, 8, 19), datetime.date(2000, 2, 16)), ('Robotic Surgery', 57, datetime.date(2002, 2, 27), datetime.date(1999, 3, 8)), ('Cardiothoracic Surgery', 81, datetime.date(1998, 1, 2), datetime.date(2001, 2, 14)), ('Orthopedic Surgery', 93, datetime.date(1998, 9, 27), datetime.date(2002, 5, 3)), ('Transplant Surgery', 70, datetime.date(1997, 2, 9), datetime.date(2000, 2, 14)), ('Pathology', 89, datetime.date(2001, 7, 13), datetime.date(1999, 9, 22)), ('Plastic and Reconstructive Surgery', 54, datetime.date(1997, 12, 6), datetime.date(1996, 12, 16))]</t>
  </si>
  <si>
    <t>[{'Institution Name': 'Hayes, Brown and Hall', 'Location': 'Ukraine', 'Type of Institution': 'Public', 'Number of Years Worked There': 16, 'Medical Center Level': 'Secondary', 'Number of Surgeries Performed': 109, 'Additional Responsibilities': [], 'Percentage of Patients with Complications': 83.32828853509874,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'Sutton Group', 'Location': 'Ukraine', 'Type of Institution': 'Public', 'Number of Years Worked There': 22, 'Medical Center Level': 'Secondary', 'Number of Surgeries Performed': 575, 'Additional Responsibilities': ['Probation officer', 'Agricultural engineer', 'Dancer', 'Musician', 'General practice doctor'], 'Percentage of Patients with Complications': 80.96324811542927,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 {'Institution Name': 'Lara, Hill and Henderson', 'Location': 'Ukraine', 'Type of Institution': 'Public', 'Number of Years Worked There': 6, 'Medical Center Level': 'Primary', 'Number of Surgeries Performed': 699, 'Additional Responsibilities': ['Photographer', 'Engineer, civil (contracting)'], 'Percentage of Patients with Complications': 80.21625474564259, 'Patient Feedback': 'The doctor was incredibly skilled and the experience was fantastic.', 'Patient Feedback Label': 5, 'Recommendation Letters': 'The surgeon has demonstrated extraordinary abilities and dedication.', 'Recommendation Letters Label': 5, 'Recommendations from Former Employers': 'I strongly endorse this surgeon for any advanced role.', 'Recommendations from Former Employers Label': 4}]</t>
  </si>
  <si>
    <t>Mitchell-Ford</t>
  </si>
  <si>
    <t>Eric Reyes</t>
  </si>
  <si>
    <t>989-736-8576</t>
  </si>
  <si>
    <t>[('Anesthesiology', 68, datetime.date(2004, 4, 27), datetime.date(1997, 5, 19)), ('Anatomy', 71, datetime.date(2006, 5, 23), datetime.date(1997, 8, 5)), ('Orthopedic Surgery', 62, datetime.date(1999, 9, 5), datetime.date(2002, 6, 25)), ('Neurosurgery', 96, datetime.date(1998, 5, 5), datetime.date(2004, 1, 30)), ('Ethics in Medical Practice', 74, datetime.date(1999, 8, 21), datetime.date(2007, 2, 23)), ('Emergency Medicine', 92, datetime.date(1998, 9, 23), datetime.date(1998, 3, 8)), ('Orthopedic Surgery', 93, datetime.date(2006, 3, 17), datetime.date(2007, 4, 24)), ('Transplant Surgery', 63, datetime.date(1999, 3, 25), datetime.date(2007, 3, 11)), ('Emergency Medicine', 50, datetime.date(2002, 11, 15), datetime.date(1998, 10, 27)), ('Microbiology', 59, datetime.date(1999, 12, 14), datetime.date(1999, 7, 15))]</t>
  </si>
  <si>
    <t>[{'Institution Name': 'Herrera, Barrett and Bell', 'Location': 'United States', 'Type of Institution': 'Private', 'Number of Years Worked There': 11, 'Medical Center Level': 'Primary', 'Number of Surgeries Performed': 704, 'Additional Responsibilities': ['Systems developer', 'Tourism officer'], 'Percentage of Patients with Complications': 89.58845910972123,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 {'Institution Name': 'Nelson, Smith and Leach', 'Location': 'United States', 'Type of Institution': 'Private', 'Number of Years Worked There': 24, 'Medical Center Level': 'Secondary', 'Number of Surgeries Performed': 79, 'Additional Responsibilities': ['Education administrator', 'Higher education lecturer', 'Chartered management accountant', 'Warehouse manager', 'Solicitor'], 'Percentage of Patients with Complications': 20.494749251337797, 'Patient Feedback': 'The doctor did a good job and I am happy with the results.', 'Patient Feedback Label': 4, 'Recommendation Letters': 'The surgeon lacks the necessary skills for this role.', 'Recommendation Letters Label': 1, 'Recommendations from Former Employers': "This surgeon's behavior and performance were unacceptable.", 'Recommendations from Former Employers Label': 1}]</t>
  </si>
  <si>
    <t>Conner Group</t>
  </si>
  <si>
    <t>Jeffrey Butler</t>
  </si>
  <si>
    <t>(242)462-4477x5576</t>
  </si>
  <si>
    <t>[('Pediatric Surgery', 87, datetime.date(2005, 1, 23), datetime.date(2006, 2, 24)), ('Anatomy', 94, datetime.date(2005, 4, 26), datetime.date(2006, 12, 21)), ('Robotic Surgery', 50, datetime.date(2004, 5, 21), datetime.date(2004, 11, 13)), ('Neurosurgery', 95, datetime.date(2004, 2, 21), datetime.date(2006, 11, 14)), ('Vascular Surgery', 65, datetime.date(2007, 3, 5), datetime.date(2004, 10, 24)), ('Anesthesiology', 100, datetime.date(2004, 10, 30), datetime.date(2006, 7, 24)), ('Neurosurgery', 62, datetime.date(2005, 6, 22), datetime.date(2005, 6, 19)), ('Transplant Surgery', 70, datetime.date(2004, 2, 10), datetime.date(2005, 11, 22)), ('Vascular Surgery', 66, datetime.date(2005, 7, 18), datetime.date(2004, 10, 12)), ('Surgical Techniques', 53, datetime.date(2004, 5, 2), datetime.date(2006, 8, 30))]</t>
  </si>
  <si>
    <t>[{'Institution Name': 'Blair-Diaz', 'Location': 'Ukraine', 'Type of Institution': 'Private', 'Number of Years Worked There': 2, 'Medical Center Level': 'Secondary', 'Number of Surgeries Performed': 370, 'Additional Responsibilities': ['Scientist, audiological', 'Investment analyst'], 'Percentage of Patients with Complications': 78.39774413995525, 'Patient Feedback': 'The doctor was amazing. The surgery was perfect and the recovery was smooth.', 'Patient Feedback Label': 5, 'Recommendation Letters': "There are major issues with this surgeon's practice.", 'Recommendation Letters Label': 1, 'Recommendations from Former Employers': 'The surgeon has demonstrated excellent skills and professionalism.', 'Recommendations from Former Employers Label': 4}]</t>
  </si>
  <si>
    <t>Grant, Rice and Hayden</t>
  </si>
  <si>
    <t>John Rodgers</t>
  </si>
  <si>
    <t>785-262-6170</t>
  </si>
  <si>
    <t>[('Cardiothoracic Surgery', 73, datetime.date(2006, 1, 27), datetime.date(2002, 8, 19)), ('Anesthesiology', 98, datetime.date(2002, 9, 13), datetime.date(1997, 12, 16)), ('Pediatric Surgery', 73, datetime.date(2000, 1, 13), datetime.date(2001, 2, 4)), ('Vascular Surgery', 91, datetime.date(1996, 6, 2), datetime.date(2001, 5, 23)), ('Surgical Techniques', 84, datetime.date(1997, 5, 21), datetime.date(2006, 8, 7)), ('Neurosurgery', 68, datetime.date(2007, 8, 20), datetime.date(2001, 10, 17)), ('Microbiology', 80, datetime.date(2002, 1, 22), datetime.date(2002, 10, 26)), ('Biochemistry', 56, datetime.date(2003, 7, 9), datetime.date(2006, 2, 23)), ('Microbiology', 97, datetime.date(2006, 9, 30), datetime.date(2004, 1, 26)), ('Pediatric Surgery', 82, datetime.date(1999, 8, 27), datetime.date(2002, 8, 8))]</t>
  </si>
  <si>
    <t>[{'Institution Name': 'Delgado Inc', 'Location': 'Germany', 'Type of Institution': 'Private', 'Number of Years Worked There': 2, 'Medical Center Level': 'Primary', 'Number of Surgeries Performed': 517, 'Additional Responsibilities': ['Health visitor', 'Visual merchandiser', 'Armed forces operational officer'], 'Percentage of Patients with Complications': 23.21666351595456, 'Patient Feedback': "I felt confident in the doctor's abilities. Good outcome.", 'Patient Feedback Label': 4, 'Recommendation Letters': 'This surgeon is a top-tier professional with outstanding abilities.', 'Recommendation Letters Label': 5, 'Recommendations from Former Employers': 'I strongly endorse this surgeon for any advanced role.', 'Recommendations from Former Employers Label': 5}]</t>
  </si>
  <si>
    <t>Morales-Jones</t>
  </si>
  <si>
    <t>Jacob Rodriguez</t>
  </si>
  <si>
    <t>696.758.2945x505</t>
  </si>
  <si>
    <t>[('Plastic and Reconstructive Surgery', 64, datetime.date(1999, 5, 15), datetime.date(1999, 1, 27)), ('Cardiothoracic Surgery', 75, datetime.date(1999, 8, 17), datetime.date(2001, 3, 12)), ('Anesthesiology', 60, datetime.date(2000, 3, 12), datetime.date(2003, 9, 8)), ('Pharmacology', 55, datetime.date(2002, 7, 27), datetime.date(2000, 7, 17)), ('Vascular Surgery', 98, datetime.date(1999, 6, 15), datetime.date(2002, 2, 11)), ('Biochemistry', 85, datetime.date(2002, 5, 7), datetime.date(1999, 11, 2)), ('Microbiology', 76, datetime.date(2004, 10, 5), datetime.date(2005, 3, 2)), ('Ethics in Medical Practice', 55, datetime.date(1999, 7, 12), datetime.date(2001, 6, 16)), ('Vascular Surgery', 98, datetime.date(2003, 2, 18), datetime.date(2000, 5, 23)), ('Ethics in Medical Practice', 74, datetime.date(2002, 10, 3), datetime.date(1998, 11, 20))]</t>
  </si>
  <si>
    <t>[{'Institution Name': 'Harris, Gonzalez and Johnson', 'Location': 'India', 'Type of Institution': 'Public', 'Number of Years Worked There': 17, 'Medical Center Level': 'Secondary', 'Number of Surgeries Performed': 753, 'Additional Responsibilities': ['Secondary school teacher'], 'Percentage of Patients with Complications': 92.18809059306368,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'Moore-Mills', 'Location': 'India', 'Type of Institution': 'Private', 'Number of Years Worked There': 19, 'Medical Center Level': 'Secondary', 'Number of Surgeries Performed': 39, 'Additional Responsibilities': ['Museum/gallery curator', 'Location manager'], 'Percentage of Patients with Complications': 12.877759268981526,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 {'Institution Name': 'Smith Inc', 'Location': 'India', 'Type of Institution': 'Private', 'Number of Years Worked There': 28, 'Medical Center Level': 'Primary', 'Number of Surgeries Performed': 879, 'Additional Responsibilities': ['Farm manager', 'Printmaker'], 'Percentage of Patients with Complications': 19.38173066845802, 'Patient Feedback': 'The procedure was fine, nothing remarkable but acceptable.', 'Patient Feedback Label': 3, 'Recommendation Letters': "The surgeon's work is sometimes below expectations.", 'Recommendation Letters Label': 2, 'Recommendations from Former Employers': 'I highly recommend this surgeon for their exemplary work.', 'Recommendations from Former Employers Label': 5}]</t>
  </si>
  <si>
    <t>Barry, Clark and Peterson</t>
  </si>
  <si>
    <t>Dr. Jeremy Kramer</t>
  </si>
  <si>
    <t>[('Vascular Surgery', 65, datetime.date(2002, 3, 20), datetime.date(2001, 5, 24)), ('Pathology', 92, datetime.date(1999, 11, 25), datetime.date(1999, 4, 24)), ('Pathology', 66, datetime.date(1999, 3, 4), datetime.date(2000, 2, 2)), ('Pediatric Surgery', 57, datetime.date(2003, 8, 6), datetime.date(1999, 1, 20)), ('Oncological Surgery', 63, datetime.date(2002, 7, 17), datetime.date(2001, 11, 11)), ('Anesthesiology', 70, datetime.date(2000, 10, 30), datetime.date(2003, 2, 16)), ('Pharmacology', 87, datetime.date(2000, 9, 26), datetime.date(2002, 6, 4)), ('Anesthesiology', 73, datetime.date(2003, 6, 10), datetime.date(2000, 12, 23)), ('Transplant Surgery', 96, datetime.date(2002, 9, 16), datetime.date(1998, 10, 5)), ('Emergency Medicine', 52, datetime.date(2001, 10, 11), datetime.date(2004, 6, 2))]</t>
  </si>
  <si>
    <t>[{'Institution Name': 'Evans, Long and Daniel', 'Location': 'Romania', 'Type of Institution': 'Private', 'Number of Years Worked There': 1, 'Medical Center Level': 'Secondary', 'Number of Surgeries Performed': 664, 'Additional Responsibilities': ['Designer, textile', 'IT technical support officer', 'Public relations officer', 'Librarian, public'], 'Percentage of Patients with Complications': 43.37433923946524,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'Davidson, James and Spence', 'Location': 'Romania', 'Type of Institution': 'Public', 'Number of Years Worked There': 26, 'Medical Center Level': 'Tertiary', 'Number of Surgeries Performed': 42, 'Additional Responsibilities': [], 'Percentage of Patients with Complications': 65.96283854801386,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'Mcgee PLC', 'Location': 'Romania', 'Type of Institution': 'Public', 'Number of Years Worked There': 30, 'Medical Center Level': 'Primary', 'Number of Surgeries Performed': 999, 'Additional Responsibilities': ['Museum education officer'], 'Percentage of Patients with Complications': 27.789215626336738,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'Stewart-Barry', 'Location': 'Romania', 'Type of Institution': 'Private', 'Number of Years Worked There': 6, 'Medical Center Level': 'Primary', 'Number of Surgeries Performed': 548, 'Additional Responsibilities': ['Veterinary surgeon'], 'Percentage of Patients with Complications': 86.90133620445187,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 {'Institution Name': 'Rivera, Buck and Lopez', 'Location': 'Romania', 'Type of Institution': 'Private', 'Number of Years Worked There': 29, 'Medical Center Level': 'Primary', 'Number of Surgeries Performed': 851, 'Additional Responsibilities': [], 'Percentage of Patients with Complications': 96.51840071398762, 'Patient Feedback': "The best surgical experience I've had.", 'Patient Feedback Label': 5, 'Recommendation Letters': "I have some reservations about this surgeon's abilities.", 'Recommendation Letters Label': 2, 'Recommendations from Former Employers': 'I have full confidence in recommending this surgeon.', 'Recommendations from Former Employers Label': 4}]</t>
  </si>
  <si>
    <t>Mcbride, Stevens and Love</t>
  </si>
  <si>
    <t>Valerie Peterson</t>
  </si>
  <si>
    <t>308-712-3396x421</t>
  </si>
  <si>
    <t>[('Robotic Surgery', 54, datetime.date(2004, 10, 30), datetime.date(2005, 5, 6)), ('Pathology', 53, datetime.date(2003, 9, 14), datetime.date(2003, 9, 16)), ('Biochemistry', 55, datetime.date(2004, 9, 11), datetime.date(2005, 5, 21)), ('Neurosurgery', 53, datetime.date(2004, 7, 1), datetime.date(2004, 9, 29)), ('Cardiothoracic Surgery', 69, datetime.date(2004, 1, 13), datetime.date(2004, 7, 11)), ('Surgical Techniques', 83, datetime.date(2005, 3, 28), datetime.date(2004, 1, 14)), ('Plastic and Reconstructive Surgery', 98, datetime.date(2004, 2, 24), datetime.date(2004, 3, 10)), ('Anatomy', 72, datetime.date(2005, 3, 16), datetime.date(2004, 8, 5)), ('Neurosurgery', 63, datetime.date(2005, 8, 5), datetime.date(2005, 1, 27)), ('Vascular Surgery', 63, datetime.date(2004, 8, 15), datetime.date(2004, 12, 7))]</t>
  </si>
  <si>
    <t>[{'Institution Name': 'Stone-Cook', 'Location': 'Ukraine', 'Type of Institution': 'Public', 'Number of Years Worked There': 6, 'Medical Center Level': 'Primary', 'Number of Surgeries Performed': 989, 'Additional Responsibilities': ['Systems developer', 'Training and development officer', 'Engineer, production'], 'Percentage of Patients with Complications': 36.82614505940545,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 {'Institution Name': 'Fox-Lloyd', 'Location': 'Ukraine', 'Type of Institution': 'Private', 'Number of Years Worked There': 1, 'Medical Center Level': 'Secondary', 'Number of Surgeries Performed': 84, 'Additional Responsibilities': ['Interpreter', 'Records manager'], 'Percentage of Patients with Complications': 96.1001188717397, 'Patient Feedback': 'The doctor made serious errors during the surgery.', 'Patient Feedback Label': 1, 'Recommendation Letters': 'This surgeon is an exceptional professional with outstanding skills.', 'Recommendation Letters Label': 5, 'Recommendations from Former Employers': "The surgeon's performance has been exemplary.", 'Recommendations from Former Employers Label': 4}]</t>
  </si>
  <si>
    <t>Mckay, Stone and Mcclain</t>
  </si>
  <si>
    <t>Aaron Welch</t>
  </si>
  <si>
    <t>(364)885-6811x57589</t>
  </si>
  <si>
    <t>[('Emergency Medicine', 78, datetime.date(2002, 7, 28), datetime.date(1997, 10, 26)), ('Biochemistry', 54, datetime.date(2005, 4, 24), datetime.date(1997, 9, 26)), ('Plastic and Reconstructive Surgery', 55, datetime.date(2000, 9, 17), datetime.date(2003, 8, 7)), ('Pediatric Surgery', 95, datetime.date(2000, 12, 31), datetime.date(1999, 1, 30)), ('Anesthesiology', 59, datetime.date(1997, 9, 26), datetime.date(2000, 9, 20)), ('Cardiothoracic Surgery', 71, datetime.date(2000, 6, 16), datetime.date(2006, 5, 26)), ('Ethics in Medical Practice', 74, datetime.date(1999, 8, 14), datetime.date(2002, 11, 7)), ('Biochemistry', 78, datetime.date(2006, 2, 15), datetime.date(1999, 9, 28)), ('Neurosurgery', 66, datetime.date(1998, 4, 17), datetime.date(2006, 3, 12)), ('Physiology', 100, datetime.date(2000, 3, 21), datetime.date(2004, 10, 2))]</t>
  </si>
  <si>
    <t>[{'Institution Name': 'Mckee-Benson', 'Location': 'South Africa', 'Type of Institution': 'Public', 'Number of Years Worked There': 17, 'Medical Center Level': 'Secondary', 'Number of Surgeries Performed': 259, 'Additional Responsibilities': [], 'Percentage of Patients with Complications': 76.33610143390622, 'Patient Feedback': 'A very positive surgical experience.', 'Patient Feedback Label': 4, 'Recommendation Letters': 'The surgeon has demonstrated excellent skills and professionalism.', 'Recommendation Letters Label': 4, 'Recommendations from Former Employers': "The surgeon's work is of consistently high quality.", 'Recommendations from Former Employers Label': 4}]</t>
  </si>
  <si>
    <t>Wise, Reyes and Martinez</t>
  </si>
  <si>
    <t>Marvin Hernandez</t>
  </si>
  <si>
    <t>325.730.7143</t>
  </si>
  <si>
    <t>[('Ethics in Medical Practice', 100, datetime.date(2004, 4, 30), datetime.date(2004, 6, 24)), ('Neurosurgery', 64, datetime.date(2006, 11, 22), datetime.date(2005, 7, 9)), ('Anesthesiology', 100, datetime.date(2006, 3, 15), datetime.date(2005, 6, 19)), ('Trauma Surgery', 66, datetime.date(2005, 12, 12), datetime.date(2004, 3, 1)), ('Physiology', 53, datetime.date(2004, 11, 3), datetime.date(2004, 10, 19)), ('Vascular Surgery', 86, datetime.date(2006, 1, 11), datetime.date(2006, 7, 7)), ('Neurosurgery', 98, datetime.date(2004, 9, 24), datetime.date(2007, 1, 15)), ('Emergency Medicine', 85, datetime.date(2005, 9, 11), datetime.date(2005, 4, 19)), ('Orthopedic Surgery', 73, datetime.date(2005, 7, 21), datetime.date(2004, 11, 3)), ('Emergency Medicine', 71, datetime.date(2006, 5, 12), datetime.date(2005, 4, 14))]</t>
  </si>
  <si>
    <t>[{'Institution Name': 'Jackson-Flores', 'Location': 'Philippines', 'Type of Institution': 'Public', 'Number of Years Worked There': 9, 'Medical Center Level': 'Primary', 'Number of Surgeries Performed': 113, 'Additional Responsibilities': ['Radiation protection practitioner', 'Engineer, communications', 'Scientist, forensic', 'Scientist, research (life sciences)'], 'Percentage of Patients with Complications': 24.069591795168844,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'Wallace PLC', 'Location': 'Philippines', 'Type of Institution': 'Private', 'Number of Years Worked There': 19, 'Medical Center Level': 'Tertiary', 'Number of Surgeries Performed': 588, 'Additional Responsibilities': ['Engineer, water'], 'Percentage of Patients with Complications': 94.7732037637114,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'Dillon, Lee and Holloway', 'Location': 'Philippines', 'Type of Institution': 'Private', 'Number of Years Worked There': 1, 'Medical Center Level': 'Tertiary', 'Number of Surgeries Performed': 135, 'Additional Responsibilities': [], 'Percentage of Patients with Complications': 36.009150881077325,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 {'Institution Name': 'Thomas Group', 'Location': 'Philippines', 'Type of Institution': 'Private', 'Number of Years Worked There': 8, 'Medical Center Level': 'Secondary', 'Number of Surgeries Performed': 635, 'Additional Responsibilities': ['Solicitor, Scotland'], 'Percentage of Patients with Complications': 17.294306144807237, 'Patient Feedback': 'The doctor was not as attentive as I would have liked.', 'Patient Feedback Label': 2, 'Recommendation Letters': 'The surgeon has shown remarkable skills and dedication.', 'Recommendation Letters Label': 5, 'Recommendations from Former Employers': 'There were some performance concerns regarding this surgeon. Proceed with caution.', 'Recommendations from Former Employers Label': 2}]</t>
  </si>
  <si>
    <t>Vaughn-Davis</t>
  </si>
  <si>
    <t>Laura Larsen</t>
  </si>
  <si>
    <t>001-859-706-3598</t>
  </si>
  <si>
    <t>[('Neurosurgery', 56, datetime.date(2005, 7, 15), datetime.date(2005, 5, 14)), ('Orthopedic Surgery', 88, datetime.date(1998, 4, 16), datetime.date(2005, 5, 7)), ('Transplant Surgery', 56, datetime.date(2001, 7, 10), datetime.date(2003, 7, 4)), ('Emergency Medicine', 99, datetime.date(2005, 1, 21), datetime.date(2003, 11, 3)), ('Vascular Surgery', 71, datetime.date(2005, 7, 2), datetime.date(2001, 10, 23)), ('Microbiology', 88, datetime.date(2001, 7, 26), datetime.date(1999, 7, 19)), ('Ethics in Medical Practice', 71, datetime.date(2001, 4, 9), datetime.date(1999, 3, 5)), ('Cardiothoracic Surgery', 89, datetime.date(2002, 12, 6), datetime.date(2001, 6, 21)), ('Pharmacology', 78, datetime.date(2001, 4, 21), datetime.date(1999, 10, 28)), ('Pharmacology', 79, datetime.date(2002, 12, 26), datetime.date(2002, 5, 3))]</t>
  </si>
  <si>
    <t>[{'Institution Name': 'Ryan-Park', 'Location': 'United Kingdom', 'Type of Institution': 'Public', 'Number of Years Worked There': 1, 'Medical Center Level': 'Tertiary', 'Number of Surgeries Performed': 549, 'Additional Responsibilities': [], 'Percentage of Patients with Complications': 15.317047964307184,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 {'Institution Name': 'Carter-Bailey', 'Location': 'United Kingdom', 'Type of Institution': 'Private', 'Number of Years Worked There': 6, 'Medical Center Level': 'Secondary', 'Number of Surgeries Performed': 668, 'Additional Responsibilities': ['Music therapist', 'Database administrator'], 'Percentage of Patients with Complications': 98.62446920713633, 'Patient Feedback': "The procedure didn't meet my expectations. Felt neglected.", 'Patient Feedback Label': 2, 'Recommendation Letters': 'The surgeon meets professional requirements.', 'Recommendation Letters Label': 3, 'Recommendations from Former Employers': "The surgeon's work is generally satisfactory.", 'Recommendations from Former Employers Label': 3}]</t>
  </si>
  <si>
    <t>Claims record indicates multiple issues.</t>
  </si>
  <si>
    <t>Sutton-Reyes</t>
  </si>
  <si>
    <t>Melissa Lyons</t>
  </si>
  <si>
    <t>(538)897-0600x264</t>
  </si>
  <si>
    <t>[('Pharmacology', 92, datetime.date(2001, 11, 9), datetime.date(2006, 7, 26)), ('Biochemistry', 51, datetime.date(2003, 12, 14), datetime.date(2005, 5, 22)), ('Ethics in Medical Practice', 59, datetime.date(2005, 12, 21), datetime.date(2002, 10, 14)), ('Vascular Surgery', 50, datetime.date(2004, 10, 16), datetime.date(2003, 6, 14)), ('Emergency Medicine', 59, datetime.date(2006, 4, 9), datetime.date(2002, 7, 26)), ('Orthopedic Surgery', 94, datetime.date(2001, 9, 22), datetime.date(2000, 8, 8)), ('Plastic and Reconstructive Surgery', 91, datetime.date(2006, 3, 3), datetime.date(2005, 1, 2)), ('Robotic Surgery', 81, datetime.date(2006, 3, 29), datetime.date(2005, 10, 24)), ('Pharmacology', 91, datetime.date(2005, 8, 30), datetime.date(2003, 11, 22)), ('Pathology', 52, datetime.date(2005, 9, 30), datetime.date(2003, 7, 4))]</t>
  </si>
  <si>
    <t>[{'Institution Name': 'Gillespie LLC', 'Location': 'Moldova', 'Type of Institution': 'Private', 'Number of Years Worked There': 29, 'Medical Center Level': 'Primary', 'Number of Surgeries Performed': 714, 'Additional Responsibilities': [], 'Percentage of Patients with Complications': 87.28506524307281,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'Ross, Figueroa and Smith', 'Location': 'Moldova', 'Type of Institution': 'Public', 'Number of Years Worked There': 28, 'Medical Center Level': 'Tertiary', 'Number of Surgeries Performed': 629, 'Additional Responsibilities': ['Surveyor, mining', 'Biochemist, clinical', 'Writer', 'Investment banker, corporate'], 'Percentage of Patients with Complications': 20.761860278460766,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'Davis, Olsen and Simpson', 'Location': 'Moldova', 'Type of Institution': 'Private', 'Number of Years Worked There': 22, 'Medical Center Level': 'Secondary', 'Number of Surgeries Performed': 209, 'Additional Responsibilities': ['Prison officer', 'Engineer, communications', 'Paramedic'], 'Percentage of Patients with Complications': 86.09197833211525,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 {'Institution Name': 'Underwood, Brown and Lopez', 'Location': 'Moldova', 'Type of Institution': 'Public', 'Number of Years Worked There': 23, 'Medical Center Level': 'Secondary', 'Number of Surgeries Performed': 640, 'Additional Responsibilities': ['Research scientist (maths)', 'Clinical cytogeneticist'], 'Percentage of Patients with Complications': 39.50770324504641, 'Patient Feedback': 'A flawless experience with outstanding results.', 'Patient Feedback Label': 5, 'Recommendation Letters': "The surgeon's work is generally acceptable.", 'Recommendation Letters Label': 3, 'Recommendations from Former Employers': 'This surgeon is an outstanding member of any medical team.', 'Recommendations from Former Employers Label': 5}]</t>
  </si>
  <si>
    <t>Winters-Lewis</t>
  </si>
  <si>
    <t>Donna Jones</t>
  </si>
  <si>
    <t>+1-276-884-1449x881</t>
  </si>
  <si>
    <t>[('Pediatric Surgery', 81, datetime.date(2004, 6, 29), datetime.date(2007, 9, 23)), ('Anatomy', 75, datetime.date(2005, 9, 2), datetime.date(2006, 9, 27)), ('Surgical Techniques', 88, datetime.date(2004, 5, 5), datetime.date(2006, 3, 7)), ('Anatomy', 51, datetime.date(2007, 5, 23), datetime.date(2005, 4, 26)), ('Physiology', 71, datetime.date(2006, 5, 3), datetime.date(2008, 3, 5)), ('Ethics in Medical Practice', 64, datetime.date(2004, 10, 8), datetime.date(2007, 4, 28)), ('Surgical Techniques', 65, datetime.date(2007, 9, 3), datetime.date(2006, 1, 19)), ('Vascular Surgery', 68, datetime.date(2004, 12, 23), datetime.date(2006, 3, 13)), ('Orthopedic Surgery', 80, datetime.date(2007, 12, 31), datetime.date(2006, 8, 31)), ('Pediatric Surgery', 64, datetime.date(2007, 8, 9), datetime.date(2004, 3, 27))]</t>
  </si>
  <si>
    <t>[{'Institution Name': 'Ramirez-Sanchez', 'Location': 'France', 'Type of Institution': 'Public', 'Number of Years Worked There': 14, 'Medical Center Level': 'Tertiary', 'Number of Surgeries Performed': 232, 'Additional Responsibilities': ['Higher education lecturer', 'Administrator, Civil Service', 'Fish farm manager', 'Teacher, music', 'Lawyer'], 'Percentage of Patients with Complications': 0.6815676077250088,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'Garcia-Pugh', 'Location': 'France', 'Type of Institution': 'Private', 'Number of Years Worked There': 13, 'Medical Center Level': 'Secondary', 'Number of Surgeries Performed': 18, 'Additional Responsibilities': [], 'Percentage of Patients with Complications': 57.758936019595886,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'Howe Group', 'Location': 'France', 'Type of Institution': 'Public', 'Number of Years Worked There': 13, 'Medical Center Level': 'Primary', 'Number of Surgeries Performed': 182, 'Additional Responsibilities': ['Health service manager', 'Computer games developer', 'Paediatric nurse', 'Technical brewer', 'Research scientist (maths)'], 'Percentage of Patients with Complications': 47.26344289234503,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 {'Institution Name': 'Tran Ltd', 'Location': 'France', 'Type of Institution': 'Public', 'Number of Years Worked There': 12, 'Medical Center Level': 'Secondary', 'Number of Surgeries Performed': 766, 'Additional Responsibilities': ['Environmental health practitioner', 'Pharmacologist', 'Geophysical data processor'], 'Percentage of Patients with Complications': 87.96984014474828, 'Patient Feedback': "The doctor's instructions were unclear.", 'Patient Feedback Label': 2, 'Recommendation Letters': "The surgeon's performance has been exemplary.", 'Recommendation Letters Label': 4, 'Recommendations from Former Employers': "There were some issues with this surgeon's work quality.", 'Recommendations from Former Employers Label': 2}]</t>
  </si>
  <si>
    <t>Johnson-Noble</t>
  </si>
  <si>
    <t>Terrence Stanton</t>
  </si>
  <si>
    <t>203-512-8052</t>
  </si>
  <si>
    <t>[('Physiology', 55, datetime.date(2003, 12, 16), datetime.date(2003, 1, 1)), ('Pediatric Surgery', 71, datetime.date(2003, 10, 25), datetime.date(2003, 1, 19)), ('Neurosurgery', 75, datetime.date(2004, 8, 1), datetime.date(2000, 12, 19)), ('Vascular Surgery', 86, datetime.date(2001, 3, 24), datetime.date(2001, 1, 2)), ('Ethics in Medical Practice', 53, datetime.date(2004, 6, 1), datetime.date(2001, 8, 6)), ('Microbiology', 93, datetime.date(2001, 11, 11), datetime.date(2003, 9, 9)), ('Plastic and Reconstructive Surgery', 85, datetime.date(2001, 11, 25), datetime.date(2004, 9, 30)), ('Transplant Surgery', 83, datetime.date(2003, 9, 21), datetime.date(2005, 8, 11)), ('Biochemistry', 91, datetime.date(2005, 1, 26), datetime.date(2003, 3, 31)), ('Transplant Surgery', 68, datetime.date(2004, 5, 17), datetime.date(2003, 3, 15))]</t>
  </si>
  <si>
    <t>[{'Institution Name': 'Gray-Benjamin', 'Location': 'Canada', 'Type of Institution': 'Private', 'Number of Years Worked There': 13, 'Medical Center Level': 'Primary', 'Number of Surgeries Performed': 380, 'Additional Responsibilities': ['Naval architect', 'Building control surveyor', 'Restaurant manager'], 'Percentage of Patients with Complications': 44.01533164588193,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'Lee-Reynolds', 'Location': 'Canada', 'Type of Institution': 'Public', 'Number of Years Worked There': 24, 'Medical Center Level': 'Secondary', 'Number of Surgeries Performed': 459, 'Additional Responsibilities': ['Purchasing manager', 'Teacher, music'], 'Percentage of Patients with Complications': 26.996277911455046,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 {'Institution Name': 'Hill, Martinez and Stafford', 'Location': 'Canada', 'Type of Institution': 'Private', 'Number of Years Worked There': 2, 'Medical Center Level': 'Tertiary', 'Number of Surgeries Performed': 517, 'Additional Responsibilities': ['Cartographer'], 'Percentage of Patients with Complications': 4.721634798314889, 'Patient Feedback': 'The experience left me feeling uncertain.', 'Patient Feedback Label': 2, 'Recommendation Letters': "The surgeon's performance has been mixed.", 'Recommendation Letters Label': 2, 'Recommendations from Former Employers': "There were significant concerns regarding this surgeon's performance.", 'Recommendations from Former Employers Label': 1}]</t>
  </si>
  <si>
    <t>No claims, excellent insurance history noted.</t>
  </si>
  <si>
    <t>Mann LLC</t>
  </si>
  <si>
    <t>Eric Humphrey</t>
  </si>
  <si>
    <t>473-480-6510x327</t>
  </si>
  <si>
    <t>[('Pathology', 85, datetime.date(2001, 7, 11), datetime.date(2002, 10, 4)), ('Microbiology', 63, datetime.date(2004, 7, 22), datetime.date(2005, 8, 24)), ('Biochemistry', 67, datetime.date(2003, 11, 13), datetime.date(2005, 8, 21)), ('Pediatric Surgery', 73, datetime.date(2001, 12, 10), datetime.date(2002, 8, 13)), ('Biochemistry', 86, datetime.date(2004, 12, 23), datetime.date(2004, 3, 20)), ('Anesthesiology', 53, datetime.date(2004, 11, 9), datetime.date(2003, 7, 14)), ('Transplant Surgery', 71, datetime.date(2003, 12, 3), datetime.date(2004, 9, 27)), ('Trauma Surgery', 76, datetime.date(2006, 3, 8), datetime.date(2005, 9, 1)), ('Oncological Surgery', 61, datetime.date(2004, 4, 13), datetime.date(2005, 11, 16)), ('Transplant Surgery', 59, datetime.date(2002, 8, 1), datetime.date(2005, 6, 26))]</t>
  </si>
  <si>
    <t>[{'Institution Name': 'Bowers-Medina', 'Location': 'Canada', 'Type of Institution': 'Public', 'Number of Years Worked There': 11, 'Medical Center Level': 'Secondary', 'Number of Surgeries Performed': 402, 'Additional Responsibilities': [], 'Percentage of Patients with Complications': 65.97993380693512,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 {'Institution Name': 'Hensley, Gutierrez and Huynh', 'Location': 'Canada', 'Type of Institution': 'Public', 'Number of Years Worked There': 12, 'Medical Center Level': 'Secondary', 'Number of Surgeries Performed': 321, 'Additional Responsibilities': ['Lighting technician, broadcasting/film/video', 'Maintenance engineer', 'Waste management officer', 'Cytogeneticist', 'Sports therapist'], 'Percentage of Patients with Complications': 69.49464460969996, 'Patient Feedback': "The procedure didn't go well. I felt neglected, and the recovery has been difficult.", 'Patient Feedback Label': 2, 'Recommendation Letters': 'The surgeon has had a few problems in the past.', 'Recommendation Letters Label': 2, 'Recommendations from Former Employers': 'The surgeon has demonstrated extraordinary abilities and dedication.', 'Recommendations from Former Employers Label': 5}]</t>
  </si>
  <si>
    <t>Blake, Davenport and Ryan</t>
  </si>
  <si>
    <t>Troy Cisneros</t>
  </si>
  <si>
    <t>(635)653-8026x53442</t>
  </si>
  <si>
    <t>[('Anatomy', 68, datetime.date(2005, 4, 21), datetime.date(2002, 12, 15)), ('Neurosurgery', 63, datetime.date(2002, 11, 24), datetime.date(2008, 2, 8)), ('Anesthesiology', 98, datetime.date(2002, 11, 30), datetime.date(2003, 10, 13)), ('Surgical Techniques', 80, datetime.date(2004, 10, 1), datetime.date(2005, 7, 17)), ('Pathology', 84, datetime.date(2002, 8, 23), datetime.date(2006, 1, 31)), ('Pediatric Surgery', 83, datetime.date(2002, 9, 2), datetime.date(2005, 8, 20)), ('Pharmacology', 69, datetime.date(2003, 12, 31), datetime.date(2003, 7, 1)), ('Emergency Medicine', 82, datetime.date(2004, 11, 16), datetime.date(2008, 5, 16)), ('Cardiothoracic Surgery', 72, datetime.date(2002, 10, 24), datetime.date(2006, 12, 1)), ('Anesthesiology', 58, datetime.date(2007, 6, 17), datetime.date(2004, 1, 18))]</t>
  </si>
  <si>
    <t>[{'Institution Name': 'Conway-Hernandez', 'Location': 'Germany', 'Type of Institution': 'Private', 'Number of Years Worked There': 12, 'Medical Center Level': 'Primary', 'Number of Surgeries Performed': 285, 'Additional Responsibilities': ['Psychotherapist, child', 'Accountant, chartered management'], 'Percentage of Patients with Complications': 31.32687973059388,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'Coleman-Schroeder', 'Location': 'Germany', 'Type of Institution': 'Private', 'Number of Years Worked There': 25, 'Medical Center Level': 'Secondary', 'Number of Surgeries Performed': 939, 'Additional Responsibilities': ['Engineer, broadcasting (operations)', 'Microbiologist', 'Environmental education officer'], 'Percentage of Patients with Complications': 45.379759881096064,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'Houston and Sons', 'Location': 'Germany', 'Type of Institution': 'Private', 'Number of Years Worked There': 1, 'Medical Center Level': 'Tertiary', 'Number of Surgeries Performed': 315, 'Additional Responsibilities': ['Architect', 'Claims inspector/assessor', 'Farm manager', 'Fisheries officer', 'Engineer, materials'], 'Percentage of Patients with Complications': 39.39891162884275,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'Mckinney-Bell', 'Location': 'Germany', 'Type of Institution': 'Private', 'Number of Years Worked There': 30, 'Medical Center Level': 'Tertiary', 'Number of Surgeries Performed': 534, 'Additional Responsibilities': ['Agricultural engineer'], 'Percentage of Patients with Complications': 93.39782806162236,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 {'Institution Name': 'Mccall, Hernandez and Salas', 'Location': 'Germany', 'Type of Institution': 'Public', 'Number of Years Worked There': 3, 'Medical Center Level': 'Secondary', 'Number of Surgeries Performed': 275, 'Additional Responsibilities': ['Rural practice surveyor', 'Hydrologist', 'Immigration officer', 'Equities trader'], 'Percentage of Patients with Complications': 90.76784711227772, 'Patient Feedback': 'I felt neglected and the aftercare was nonexistent.', 'Patient Feedback Label': 1, 'Recommendation Letters': "The surgeon's work is consistently of high quality.", 'Recommendation Letters Label': 4, 'Recommendations from Former Employers': "This surgeon's work quality varied.", 'Recommendations from Former Employers Label': 2}]</t>
  </si>
  <si>
    <t>Pearson, Stanton and Moore</t>
  </si>
  <si>
    <t>Randy Collier</t>
  </si>
  <si>
    <t>001-229-620-7241x9892</t>
  </si>
  <si>
    <t>[('Physiology', 78, datetime.date(2001, 6, 8), datetime.date(2001, 11, 26)), ('Plastic and Reconstructive Surgery', 95, datetime.date(2001, 12, 21), datetime.date(2001, 1, 18)), ('Physiology', 80, datetime.date(2001, 1, 26), datetime.date(2001, 12, 2)), ('Cardiothoracic Surgery', 72, datetime.date(2000, 12, 10), datetime.date(2001, 9, 1)), ('Robotic Surgery', 54, datetime.date(2000, 11, 18), datetime.date(2000, 11, 11)), ('Robotic Surgery', 50, datetime.date(2000, 11, 21), datetime.date(2001, 9, 20)), ('Neurosurgery', 57, datetime.date(2001, 8, 12), datetime.date(2001, 5, 5)), ('Emergency Medicine', 51, datetime.date(2001, 1, 11), datetime.date(2001, 3, 21)), ('Microbiology', 74, datetime.date(2001, 2, 15), datetime.date(2001, 12, 1)), ('Physiology', 73, datetime.date(2001, 12, 28), datetime.date(2001, 5, 22))]</t>
  </si>
  <si>
    <t>[{'Institution Name': 'Green Group', 'Location': 'Hungary', 'Type of Institution': 'Public', 'Number of Years Worked There': 27, 'Medical Center Level': 'Tertiary', 'Number of Surgeries Performed': 506, 'Additional Responsibilities': ['Curator', 'Teacher, primary school'], 'Percentage of Patients with Complications': 46.89231484731694, 'Patient Feedback': 'Neither happy nor unhappy with the surgery. It was okay.', 'Patient Feedback Label': 3, 'Recommendation Letters': 'The surgeon has shown satisfactory skills.', 'Recommendation Letters Label': 3, 'Recommendations from Former Employers': 'This surgeon made several critical errors.', 'Recommendations from Former Employers Label': 1}]</t>
  </si>
  <si>
    <t>Wheeler, Spencer and Hughes</t>
  </si>
  <si>
    <t>Donna Mcmahon</t>
  </si>
  <si>
    <t>(576)983-0270x160</t>
  </si>
  <si>
    <t>[('Ethics in Medical Practice', 55, datetime.date(2004, 7, 13), datetime.date(2004, 8, 1)), ('Neurosurgery', 73, datetime.date(2004, 7, 5), datetime.date(2003, 11, 19)), ('Biochemistry', 87, datetime.date(2004, 12, 8), datetime.date(2004, 7, 2)), ('Anesthesiology', 79, datetime.date(2004, 8, 15), datetime.date(2003, 10, 24)), ('Anesthesiology', 73, datetime.date(2003, 9, 7), datetime.date(2004, 4, 14)), ('Anesthesiology', 82, datetime.date(2004, 5, 1), datetime.date(2003, 12, 1)), ('Pediatric Surgery', 84, datetime.date(2004, 10, 31), datetime.date(2003, 10, 18)), ('Anesthesiology', 99, datetime.date(2004, 10, 1), datetime.date(2003, 11, 25)), ('Emergency Medicine', 78, datetime.date(2004, 4, 30), datetime.date(2004, 4, 22)), ('Ethics in Medical Practice', 50, datetime.date(2004, 2, 15), datetime.date(2004, 10, 1))]</t>
  </si>
  <si>
    <t>[{'Institution Name': 'Murphy Inc', 'Location': 'Ukraine', 'Type of Institution': 'Private', 'Number of Years Worked There': 23, 'Medical Center Level': 'Tertiary', 'Number of Surgeries Performed': 650, 'Additional Responsibilities': ['Production engineer'], 'Percentage of Patients with Complications': 3.973159457073261,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'Henson Inc', 'Location': 'Ukraine', 'Type of Institution': 'Private', 'Number of Years Worked There': 25, 'Medical Center Level': 'Tertiary', 'Number of Surgeries Performed': 611, 'Additional Responsibilities': ['Geologist, engineering', 'Farm manager', 'Tree surgeon'], 'Percentage of Patients with Complications': 2.270405847265644,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 {'Institution Name': 'Martinez-Brown', 'Location': 'Ukraine', 'Type of Institution': 'Public', 'Number of Years Worked There': 27, 'Medical Center Level': 'Tertiary', 'Number of Surgeries Performed': 66, 'Additional Responsibilities': ['Osteopath', 'Product manager'], 'Percentage of Patients with Complications': 77.63081866515198, 'Patient Feedback': 'The surgery was below expectations. The follow-up was poor.', 'Patient Feedback Label': 2, 'Recommendation Letters': "The surgeon's approach to patient care is inadequate.", 'Recommendation Letters Label': 1, 'Recommendations from Former Employers': "The surgeon's work is consistently of high quality.", 'Recommendations from Former Employers Label': 4}]</t>
  </si>
  <si>
    <t>Barber-Jones</t>
  </si>
  <si>
    <t>Melissa Jackson</t>
  </si>
  <si>
    <t>001-263-279-5283x0831</t>
  </si>
  <si>
    <t>[('Biochemistry', 89, datetime.date(2000, 6, 17), datetime.date(2005, 7, 1)), ('Emergency Medicine', 72, datetime.date(2005, 12, 7), datetime.date(2004, 10, 27)), ('Cardiothoracic Surgery', 71, datetime.date(2006, 9, 16), datetime.date(1999, 5, 6)), ('Surgical Techniques', 71, datetime.date(2006, 1, 25), datetime.date(2007, 4, 8)), ('Neurosurgery', 98, datetime.date(2004, 2, 1), datetime.date(2003, 5, 12)), ('Pediatric Surgery', 100, datetime.date(2005, 9, 2), datetime.date(2003, 6, 28)), ('Microbiology', 83, datetime.date(2001, 6, 30), datetime.date(2004, 1, 30)), ('Robotic Surgery', 88, datetime.date(1999, 8, 22), datetime.date(2003, 6, 22)), ('Robotic Surgery', 52, datetime.date(2006, 5, 16), datetime.date(1999, 10, 25)), ('Biochemistry', 73, datetime.date(2003, 3, 16), datetime.date(2002, 7, 19))]</t>
  </si>
  <si>
    <t>[{'Institution Name': 'Strickland Ltd', 'Location': 'United States', 'Type of Institution': 'Private', 'Number of Years Worked There': 30, 'Medical Center Level': 'Tertiary', 'Number of Surgeries Performed': 852, 'Additional Responsibilities': ['Plant breeder/geneticist', 'Early years teacher', 'Producer, radio'], 'Percentage of Patients with Complications': 60.36798362326509, 'Patient Feedback': 'The doctor made serious errors during the surgery.', 'Patient Feedback Label': 1, 'Recommendation Letters': "The surgeon's performance has been below acceptable standards.", 'Recommendation Letters Label': 1, 'Recommendations from Former Employers': 'This surgeon is a truly exceptional professional.', 'Recommendations from Former Employers Label': 5}]</t>
  </si>
  <si>
    <t>White, Morris and Farmer</t>
  </si>
  <si>
    <t>Larry Lopez</t>
  </si>
  <si>
    <t>+1-977-567-4933x02465</t>
  </si>
  <si>
    <t>[('Plastic and Reconstructive Surgery', 81, datetime.date(2004, 2, 23), datetime.date(1999, 11, 10)), ('Orthopedic Surgery', 91, datetime.date(2005, 3, 20), datetime.date(1997, 10, 14)), ('Physiology', 65, datetime.date(2005, 3, 17), datetime.date(2003, 8, 9)), ('Pharmacology', 100, datetime.date(1999, 9, 20), datetime.date(1998, 8, 19)), ('Oncological Surgery', 93, datetime.date(2003, 2, 11), datetime.date(2000, 8, 13)), ('Ethics in Medical Practice', 89, datetime.date(1999, 4, 9), datetime.date(1998, 5, 27)), ('Microbiology', 96, datetime.date(2000, 4, 3), datetime.date(2000, 5, 23)), ('Ethics in Medical Practice', 65, datetime.date(2004, 12, 23), datetime.date(2003, 7, 4)), ('Neurosurgery', 66, datetime.date(2000, 10, 20), datetime.date(2003, 12, 1)), ('Anesthesiology', 66, datetime.date(1997, 8, 15), datetime.date(2004, 5, 9))]</t>
  </si>
  <si>
    <t>[{'Institution Name': 'Davis, Oliver and Lewis', 'Location': 'United States', 'Type of Institution': 'Private', 'Number of Years Worked There': 11, 'Medical Center Level': 'Primary', 'Number of Surgeries Performed': 941, 'Additional Responsibilities': ['Probation officer'], 'Percentage of Patients with Complications': 91.55100408869843, 'Patient Feedback': "Not happy with the results. The doctor didn't seem to care much.", 'Patient Feedback Label': 2, 'Recommendation Letters': 'This surgeon has shown consistent lack of professionalism and skill.', 'Recommendation Letters Label': 1, 'Recommendations from Former Employers': "This surgeon's work had some issues.", 'Recommendations from Former Employers Label': 2}]</t>
  </si>
  <si>
    <t>Campbell, Foster and Walker</t>
  </si>
  <si>
    <t>Rachael Jones</t>
  </si>
  <si>
    <t>803.247.0104x69301</t>
  </si>
  <si>
    <t>[('Pediatric Surgery', 78, datetime.date(2004, 6, 15), datetime.date(2000, 11, 21)), ('Cardiothoracic Surgery', 76, datetime.date(2001, 11, 28), datetime.date(2000, 1, 23)), ('Oncological Surgery', 73, datetime.date(2001, 5, 19), datetime.date(2003, 3, 16)), ('Anesthesiology', 65, datetime.date(2002, 9, 25), datetime.date(2004, 4, 23)), ('Biochemistry', 68, datetime.date(2002, 4, 2), datetime.date(2000, 6, 17)), ('Neurosurgery', 71, datetime.date(2004, 10, 6), datetime.date(2006, 4, 1)), ('Plastic and Reconstructive Surgery', 60, datetime.date(2002, 8, 29), datetime.date(2001, 3, 7)), ('Pediatric Surgery', 83, datetime.date(2001, 9, 5), datetime.date(2005, 9, 2)), ('Emergency Medicine', 56, datetime.date(2004, 2, 28), datetime.date(2005, 12, 12)), ('Robotic Surgery', 54, datetime.date(2004, 5, 6), datetime.date(2002, 2, 15))]</t>
  </si>
  <si>
    <t>[{'Institution Name': 'Mcclain Ltd', 'Location': 'Russia', 'Type of Institution': 'Public', 'Number of Years Worked There': 27, 'Medical Center Level': 'Secondary', 'Number of Surgeries Performed': 613, 'Additional Responsibilities': ['International aid/development worker', 'Radio producer'], 'Percentage of Patients with Complications': 8.44576729968789,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'Shelton, Robinson and Wright', 'Location': 'Russia', 'Type of Institution': 'Public', 'Number of Years Worked There': 6, 'Medical Center Level': 'Tertiary', 'Number of Surgeries Performed': 56, 'Additional Responsibilities': ['Psychotherapist, child'], 'Percentage of Patients with Complications': 97.8855062613363,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'Rodriguez, Greene and Williams', 'Location': 'Russia', 'Type of Institution': 'Private', 'Number of Years Worked There': 19, 'Medical Center Level': 'Secondary', 'Number of Surgeries Performed': 545, 'Additional Responsibilities': ['Patent attorney'], 'Percentage of Patients with Complications': 63.36256685358571,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'Richardson, Duncan and Parker', 'Location': 'Russia', 'Type of Institution': 'Private', 'Number of Years Worked There': 30, 'Medical Center Level': 'Secondary', 'Number of Surgeries Performed': 361, 'Additional Responsibilities': ['Tree surgeon', 'Psychologist, forensic', 'Solicitor'], 'Percentage of Patients with Complications': 47.12945233818996,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 {'Institution Name': 'Patrick Inc', 'Location': 'Russia', 'Type of Institution': 'Public', 'Number of Years Worked There': 15, 'Medical Center Level': 'Secondary', 'Number of Surgeries Performed': 386, 'Additional Responsibilities': ['Futures trader', 'Chief Strategy Officer'], 'Percentage of Patients with Complications': 16.98676864631358, 'Patient Feedback': 'The surgery was below expectations. The follow-up was poor.', 'Patient Feedback Label': 2, 'Recommendation Letters': "The surgeon's work is exceptional in every respect.", 'Recommendation Letters Label': 5, 'Recommendations from Former Employers': 'The surgeon has demonstrated extraordinary abilities and dedication.', 'Recommendations from Former Employers Label': 5}]</t>
  </si>
  <si>
    <t>Stevens-Smith</t>
  </si>
  <si>
    <t>Rachel Walker</t>
  </si>
  <si>
    <t>(262)272-9557</t>
  </si>
  <si>
    <t>[('Surgical Techniques', 81, datetime.date(1999, 1, 30), datetime.date(2001, 4, 5)), ('Pathology', 98, datetime.date(1998, 12, 10), datetime.date(2000, 12, 9)), ('Surgical Techniques', 76, datetime.date(1996, 11, 30), datetime.date(2004, 12, 9)), ('Pathology', 59, datetime.date(1997, 2, 14), datetime.date(2001, 1, 8)), ('Neurosurgery', 100, datetime.date(2004, 12, 3), datetime.date(2000, 1, 6)), ('Cardiothoracic Surgery', 66, datetime.date(2001, 3, 4), datetime.date(1999, 10, 1)), ('Emergency Medicine', 50, datetime.date(2000, 12, 3), datetime.date(1999, 6, 11)), ('Anesthesiology', 78, datetime.date(1999, 9, 11), datetime.date(2001, 9, 28)), ('Anatomy', 77, datetime.date(1998, 7, 12), datetime.date(2001, 8, 20)), ('Biochemistry', 69, datetime.date(1996, 10, 23), datetime.date(1999, 4, 25))]</t>
  </si>
  <si>
    <t>[{'Institution Name': 'Kemp, Ingram and Beard', 'Location': 'France', 'Type of Institution': 'Private', 'Number of Years Worked There': 29, 'Medical Center Level': 'Primary', 'Number of Surgeries Performed': 313, 'Additional Responsibilities': ['Scientific laboratory technician'], 'Percentage of Patients with Complications': 21.385283784033803,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'Adkins, Sharp and Reid', 'Location': 'France', 'Type of Institution': 'Private', 'Number of Years Worked There': 30, 'Medical Center Level': 'Secondary', 'Number of Surgeries Performed': 290, 'Additional Responsibilities': ['Surveyor, planning and development', 'Therapeutic radiographer', 'Public librarian', 'Medical illustrator', 'Restaurant manager'], 'Percentage of Patients with Complications': 67.60970449443181,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'Owens, Ortiz and Miller', 'Location': 'France', 'Type of Institution': 'Private', 'Number of Years Worked There': 23, 'Medical Center Level': 'Tertiary', 'Number of Surgeries Performed': 716, 'Additional Responsibilities': ['Electronics engineer', 'Pension scheme manager'], 'Percentage of Patients with Complications': 23.382230900766878,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 {'Institution Name': 'Hill, Bray and Robertson', 'Location': 'France', 'Type of Institution': 'Private', 'Number of Years Worked There': 25, 'Medical Center Level': 'Tertiary', 'Number of Surgeries Performed': 578, 'Additional Responsibilities': ['Engineer, building services', 'Scientist, water quality', 'Fish farm manager', 'Museum/gallery curator'], 'Percentage of Patients with Complications': 10.182437195518679, 'Patient Feedback': 'The doctor was superb and the surgery went flawlessly.', 'Patient Feedback Label': 5, 'Recommendation Letters': 'I have no hesitation in recommending this surgeon.', 'Recommendation Letters Label': 4, 'Recommendations from Former Employers': "This surgeon's work quality varied.", 'Recommendations from Former Employers Label': 2}]</t>
  </si>
  <si>
    <t>A few minor claims, average risk noted.</t>
  </si>
  <si>
    <t>Adams-Hart</t>
  </si>
  <si>
    <t>Kenneth Klein</t>
  </si>
  <si>
    <t>700.221.6963x42308</t>
  </si>
  <si>
    <t>[('Biochemistry', 82, datetime.date(2007, 4, 4), datetime.date(2002, 7, 3)), ('Neurosurgery', 72, datetime.date(2004, 8, 27), datetime.date(2002, 6, 28)), ('Oncological Surgery', 93, datetime.date(2003, 12, 28), datetime.date(2003, 10, 12)), ('Emergency Medicine', 98, datetime.date(2006, 11, 11), datetime.date(2007, 3, 13)), ('Pharmacology', 76, datetime.date(2003, 7, 26), datetime.date(2002, 7, 8)), ('Plastic and Reconstructive Surgery', 74, datetime.date(2001, 8, 20), datetime.date(2002, 5, 19)), ('Orthopedic Surgery', 60, datetime.date(2006, 6, 6), datetime.date(2001, 8, 3)), ('Biochemistry', 98, datetime.date(2006, 5, 3), datetime.date(2004, 7, 26)), ('Pathology', 66, datetime.date(2002, 1, 14), datetime.date(2003, 7, 8)), ('Transplant Surgery', 60, datetime.date(2003, 12, 2), datetime.date(2002, 6, 5))]</t>
  </si>
  <si>
    <t>[{'Institution Name': 'Wilson LLC', 'Location': 'Canada', 'Type of Institution': 'Public', 'Number of Years Worked There': 16, 'Medical Center Level': 'Primary', 'Number of Surgeries Performed': 592, 'Additional Responsibilities': ['Editorial assistant'], 'Percentage of Patients with Complications': 2.1195515574713664,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'Olson PLC', 'Location': 'Canada', 'Type of Institution': 'Public', 'Number of Years Worked There': 26, 'Medical Center Level': 'Primary', 'Number of Surgeries Performed': 418, 'Additional Responsibilities': ['Pharmacist, community', 'Bookseller', 'Ergonomist', 'Air traffic controller'], 'Percentage of Patients with Complications': 88.30202297411755,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'Carr, Fischer and Hall', 'Location': 'Canada', 'Type of Institution': 'Public', 'Number of Years Worked There': 4, 'Medical Center Level': 'Secondary', 'Number of Surgeries Performed': 612, 'Additional Responsibilities': ['Commercial horticulturist', 'Publishing rights manager', 'Prison officer', 'Teacher, adult education'], 'Percentage of Patients with Complications': 17.660013020795475,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'Martinez Inc', 'Location': 'Canada', 'Type of Institution': 'Private', 'Number of Years Worked There': 4, 'Medical Center Level': 'Primary', 'Number of Surgeries Performed': 334, 'Additional Responsibilities': ['Amenity horticulturist', 'Seismic interpreter', 'Research scientist (maths)', 'Loss adjuster, chartered', 'Patent attorney'], 'Percentage of Patients with Complications': 40.11806899780797,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 {'Institution Name': 'Casey LLC', 'Location': 'Canada', 'Type of Institution': 'Public', 'Number of Years Worked There': 29, 'Medical Center Level': 'Secondary', 'Number of Surgeries Performed': 805, 'Additional Responsibilities': [], 'Percentage of Patients with Complications': 4.034717362393236, 'Patient Feedback': 'The care was sufficient but not exceptional.', 'Patient Feedback Label': 3, 'Recommendation Letters': "The surgeon's track record is not entirely positive.", 'Recommendation Letters Label': 2, 'Recommendations from Former Employers': 'This surgeon is highly skilled and professional.', 'Recommendations from Former Employers Label': 5}]</t>
  </si>
  <si>
    <t>Anderson-Campbell</t>
  </si>
  <si>
    <t>Sarah Mathis</t>
  </si>
  <si>
    <t>502.908.3234x46656</t>
  </si>
  <si>
    <t>[('Transplant Surgery', 93, datetime.date(2004, 11, 4), datetime.date(2005, 12, 19)), ('Pathology', 89, datetime.date(2006, 1, 12), datetime.date(2004, 8, 10)), ('Microbiology', 64, datetime.date(2004, 1, 20), datetime.date(2004, 12, 19)), ('Microbiology', 98, datetime.date(2004, 10, 22), datetime.date(2003, 8, 28)), ('Physiology', 67, datetime.date(2004, 5, 25), datetime.date(2004, 5, 8)), ('Anatomy', 52, datetime.date(2003, 8, 16), datetime.date(2005, 6, 27)), ('Cardiothoracic Surgery', 64, datetime.date(2005, 8, 4), datetime.date(2004, 7, 10)), ('Vascular Surgery', 71, datetime.date(2004, 10, 6), datetime.date(2003, 12, 28)), ('Anesthesiology', 73, datetime.date(2003, 7, 2), datetime.date(2006, 1, 25)), ('Emergency Medicine', 50, datetime.date(2005, 7, 18), datetime.date(2003, 6, 22))]</t>
  </si>
  <si>
    <t>[{'Institution Name': 'Delgado Inc', 'Location': 'Canada', 'Type of Institution': 'Public', 'Number of Years Worked There': 18, 'Medical Center Level': 'Tertiary', 'Number of Surgeries Performed': 24, 'Additional Responsibilities': ['Biomedical engineer', 'Astronomer', 'Games developer', 'Energy manager', 'Accommodation manager'], 'Percentage of Patients with Complications': 97.93717886581608,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'Fields-Salazar', 'Location': 'Canada', 'Type of Institution': 'Private', 'Number of Years Worked There': 15, 'Medical Center Level': 'Primary', 'Number of Surgeries Performed': 234, 'Additional Responsibilities': ['Applications developer'], 'Percentage of Patients with Complications': 66.23881463664395,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 {'Institution Name': 'Fritz and Sons', 'Location': 'Canada', 'Type of Institution': 'Public', 'Number of Years Worked There': 5, 'Medical Center Level': 'Secondary', 'Number of Surgeries Performed': 729, 'Additional Responsibilities': ['Commercial horticulturist'], 'Percentage of Patients with Complications': 31.53812449132665, 'Patient Feedback': 'The doctor was thorough and professional. Satisfied with the results.', 'Patient Feedback Label': 4, 'Recommendation Letters': "There are serious concerns about this surgeon's abilities.", 'Recommendation Letters Label': 1, 'Recommendations from Former Employers': "There were significant concerns regarding this surgeon's performance.", 'Recommendations from Former Employers Label': 1}]</t>
  </si>
  <si>
    <t>Mcbride-Moore</t>
  </si>
  <si>
    <t>Laura Johnson</t>
  </si>
  <si>
    <t>001-288-261-4850</t>
  </si>
  <si>
    <t>[('Vascular Surgery', 78, datetime.date(2005, 1, 22), datetime.date(2007, 4, 3)), ('Pediatric Surgery', 67, datetime.date(2006, 8, 22), datetime.date(2004, 2, 4)), ('Plastic and Reconstructive Surgery', 53, datetime.date(2008, 1, 30), datetime.date(2005, 10, 22)), ('Physiology', 51, datetime.date(2006, 10, 29), datetime.date(2007, 1, 28)), ('Robotic Surgery', 94, datetime.date(2004, 2, 7), datetime.date(2007, 12, 20)), ('Surgical Techniques', 63, datetime.date(2004, 11, 3), datetime.date(2007, 12, 7)), ('Orthopedic Surgery', 80, datetime.date(2008, 5, 25), datetime.date(2007, 1, 3)), ('Plastic and Reconstructive Surgery', 93, datetime.date(2007, 9, 9), datetime.date(2008, 9, 19)), ('Neurosurgery', 61, datetime.date(2006, 3, 16), datetime.date(2004, 4, 25)), ('Biochemistry', 89, datetime.date(2005, 7, 24), datetime.date(2005, 7, 21))]</t>
  </si>
  <si>
    <t>[{'Institution Name': 'Flores, Smith and Perry', 'Location': 'France', 'Type of Institution': 'Public', 'Number of Years Worked There': 15, 'Medical Center Level': 'Secondary', 'Number of Surgeries Performed': 61, 'Additional Responsibilities': [], 'Percentage of Patients with Complications': 6.02708531356061,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 {'Institution Name': 'Koch Group', 'Location': 'France', 'Type of Institution': 'Private', 'Number of Years Worked There': 6, 'Medical Center Level': 'Tertiary', 'Number of Surgeries Performed': 202, 'Additional Responsibilities': ['Radiographer, therapeutic', 'Planning and development surveyor'], 'Percentage of Patients with Complications': 54.14042998089003, 'Patient Feedback': 'Horrible experience, the surgery left me in worse condition.', 'Patient Feedback Label': 1, 'Recommendation Letters': 'I have full confidence in recommending this surgeon.', 'Recommendation Letters Label': 4, 'Recommendations from Former Employers': "There were significant concerns regarding this surgeon's performance.", 'Recommendations from Former Employers Label': 1}]</t>
  </si>
  <si>
    <t>Sampson, Allen and Santos</t>
  </si>
  <si>
    <t>Melissa Keller</t>
  </si>
  <si>
    <t>001-493-374-8406x740</t>
  </si>
  <si>
    <t>[('Oncological Surgery', 63, datetime.date(1998, 6, 5), datetime.date(1997, 4, 8)), ('Robotic Surgery', 78, datetime.date(1997, 10, 17), datetime.date(1998, 6, 2)), ('Pediatric Surgery', 98, datetime.date(1998, 9, 13), datetime.date(1998, 3, 27)), ('Pharmacology', 95, datetime.date(1998, 5, 19), datetime.date(1999, 1, 5)), ('Biochemistry', 57, datetime.date(1998, 5, 23), datetime.date(1998, 2, 8)), ('Emergency Medicine', 90, datetime.date(1998, 1, 30), datetime.date(1997, 8, 2)), ('Surgical Techniques', 91, datetime.date(1997, 10, 8), datetime.date(1998, 9, 24)), ('Transplant Surgery', 98, datetime.date(1997, 7, 29), datetime.date(1997, 7, 29)), ('Ethics in Medical Practice', 75, datetime.date(1998, 10, 8), datetime.date(1997, 8, 25)), ('Ethics in Medical Practice', 70, datetime.date(1997, 10, 11), datetime.date(1997, 4, 16))]</t>
  </si>
  <si>
    <t>[{'Institution Name': 'Bass Group', 'Location': 'United Kingdom', 'Type of Institution': 'Public', 'Number of Years Worked There': 16, 'Medical Center Level': 'Tertiary', 'Number of Surgeries Performed': 903, 'Additional Responsibilities': ['Engineer, control and instrumentation', 'Insurance account manager', 'Meteorologist'], 'Percentage of Patients with Complications': 76.45020041451421, 'Patient Feedback': 'Extremely dissatisfied with the entire process.', 'Patient Feedback Label': 1, 'Recommendation Letters': "The surgeon's performance has been below acceptable standards.", 'Recommendation Letters Label': 1, 'Recommendations from Former Employers': 'This surgeon was not a good fit for our team.', 'Recommendations from Former Employers Label': 1}]</t>
  </si>
  <si>
    <t>Ferguson, Kane and Williams</t>
  </si>
  <si>
    <t>Timothy Martin MD</t>
  </si>
  <si>
    <t>565.578.8174x9309</t>
  </si>
  <si>
    <t>[('Anatomy', 81, datetime.date(2001, 6, 19), datetime.date(2000, 9, 14)), ('Cardiothoracic Surgery', 79, datetime.date(2001, 1, 31), datetime.date(2000, 4, 29)), ('Microbiology', 93, datetime.date(2000, 3, 15), datetime.date(2001, 10, 2)), ('Pediatric Surgery', 76, datetime.date(2001, 10, 6), datetime.date(2001, 4, 3)), ('Cardiothoracic Surgery', 97, datetime.date(2000, 8, 3), datetime.date(2000, 9, 11)), ('Pharmacology', 94, datetime.date(2000, 6, 26), datetime.date(2000, 11, 4)), ('Physiology', 81, datetime.date(2002, 5, 11), datetime.date(2001, 4, 27)), ('Pathology', 83, datetime.date(2001, 11, 10), datetime.date(2000, 3, 4)), ('Transplant Surgery', 57, datetime.date(2003, 1, 19), datetime.date(2001, 11, 20)), ('Emergency Medicine', 94, datetime.date(2000, 12, 19), datetime.date(2003, 2, 8))]</t>
  </si>
  <si>
    <t>[{'Institution Name': 'Yoder Inc', 'Location': 'Russia', 'Type of Institution': 'Private', 'Number of Years Worked There': 24, 'Medical Center Level': 'Tertiary', 'Number of Surgeries Performed': 266, 'Additional Responsibilities': [], 'Percentage of Patients with Complications': 21.797644566869845,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'Nelson, Baker and Tapia', 'Location': 'Russia', 'Type of Institution': 'Private', 'Number of Years Worked There': 23, 'Medical Center Level': 'Secondary', 'Number of Surgeries Performed': 364, 'Additional Responsibilities': ['Bookseller', 'Engineer, aeronautical', 'Art gallery manager', 'Probation officer', 'Secretary, company'], 'Percentage of Patients with Complications': 12.12798502396023,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 {'Institution Name': 'Park and Sons', 'Location': 'Russia', 'Type of Institution': 'Private', 'Number of Years Worked There': 3, 'Medical Center Level': 'Tertiary', 'Number of Surgeries Performed': 882, 'Additional Responsibilities': ['Financial planner', 'Garment/textile technologist'], 'Percentage of Patients with Complications': 30.23588858705242, 'Patient Feedback': 'I received adequate care and attention.', 'Patient Feedback Label': 3, 'Recommendation Letters': 'I recommend this surgeon. They have consistently shown good skills and a professional demeanor.', 'Recommendation Letters Label': 4, 'Recommendations from Former Employers': 'This surgeon frequently failed to meet expectations.', 'Recommendations from Former Employers Label': 1}]</t>
  </si>
  <si>
    <t>Flores, Davis and Simmons</t>
  </si>
  <si>
    <t>Zachary Bartlett</t>
  </si>
  <si>
    <t>(373)706-6752x860</t>
  </si>
  <si>
    <t>[('Cardiothoracic Surgery', 85, datetime.date(2003, 2, 14), datetime.date(2003, 3, 10)), ('Transplant Surgery', 82, datetime.date(2003, 6, 26), datetime.date(2005, 7, 2)), ('Biochemistry', 56, datetime.date(2003, 1, 7), datetime.date(2003, 6, 12)), ('Surgical Techniques', 73, datetime.date(2005, 2, 24), datetime.date(2004, 4, 11)), ('Emergency Medicine', 73, datetime.date(2003, 8, 25), datetime.date(2004, 7, 17)), ('Trauma Surgery', 87, datetime.date(2003, 4, 17), datetime.date(2004, 8, 24)), ('Orthopedic Surgery', 79, datetime.date(2004, 1, 18), datetime.date(2005, 3, 6)), ('Pathology', 100, datetime.date(2004, 1, 12), datetime.date(2003, 3, 27)), ('Physiology', 73, datetime.date(2004, 5, 7), datetime.date(2003, 12, 24)), ('Microbiology', 52, datetime.date(2005, 7, 13), datetime.date(2003, 12, 8))]</t>
  </si>
  <si>
    <t>[{'Institution Name': 'Jackson LLC', 'Location': 'Philippines', 'Type of Institution': 'Public', 'Number of Years Worked There': 24, 'Medical Center Level': 'Secondary', 'Number of Surgeries Performed': 708, 'Additional Responsibilities': [], 'Percentage of Patients with Complications': 52.97078660953879,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'Barnett, Lamb and Smith', 'Location': 'Philippines', 'Type of Institution': 'Private', 'Number of Years Worked There': 24, 'Medical Center Level': 'Secondary', 'Number of Surgeries Performed': 898, 'Additional Responsibilities': ['Technical brewer', 'Librarian, public', 'Estate manager/land agent'], 'Percentage of Patients with Complications': 62.97625898377003,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'Scott-Moore', 'Location': 'Philippines', 'Type of Institution': 'Private', 'Number of Years Worked There': 25, 'Medical Center Level': 'Tertiary', 'Number of Surgeries Performed': 911, 'Additional Responsibilities': [], 'Percentage of Patients with Complications': 48.85075720595926,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'Cook, Horn and Knight', 'Location': 'Philippines', 'Type of Institution': 'Private', 'Number of Years Worked There': 28, 'Medical Center Level': 'Primary', 'Number of Surgeries Performed': 660, 'Additional Responsibilities': ['Medical physicist', 'Financial planner', 'Biomedical scientist'], 'Percentage of Patients with Complications': 20.10042860114445,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 {'Institution Name': 'Landry-Marshall', 'Location': 'Philippines', 'Type of Institution': 'Public', 'Number of Years Worked There': 9, 'Medical Center Level': 'Secondary', 'Number of Surgeries Performed': 826, 'Additional Responsibilities': ['Graphic designer', 'Counsellor'], 'Percentage of Patients with Complications': 70.21417247985639, 'Patient Feedback': 'The procedure was successful and the doctor was attentive.', 'Patient Feedback Label': 4, 'Recommendation Letters': 'This surgeon is highly reliable and competent.', 'Recommendation Letters Label': 4, 'Recommendations from Former Employers': "This surgeon's work quality varied.", 'Recommendations from Former Employers Label': 2}]</t>
  </si>
  <si>
    <t>Torres, Bryan and Stephenson</t>
  </si>
  <si>
    <t>James Ward</t>
  </si>
  <si>
    <t>+1-464-496-1751x548</t>
  </si>
  <si>
    <t>[('Transplant Surgery', 80, datetime.date(2000, 4, 30), datetime.date(1999, 10, 15)), ('Neurosurgery', 50, datetime.date(2000, 12, 5), datetime.date(1999, 4, 10)), ('Plastic and Reconstructive Surgery', 66, datetime.date(1999, 11, 26), datetime.date(2001, 5, 12)), ('Anatomy', 74, datetime.date(2001, 9, 22), datetime.date(2002, 3, 27)), ('Pediatric Surgery', 84, datetime.date(1999, 9, 22), datetime.date(2000, 6, 15)), ('Oncological Surgery', 96, datetime.date(1999, 8, 20), datetime.date(2001, 8, 11)), ('Robotic Surgery', 90, datetime.date(2001, 5, 3), datetime.date(2000, 10, 10)), ('Microbiology', 67, datetime.date(2000, 1, 12), datetime.date(2001, 10, 11)), ('Pediatric Surgery', 67, datetime.date(2000, 10, 5), datetime.date(1999, 10, 9)), ('Microbiology', 97, datetime.date(1999, 4, 14), datetime.date(2001, 6, 11))]</t>
  </si>
  <si>
    <t>[{'Institution Name': 'Harris, King and Hamilton', 'Location': 'United Kingdom', 'Type of Institution': 'Public', 'Number of Years Worked There': 19, 'Medical Center Level': 'Primary', 'Number of Surgeries Performed': 483, 'Additional Responsibilities': ['Risk analyst', 'Public house manager', 'Theme park manager', 'Clothing/textile technologist', 'Conservation officer, historic buildings'], 'Percentage of Patients with Complications': 72.20482627971475,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 {'Institution Name': 'Frey, Smith and Johnson', 'Location': 'United Kingdom', 'Type of Institution': 'Private', 'Number of Years Worked There': 4, 'Medical Center Level': 'Primary', 'Number of Surgeries Performed': 333, 'Additional Responsibilities': ['Radiographer, therapeutic', 'Barrister', 'Newspaper journalist'], 'Percentage of Patients with Complications': 24.229064742693794, 'Patient Feedback': 'I had a positive experience and the surgery went well.', 'Patient Feedback Label': 4, 'Recommendation Letters': "The surgeon's work is competent but unremarkable.", 'Recommendation Letters Label': 3, 'Recommendations from Former Employers': 'The surgeon has demonstrated excellent skills and professionalism.', 'Recommendations from Former Employers Label': 4}]</t>
  </si>
  <si>
    <t>Huang-Proctor</t>
  </si>
  <si>
    <t>William Acosta</t>
  </si>
  <si>
    <t>001-906-688-4487x650</t>
  </si>
  <si>
    <t>[('Trauma Surgery', 71, datetime.date(2001, 12, 3), datetime.date(2002, 8, 3)), ('Emergency Medicine', 57, datetime.date(2002, 11, 15), datetime.date(2002, 1, 3)), ('Anesthesiology', 98, datetime.date(2002, 5, 4), datetime.date(2000, 4, 20)), ('Transplant Surgery', 77, datetime.date(2002, 11, 9), datetime.date(2000, 4, 11)), ('Microbiology', 62, datetime.date(2000, 6, 30), datetime.date(2000, 5, 5)), ('Neurosurgery', 63, datetime.date(2001, 2, 19), datetime.date(2002, 9, 16)), ('Emergency Medicine', 94, datetime.date(2000, 11, 29), datetime.date(2001, 4, 6)), ('Cardiothoracic Surgery', 69, datetime.date(2002, 8, 2), datetime.date(2000, 8, 23)), ('Plastic and Reconstructive Surgery', 66, datetime.date(2000, 8, 20), datetime.date(1999, 9, 27)), ('Microbiology', 73, datetime.date(1999, 8, 23), datetime.date(2002, 7, 9))]</t>
  </si>
  <si>
    <t>[{'Institution Name': 'Casey Inc', 'Location': 'Ethiopia', 'Type of Institution': 'Private', 'Number of Years Worked There': 15, 'Medical Center Level': 'Secondary', 'Number of Surgeries Performed': 866, 'Additional Responsibilities': ['Clinical molecular geneticist', 'Therapist, art', 'Engineer, manufacturing', 'Radiographer, diagnostic', 'Musician'], 'Percentage of Patients with Complications': 29.17562470366316,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'Allen-Blanchard', 'Location': 'Ethiopia', 'Type of Institution': 'Public', 'Number of Years Worked There': 28, 'Medical Center Level': 'Secondary', 'Number of Surgeries Performed': 617, 'Additional Responsibilities': [], 'Percentage of Patients with Complications': 8.939937075998373,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'Smith-Collins', 'Location': 'Ethiopia', 'Type of Institution': 'Private', 'Number of Years Worked There': 6, 'Medical Center Level': 'Tertiary', 'Number of Surgeries Performed': 808, 'Additional Responsibilities': ['Doctor, general practice', 'Advertising art director', 'Film/video editor', 'Event organiser', 'Surveyor, minerals'], 'Percentage of Patients with Complications': 34.26062036505364,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 {'Institution Name': 'Bailey-Ramsey', 'Location': 'Ethiopia', 'Type of Institution': 'Private', 'Number of Years Worked There': 23, 'Medical Center Level': 'Secondary', 'Number of Surgeries Performed': 177, 'Additional Responsibilities': [], 'Percentage of Patients with Complications': 25.623320297598575, 'Patient Feedback': 'Unprofessional conduct and poor results. Completely dissatisfied.', 'Patient Feedback Label': 1, 'Recommendation Letters': "The surgeon's performance is exceptional and reliable.", 'Recommendation Letters Label': 5, 'Recommendations from Former Employers': "This surgeon's reliability was sometimes questionable.", 'Recommendations from Former Employers Label': 2}]</t>
  </si>
  <si>
    <t>Carlson-Jordan</t>
  </si>
  <si>
    <t>John Sims</t>
  </si>
  <si>
    <t>859.309.2942x9585</t>
  </si>
  <si>
    <t>[('Surgical Techniques', 74, datetime.date(1996, 11, 19), datetime.date(1995, 12, 22)), ('Biochemistry', 68, datetime.date(1998, 8, 31), datetime.date(1995, 10, 16)), ('Robotic Surgery', 94, datetime.date(1996, 7, 9), datetime.date(1996, 1, 5)), ('Ethics in Medical Practice', 82, datetime.date(1996, 9, 8), datetime.date(1995, 8, 31)), ('Anesthesiology', 96, datetime.date(1996, 9, 24), datetime.date(1996, 2, 5)), ('Ethics in Medical Practice', 71, datetime.date(1997, 6, 9), datetime.date(1997, 9, 5)), ('Robotic Surgery', 88, datetime.date(1998, 3, 26), datetime.date(1995, 11, 29)), ('Plastic and Reconstructive Surgery', 90, datetime.date(1995, 6, 12), datetime.date(1996, 10, 11)), ('Anesthesiology', 87, datetime.date(1997, 3, 9), datetime.date(1997, 11, 23)), ('Microbiology', 72, datetime.date(1995, 10, 15), datetime.date(1996, 10, 14))]</t>
  </si>
  <si>
    <t>[{'Institution Name': 'Griffin LLC', 'Location': 'Ukraine', 'Type of Institution': 'Public', 'Number of Years Worked There': 2, 'Medical Center Level': 'Primary', 'Number of Surgeries Performed': 80, 'Additional Responsibilities': ['Museum education officer', 'Landscape architect', 'Hotel manager'], 'Percentage of Patients with Complications': 95.18848877924987,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'Wilkerson Group', 'Location': 'Ukraine', 'Type of Institution': 'Private', 'Number of Years Worked There': 20, 'Medical Center Level': 'Primary', 'Number of Surgeries Performed': 863, 'Additional Responsibilities': ['Engineer, chemical', 'Paediatric nurse', 'Public librarian', 'Probation officer'], 'Percentage of Patients with Complications': 87.08926598004318,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 {'Institution Name': 'Harris-Andrade', 'Location': 'Ukraine', 'Type of Institution': 'Private', 'Number of Years Worked There': 3, 'Medical Center Level': 'Secondary', 'Number of Surgeries Performed': 628, 'Additional Responsibilities': [], 'Percentage of Patients with Complications': 52.41445885788221, 'Patient Feedback': 'The surgery was not successful and I had to seek further treatment.', 'Patient Feedback Label': 1, 'Recommendation Letters': "The surgeon's work is outstanding and reliable.", 'Recommendation Letters Label': 4, 'Recommendations from Former Employers': "There were occasional lapses in this surgeon's performance.", 'Recommendations from Former Employers Label': 2}]</t>
  </si>
  <si>
    <t>Hardin-Lewis</t>
  </si>
  <si>
    <t>Mark Ryan</t>
  </si>
  <si>
    <t>001-388-932-8411</t>
  </si>
  <si>
    <t>[('Robotic Surgery', 92, datetime.date(1999, 6, 7), datetime.date(1998, 10, 23)), ('Microbiology', 52, datetime.date(1997, 6, 5), datetime.date(2000, 4, 14)), ('Neurosurgery', 62, datetime.date(2003, 10, 27), datetime.date(1997, 6, 20)), ('Pediatric Surgery', 69, datetime.date(2000, 10, 14), datetime.date(2000, 4, 1)), ('Microbiology', 60, datetime.date(2001, 9, 21), datetime.date(2001, 8, 26)), ('Pediatric Surgery', 67, datetime.date(2000, 8, 21), datetime.date(2002, 6, 28)), ('Plastic and Reconstructive Surgery', 100, datetime.date(1997, 9, 7), datetime.date(1996, 12, 22)), ('Physiology', 56, datetime.date(1997, 9, 16), datetime.date(2003, 6, 12)), ('Physiology', 75, datetime.date(2002, 1, 20), datetime.date(2002, 4, 4)), ('Pathology', 96, datetime.date(2001, 11, 30), datetime.date(2000, 9, 29))]</t>
  </si>
  <si>
    <t>[{'Institution Name': 'Hoffman and Sons', 'Location': 'Belarus', 'Type of Institution': 'Public', 'Number of Years Worked There': 29, 'Medical Center Level': 'Secondary', 'Number of Surgeries Performed': 177, 'Additional Responsibilities': ['Records manager', 'Education officer, museum', 'Production designer, theatre/television/film', 'Designer, textile'], 'Percentage of Patients with Complications': 64.89018716617642,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'Snyder, Mckinney and Richard', 'Location': 'Belarus', 'Type of Institution': 'Public', 'Number of Years Worked There': 16, 'Medical Center Level': 'Primary', 'Number of Surgeries Performed': 346, 'Additional Responsibilities': ['Estate agent'], 'Percentage of Patients with Complications': 53.46606566692091,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'Carroll-Trujillo', 'Location': 'Belarus', 'Type of Institution': 'Private', 'Number of Years Worked There': 26, 'Medical Center Level': 'Tertiary', 'Number of Surgeries Performed': 771, 'Additional Responsibilities': [], 'Percentage of Patients with Complications': 2.2536248744432053,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'Phillips, Chapman and Dodson', 'Location': 'Belarus', 'Type of Institution': 'Private', 'Number of Years Worked There': 30, 'Medical Center Level': 'Secondary', 'Number of Surgeries Performed': 10, 'Additional Responsibilities': ['Civil Service fast streamer', 'Cabin crew'], 'Percentage of Patients with Complications': 51.0543738998627,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 {'Institution Name': 'Johnson, Taylor and Hughes', 'Location': 'Belarus', 'Type of Institution': 'Private', 'Number of Years Worked There': 1, 'Medical Center Level': 'Secondary', 'Number of Surgeries Performed': 459, 'Additional Responsibilities': ['Environmental manager', 'Software engineer', 'Textile designer', 'Clinical cytogeneticist', 'Editor, film/video'], 'Percentage of Patients with Complications': 67.02671081364812, 'Patient Feedback': 'The doctor was fantastic and the results were excellent.', 'Patient Feedback Label': 5, 'Recommendation Letters': "The surgeon's work is competent and reliable.", 'Recommendation Letters Label': 3, 'Recommendations from Former Employers': 'This surgeon is a valuable asset to any medical team.', 'Recommendations from Former Employers Label': 4}]</t>
  </si>
  <si>
    <t>Meyer, Castro and Smith</t>
  </si>
  <si>
    <t>Valerie Rice</t>
  </si>
  <si>
    <t>+1-234-623-3085x253</t>
  </si>
  <si>
    <t>[('Vascular Surgery', 77, datetime.date(2006, 2, 6), datetime.date(1999, 11, 10)), ('Neurosurgery', 55, datetime.date(2005, 4, 7), datetime.date(1996, 10, 3)), ('Surgical Techniques', 91, datetime.date(2006, 2, 20), datetime.date(2004, 5, 28)), ('Pediatric Surgery', 77, datetime.date(2002, 8, 22), datetime.date(2002, 12, 1)), ('Oncological Surgery', 64, datetime.date(2005, 5, 27), datetime.date(1997, 1, 1)), ('Trauma Surgery', 55, datetime.date(2006, 3, 20), datetime.date(1998, 4, 7)), ('Plastic and Reconstructive Surgery', 95, datetime.date(2004, 11, 8), datetime.date(1999, 3, 27)), ('Plastic and Reconstructive Surgery', 72, datetime.date(2005, 9, 16), datetime.date(2002, 2, 17)), ('Plastic and Reconstructive Surgery', 66, datetime.date(2000, 10, 4), datetime.date(2001, 5, 31)), ('Cardiothoracic Surgery', 56, datetime.date(2005, 5, 11), datetime.date(1997, 7, 9))]</t>
  </si>
  <si>
    <t>[{'Institution Name': 'Spencer-Burke', 'Location': 'Russia', 'Type of Institution': 'Public', 'Number of Years Worked There': 28, 'Medical Center Level': 'Secondary', 'Number of Surgeries Performed': 909, 'Additional Responsibilities': ['Accountant, chartered certified', 'Geophysicist/field seismologist', 'Special educational needs teacher', 'Insurance underwriter', 'Furniture designer'], 'Percentage of Patients with Complications': 87.01442617347276,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'Pacheco, Payne and Roy', 'Location': 'Russia', 'Type of Institution': 'Private', 'Number of Years Worked There': 22, 'Medical Center Level': 'Secondary', 'Number of Surgeries Performed': 257, 'Additional Responsibilities': ['Field trials officer', 'Trade mark attorney'], 'Percentage of Patients with Complications': 45.44768359113493,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 {'Institution Name': 'Gomez Ltd', 'Location': 'Russia', 'Type of Institution': 'Private', 'Number of Years Worked There': 22, 'Medical Center Level': 'Secondary', 'Number of Surgeries Performed': 908, 'Additional Responsibilities': ['Financial trader', 'IT consultant', 'Podiatrist', 'Petroleum engineer'], 'Percentage of Patients with Complications': 52.21328535427578, 'Patient Feedback': 'I would never go back to this doctor again.', 'Patient Feedback Label': 1, 'Recommendation Letters': 'I am confident in recommending this surgeon for any position.', 'Recommendation Letters Label': 4, 'Recommendations from Former Employers': "This surgeon's performance was disappointing.", 'Recommendations from Former Employers Label': 1}]</t>
  </si>
  <si>
    <t>Mccarty-Farmer</t>
  </si>
  <si>
    <t>Gary Adams</t>
  </si>
  <si>
    <t>001-992-383-9233x780</t>
  </si>
  <si>
    <t>[('Surgical Techniques', 58, datetime.date(2001, 4, 6), datetime.date(2003, 8, 22)), ('Transplant Surgery', 56, datetime.date(1999, 3, 3), datetime.date(2005, 6, 5)), ('Robotic Surgery', 64, datetime.date(2002, 2, 19), datetime.date(2000, 4, 26)), ('Emergency Medicine', 84, datetime.date(2000, 8, 1), datetime.date(2005, 6, 2)), ('Neurosurgery', 83, datetime.date(2000, 8, 19), datetime.date(2003, 7, 21)), ('Physiology', 88, datetime.date(2006, 4, 28), datetime.date(2001, 2, 21)), ('Robotic Surgery', 79, datetime.date(2001, 4, 26), datetime.date(2006, 3, 7)), ('Anatomy', 56, datetime.date(2003, 3, 1), datetime.date(2002, 9, 23)), ('Emergency Medicine', 60, datetime.date(2001, 3, 25), datetime.date(2003, 5, 30)), ('Robotic Surgery', 53, datetime.date(2002, 10, 9), datetime.date(2006, 3, 16))]</t>
  </si>
  <si>
    <t>[{'Institution Name': 'Martin, Reyes and Baird', 'Location': 'Ukraine', 'Type of Institution': 'Public', 'Number of Years Worked There': 26, 'Medical Center Level': 'Tertiary', 'Number of Surgeries Performed': 797, 'Additional Responsibilities': ['Psychologist, clinical', 'Insurance broker'], 'Percentage of Patients with Complications': 8.926552573998393,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'Stewart, Harris and Stone', 'Location': 'Ukraine', 'Type of Institution': 'Private', 'Number of Years Worked There': 26, 'Medical Center Level': 'Secondary', 'Number of Surgeries Performed': 626, 'Additional Responsibilities': ['Geologist, wellsite'], 'Percentage of Patients with Complications': 43.1334394126378,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'Fisher-Roberts', 'Location': 'Ukraine', 'Type of Institution': 'Public', 'Number of Years Worked There': 8, 'Medical Center Level': 'Primary', 'Number of Surgeries Performed': 655, 'Additional Responsibilities': [], 'Percentage of Patients with Complications': 90.57799383807283,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'Taylor-Byrd', 'Location': 'Ukraine', 'Type of Institution': 'Public', 'Number of Years Worked There': 15, 'Medical Center Level': 'Primary', 'Number of Surgeries Performed': 321, 'Additional Responsibilities': ['Counselling psychologist', 'Conservation officer, nature', 'Systems analyst'], 'Percentage of Patients with Complications': 37.94415802926818,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 {'Institution Name': 'Hammond-Johnson', 'Location': 'Ukraine', 'Type of Institution': 'Private', 'Number of Years Worked There': 19, 'Medical Center Level': 'Primary', 'Number of Surgeries Performed': 231, 'Additional Responsibilities': ['Fashion designer'], 'Percentage of Patients with Complications': 78.70213452219485, 'Patient Feedback': 'The experience was positive and the surgery successful.', 'Patient Feedback Label': 4, 'Recommendation Letters': 'The surgeon meets professional requirements.', 'Recommendation Letters Label': 3, 'Recommendations from Former Employers': 'This surgeon had mixed reviews from colleagues.', 'Recommendations from Former Employers Label': 2}]</t>
  </si>
  <si>
    <t>Porter Group</t>
  </si>
  <si>
    <t>Brett Edwards</t>
  </si>
  <si>
    <t>661.216.1092</t>
  </si>
  <si>
    <t>[('Neurosurgery', 56, datetime.date(1996, 1, 9), datetime.date(1997, 7, 20)), ('Robotic Surgery', 55, datetime.date(1995, 11, 12), datetime.date(1997, 11, 24)), ('Cardiothoracic Surgery', 78, datetime.date(1994, 10, 4), datetime.date(1995, 9, 29)), ('Trauma Surgery', 71, datetime.date(1997, 10, 22), datetime.date(1996, 2, 11)), ('Ethics in Medical Practice', 89, datetime.date(1998, 4, 1), datetime.date(1995, 3, 13)), ('Pathology', 78, datetime.date(1997, 8, 6), datetime.date(1996, 8, 11)), ('Anatomy', 78, datetime.date(1998, 4, 24), datetime.date(1994, 11, 29)), ('Ethics in Medical Practice', 74, datetime.date(1995, 8, 19), datetime.date(1995, 3, 28)), ('Emergency Medicine', 71, datetime.date(1998, 4, 4), datetime.date(1997, 10, 10)), ('Pediatric Surgery', 65, datetime.date(1995, 7, 17), datetime.date(1997, 10, 15))]</t>
  </si>
  <si>
    <t>[{'Institution Name': 'Powell-Tapia', 'Location': 'United States', 'Type of Institution': 'Public', 'Number of Years Worked There': 2, 'Medical Center Level': 'Tertiary', 'Number of Surgeries Performed': 519, 'Additional Responsibilities': ['Therapeutic radiographer', 'Phytotherapist'], 'Percentage of Patients with Complications': 5.189840385448774,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'Mccoy-Byrd', 'Location': 'United States', 'Type of Institution': 'Public', 'Number of Years Worked There': 2, 'Medical Center Level': 'Tertiary', 'Number of Surgeries Performed': 128, 'Additional Responsibilities': [], 'Percentage of Patients with Complications': 85.93076403145889,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'Davis-Camacho', 'Location': 'United States', 'Type of Institution': 'Private', 'Number of Years Worked There': 18, 'Medical Center Level': 'Primary', 'Number of Surgeries Performed': 433, 'Additional Responsibilities': ['Adult guidance worker'], 'Percentage of Patients with Complications': 4.310431216830124,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 {'Institution Name': 'Morales-Henry', 'Location': 'United States', 'Type of Institution': 'Public', 'Number of Years Worked There': 22, 'Medical Center Level': 'Tertiary', 'Number of Surgeries Performed': 671, 'Additional Responsibilities': ['Special educational needs teacher'], 'Percentage of Patients with Complications': 14.973200826136356, 'Patient Feedback': 'An average experience. The surgery went as expected.', 'Patient Feedback Label': 3, 'Recommendation Letters': 'The surgeon meets basic professional standards.', 'Recommendation Letters Label': 3, 'Recommendations from Former Employers': 'I strongly endorse this surgeon for any advanced role.', 'Recommendations from Former Employers Label': 4}]</t>
  </si>
  <si>
    <t>Coverage with several claims filed, unresolved issues present.</t>
  </si>
  <si>
    <t>Sanders PLC</t>
  </si>
  <si>
    <t>Wendy Elliott</t>
  </si>
  <si>
    <t>631.661.8184x05829</t>
  </si>
  <si>
    <t>[('Oncological Surgery', 68, datetime.date(2003, 2, 27), datetime.date(2005, 5, 17)), ('Neurosurgery', 89, datetime.date(2001, 12, 27), datetime.date(1998, 2, 20)), ('Pathology', 56, datetime.date(1999, 5, 22), datetime.date(2000, 1, 6)), ('Ethics in Medical Practice', 99, datetime.date(1997, 5, 24), datetime.date(2004, 7, 27)), ('Oncological Surgery', 78, datetime.date(2004, 5, 3), datetime.date(2002, 10, 6)), ('Pathology', 61, datetime.date(2000, 4, 11), datetime.date(2005, 4, 15)), ('Trauma Surgery', 76, datetime.date(2006, 4, 27), datetime.date(2002, 2, 11)), ('Surgical Techniques', 71, datetime.date(2000, 10, 19), datetime.date(2002, 10, 21)), ('Cardiothoracic Surgery', 77, datetime.date(1998, 6, 20), datetime.date(1998, 8, 28)), ('Biochemistry', 89, datetime.date(1999, 2, 4), datetime.date(2003, 1, 14))]</t>
  </si>
  <si>
    <t>[{'Institution Name': 'Zamora-Williamson', 'Location': 'Belarus', 'Type of Institution': 'Public', 'Number of Years Worked There': 22, 'Medical Center Level': 'Secondary', 'Number of Surgeries Performed': 847, 'Additional Responsibilities': ['Civil engineer, contracting', 'Insurance risk surveyor', 'Administrator, Civil Service'], 'Percentage of Patients with Complications': 27.57732848205946, 'Patient Feedback': 'The doctor was incompetent and the results were disastrous.', 'Patient Feedback Label': 1, 'Recommendation Letters': "The surgeon's work is of consistently high quality.", 'Recommendation Letters Label': 4, 'Recommendations from Former Employers': 'This surgeon is a highly valuable member of any medical team.', 'Recommendations from Former Employers Label': 4}]</t>
  </si>
  <si>
    <t>Minimal claims filed, low risk noted.</t>
  </si>
  <si>
    <t>Mendez, Roth and Hamilton</t>
  </si>
  <si>
    <t>Julie Taylor</t>
  </si>
  <si>
    <t>581.683.4964x4646</t>
  </si>
  <si>
    <t>[('Anesthesiology', 80, datetime.date(1997, 3, 22), datetime.date(1999, 8, 18)), ('Anesthesiology', 92, datetime.date(1997, 4, 23), datetime.date(1999, 6, 24)), ('Surgical Techniques', 51, datetime.date(1997, 11, 6), datetime.date(1997, 12, 10)), ('Vascular Surgery', 98, datetime.date(1999, 8, 28), datetime.date(1999, 8, 3)), ('Robotic Surgery', 100, datetime.date(1999, 3, 12), datetime.date(1997, 7, 13)), ('Physiology', 73, datetime.date(2000, 1, 20), datetime.date(2000, 1, 4)), ('Anesthesiology', 89, datetime.date(1999, 2, 22), datetime.date(1997, 9, 24)), ('Anatomy', 78, datetime.date(1998, 1, 5), datetime.date(1999, 10, 5)), ('Robotic Surgery', 78, datetime.date(1998, 11, 11), datetime.date(1999, 10, 4)), ('Plastic and Reconstructive Surgery', 54, datetime.date(2000, 1, 3), datetime.date(1999, 10, 21))]</t>
  </si>
  <si>
    <t>[{'Institution Name': 'Murphy-Stewart', 'Location': 'Argentina', 'Type of Institution': 'Private', 'Number of Years Worked There': 7, 'Medical Center Level': 'Primary', 'Number of Surgeries Performed': 199, 'Additional Responsibilities': ['Music tutor', 'Physiological scientist'], 'Percentage of Patients with Complications': 49.16114183941092,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'Moore-Nguyen', 'Location': 'Argentina', 'Type of Institution': 'Private', 'Number of Years Worked There': 25, 'Medical Center Level': 'Secondary', 'Number of Surgeries Performed': 498, 'Additional Responsibilities': ['Occupational psychologist', 'Teacher, secondary school', 'Video editor', 'Ambulance person'], 'Percentage of Patients with Complications': 10.92201241891183,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 {'Institution Name': 'Zuniga Inc', 'Location': 'Argentina', 'Type of Institution': 'Public', 'Number of Years Worked There': 8, 'Medical Center Level': 'Secondary', 'Number of Surgeries Performed': 705, 'Additional Responsibilities': ['Estate manager/land agent', 'Dance movement psychotherapist', 'Lexicographer', "Politician's assistant"], 'Percentage of Patients with Complications': 14.453883169600811, 'Patient Feedback': 'A flawless experience with outstanding results.', 'Patient Feedback Label': 5, 'Recommendation Letters': "There have been occasional lapses in this surgeon's performance.", 'Recommendation Letters Label': 2, 'Recommendations from Former Employers': 'This surgeon is an outstanding member of any medical team.', 'Recommendations from Former Employers Label': 5}]</t>
  </si>
  <si>
    <t>Reynolds-Oliver</t>
  </si>
  <si>
    <t>Andrew Barnes</t>
  </si>
  <si>
    <t>(526)796-2612x13033</t>
  </si>
  <si>
    <t>[('Cardiothoracic Surgery', 57, datetime.date(2001, 10, 11), datetime.date(2002, 3, 22)), ('Pathology', 77, datetime.date(1999, 8, 22), datetime.date(1999, 10, 4)), ('Microbiology', 82, datetime.date(2002, 3, 8), datetime.date(2003, 4, 3)), ('Emergency Medicine', 77, datetime.date(2004, 4, 1), datetime.date(2003, 5, 25)), ('Plastic and Reconstructive Surgery', 99, datetime.date(2003, 7, 13), datetime.date(2002, 5, 20)), ('Orthopedic Surgery', 96, datetime.date(1999, 11, 11), datetime.date(2003, 8, 24)), ('Pharmacology', 86, datetime.date(2000, 1, 16), datetime.date(2000, 6, 11)), ('Emergency Medicine', 51, datetime.date(2002, 5, 7), datetime.date(2004, 9, 17)), ('Ethics in Medical Practice', 80, datetime.date(2001, 11, 16), datetime.date(2002, 5, 10)), ('Physiology', 59, datetime.date(2004, 7, 4), datetime.date(2001, 10, 20))]</t>
  </si>
  <si>
    <t>[{'Institution Name': 'Joyce LLC', 'Location': 'Ukraine', 'Type of Institution': 'Private', 'Number of Years Worked There': 23, 'Medical Center Level': 'Tertiary', 'Number of Surgeries Performed': 647, 'Additional Responsibilities': ['Automotive engineer', 'Trade mark attorney', 'Conservation officer, nature'], 'Percentage of Patients with Complications': 56.94459517530752, 'Patient Feedback': 'The surgery went perfectly and the follow-up care was great.', 'Patient Feedback Label': 5, 'Recommendation Letters': "The surgeon's work is generally adequate.", 'Recommendation Letters Label': 3, 'Recommendations from Former Employers': 'The surgeon meets the expected professional standards.', 'Recommendations from Former Employers Label': 3}]</t>
  </si>
  <si>
    <t>Turner Ltd</t>
  </si>
  <si>
    <t>Kimberly Smith</t>
  </si>
  <si>
    <t>(498)572-5227x73285</t>
  </si>
  <si>
    <t>[('Anesthesiology', 53, datetime.date(2001, 11, 16), datetime.date(2002, 3, 27)), ('Robotic Surgery', 82, datetime.date(2001, 9, 21), datetime.date(2001, 12, 1)), ('Transplant Surgery', 93, datetime.date(2002, 2, 22), datetime.date(2001, 10, 6)), ('Emergency Medicine', 63, datetime.date(2001, 10, 24), datetime.date(2002, 1, 14)), ('Anesthesiology', 99, datetime.date(2001, 11, 27), datetime.date(2001, 10, 19)), ('Oncological Surgery', 67, datetime.date(2001, 10, 14), datetime.date(2002, 3, 8)), ('Anesthesiology', 93, datetime.date(2001, 11, 27), datetime.date(2001, 10, 22)), ('Pharmacology', 76, datetime.date(2001, 10, 16), datetime.date(2002, 2, 2)), ('Pathology', 94, datetime.date(2001, 11, 25), datetime.date(2001, 10, 8)), ('Transplant Surgery', 94, datetime.date(2002, 1, 25), datetime.date(2001, 12, 8))]</t>
  </si>
  <si>
    <t>[{'Institution Name': 'Foster-Reeves', 'Location': 'Ukraine', 'Type of Institution': 'Private', 'Number of Years Worked There': 27, 'Medical Center Level': 'Tertiary', 'Number of Surgeries Performed': 80, 'Additional Responsibilities': ['Engineer, petroleum', 'Contractor', 'Paediatric nurse', 'Scientific laboratory technician', 'Engineer, electronics'], 'Percentage of Patients with Complications': 3.620909162673669,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'Garcia LLC', 'Location': 'Ukraine', 'Type of Institution': 'Private', 'Number of Years Worked There': 7, 'Medical Center Level': 'Tertiary', 'Number of Surgeries Performed': 937, 'Additional Responsibilities': ['Radio producer', 'Psychologist, clinical'], 'Percentage of Patients with Complications': 37.12957286429426,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 {'Institution Name': 'Watts, Norton and Silva', 'Location': 'Ukraine', 'Type of Institution': 'Public', 'Number of Years Worked There': 20, 'Medical Center Level': 'Tertiary', 'Number of Surgeries Performed': 655, 'Additional Responsibilities': ['Development worker, community', 'Engineer, water', 'Fisheries officer', 'Nature conservation officer'], 'Percentage of Patients with Complications': 37.76332152072355, 'Patient Feedback': 'Unprofessional conduct and poor results. Completely dissatisfied.', 'Patient Feedback Label': 1, 'Recommendation Letters': 'The surgeon has consistently underperformed.', 'Recommendation Letters Label': 1, 'Recommendations from Former Employers': "This surgeon's work was often below par.", 'Recommendations from Former Employers Label': 1}]</t>
  </si>
  <si>
    <t>Garza-Joseph</t>
  </si>
  <si>
    <t>Kristen Burnett</t>
  </si>
  <si>
    <t>725-629-5413x997</t>
  </si>
  <si>
    <t>[('Biochemistry', 77, datetime.date(2001, 2, 3), datetime.date(2001, 7, 23)), ('Trauma Surgery', 68, datetime.date(1999, 9, 29), datetime.date(2005, 12, 30)), ('Ethics in Medical Practice', 50, datetime.date(2000, 9, 12), datetime.date(1999, 10, 21)), ('Plastic and Reconstructive Surgery', 70, datetime.date(2004, 6, 17), datetime.date(2002, 11, 14)), ('Cardiothoracic Surgery', 89, datetime.date(2001, 12, 5), datetime.date(2005, 11, 13)), ('Microbiology', 78, datetime.date(2001, 12, 13), datetime.date(2005, 6, 10)), ('Cardiothoracic Surgery', 69, datetime.date(2001, 3, 2), datetime.date(2005, 3, 12)), ('Anesthesiology', 82, datetime.date(2004, 9, 29), datetime.date(2001, 9, 22)), ('Microbiology', 94, datetime.date(2004, 7, 4), datetime.date(2001, 12, 31)), ('Anesthesiology', 68, datetime.date(2005, 10, 15), datetime.date(2003, 2, 20))]</t>
  </si>
  <si>
    <t>[{'Institution Name': 'Hart PLC', 'Location': 'United Kingdom', 'Type of Institution': 'Public', 'Number of Years Worked There': 29, 'Medical Center Level': 'Tertiary', 'Number of Surgeries Performed': 964, 'Additional Responsibilities': [], 'Percentage of Patients with Complications': 67.44450063682754, 'Patient Feedback': 'The doctor was attentive and the surgery was a success.', 'Patient Feedback Label': 4, 'Recommendation Letters': 'I have serious reservations about this surgeon.', 'Recommendation Letters Label': 1, 'Recommendations from Former Employers': "This surgeon's tenure was highly unsatisfactory.", 'Recommendations from Former Employers Label': 1}]</t>
  </si>
  <si>
    <t>Christopher Cisneros</t>
  </si>
  <si>
    <t>539-825-8318x19633</t>
  </si>
  <si>
    <t>[('Neurosurgery', 55, datetime.date(1999, 7, 13), datetime.date(2002, 9, 27)), ('Pediatric Surgery', 70, datetime.date(1998, 2, 6), datetime.date(1997, 7, 1)), ('Physiology', 99, datetime.date(2003, 1, 30), datetime.date(2000, 4, 5)), ('Pathology', 97, datetime.date(1999, 5, 2), datetime.date(1999, 10, 12)), ('Anesthesiology', 66, datetime.date(1997, 6, 21), datetime.date(2005, 7, 21)), ('Microbiology', 82, datetime.date(2003, 6, 16), datetime.date(2001, 1, 14)), ('Trauma Surgery', 96, datetime.date(1997, 5, 28), datetime.date(1996, 11, 10)), ('Pediatric Surgery', 57, datetime.date(2004, 12, 31), datetime.date(1999, 12, 18)), ('Anatomy', 67, datetime.date(1998, 1, 14), datetime.date(1998, 12, 16)), ('Plastic and Reconstructive Surgery', 63, datetime.date(2005, 2, 1), datetime.date(2005, 1, 7))]</t>
  </si>
  <si>
    <t>[{'Institution Name': 'Thompson PLC', 'Location': 'Brazil', 'Type of Institution': 'Public', 'Number of Years Worked There': 23, 'Medical Center Level': 'Primary', 'Number of Surgeries Performed': 849, 'Additional Responsibilities': ['Theme park manager'], 'Percentage of Patients with Complications': 99.67420403700572,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 {'Institution Name': 'Molina, Foster and Berry', 'Location': 'Brazil', 'Type of Institution': 'Private', 'Number of Years Worked There': 4, 'Medical Center Level': 'Tertiary', 'Number of Surgeries Performed': 357, 'Additional Responsibilities': ['Legal secretary', 'Music therapist', 'Adult guidance worker', 'Conference centre manager'], 'Percentage of Patients with Complications': 69.71323558593625, 'Patient Feedback': 'The procedure was successful and the doctor was attentive.', 'Patient Feedback Label': 4, 'Recommendation Letters': "The surgeon's performance is consistently excellent.", 'Recommendation Letters Label': 5, 'Recommendations from Former Employers': 'Numerous complaints were received about this surgeon.', 'Recommendations from Former Employers Label': 1}]</t>
  </si>
  <si>
    <t>Villarreal, Lewis and Coleman</t>
  </si>
  <si>
    <t>Christine Williams</t>
  </si>
  <si>
    <t>[('Oncological Surgery', 96, datetime.date(2005, 6, 20), datetime.date(2005, 2, 25)), ('Trauma Surgery', 71, datetime.date(2001, 7, 4), datetime.date(2001, 12, 11)), ('Vascular Surgery', 88, datetime.date(2004, 2, 21), datetime.date(2001, 6, 2)), ('Emergency Medicine', 51, datetime.date(2002, 4, 19), datetime.date(2003, 11, 17)), ('Pharmacology', 84, datetime.date(2003, 2, 15), datetime.date(2004, 10, 22)), ('Orthopedic Surgery', 69, datetime.date(2004, 4, 16), datetime.date(2003, 4, 30)), ('Biochemistry', 53, datetime.date(2002, 12, 24), datetime.date(2004, 8, 18)), ('Robotic Surgery', 61, datetime.date(2002, 11, 9), datetime.date(2000, 4, 17)), ('Microbiology', 61, datetime.date(2003, 2, 27), datetime.date(2000, 10, 17)), ('Trauma Surgery', 70, datetime.date(2002, 9, 23), datetime.date(2005, 4, 9))]</t>
  </si>
  <si>
    <t>[{'Institution Name': 'Pena Ltd', 'Location': 'Poland', 'Type of Institution': 'Private', 'Number of Years Worked There': 17, 'Medical Center Level': 'Tertiary', 'Number of Surgeries Performed': 150, 'Additional Responsibilities': ['Lobbyist', 'Horticulturist, commercial', 'Financial controller'], 'Percentage of Patients with Complications': 33.1723147814141,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'Williams PLC', 'Location': 'Poland', 'Type of Institution': 'Public', 'Number of Years Worked There': 22, 'Medical Center Level': 'Secondary', 'Number of Surgeries Performed': 243, 'Additional Responsibilities': ['Forest/woodland manager', 'Materials engineer', 'Recruitment consultant'], 'Percentage of Patients with Complications': 37.260016449821876,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'Hicks PLC', 'Location': 'Poland', 'Type of Institution': 'Public', 'Number of Years Worked There': 17, 'Medical Center Level': 'Tertiary', 'Number of Surgeries Performed': 671, 'Additional Responsibilities': ['Leisure centre manager', 'Special educational needs teacher', 'Air broker'], 'Percentage of Patients with Complications': 45.285940996686676,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'Wolfe-Miller', 'Location': 'Poland', 'Type of Institution': 'Private', 'Number of Years Worked There': 7, 'Medical Center Level': 'Secondary', 'Number of Surgeries Performed': 261, 'Additional Responsibilities': ['Legal secretary', 'Clinical psychologist', 'Production assistant, television', 'Film/video editor', 'Administrator, local government'], 'Percentage of Patients with Complications': 80.16324665440125,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 {'Institution Name': 'Gonzales Group', 'Location': 'Poland', 'Type of Institution': 'Private', 'Number of Years Worked There': 2, 'Medical Center Level': 'Tertiary', 'Number of Surgeries Performed': 438, 'Additional Responsibilities': ['Geophysicist/field seismologist', 'Commissioning editor', 'Tax inspector', 'Art gallery manager', 'Surveyor, insurance'], 'Percentage of Patients with Complications': 73.27549035707061, 'Patient Feedback': 'The surgery was poorly done, and I had complications.', 'Patient Feedback Label': 1, 'Recommendation Letters': 'I strongly endorse this surgeon for any advanced role.', 'Recommendation Letters Label': 5, 'Recommendations from Former Employers': "This surgeon's work was often below par.", 'Recommendations from Former Employers Label': 1}]</t>
  </si>
  <si>
    <t>Holmes Inc</t>
  </si>
  <si>
    <t>Laura Good</t>
  </si>
  <si>
    <t>717-247-3664x442</t>
  </si>
  <si>
    <t>[('Transplant Surgery', 51, datetime.date(1996, 12, 21), datetime.date(1996, 4, 6)), ('Emergency Medicine', 90, datetime.date(1997, 3, 7), datetime.date(1998, 2, 12)), ('Surgical Techniques', 88, datetime.date(1995, 7, 12), datetime.date(1997, 8, 31)), ('Robotic Surgery', 66, datetime.date(1997, 5, 16), datetime.date(1997, 6, 2)), ('Pediatric Surgery', 76, datetime.date(1997, 4, 28), datetime.date(1995, 6, 10)), ('Plastic and Reconstructive Surgery', 71, datetime.date(1996, 9, 16), datetime.date(1997, 9, 12)), ('Vascular Surgery', 69, datetime.date(1996, 6, 9), datetime.date(1998, 3, 12)), ('Transplant Surgery', 65, datetime.date(1995, 10, 20), datetime.date(1997, 6, 15)), ('Surgical Techniques', 62, datetime.date(1996, 5, 2), datetime.date(1997, 9, 17)), ('Anatomy', 80, datetime.date(1997, 8, 4), datetime.date(1997, 6, 24))]</t>
  </si>
  <si>
    <t>[{'Institution Name': 'Bullock, Ponce and Arellano', 'Location': 'France', 'Type of Institution': 'Public', 'Number of Years Worked There': 8, 'Medical Center Level': 'Tertiary', 'Number of Surgeries Performed': 783, 'Additional Responsibilities': ['Magazine features editor'], 'Percentage of Patients with Complications': 96.27213703409066,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 {'Institution Name': 'Lopez, Foster and Ward', 'Location': 'France', 'Type of Institution': 'Private', 'Number of Years Worked There': 10, 'Medical Center Level': 'Secondary', 'Number of Surgeries Performed': 153, 'Additional Responsibilities': ['Colour technologist', 'Applications developer', 'Diplomatic Services operational officer'], 'Percentage of Patients with Complications': 89.26218362046933, 'Patient Feedback': 'I am happy with the outcome of the surgery and the care provided.', 'Patient Feedback Label': 4, 'Recommendation Letters': "The surgeon's work is sufficient and meets basic standards.", 'Recommendation Letters Label': 3, 'Recommendations from Former Employers': "The surgeon's work is consistently of high quality.", 'Recommendations from Former Employers Label': 4}]</t>
  </si>
  <si>
    <t>Miller, Lee and Mendez</t>
  </si>
  <si>
    <t>Nathan Young</t>
  </si>
  <si>
    <t>[('Surgical Techniques', 86, datetime.date(2004, 10, 31), datetime.date(2007, 8, 14)), ('Vascular Surgery', 87, datetime.date(2004, 2, 3), datetime.date(2006, 5, 13)), ('Physiology', 54, datetime.date(2005, 7, 30), datetime.date(2004, 7, 23)), ('Emergency Medicine', 60, datetime.date(2006, 7, 24), datetime.date(2006, 12, 30)), ('Emergency Medicine', 54, datetime.date(2006, 8, 14), datetime.date(2006, 8, 14)), ('Orthopedic Surgery', 98, datetime.date(2007, 7, 28), datetime.date(2005, 4, 18)), ('Physiology', 84, datetime.date(2007, 6, 22), datetime.date(2004, 8, 18)), ('Oncological Surgery', 94, datetime.date(2006, 12, 11), datetime.date(2004, 4, 2)), ('Anatomy', 86, datetime.date(2006, 10, 10), datetime.date(2007, 7, 26)), ('Anesthesiology', 56, datetime.date(2007, 3, 1), datetime.date(2005, 11, 30))]</t>
  </si>
  <si>
    <t>[{'Institution Name': 'Hopkins, Wong and Pearson', 'Location': 'Uzbekistan', 'Type of Institution': 'Public', 'Number of Years Worked There': 1, 'Medical Center Level': 'Primary', 'Number of Surgeries Performed': 989, 'Additional Responsibilities': ['Scientist, water quality', 'Broadcast presenter', 'Land'], 'Percentage of Patients with Complications': 58.09726198786714,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'Garcia, Cox and Wright', 'Location': 'Uzbekistan', 'Type of Institution': 'Private', 'Number of Years Worked There': 4, 'Medical Center Level': 'Secondary', 'Number of Surgeries Performed': 603, 'Additional Responsibilities': [], 'Percentage of Patients with Complications': 85.80087152906766,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 {'Institution Name': 'Ramirez-Berg', 'Location': 'Uzbekistan', 'Type of Institution': 'Public', 'Number of Years Worked There': 13, 'Medical Center Level': 'Primary', 'Number of Surgeries Performed': 708, 'Additional Responsibilities': ['Seismic interpreter', 'Exercise physiologist'], 'Percentage of Patients with Complications': 40.34569863792024, 'Patient Feedback': 'The surgery was not successful and I had to seek further treatment.', 'Patient Feedback Label': 1, 'Recommendation Letters': 'The surgeon lacks the necessary skills for this role.', 'Recommendation Letters Label': 1, 'Recommendations from Former Employers': 'This surgeon has shown great dedication and skill.', 'Recommendations from Former Employers Label': 4}]</t>
  </si>
  <si>
    <t>Mcneil-Cruz</t>
  </si>
  <si>
    <t>Paul Brooks</t>
  </si>
  <si>
    <t>+1-235-569-2913x50198</t>
  </si>
  <si>
    <t>[('Neurosurgery', 93, datetime.date(1996, 11, 2), datetime.date(1996, 10, 27)), ('Trauma Surgery', 61, datetime.date(1996, 9, 29), datetime.date(1996, 9, 20)), ('Cardiothoracic Surgery', 72, datetime.date(1996, 9, 22), datetime.date(1996, 10, 20)), ('Microbiology', 96, datetime.date(1996, 9, 19), datetime.date(1996, 9, 27)), ('Transplant Surgery', 79, datetime.date(1996, 10, 15), datetime.date(1996, 10, 23)), ('Ethics in Medical Practice', 83, datetime.date(1996, 9, 27), datetime.date(1996, 10, 28)), ('Biochemistry', 72, datetime.date(1996, 10, 2), datetime.date(1996, 9, 19)), ('Cardiothoracic Surgery', 89, datetime.date(1996, 10, 6), datetime.date(1996, 10, 8)), ('Biochemistry', 55, datetime.date(1996, 10, 12), datetime.date(1996, 10, 11)), ('Anesthesiology', 99, datetime.date(1996, 11, 2), datetime.date(1996, 10, 14))]</t>
  </si>
  <si>
    <t>[{'Institution Name': 'Clark-Ortega', 'Location': 'France', 'Type of Institution': 'Public', 'Number of Years Worked There': 2, 'Medical Center Level': 'Tertiary', 'Number of Surgeries Performed': 992, 'Additional Responsibilities': ['Surveyor, rural practice', 'Computer games developer', 'Psychotherapist, dance movement', 'Production designer, theatre/television/film'], 'Percentage of Patients with Complications': 50.48457060547884, 'Patient Feedback': 'The procedure was botched and caused additional issues.', 'Patient Feedback Label': 1, 'Recommendation Letters': 'The surgeon has made several critical mistakes.', 'Recommendation Letters Label': 1, 'Recommendations from Former Employers': 'The surgeon has consistently met basic expectations.', 'Recommendations from Former Employers Label': 3}]</t>
  </si>
  <si>
    <t>Cardenas-Murphy</t>
  </si>
  <si>
    <t>Wesley Jones</t>
  </si>
  <si>
    <t>986-637-5319x645</t>
  </si>
  <si>
    <t>[('Vascular Surgery', 65, datetime.date(2001, 3, 24), datetime.date(2001, 3, 30)), ('Surgical Techniques', 91, datetime.date(2001, 4, 29), datetime.date(2001, 3, 7)), ('Robotic Surgery', 76, datetime.date(2001, 2, 11), datetime.date(2001, 7, 29)), ('Robotic Surgery', 50, datetime.date(2001, 2, 1), datetime.date(2002, 5, 19)), ('Trauma Surgery', 54, datetime.date(2002, 2, 20), datetime.date(2000, 9, 11)), ('Ethics in Medical Practice', 62, datetime.date(2001, 2, 25), datetime.date(2002, 1, 29)), ('Physiology', 98, datetime.date(2002, 2, 18), datetime.date(2000, 11, 10)), ('Emergency Medicine', 91, datetime.date(2000, 6, 25), datetime.date(2000, 8, 14)), ('Physiology', 59, datetime.date(2002, 4, 25), datetime.date(2000, 3, 23)), ('Cardiothoracic Surgery', 71, datetime.date(2002, 2, 28), datetime.date(2001, 12, 24))]</t>
  </si>
  <si>
    <t>[{'Institution Name': 'Torres-Gregory', 'Location': 'France', 'Type of Institution': 'Public', 'Number of Years Worked There': 3, 'Medical Center Level': 'Secondary', 'Number of Surgeries Performed': 924, 'Additional Responsibilities': ['Ecologist', 'Web designer'], 'Percentage of Patients with Complications': 65.75482874381768, 'Patient Feedback': 'The surgery was a success and the follow-up care was great.', 'Patient Feedback Label': 4, 'Recommendation Letters': "The surgeon's performance has been below acceptable standards.", 'Recommendation Letters Label': 1, 'Recommendations from Former Employers': "The surgeon's work is adequate and meets standards.", 'Recommendations from Former Employers Label': 3}]</t>
  </si>
  <si>
    <t>Glover-Jackson</t>
  </si>
  <si>
    <t>Patricia Gates</t>
  </si>
  <si>
    <t>(419)655-7796x1855</t>
  </si>
  <si>
    <t>[('Anesthesiology', 93, datetime.date(2005, 3, 29), datetime.date(2004, 2, 16)), ('Surgical Techniques', 70, datetime.date(2005, 11, 12), datetime.date(2002, 10, 25)), ('Pathology', 69, datetime.date(2004, 11, 10), datetime.date(2007, 1, 5)), ('Vascular Surgery', 100, datetime.date(2004, 10, 3), datetime.date(2005, 9, 18)), ('Anatomy', 71, datetime.date(2005, 11, 4), datetime.date(2002, 5, 27)), ('Oncological Surgery', 62, datetime.date(2005, 9, 14), datetime.date(2002, 4, 23)), ('Transplant Surgery', 92, datetime.date(2004, 10, 29), datetime.date(2006, 6, 4)), ('Physiology', 54, datetime.date(2005, 6, 1), datetime.date(2004, 7, 15)), ('Ethics in Medical Practice', 83, datetime.date(2004, 9, 20), datetime.date(2004, 8, 16)), ('Ethics in Medical Practice', 61, datetime.date(2003, 8, 15), datetime.date(2002, 2, 15))]</t>
  </si>
  <si>
    <t>[{'Institution Name': 'Stewart and Sons', 'Location': 'Philippines', 'Type of Institution': 'Private', 'Number of Years Worked There': 19, 'Medical Center Level': 'Secondary', 'Number of Surgeries Performed': 61, 'Additional Responsibilities': ['Solicitor', 'Community development worker', 'Travel agency manager', 'IT consultant'], 'Percentage of Patients with Complications': 63.735172756586664,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'Watkins-Brown', 'Location': 'Philippines', 'Type of Institution': 'Private', 'Number of Years Worked There': 14, 'Medical Center Level': 'Primary', 'Number of Surgeries Performed': 425, 'Additional Responsibilities': ['Comptroller', 'Mining engineer', 'Engineer, manufacturing systems', 'Translator', 'Television production assistant'], 'Percentage of Patients with Complications': 42.289411783166464,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'Bryan-Dixon', 'Location': 'Philippines', 'Type of Institution': 'Public', 'Number of Years Worked There': 6, 'Medical Center Level': 'Primary', 'Number of Surgeries Performed': 311, 'Additional Responsibilities': ['Farm manager', 'Accountant, chartered certified', 'Building surveyor', 'Higher education lecturer', 'Psychologist, counselling'], 'Percentage of Patients with Complications': 75.21923579807441,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'Neal, Buck and Carrillo', 'Location': 'Philippines', 'Type of Institution': 'Private', 'Number of Years Worked There': 29, 'Medical Center Level': 'Tertiary', 'Number of Surgeries Performed': 173, 'Additional Responsibilities': ['Applications developer', 'Broadcast journalist', 'Commercial/residential surveyor', 'Public librarian'], 'Percentage of Patients with Complications': 38.61210751856882,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 {'Institution Name': 'Ellis Ltd', 'Location': 'Philippines', 'Type of Institution': 'Private', 'Number of Years Worked There': 15, 'Medical Center Level': 'Tertiary', 'Number of Surgeries Performed': 242, 'Additional Responsibilities': ['Surveyor, building', 'Recruitment consultant', 'Cytogeneticist'], 'Percentage of Patients with Complications': 58.99664382101669, 'Patient Feedback': 'The doctor was amazing. The surgery was perfect and the recovery was smooth.', 'Patient Feedback Label': 5, 'Recommendation Letters': 'I strongly advise against hiring this surgeon.', 'Recommendation Letters Label': 1, 'Recommendations from Former Employers': "The surgeon's work is consistently outstanding.", 'Recommendations from Former Employers Label': 5}]</t>
  </si>
  <si>
    <t>Insurance record indicates low risk.</t>
  </si>
  <si>
    <t>Gibson-Sanders</t>
  </si>
  <si>
    <t>Jennifer Schneider</t>
  </si>
  <si>
    <t>893.339.9201</t>
  </si>
  <si>
    <t>[('Pediatric Surgery', 87, datetime.date(2007, 11, 17), datetime.date(2004, 5, 26)), ('Transplant Surgery', 74, datetime.date(2007, 5, 31), datetime.date(2005, 2, 23)), ('Emergency Medicine', 61, datetime.date(2006, 7, 18), datetime.date(2004, 12, 14)), ('Ethics in Medical Practice', 63, datetime.date(2007, 12, 28), datetime.date(2005, 2, 11)), ('Plastic and Reconstructive Surgery', 57, datetime.date(2005, 12, 19), datetime.date(2004, 2, 5)), ('Cardiothoracic Surgery', 100, datetime.date(2005, 8, 15), datetime.date(2007, 12, 13)), ('Pediatric Surgery', 90, datetime.date(2004, 7, 24), datetime.date(2006, 3, 16)), ('Emergency Medicine', 83, datetime.date(2006, 9, 10), datetime.date(2004, 10, 28)), ('Anatomy', 76, datetime.date(2007, 12, 15), datetime.date(2004, 12, 30)), ('Plastic and Reconstructive Surgery', 84, datetime.date(2007, 3, 25), datetime.date(2003, 10, 27))]</t>
  </si>
  <si>
    <t>[{'Institution Name': 'Davis Ltd', 'Location': 'Ukraine', 'Type of Institution': 'Private', 'Number of Years Worked There': 17, 'Medical Center Level': 'Secondary', 'Number of Surgeries Performed': 124, 'Additional Responsibilities': ['Fisheries officer', 'Engineer, chemical', 'Careers adviser', 'Financial manager'], 'Percentage of Patients with Complications': 76.86119283254136,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'Hernandez, Webb and Hall', 'Location': 'Ukraine', 'Type of Institution': 'Private', 'Number of Years Worked There': 17, 'Medical Center Level': 'Secondary', 'Number of Surgeries Performed': 365, 'Additional Responsibilities': ['Warehouse manager', 'Medical illustrator'], 'Percentage of Patients with Complications': 16.687726172051075,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'Mcpherson-Oliver', 'Location': 'Ukraine', 'Type of Institution': 'Public', 'Number of Years Worked There': 5, 'Medical Center Level': 'Secondary', 'Number of Surgeries Performed': 262, 'Additional Responsibilities': ['Broadcast engineer', 'Paramedic', 'Special educational needs teacher', 'Education officer, environmental'], 'Percentage of Patients with Complications': 2.1051175007469447,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'Silva, Salazar and Payne', 'Location': 'Ukraine', 'Type of Institution': 'Public', 'Number of Years Worked There': 30, 'Medical Center Level': 'Primary', 'Number of Surgeries Performed': 870, 'Additional Responsibilities': ['Psychologist, occupational', 'Educational psychologist'], 'Percentage of Patients with Complications': 97.38664878774969,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 {'Institution Name': 'Robles, Anderson and Newman', 'Location': 'Ukraine', 'Type of Institution': 'Public', 'Number of Years Worked There': 26, 'Medical Center Level': 'Primary', 'Number of Surgeries Performed': 671, 'Additional Responsibilities': ['Learning mentor', 'Administrator, local government'], 'Percentage of Patients with Complications': 90.17463578509467, 'Patient Feedback': "The surgery went well, and the doctor was attentive. I'm pleased with the overall outcome.", 'Patient Feedback Label': 4, 'Recommendation Letters': "The surgeon's work is adequate and meets standards.", 'Recommendation Letters Label': 3, 'Recommendations from Former Employers': 'I highly recommend this surgeon for their exemplary work.', 'Recommendations from Former Employers Label': 5}]</t>
  </si>
  <si>
    <t>Wise-King</t>
  </si>
  <si>
    <t>Scott Brown</t>
  </si>
  <si>
    <t>+1-551-985-4948x53675</t>
  </si>
  <si>
    <t>[('Trauma Surgery', 66, datetime.date(2004, 2, 20), datetime.date(2004, 1, 4)), ('Transplant Surgery', 86, datetime.date(2003, 12, 4), datetime.date(2002, 5, 28)), ('Plastic and Reconstructive Surgery', 62, datetime.date(2003, 11, 29), datetime.date(2003, 2, 7)), ('Neurosurgery', 70, datetime.date(2004, 2, 7), datetime.date(2002, 8, 29)), ('Microbiology', 67, datetime.date(2002, 4, 19), datetime.date(2002, 1, 23)), ('Orthopedic Surgery', 58, datetime.date(2003, 9, 24), datetime.date(2004, 1, 1)), ('Physiology', 76, datetime.date(2003, 12, 11), datetime.date(2002, 4, 7)), ('Trauma Surgery', 88, datetime.date(2003, 3, 11), datetime.date(2002, 7, 29)), ('Vascular Surgery', 54, datetime.date(2004, 2, 29), datetime.date(2004, 4, 4)), ('Neurosurgery', 62, datetime.date(2002, 5, 10), datetime.date(2003, 4, 17))]</t>
  </si>
  <si>
    <t>[{'Institution Name': 'Wallace, Peterson and Smith', 'Location': 'Belarus', 'Type of Institution': 'Public', 'Number of Years Worked There': 30, 'Medical Center Level': 'Primary', 'Number of Surgeries Performed': 318, 'Additional Responsibilities': ['Transport planner', 'Arboriculturist', 'Theatre director'], 'Percentage of Patients with Complications': 25.423548123446828,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'Jenkins, Zhang and Monroe', 'Location': 'Belarus', 'Type of Institution': 'Private', 'Number of Years Worked There': 9, 'Medical Center Level': 'Secondary', 'Number of Surgeries Performed': 478, 'Additional Responsibilities': ['Pathologist', 'Food technologist', 'Building control surveyor'], 'Percentage of Patients with Complications': 59.003180238196876,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 {'Institution Name': 'Duke, Johnson and Smith', 'Location': 'Belarus', 'Type of Institution': 'Public', 'Number of Years Worked There': 11, 'Medical Center Level': 'Secondary', 'Number of Surgeries Performed': 420, 'Additional Responsibilities': ['Animal technologist', 'Operations geologist', 'Engineer, maintenance (IT)'], 'Percentage of Patients with Complications': 8.981186043699129, 'Patient Feedback': 'The care was sufficient but not exceptional.', 'Patient Feedback Label': 3, 'Recommendation Letters': "The surgeon's work is sufficient and meets basic standards.", 'Recommendation Letters Label': 3, 'Recommendations from Former Employers': 'I have full confidence in recommending this surgeon.', 'Recommendations from Former Employers Label': 4}]</t>
  </si>
  <si>
    <t>Mejia, Pierce and Chase</t>
  </si>
  <si>
    <t>Christopher Wilson</t>
  </si>
  <si>
    <t>703-211-7856</t>
  </si>
  <si>
    <t>[('Anatomy', 82, datetime.date(2005, 1, 3), datetime.date(2005, 1, 2)), ('Vascular Surgery', 91, datetime.date(2004, 10, 23), datetime.date(2004, 6, 10)), ('Anatomy', 57, datetime.date(2004, 8, 10), datetime.date(2004, 12, 5)), ('Plastic and Reconstructive Surgery', 96, datetime.date(2004, 6, 6), datetime.date(2004, 9, 2)), ('Emergency Medicine', 93, datetime.date(2004, 11, 4), datetime.date(2004, 5, 29)), ('Orthopedic Surgery', 54, datetime.date(2004, 11, 15), datetime.date(2004, 5, 8)), ('Vascular Surgery', 68, datetime.date(2004, 12, 29), datetime.date(2004, 5, 12)), ('Oncological Surgery', 93, datetime.date(2004, 6, 19), datetime.date(2004, 12, 18)), ('Pharmacology', 72, datetime.date(2004, 6, 15), datetime.date(2004, 5, 25)), ('Ethics in Medical Practice', 80, datetime.date(2004, 12, 1), datetime.date(2004, 7, 23))]</t>
  </si>
  <si>
    <t>[{'Institution Name': 'Garcia PLC', 'Location': 'Belarus', 'Type of Institution': 'Private', 'Number of Years Worked There': 13, 'Medical Center Level': 'Tertiary', 'Number of Surgeries Performed': 664, 'Additional Responsibilities': ['Chartered certified accountant', 'Research scientist (physical sciences)'], 'Percentage of Patients with Complications': 80.23132061582885,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'Adams LLC', 'Location': 'Belarus', 'Type of Institution': 'Private', 'Number of Years Worked There': 30, 'Medical Center Level': 'Tertiary', 'Number of Surgeries Performed': 192, 'Additional Responsibilities': [], 'Percentage of Patients with Complications': 67.04877460129975,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'Chang-Taylor', 'Location': 'Belarus', 'Type of Institution': 'Public', 'Number of Years Worked There': 4, 'Medical Center Level': 'Tertiary', 'Number of Surgeries Performed': 665, 'Additional Responsibilities': [], 'Percentage of Patients with Complications': 61.14879416232469,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 {'Institution Name': 'Gonzalez, Henderson and Roberts', 'Location': 'Belarus', 'Type of Institution': 'Public', 'Number of Years Worked There': 27, 'Medical Center Level': 'Secondary', 'Number of Surgeries Performed': 55, 'Additional Responsibilities': [], 'Percentage of Patients with Complications': 12.417977404783088, 'Patient Feedback': 'The procedure was fine, nothing remarkable but acceptable.', 'Patient Feedback Label': 3, 'Recommendation Letters': 'There have been a few complaints about this surgeon.', 'Recommendation Letters Label': 2, 'Recommendations from Former Employers': "This surgeon's behavior was concerning.", 'Recommendations from Former Employers Label': 1}]</t>
  </si>
  <si>
    <t>Davis Ltd</t>
  </si>
  <si>
    <t>Megan Jones</t>
  </si>
  <si>
    <t>233-966-4292x9034</t>
  </si>
  <si>
    <t>[('Pediatric Surgery', 99, datetime.date(1998, 8, 4), datetime.date(1999, 11, 3)), ('Pathology', 84, datetime.date(1998, 4, 2), datetime.date(1998, 6, 5)), ('Physiology', 53, datetime.date(1999, 7, 24), datetime.date(1999, 7, 18)), ('Pathology', 53, datetime.date(1998, 5, 10), datetime.date(1998, 7, 10)), ('Pediatric Surgery', 69, datetime.date(1999, 5, 20), datetime.date(2000, 2, 26)), ('Emergency Medicine', 98, datetime.date(1998, 10, 13), datetime.date(1999, 3, 13)), ('Surgical Techniques', 86, datetime.date(2000, 2, 16), datetime.date(1999, 10, 24)), ('Plastic and Reconstructive Surgery', 88, datetime.date(2000, 10, 11), datetime.date(1998, 9, 4)), ('Cardiothoracic Surgery', 62, datetime.date(1999, 4, 13), datetime.date(2000, 1, 14)), ('Anatomy', 68, datetime.date(2000, 1, 15), datetime.date(1999, 9, 9))]</t>
  </si>
  <si>
    <t>[{'Institution Name': 'Gallegos-Mccullough', 'Location': 'Germany', 'Type of Institution': 'Public', 'Number of Years Worked There': 5, 'Medical Center Level': 'Secondary', 'Number of Surgeries Performed': 640, 'Additional Responsibilities': ['Accommodation manager', 'Therapist, sports'], 'Percentage of Patients with Complications': 28.938332394370192,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 {'Institution Name': 'Taylor, Johnson and Walker', 'Location': 'Germany', 'Type of Institution': 'Private', 'Number of Years Worked There': 20, 'Medical Center Level': 'Secondary', 'Number of Surgeries Performed': 364, 'Additional Responsibilities': ['Engineer, drilling', 'Forest/woodland manager', 'Fast food restaurant manager'], 'Percentage of Patients with Complications': 95.19322355503655, 'Patient Feedback': 'The surgery was perfect and the doctor was highly skilled.', 'Patient Feedback Label': 5, 'Recommendation Letters': 'This surgeon is a highly valuable asset to any team.', 'Recommendation Letters Label': 5, 'Recommendations from Former Employers': 'The surgeon has demonstrated excellent skills and professionalism.', 'Recommendations from Former Employers Label': 4}]</t>
  </si>
  <si>
    <t>Hodges, Singh and Harris</t>
  </si>
  <si>
    <t>Ronald Shaw</t>
  </si>
  <si>
    <t>(672)386-7804x50948</t>
  </si>
  <si>
    <t>[('Cardiothoracic Surgery', 75, datetime.date(2003, 1, 16), datetime.date(2003, 1, 17)), ('Vascular Surgery', 68, datetime.date(2003, 1, 11), datetime.date(2003, 1, 22)), ('Microbiology', 79, datetime.date(2003, 1, 19), datetime.date(2003, 1, 16)), ('Cardiothoracic Surgery', 90, datetime.date(2003, 1, 23), datetime.date(2003, 1, 23)), ('Pathology', 55, datetime.date(2003, 1, 19), datetime.date(2003, 1, 20)), ('Pathology', 66, datetime.date(2003, 1, 22), datetime.date(2003, 1, 23)), ('Pediatric Surgery', 85, datetime.date(2003, 1, 24), datetime.date(2003, 1, 19)), ('Surgical Techniques', 65, datetime.date(2003, 1, 12), datetime.date(2003, 1, 19)), ('Physiology', 71, datetime.date(2003, 1, 11), datetime.date(2003, 1, 16)), ('Pharmacology', 94, datetime.date(2003, 1, 13), datetime.date(2003, 1, 14))]</t>
  </si>
  <si>
    <t>[{'Institution Name': 'Sherman-Clark', 'Location': 'India', 'Type of Institution': 'Private', 'Number of Years Worked There': 26, 'Medical Center Level': 'Tertiary', 'Number of Surgeries Performed': 445, 'Additional Responsibilities': [], 'Percentage of Patients with Complications': 77.99403739674462,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 {'Institution Name': 'Sampson, Sweeney and Owens', 'Location': 'India', 'Type of Institution': 'Private', 'Number of Years Worked There': 23, 'Medical Center Level': 'Tertiary', 'Number of Surgeries Performed': 645, 'Additional Responsibilities': [], 'Percentage of Patients with Complications': 17.05175726569319, 'Patient Feedback': 'The surgery had more complications than expected.', 'Patient Feedback Label': 2, 'Recommendation Letters': 'The surgeon has made several critical mistakes.', 'Recommendation Letters Label': 1, 'Recommendations from Former Employers': 'This surgeon failed to meet our performance criteria.', 'Recommendations from Former Employers Label': 1}]</t>
  </si>
  <si>
    <t>A few minor claims filed, average risk noted.</t>
  </si>
  <si>
    <t>Cowan-Gilbert</t>
  </si>
  <si>
    <t>Justin Hernandez</t>
  </si>
  <si>
    <t>633-217-3444x241</t>
  </si>
  <si>
    <t>[('Cardiothoracic Surgery', 83, datetime.date(2003, 10, 25), datetime.date(2004, 1, 18)), ('Vascular Surgery', 73, datetime.date(2005, 7, 5), datetime.date(2003, 11, 4)), ('Surgical Techniques', 61, datetime.date(2004, 10, 5), datetime.date(2004, 6, 18)), ('Microbiology', 55, datetime.date(2000, 9, 19), datetime.date(2005, 2, 15)), ('Robotic Surgery', 80, datetime.date(2000, 10, 27), datetime.date(2004, 4, 22)), ('Microbiology', 54, datetime.date(2005, 7, 13), datetime.date(2004, 9, 30)), ('Pathology', 94, datetime.date(2002, 6, 1), datetime.date(2004, 6, 2)), ('Trauma Surgery', 61, datetime.date(2004, 7, 31), datetime.date(2001, 9, 11)), ('Microbiology', 72, datetime.date(2004, 4, 21), datetime.date(2004, 3, 15)), ('Ethics in Medical Practice', 96, datetime.date(2004, 1, 23), datetime.date(2004, 10, 7))]</t>
  </si>
  <si>
    <t>[{'Institution Name': 'Payne, Obrien and Meadows', 'Location': 'Lithuania', 'Type of Institution': 'Public', 'Number of Years Worked There': 4, 'Medical Center Level': 'Tertiary', 'Number of Surgeries Performed': 379, 'Additional Responsibilities': ['Data scientist', 'Education officer, museum', 'Lobbyist', 'Musician'], 'Percentage of Patients with Complications': 41.338336288296915,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'Harvey and Sons', 'Location': 'Lithuania', 'Type of Institution': 'Public', 'Number of Years Worked There': 21, 'Medical Center Level': 'Primary', 'Number of Surgeries Performed': 841, 'Additional Responsibilities': ['Insurance claims handler', 'Newspaper journalist', 'Production manager', 'Engineer, energy'], 'Percentage of Patients with Complications': 87.57301644390584,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'Dyer PLC', 'Location': 'Lithuania', 'Type of Institution': 'Private', 'Number of Years Worked There': 5, 'Medical Center Level': 'Secondary', 'Number of Surgeries Performed': 127, 'Additional Responsibilities': ['Logistics and distribution manager', 'General practice doctor'], 'Percentage of Patients with Complications': 90.9589834066315,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'Humphrey, Crawford and Turner', 'Location': 'Lithuania', 'Type of Institution': 'Public', 'Number of Years Worked There': 11, 'Medical Center Level': 'Primary', 'Number of Surgeries Performed': 353, 'Additional Responsibilities': ['Location manager', 'Oncologist', 'Radio broadcast assistant', 'Psychologist, educational'], 'Percentage of Patients with Complications': 33.196604314944445,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 {'Institution Name': 'Roy-Cherry', 'Location': 'Lithuania', 'Type of Institution': 'Public', 'Number of Years Worked There': 13, 'Medical Center Level': 'Secondary', 'Number of Surgeries Performed': 981, 'Additional Responsibilities': ['Furniture conservator/restorer', 'Music therapist', 'Geologist, engineering'], 'Percentage of Patients with Complications': 78.06790693191293, 'Patient Feedback': 'The care provided was exceptional and the surgery was successful.', 'Patient Feedback Label': 5, 'Recommendation Letters': 'I strongly advise against hiring this surgeon.', 'Recommendation Letters Label': 1, 'Recommendations from Former Employers': 'This surgeon is an excellent professional.', 'Recommendations from Former Employers Label': 4}]</t>
  </si>
  <si>
    <t>Becker Inc</t>
  </si>
  <si>
    <t>Mark Davis</t>
  </si>
  <si>
    <t>001-591-911-4053x74610</t>
  </si>
  <si>
    <t>[('Trauma Surgery', 85, datetime.date(2005, 10, 17), datetime.date(2003, 7, 10)), ('Orthopedic Surgery', 55, datetime.date(2003, 4, 11), datetime.date(2006, 4, 27)), ('Oncological Surgery', 99, datetime.date(2004, 10, 29), datetime.date(2003, 7, 17)), ('Physiology', 55, datetime.date(2003, 12, 3), datetime.date(2006, 8, 14)), ('Cardiothoracic Surgery', 55, datetime.date(2006, 1, 22), datetime.date(2004, 3, 30)), ('Emergency Medicine', 77, datetime.date(2004, 9, 25), datetime.date(2005, 12, 15)), ('Anatomy', 71, datetime.date(2003, 8, 16), datetime.date(2005, 4, 8)), ('Microbiology', 91, datetime.date(2005, 12, 20), datetime.date(2003, 6, 13)), ('Physiology', 61, datetime.date(2005, 12, 12), datetime.date(2003, 2, 4)), ('Biochemistry', 68, datetime.date(2003, 9, 8), datetime.date(2005, 5, 29))]</t>
  </si>
  <si>
    <t>[{'Institution Name': 'Flores, Williamson and Wilson', 'Location': 'Ukraine', 'Type of Institution': 'Public', 'Number of Years Worked There': 9, 'Medical Center Level': 'Primary', 'Number of Surgeries Performed': 834, 'Additional Responsibilities': ['Air cabin crew', 'Health physicist', 'Film/video editor', 'Television camera operator', 'Educational psychologist'], 'Percentage of Patients with Complications': 65.18945057607274, 'Patient Feedback': 'The doctor was incompetent and the results were disastrous.', 'Patient Feedback Label': 1, 'Recommendation Letters': 'The surgeon performs to a satisfactory level.', 'Recommendation Letters Label': 3, 'Recommendations from Former Employers': 'The surgeon has performed at an acceptable level.', 'Recommendations from Former Employers Label': 3}]</t>
  </si>
  <si>
    <t>Edwards, Johnson and Burke</t>
  </si>
  <si>
    <t>James Arnold</t>
  </si>
  <si>
    <t>001-244-829-0381</t>
  </si>
  <si>
    <t>[('Robotic Surgery', 50, datetime.date(1998, 6, 29), datetime.date(1995, 8, 25)), ('Physiology', 62, datetime.date(1996, 5, 4), datetime.date(2000, 9, 8)), ('Cardiothoracic Surgery', 90, datetime.date(2000, 10, 14), datetime.date(1995, 9, 15)), ('Ethics in Medical Practice', 84, datetime.date(1998, 6, 26), datetime.date(1997, 1, 18)), ('Plastic and Reconstructive Surgery', 75, datetime.date(1996, 3, 2), datetime.date(1995, 4, 10)), ('Pediatric Surgery', 83, datetime.date(1995, 4, 9), datetime.date(1995, 2, 20)), ('Robotic Surgery', 100, datetime.date(1997, 2, 8), datetime.date(1998, 1, 4)), ('Transplant Surgery', 87, datetime.date(2000, 2, 29), datetime.date(2000, 8, 28)), ('Vascular Surgery', 87, datetime.date(1997, 3, 27), datetime.date(1997, 9, 25)), ('Pathology', 62, datetime.date(1997, 2, 27), datetime.date(1995, 11, 2))]</t>
  </si>
  <si>
    <t>[{'Institution Name': 'Velasquez LLC', 'Location': 'France', 'Type of Institution': 'Private', 'Number of Years Worked There': 28, 'Medical Center Level': 'Tertiary', 'Number of Surgeries Performed': 524, 'Additional Responsibilities': ['IT consultant', 'Dispensing optician', 'Ranger/warden'], 'Percentage of Patients with Complications': 87.11450597231513,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'Moon Ltd', 'Location': 'France', 'Type of Institution': 'Public', 'Number of Years Worked There': 13, 'Medical Center Level': 'Primary', 'Number of Surgeries Performed': 2, 'Additional Responsibilities': ['Veterinary surgeon', 'Education officer, museum', 'Psychologist, counselling', 'Fitness centre manager', 'Market researcher'], 'Percentage of Patients with Complications': 57.51064170974322,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 {'Institution Name': 'Huang, Mcdonald and Murphy', 'Location': 'France', 'Type of Institution': 'Public', 'Number of Years Worked There': 9, 'Medical Center Level': 'Tertiary', 'Number of Surgeries Performed': 428, 'Additional Responsibilities': ['Medical technical officer', 'Location manager', 'Ophthalmologist', 'Contractor', 'Conservation officer, historic buildings'], 'Percentage of Patients with Complications': 79.0362724893106, 'Patient Feedback': 'The surgery was more complicated than it needed to be.', 'Patient Feedback Label': 2, 'Recommendation Letters': 'There have been too many problems with this surgeon.', 'Recommendation Letters Label': 1, 'Recommendations from Former Employers': 'The surgeon has demonstrated adequate skills.', 'Recommendations from Former Employers Label': 3}]</t>
  </si>
  <si>
    <t>Spencer, Smith and Cox</t>
  </si>
  <si>
    <t>Mrs. Victoria Wong</t>
  </si>
  <si>
    <t>+1-434-827-1124x9499</t>
  </si>
  <si>
    <t>[('Transplant Surgery', 97, datetime.date(1997, 3, 4), datetime.date(1997, 1, 18)), ('Biochemistry', 59, datetime.date(1998, 3, 28), datetime.date(1997, 9, 11)), ('Ethics in Medical Practice', 78, datetime.date(2000, 4, 19), datetime.date(1999, 1, 13)), ('Microbiology', 71, datetime.date(2000, 2, 18), datetime.date(1997, 7, 14)), ('Orthopedic Surgery', 89, datetime.date(2001, 3, 22), datetime.date(2001, 2, 4)), ('Biochemistry', 76, datetime.date(1999, 1, 20), datetime.date(1997, 4, 29)), ('Plastic and Reconstructive Surgery', 83, datetime.date(2001, 8, 30), datetime.date(1999, 3, 2)), ('Pathology', 83, datetime.date(2001, 2, 6), datetime.date(1998, 11, 1)), ('Vascular Surgery', 98, datetime.date(1997, 2, 1), datetime.date(1999, 7, 11)), ('Trauma Surgery', 93, datetime.date(2000, 10, 22), datetime.date(1997, 8, 7))]</t>
  </si>
  <si>
    <t>[{'Institution Name': 'Lawson and Sons', 'Location': 'Argentina', 'Type of Institution': 'Public', 'Number of Years Worked There': 7, 'Medical Center Level': 'Primary', 'Number of Surgeries Performed': 295, 'Additional Responsibilities': ['Conservation officer, nature', 'Engineer, automotive'], 'Percentage of Patients with Complications': 76.81678658914961,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 {'Institution Name': 'Silva, Campbell and Smith', 'Location': 'Argentina', 'Type of Institution': 'Private', 'Number of Years Worked There': 27, 'Medical Center Level': 'Primary', 'Number of Surgeries Performed': 838, 'Additional Responsibilities': [], 'Percentage of Patients with Complications': 21.509962307693577, 'Patient Feedback': 'I felt like just another number, not a patient.', 'Patient Feedback Label': 2, 'Recommendation Letters': 'The surgeon meets the expected professional standards.', 'Recommendation Letters Label': 3, 'Recommendations from Former Employers': "There were minor issues with this surgeon's behavior.", 'Recommendations from Former Employers Label': 2}]</t>
  </si>
  <si>
    <t>King, Chan and Montgomery</t>
  </si>
  <si>
    <t>Richard Gill</t>
  </si>
  <si>
    <t>788-889-3526</t>
  </si>
  <si>
    <t>[('Robotic Surgery', 93, datetime.date(2000, 9, 12), datetime.date(1999, 2, 20)), ('Pharmacology', 85, datetime.date(2000, 4, 1), datetime.date(1997, 8, 30)), ('Anesthesiology', 55, datetime.date(1997, 1, 7), datetime.date(1997, 9, 17)), ('Cardiothoracic Surgery', 63, datetime.date(1999, 6, 23), datetime.date(1998, 8, 12)), ('Pediatric Surgery', 79, datetime.date(1999, 2, 1), datetime.date(1997, 1, 22)), ('Vascular Surgery', 97, datetime.date(1998, 2, 26), datetime.date(1999, 6, 24)), ('Transplant Surgery', 50, datetime.date(1996, 6, 13), datetime.date(1998, 2, 19)), ('Pathology', 63, datetime.date(2000, 7, 23), datetime.date(2000, 5, 25)), ('Robotic Surgery', 99, datetime.date(1999, 11, 20), datetime.date(1996, 5, 29)), ('Physiology', 74, datetime.date(1997, 2, 20), datetime.date(1999, 4, 22))]</t>
  </si>
  <si>
    <t>[{'Institution Name': 'Hughes, James and Brady', 'Location': 'Russia', 'Type of Institution': 'Private', 'Number of Years Worked There': 5, 'Medical Center Level': 'Secondary', 'Number of Surgeries Performed': 294, 'Additional Responsibilities': ['Metallurgist', 'Catering manager', 'Surveyor, building control', 'Magazine features editor', 'Control and instrumentation engineer'], 'Percentage of Patients with Complications': 97.8123656519611,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'Baker Group', 'Location': 'Russia', 'Type of Institution': 'Public', 'Number of Years Worked There': 2, 'Medical Center Level': 'Tertiary', 'Number of Surgeries Performed': 70, 'Additional Responsibilities': ['Therapist, occupational', 'Merchandiser, retail', 'Materials engineer', 'Psychologist, prison and probation services'], 'Percentage of Patients with Complications': 92.60867935418652,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'Brown-Valencia', 'Location': 'Russia', 'Type of Institution': 'Private', 'Number of Years Worked There': 11, 'Medical Center Level': 'Primary', 'Number of Surgeries Performed': 136, 'Additional Responsibilities': ['Best boy', 'Administrator, sports', 'Writer', 'Transport planner', 'Doctor, hospital'], 'Percentage of Patients with Complications': 82.12103943608462,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'Oneill-Smith', 'Location': 'Russia', 'Type of Institution': 'Public', 'Number of Years Worked There': 4, 'Medical Center Level': 'Tertiary', 'Number of Surgeries Performed': 810, 'Additional Responsibilities': ['Museum education officer', 'Lighting technician, broadcasting/film/video'], 'Percentage of Patients with Complications': 65.75664645595157,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 {'Institution Name': 'Diaz, Owen and Porter', 'Location': 'Russia', 'Type of Institution': 'Private', 'Number of Years Worked There': 22, 'Medical Center Level': 'Primary', 'Number of Surgeries Performed': 85, 'Additional Responsibilities': ['Further education lecturer', 'Forest/woodland manager', 'Advertising account executive', 'Teacher, primary school', 'Town planner'], 'Percentage of Patients with Complications': 45.206981324235414, 'Patient Feedback': 'I am extremely satisfied with the surgery and the care provided.', 'Patient Feedback Label': 5, 'Recommendation Letters': 'I would not recommend this surgeon for any position.', 'Recommendation Letters Label': 1, 'Recommendations from Former Employers': "The surgeon's performance has been consistently exemplary.", 'Recommendations from Former Employers Label': 4}]</t>
  </si>
  <si>
    <t>Perkins LLC</t>
  </si>
  <si>
    <t>Elizabeth Wise</t>
  </si>
  <si>
    <t>[('Neurosurgery', 79, datetime.date(1996, 1, 26), datetime.date(1995, 7, 6)), ('Trauma Surgery', 99, datetime.date(1996, 10, 20), datetime.date(1996, 6, 19)), ('Oncological Surgery', 66, datetime.date(1996, 5, 22), datetime.date(1996, 11, 26)), ('Trauma Surgery', 75, datetime.date(1997, 1, 28), datetime.date(1995, 8, 10)), ('Pathology', 93, datetime.date(1996, 10, 9), datetime.date(1996, 12, 2)), ('Robotic Surgery', 62, datetime.date(1996, 6, 22), datetime.date(1996, 8, 30)), ('Anatomy', 54, datetime.date(1996, 9, 2), datetime.date(1996, 10, 26)), ('Cardiothoracic Surgery', 81, datetime.date(1996, 7, 31), datetime.date(1996, 1, 20)), ('Ethics in Medical Practice', 95, datetime.date(1996, 6, 22), datetime.date(1996, 6, 26)), ('Vascular Surgery', 53, datetime.date(1995, 12, 24), datetime.date(1996, 10, 23))]</t>
  </si>
  <si>
    <t>[{'Institution Name': 'Walker Inc', 'Location': 'Belarus', 'Type of Institution': 'Private', 'Number of Years Worked There': 22, 'Medical Center Level': 'Secondary', 'Number of Surgeries Performed': 784, 'Additional Responsibilities': ['Adult nurse', 'Clinical scientist, histocompatibility and immunogenetics', 'Economist'], 'Percentage of Patients with Complications': 14.61382719082187,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'Alexander and Sons', 'Location': 'Belarus', 'Type of Institution': 'Public', 'Number of Years Worked There': 9, 'Medical Center Level': 'Primary', 'Number of Surgeries Performed': 345, 'Additional Responsibilities': ['Engineer, energy', 'Further education lecturer', 'Lighting technician, broadcasting/film/video', 'Careers adviser'], 'Percentage of Patients with Complications': 6.1443907525859265,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'Stevens-George', 'Location': 'Belarus', 'Type of Institution': 'Public', 'Number of Years Worked There': 22, 'Medical Center Level': 'Primary', 'Number of Surgeries Performed': 561, 'Additional Responsibilities': ['Translator', 'Personnel officer', 'Probation officer', 'Marine scientist', 'Insurance claims handler'], 'Percentage of Patients with Complications': 66.45392408944815,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'Castillo, Mann and Mcguire', 'Location': 'Belarus', 'Type of Institution': 'Public', 'Number of Years Worked There': 12, 'Medical Center Level': 'Secondary', 'Number of Surgeries Performed': 384, 'Additional Responsibilities': ['Engineer, civil (consulting)', 'Bookseller', 'Senior tax professional/tax inspector'], 'Percentage of Patients with Complications': 81.84852601603619,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 {'Institution Name': 'King, Gonzales and Holland', 'Location': 'Belarus', 'Type of Institution': 'Private', 'Number of Years Worked There': 13, 'Medical Center Level': 'Secondary', 'Number of Surgeries Performed': 594, 'Additional Responsibilities': [], 'Percentage of Patients with Complications': 62.11039615037491, 'Patient Feedback': 'I felt uneasy about the whole process.', 'Patient Feedback Label': 2, 'Recommendation Letters': "I have some reservations about this surgeon's abilities.", 'Recommendation Letters Label': 2, 'Recommendations from Former Employers': "This surgeon's performance had highs and lows.", 'Recommendations from Former Employers Label': 2}]</t>
  </si>
  <si>
    <t>Sullivan and Sons</t>
  </si>
  <si>
    <t>Ashley Hernandez MD</t>
  </si>
  <si>
    <t>778-331-4890x7850</t>
  </si>
  <si>
    <t>[('Pathology', 66, datetime.date(2001, 1, 28), datetime.date(2003, 11, 16)), ('Orthopedic Surgery', 99, datetime.date(2000, 7, 19), datetime.date(2001, 1, 1)), ('Plastic and Reconstructive Surgery', 86, datetime.date(1998, 12, 13), datetime.date(2003, 1, 29)), ('Anesthesiology', 97, datetime.date(2001, 9, 10), datetime.date(2000, 4, 20)), ('Trauma Surgery', 88, datetime.date(2003, 3, 14), datetime.date(2003, 10, 13)), ('Neurosurgery', 77, datetime.date(2003, 4, 27), datetime.date(2002, 7, 6)), ('Neurosurgery', 51, datetime.date(2005, 1, 14), datetime.date(2000, 8, 15)), ('Vascular Surgery', 80, datetime.date(2004, 9, 5), datetime.date(2001, 12, 24)), ('Robotic Surgery', 50, datetime.date(2000, 10, 20), datetime.date(1998, 2, 1)), ('Pathology', 59, datetime.date(2000, 5, 4), datetime.date(2002, 2, 25))]</t>
  </si>
  <si>
    <t>[{'Institution Name': 'Goodwin, Lopez and Tate', 'Location': 'United Kingdom', 'Type of Institution': 'Public', 'Number of Years Worked There': 19, 'Medical Center Level': 'Primary', 'Number of Surgeries Performed': 400, 'Additional Responsibilities': ['Chartered certified accountant', 'Barrister', 'Conservator, museum/gallery', 'Furniture conservator/restorer', 'Building control surveyor'], 'Percentage of Patients with Complications': 54.89511906672263,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 {'Institution Name': 'Carter-Murray', 'Location': 'United Kingdom', 'Type of Institution': 'Private', 'Number of Years Worked There': 1, 'Medical Center Level': 'Tertiary', 'Number of Surgeries Performed': 990, 'Additional Responsibilities': ['Financial manager', 'Office manager', 'Statistician', 'Engineer, control and instrumentation'], 'Percentage of Patients with Complications': 0.46669131586739576, 'Patient Feedback': 'The doctor was amazing. The surgery was perfect and the recovery was smooth.', 'Patient Feedback Label': 5, 'Recommendation Letters': "The surgeon's work is of the highest quality.", 'Recommendation Letters Label': 5, 'Recommendations from Former Employers': 'This surgeon is a reliable and competent professional.', 'Recommendations from Former Employers Label': 4}]</t>
  </si>
  <si>
    <t>Delgado, Martin and Klein</t>
  </si>
  <si>
    <t>Mandy Webb</t>
  </si>
  <si>
    <t>208-663-4697x5088</t>
  </si>
  <si>
    <t>[('Plastic and Reconstructive Surgery', 69, datetime.date(1996, 8, 15), datetime.date(1996, 4, 4)), ('Emergency Medicine', 79, datetime.date(1996, 12, 29), datetime.date(1996, 10, 21)), ('Transplant Surgery', 69, datetime.date(1996, 8, 21), datetime.date(1996, 10, 13)), ('Orthopedic Surgery', 57, datetime.date(1996, 7, 1), datetime.date(1996, 11, 17)), ('Pediatric Surgery', 50, datetime.date(1996, 6, 29), datetime.date(1996, 5, 17)), ('Pathology', 55, datetime.date(1996, 2, 9), datetime.date(1996, 5, 20)), ('Trauma Surgery', 51, datetime.date(1996, 4, 20), datetime.date(1996, 5, 19)), ('Ethics in Medical Practice', 87, datetime.date(1996, 11, 22), datetime.date(1996, 9, 16)), ('Physiology', 93, datetime.date(1995, 12, 23), datetime.date(1996, 1, 28)), ('Transplant Surgery', 53, datetime.date(1996, 11, 5), datetime.date(1996, 9, 7))]</t>
  </si>
  <si>
    <t>[{'Institution Name': 'Deleon LLC', 'Location': 'United States', 'Type of Institution': 'Public', 'Number of Years Worked There': 27, 'Medical Center Level': 'Primary', 'Number of Surgeries Performed': 59, 'Additional Responsibilities': [], 'Percentage of Patients with Complications': 19.751461238341427,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 {'Institution Name': 'Harrison Group', 'Location': 'United States', 'Type of Institution': 'Public', 'Number of Years Worked There': 5, 'Medical Center Level': 'Primary', 'Number of Surgeries Performed': 477, 'Additional Responsibilities': ['Rural practice surveyor', 'Psychotherapist'], 'Percentage of Patients with Complications': 80.22230796606831, 'Patient Feedback': 'The doctor did a good job and I am happy with the results.', 'Patient Feedback Label': 4, 'Recommendation Letters': "The surgeon's overall performance is unacceptable.", 'Recommendation Letters Label': 1, 'Recommendations from Former Employers': 'This surgeon had several issues during their employment.', 'Recommendations from Former Employers Label': 2}]</t>
  </si>
  <si>
    <t>Ruiz, Peterson and Lopez</t>
  </si>
  <si>
    <t>Katherine Andrews</t>
  </si>
  <si>
    <t>741.288.0629x187</t>
  </si>
  <si>
    <t>[('Transplant Surgery', 77, datetime.date(2005, 6, 14), datetime.date(2006, 5, 4)), ('Orthopedic Surgery', 68, datetime.date(2004, 8, 21), datetime.date(2006, 1, 29)), ('Orthopedic Surgery', 67, datetime.date(2003, 11, 26), datetime.date(2006, 1, 8)), ('Trauma Surgery', 81, datetime.date(2003, 6, 24), datetime.date(2006, 6, 28)), ('Oncological Surgery', 99, datetime.date(2007, 1, 23), datetime.date(2003, 9, 24)), ('Biochemistry', 76, datetime.date(2003, 9, 3), datetime.date(2006, 10, 24)), ('Cardiothoracic Surgery', 51, datetime.date(2006, 8, 20), datetime.date(2006, 12, 2)), ('Anatomy', 69, datetime.date(2003, 9, 29), datetime.date(2004, 3, 30)), ('Trauma Surgery', 94, datetime.date(2005, 1, 9), datetime.date(2006, 3, 11)), ('Pathology', 60, datetime.date(2001, 12, 10), datetime.date(2004, 2, 5))]</t>
  </si>
  <si>
    <t>[{'Institution Name': 'Lane PLC', 'Location': 'United States', 'Type of Institution': 'Private', 'Number of Years Worked There': 11, 'Medical Center Level': 'Tertiary', 'Number of Surgeries Performed': 545, 'Additional Responsibilities': [], 'Percentage of Patients with Complications': 98.81618285560128,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'Cruz, Marsh and Franco', 'Location': 'United States', 'Type of Institution': 'Private', 'Number of Years Worked There': 17, 'Medical Center Level': 'Secondary', 'Number of Surgeries Performed': 37, 'Additional Responsibilities': ['Pilot, airline', 'Surveyor, commercial/residential', 'Child psychotherapist', 'Research scientist (maths)', 'Airline pilot'], 'Percentage of Patients with Complications': 16.34650372931886,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'Lee-Becker', 'Location': 'United States', 'Type of Institution': 'Public', 'Number of Years Worked There': 1, 'Medical Center Level': 'Secondary', 'Number of Surgeries Performed': 453, 'Additional Responsibilities': ['Educational psychologist', 'Sports development officer', 'Academic librarian', 'Financial controller'], 'Percentage of Patients with Complications': 41.11348032013975,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 {'Institution Name': 'Oneal-Bennett', 'Location': 'United States', 'Type of Institution': 'Private', 'Number of Years Worked There': 20, 'Medical Center Level': 'Tertiary', 'Number of Surgeries Performed': 309, 'Additional Responsibilities': ['Forest/woodland manager', 'Scientist, research (medical)'], 'Percentage of Patients with Complications': 13.828116290412861, 'Patient Feedback': 'The doctor seemed uninterested in my recovery.', 'Patient Feedback Label': 2, 'Recommendation Letters': 'The surgeon has not met the necessary professional standards.', 'Recommendation Letters Label': 1, 'Recommendations from Former Employers': 'This surgeon is an exceptional professional with outstanding skills.', 'Recommendations from Former Employers Label': 5}]</t>
  </si>
  <si>
    <t>Lopez-Mata</t>
  </si>
  <si>
    <t>Rodney Kennedy</t>
  </si>
  <si>
    <t>214.658.2543x8896</t>
  </si>
  <si>
    <t>[('Neurosurgery', 79, datetime.date(1996, 5, 9), datetime.date(2001, 7, 7)), ('Biochemistry', 82, datetime.date(1996, 1, 19), datetime.date(2003, 12, 27)), ('Physiology', 53, datetime.date(1996, 3, 26), datetime.date(1999, 10, 19)), ('Ethics in Medical Practice', 91, datetime.date(1998, 8, 4), datetime.date(2000, 6, 14)), ('Neurosurgery', 100, datetime.date(2006, 1, 25), datetime.date(2001, 9, 20)), ('Physiology', 58, datetime.date(1999, 5, 12), datetime.date(2004, 7, 3)), ('Ethics in Medical Practice', 100, datetime.date(2001, 6, 6), datetime.date(2002, 12, 25)), ('Orthopedic Surgery', 92, datetime.date(2003, 10, 3), datetime.date(2004, 1, 21)), ('Robotic Surgery', 71, datetime.date(2000, 12, 15), datetime.date(2000, 9, 2)), ('Physiology', 90, datetime.date(2005, 11, 13), datetime.date(1996, 12, 1))]</t>
  </si>
  <si>
    <t>[{'Institution Name': 'Wiley-Rose', 'Location': 'Uzbekistan', 'Type of Institution': 'Public', 'Number of Years Worked There': 10, 'Medical Center Level': 'Secondary', 'Number of Surgeries Performed': 790, 'Additional Responsibilities': ['Equality and diversity officer'], 'Percentage of Patients with Complications': 17.381725913086765, 'Patient Feedback': 'I felt uneasy about the whole process.', 'Patient Feedback Label': 2, 'Recommendation Letters': "This surgeon's conduct has been highly problematic.", 'Recommendation Letters Label': 1, 'Recommendations from Former Employers': 'I highly recommend this surgeon for their skills and professionalism.', 'Recommendations from Former Employers Label': 4}]</t>
  </si>
  <si>
    <t>Ferguson-Smith</t>
  </si>
  <si>
    <t>Justin Griffin</t>
  </si>
  <si>
    <t>001-361-674-7814x767</t>
  </si>
  <si>
    <t>[('Surgical Techniques', 100, datetime.date(2000, 9, 7), datetime.date(2000, 11, 29)), ('Surgical Techniques', 89, datetime.date(2005, 1, 10), datetime.date(2003, 9, 4)), ('Vascular Surgery', 76, datetime.date(2001, 3, 17), datetime.date(1997, 8, 25)), ('Robotic Surgery', 89, datetime.date(1997, 12, 1), datetime.date(1997, 8, 23)), ('Biochemistry', 53, datetime.date(1999, 7, 29), datetime.date(1998, 12, 17)), ('Microbiology', 63, datetime.date(2003, 2, 26), datetime.date(2005, 3, 5)), ('Robotic Surgery', 50, datetime.date(1997, 11, 24), datetime.date(2001, 8, 2)), ('Pediatric Surgery', 68, datetime.date(2004, 11, 26), datetime.date(2003, 11, 7)), ('Biochemistry', 74, datetime.date(1999, 1, 18), datetime.date(2001, 7, 22)), ('Vascular Surgery', 55, datetime.date(2004, 8, 10), datetime.date(2005, 2, 18))]</t>
  </si>
  <si>
    <t>[{'Institution Name': 'Butler-Robinson', 'Location': 'Philippines', 'Type of Institution': 'Public', 'Number of Years Worked There': 7, 'Medical Center Level': 'Tertiary', 'Number of Surgeries Performed': 822, 'Additional Responsibilities': [], 'Percentage of Patients with Complications': 78.6317479770668, 'Patient Feedback': 'Disappointed with the procedure and the lack of care.', 'Patient Feedback Label': 2, 'Recommendation Letters': 'I have the utmost confidence in recommending this surgeon.', 'Recommendation Letters Label': 5, 'Recommendations from Former Employers': 'I highly recommend this surgeon for their outstanding abilities.', 'Recommendations from Former Employers Label': 5}]</t>
  </si>
  <si>
    <t>Garcia Group</t>
  </si>
  <si>
    <t>David Patterson</t>
  </si>
  <si>
    <t>001-818-259-4809x4665</t>
  </si>
  <si>
    <t>[('Ethics in Medical Practice', 68, datetime.date(2001, 9, 1), datetime.date(1999, 6, 22)), ('Surgical Techniques', 67, datetime.date(2000, 7, 18), datetime.date(1998, 6, 5)), ('Neurosurgery', 90, datetime.date(2001, 3, 3), datetime.date(2001, 8, 30)), ('Ethics in Medical Practice', 61, datetime.date(2001, 5, 10), datetime.date(2001, 9, 30)), ('Cardiothoracic Surgery', 65, datetime.date(2000, 3, 19), datetime.date(1998, 8, 15)), ('Pediatric Surgery', 80, datetime.date(1999, 8, 19), datetime.date(1998, 8, 3)), ('Orthopedic Surgery', 63, datetime.date(1999, 9, 14), datetime.date(2000, 3, 3)), ('Pediatric Surgery', 54, datetime.date(1998, 2, 14), datetime.date(1998, 9, 9)), ('Plastic and Reconstructive Surgery', 68, datetime.date(2000, 11, 3), datetime.date(1998, 9, 3)), ('Pediatric Surgery', 92, datetime.date(2001, 9, 26), datetime.date(1999, 2, 18))]</t>
  </si>
  <si>
    <t>[{'Institution Name': 'Moore-Phillips', 'Location': 'Romania', 'Type of Institution': 'Public', 'Number of Years Worked There': 2, 'Medical Center Level': 'Primary', 'Number of Surgeries Performed': 235, 'Additional Responsibilities': ['Naval architect', 'Management consultant', 'Production manager', 'Financial trader'], 'Percentage of Patients with Complications': 11.393951394265445,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'Lewis-Gomez', 'Location': 'Romania', 'Type of Institution': 'Public', 'Number of Years Worked There': 6, 'Medical Center Level': 'Tertiary', 'Number of Surgeries Performed': 676, 'Additional Responsibilities': ['Community pharmacist', 'Holiday representative', 'Medical laboratory scientific officer'], 'Percentage of Patients with Complications': 64.71694926740629,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 {'Institution Name': 'Armstrong and Sons', 'Location': 'Romania', 'Type of Institution': 'Public', 'Number of Years Worked There': 14, 'Medical Center Level': 'Secondary', 'Number of Surgeries Performed': 243, 'Additional Responsibilities': ['Air broker', 'Administrator, Civil Service', 'Accountant, chartered public finance'], 'Percentage of Patients with Complications': 90.66359351911635, 'Patient Feedback': 'An unremarkable experience. The surgery went as expected.', 'Patient Feedback Label': 3, 'Recommendation Letters': "I have some concerns about this surgeon's competence.", 'Recommendation Letters Label': 2, 'Recommendations from Former Employers': "There were a few concerns about this surgeon's reliability.", 'Recommendations from Former Employers Label': 2}]</t>
  </si>
  <si>
    <t>Moore PLC</t>
  </si>
  <si>
    <t>Rhonda Blevins</t>
  </si>
  <si>
    <t>554.802.9558</t>
  </si>
  <si>
    <t>[('Anesthesiology', 55, datetime.date(2001, 10, 10), datetime.date(2004, 4, 17)), ('Anatomy', 95, datetime.date(2005, 9, 5), datetime.date(2006, 4, 19)), ('Microbiology', 61, datetime.date(2001, 5, 5), datetime.date(2003, 6, 19)), ('Vascular Surgery', 75, datetime.date(2003, 9, 13), datetime.date(2007, 1, 30)), ('Pharmacology', 66, datetime.date(2006, 8, 18), datetime.date(2007, 2, 1)), ('Plastic and Reconstructive Surgery', 93, datetime.date(2000, 5, 30), datetime.date(2007, 8, 26)), ('Oncological Surgery', 97, datetime.date(1997, 2, 19), datetime.date(1996, 12, 20)), ('Ethics in Medical Practice', 64, datetime.date(1997, 9, 23), datetime.date(2003, 12, 28)), ('Microbiology', 52, datetime.date(2005, 1, 30), datetime.date(2001, 2, 20)), ('Biochemistry', 82, datetime.date(2001, 8, 24), datetime.date(2006, 11, 30))]</t>
  </si>
  <si>
    <t>[{'Institution Name': 'Parks-Moran', 'Location': 'Ukraine', 'Type of Institution': 'Private', 'Number of Years Worked There': 11, 'Medical Center Level': 'Tertiary', 'Number of Surgeries Performed': 409, 'Additional Responsibilities': ['Production manager', 'Ranger/warden', 'Facilities manager', 'Administrator, Civil Service', 'English as a second language teacher'], 'Percentage of Patients with Complications': 78.49422783083153,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'Khan-Coleman', 'Location': 'Ukraine', 'Type of Institution': 'Private', 'Number of Years Worked There': 18, 'Medical Center Level': 'Primary', 'Number of Surgeries Performed': 157, 'Additional Responsibilities': ['Architectural technologist'], 'Percentage of Patients with Complications': 53.003998384014636,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'Camacho-Lambert', 'Location': 'Ukraine', 'Type of Institution': 'Private', 'Number of Years Worked There': 7, 'Medical Center Level': 'Secondary', 'Number of Surgeries Performed': 825, 'Additional Responsibilities': ['Sports administrator'], 'Percentage of Patients with Complications': 50.973156005502894,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'Bowen and Sons', 'Location': 'Ukraine', 'Type of Institution': 'Private', 'Number of Years Worked There': 13, 'Medical Center Level': 'Tertiary', 'Number of Surgeries Performed': 564, 'Additional Responsibilities': ['Logistics and distribution manager', 'Radiographer, therapeutic', 'Podiatrist', 'Animator', 'Geologist, engineering'], 'Percentage of Patients with Complications': 42.59707331157462,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 {'Institution Name': 'Cooper, Jones and Hernandez', 'Location': 'Ukraine', 'Type of Institution': 'Private', 'Number of Years Worked There': 10, 'Medical Center Level': 'Tertiary', 'Number of Surgeries Performed': 198, 'Additional Responsibilities': ['Engineer, civil (consulting)', 'Teacher, early years/pre'], 'Percentage of Patients with Complications': 81.55608698985219, 'Patient Feedback': 'The surgery was less successful than expected.', 'Patient Feedback Label': 2, 'Recommendation Letters': 'The surgeon performs adequately under normal conditions.', 'Recommendation Letters Label': 3, 'Recommendations from Former Employers': 'The surgeon has shown sufficient professional competence.', 'Recommendations from Former Employers Label': 3}]</t>
  </si>
  <si>
    <t>Anthony, Higgins and Swanson</t>
  </si>
  <si>
    <t>Taylor Martin</t>
  </si>
  <si>
    <t>(210)405-7760</t>
  </si>
  <si>
    <t>[('Trauma Surgery', 61, datetime.date(2001, 5, 27), datetime.date(1999, 5, 17)), ('Pathology', 58, datetime.date(2000, 8, 7), datetime.date(2003, 1, 15)), ('Oncological Surgery', 54, datetime.date(2004, 9, 21), datetime.date(2001, 11, 20)), ('Physiology', 83, datetime.date(2000, 12, 24), datetime.date(2001, 6, 18)), ('Physiology', 95, datetime.date(2003, 11, 27), datetime.date(2002, 5, 8)), ('Vascular Surgery', 62, datetime.date(2004, 7, 6), datetime.date(1998, 11, 6)), ('Physiology', 64, datetime.date(2004, 6, 17), datetime.date(2001, 9, 16)), ('Pathology', 50, datetime.date(1999, 8, 27), datetime.date(2001, 11, 18)), ('Anatomy', 65, datetime.date(2004, 1, 29), datetime.date(2002, 3, 10)), ('Pediatric Surgery', 65, datetime.date(2003, 1, 30), datetime.date(2002, 7, 11))]</t>
  </si>
  <si>
    <t>[{'Institution Name': 'Thompson-Barnes', 'Location': 'Poland', 'Type of Institution': 'Public', 'Number of Years Worked There': 12, 'Medical Center Level': 'Primary', 'Number of Surgeries Performed': 156, 'Additional Responsibilities': ['Magazine journalist', 'Programmer, applications', 'Minerals surveyor'], 'Percentage of Patients with Complications': 44.623884778877056,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'Howard-Jones', 'Location': 'Poland', 'Type of Institution': 'Private', 'Number of Years Worked There': 4, 'Medical Center Level': 'Primary', 'Number of Surgeries Performed': 514, 'Additional Responsibilities': ['Warehouse manager', 'Scientist, research (life sciences)', 'Theatre stage manager'], 'Percentage of Patients with Complications': 83.08141284847672,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'Harvey, Baker and Adams', 'Location': 'Poland', 'Type of Institution': 'Private', 'Number of Years Worked There': 11, 'Medical Center Level': 'Primary', 'Number of Surgeries Performed': 32, 'Additional Responsibilities': ['Education officer, environmental', 'Clinical scientist, histocompatibility and immunogenetics', 'Air cabin crew', 'Freight forwarder'], 'Percentage of Patients with Complications': 88.97450593010507,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'Peters, Craig and Stark', 'Location': 'Poland', 'Type of Institution': 'Private', 'Number of Years Worked There': 16, 'Medical Center Level': 'Primary', 'Number of Surgeries Performed': 414, 'Additional Responsibilities': [], 'Percentage of Patients with Complications': 11.945178984210392,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 {'Institution Name': 'Jones, Diaz and Smith', 'Location': 'Poland', 'Type of Institution': 'Public', 'Number of Years Worked There': 30, 'Medical Center Level': 'Primary', 'Number of Surgeries Performed': 692, 'Additional Responsibilities': ['Consulting civil engineer'], 'Percentage of Patients with Complications': 1.828098407208023, 'Patient Feedback': 'An unremarkable experience. The surgery went as expected.', 'Patient Feedback Label': 3, 'Recommendation Letters': 'I have the utmost confidence in recommending this surgeon.', 'Recommendation Letters Label': 5, 'Recommendations from Former Employers': 'The surgeon has performed to a competent standard.', 'Recommendations from Former Employers Label': 3}]</t>
  </si>
  <si>
    <t>Sandoval-Adams</t>
  </si>
  <si>
    <t>Anthony Hernandez</t>
  </si>
  <si>
    <t>685.908.8098x018</t>
  </si>
  <si>
    <t>[('Robotic Surgery', 78, datetime.date(1998, 1, 17), datetime.date(1996, 12, 10)), ('Trauma Surgery', 71, datetime.date(1997, 3, 6), datetime.date(2000, 12, 6)), ('Anesthesiology', 61, datetime.date(2000, 9, 23), datetime.date(1998, 5, 2)), ('Physiology', 72, datetime.date(2000, 8, 3), datetime.date(1999, 4, 2)), ('Neurosurgery', 68, datetime.date(1997, 2, 18), datetime.date(1999, 5, 9)), ('Vascular Surgery', 70, datetime.date(1998, 9, 29), datetime.date(1998, 7, 20)), ('Vascular Surgery', 95, datetime.date(1997, 1, 28), datetime.date(2000, 6, 17)), ('Microbiology', 72, datetime.date(2001, 7, 15), datetime.date(1999, 5, 11)), ('Anatomy', 77, datetime.date(1998, 3, 26), datetime.date(1998, 6, 25)), ('Physiology', 79, datetime.date(2001, 1, 12), datetime.date(1998, 2, 18))]</t>
  </si>
  <si>
    <t>[{'Institution Name': 'Lopez Inc', 'Location': 'Canada', 'Type of Institution': 'Public', 'Number of Years Worked There': 22, 'Medical Center Level': 'Primary', 'Number of Surgeries Performed': 868, 'Additional Responsibilities': ['Scientist, research (maths)', 'Ship broker', 'Designer, furniture'], 'Percentage of Patients with Complications': 9.77920576750928,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'Schmidt, Johnson and Walsh', 'Location': 'Canada', 'Type of Institution': 'Public', 'Number of Years Worked There': 21, 'Medical Center Level': 'Secondary', 'Number of Surgeries Performed': 408, 'Additional Responsibilities': ['Plant breeder/geneticist'], 'Percentage of Patients with Complications': 7.22783151815396,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 {'Institution Name': 'Bowers Group', 'Location': 'Canada', 'Type of Institution': 'Public', 'Number of Years Worked There': 10, 'Medical Center Level': 'Primary', 'Number of Surgeries Performed': 238, 'Additional Responsibilities': ['Insurance underwriter', 'Customer service manager', 'Toxicologist', 'Exhibition designer'], 'Percentage of Patients with Complications': 41.126070862005584, 'Patient Feedback': 'I felt like just another number, not a patient.', 'Patient Feedback Label': 2, 'Recommendation Letters': 'I highly recommend this surgeon for their exceptional skills and professionalism.', 'Recommendation Letters Label': 5, 'Recommendations from Former Employers': 'The surgeon performs to a satisfactory level.', 'Recommendations from Former Employers Label': 3}]</t>
  </si>
  <si>
    <t>Long, Lozano and Franklin</t>
  </si>
  <si>
    <t>Adam Bennett</t>
  </si>
  <si>
    <t>335.767.3738</t>
  </si>
  <si>
    <t>[('Transplant Surgery', 100, datetime.date(1997, 7, 17), datetime.date(1998, 11, 12)), ('Plastic and Reconstructive Surgery', 96, datetime.date(1997, 7, 2), datetime.date(1998, 9, 15)), ('Oncological Surgery', 91, datetime.date(1998, 2, 13), datetime.date(1998, 3, 10)), ('Ethics in Medical Practice', 86, datetime.date(1997, 5, 16), datetime.date(1998, 4, 28)), ('Cardiothoracic Surgery', 74, datetime.date(1997, 5, 17), datetime.date(1997, 11, 24)), ('Plastic and Reconstructive Surgery', 82, datetime.date(1998, 5, 15), datetime.date(1998, 2, 8)), ('Vascular Surgery', 69, datetime.date(1998, 10, 29), datetime.date(1997, 9, 14)), ('Vascular Surgery', 71, datetime.date(1998, 3, 5), datetime.date(1998, 6, 1)), ('Robotic Surgery', 84, datetime.date(1998, 3, 13), datetime.date(1997, 8, 14)), ('Anesthesiology', 60, datetime.date(1997, 6, 29), datetime.date(1997, 10, 7))]</t>
  </si>
  <si>
    <t>[{'Institution Name': 'Smith-Smith', 'Location': 'Ethiopia', 'Type of Institution': 'Private', 'Number of Years Worked There': 12, 'Medical Center Level': 'Secondary', 'Number of Surgeries Performed': 283, 'Additional Responsibilities': ['Accommodation manager', 'Medical physicist', 'Community education officer', 'Land/geomatics surveyor', 'Insurance underwriter'], 'Percentage of Patients with Complications': 41.294785774424525,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'Hines Ltd', 'Location': 'Ethiopia', 'Type of Institution': 'Public', 'Number of Years Worked There': 12, 'Medical Center Level': 'Tertiary', 'Number of Surgeries Performed': 469, 'Additional Responsibilities': ['Psychotherapist, child'], 'Percentage of Patients with Complications': 74.5917156518628,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 {'Institution Name': 'Hensley-Phillips', 'Location': 'Ethiopia', 'Type of Institution': 'Public', 'Number of Years Worked There': 6, 'Medical Center Level': 'Primary', 'Number of Surgeries Performed': 945, 'Additional Responsibilities': ['Editorial assistant', 'Probation officer', 'Oceanographer'], 'Percentage of Patients with Complications': 85.49039128134304, 'Patient Feedback': 'A positive experience with a competent doctor.', 'Patient Feedback Label': 4, 'Recommendation Letters': 'This surgeon has shown consistent lack of professionalism and skill.', 'Recommendation Letters Label': 1, 'Recommendations from Former Employers': "The surgeon's performance has been consistently exemplary.", 'Recommendations from Former Employers Label': 4}]</t>
  </si>
  <si>
    <t>Sexton, Williams and Wilson</t>
  </si>
  <si>
    <t>Nicholas Levine</t>
  </si>
  <si>
    <t>[('Orthopedic Surgery', 76, datetime.date(2002, 6, 12), datetime.date(2003, 7, 27)), ('Biochemistry', 82, datetime.date(2005, 5, 10), datetime.date(2002, 3, 22)), ('Trauma Surgery', 53, datetime.date(2003, 9, 16), datetime.date(2007, 9, 1)), ('Anesthesiology', 85, datetime.date(2007, 11, 16), datetime.date(2004, 6, 30)), ('Vascular Surgery', 53, datetime.date(2007, 5, 30), datetime.date(2005, 12, 26)), ('Anesthesiology', 77, datetime.date(2007, 12, 1), datetime.date(2004, 9, 6)), ('Anesthesiology', 57, datetime.date(2006, 7, 15), datetime.date(2007, 1, 9)), ('Plastic and Reconstructive Surgery', 71, datetime.date(2004, 5, 29), datetime.date(2005, 9, 14)), ('Anesthesiology', 96, datetime.date(2005, 11, 24), datetime.date(2004, 4, 22)), ('Transplant Surgery', 52, datetime.date(2004, 11, 29), datetime.date(2007, 5, 1))]</t>
  </si>
  <si>
    <t>[{'Institution Name': 'Ward LLC', 'Location': 'Lithuania', 'Type of Institution': 'Public', 'Number of Years Worked There': 28, 'Medical Center Level': 'Tertiary', 'Number of Surgeries Performed': 379, 'Additional Responsibilities': ['Editor, film/video', 'Engineer, production', 'Engineer, manufacturing systems', 'Geochemist'], 'Percentage of Patients with Complications': 65.51077306822654,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'Obrien-Nunez', 'Location': 'Lithuania', 'Type of Institution': 'Public', 'Number of Years Worked There': 16, 'Medical Center Level': 'Primary', 'Number of Surgeries Performed': 472, 'Additional Responsibilities': ['Administrator', 'Logistics and distribution manager'], 'Percentage of Patients with Complications': 56.30810795470188,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 {'Institution Name': 'Taylor, Kent and Kelley', 'Location': 'Lithuania', 'Type of Institution': 'Public', 'Number of Years Worked There': 29, 'Medical Center Level': 'Primary', 'Number of Surgeries Performed': 509, 'Additional Responsibilities': [], 'Percentage of Patients with Complications': 32.226410699972774, 'Patient Feedback': 'A typical surgical experience, nothing outstanding.', 'Patient Feedback Label': 3, 'Recommendation Letters': "The surgeon's work has been satisfactory but with notable issues.", 'Recommendation Letters Label': 2, 'Recommendations from Former Employers': "The surgeon's work is consistently outstanding.", 'Recommendations from Former Employers Label': 5}]</t>
  </si>
  <si>
    <t>Flores Inc</t>
  </si>
  <si>
    <t>William Sawyer</t>
  </si>
  <si>
    <t>738-468-8636x040</t>
  </si>
  <si>
    <t>[('Oncological Surgery', 92, datetime.date(2004, 1, 9), datetime.date(2002, 7, 12)), ('Ethics in Medical Practice', 55, datetime.date(2008, 3, 19), datetime.date(2000, 12, 10)), ('Oncological Surgery', 50, datetime.date(1999, 5, 3), datetime.date(1998, 11, 30)), ('Oncological Surgery', 57, datetime.date(2003, 3, 30), datetime.date(2004, 1, 15)), ('Oncological Surgery', 74, datetime.date(2005, 11, 4), datetime.date(2005, 1, 5)), ('Emergency Medicine', 58, datetime.date(1999, 12, 14), datetime.date(1999, 6, 24)), ('Cardiothoracic Surgery', 63, datetime.date(2002, 8, 27), datetime.date(2000, 12, 24)), ('Microbiology', 76, datetime.date(2003, 3, 31), datetime.date(2002, 2, 14)), ('Ethics in Medical Practice', 52, datetime.date(2001, 7, 31), datetime.date(2007, 4, 10)), ('Transplant Surgery', 78, datetime.date(2007, 12, 22), datetime.date(1999, 1, 14))]</t>
  </si>
  <si>
    <t>[{'Institution Name': 'Hudson Ltd', 'Location': 'India', 'Type of Institution': 'Public', 'Number of Years Worked There': 14, 'Medical Center Level': 'Primary', 'Number of Surgeries Performed': 844, 'Additional Responsibilities': [], 'Percentage of Patients with Complications': 48.379148622781784,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 {'Institution Name': 'Cunningham Ltd', 'Location': 'India', 'Type of Institution': 'Public', 'Number of Years Worked There': 11, 'Medical Center Level': 'Primary', 'Number of Surgeries Performed': 12, 'Additional Responsibilities': [], 'Percentage of Patients with Complications': 29.565574066743096, 'Patient Feedback': 'The doctor was somewhat detached and uninterested.', 'Patient Feedback Label': 2, 'Recommendation Letters': "The surgeon's performance has been consistently exemplary.", 'Recommendation Letters Label': 4, 'Recommendations from Former Employers': 'I have great confidence in recommending this surgeon.', 'Recommendations from Former Employers Label': 4}]</t>
  </si>
  <si>
    <t>Owens LLC</t>
  </si>
  <si>
    <t>Tamara Pratt</t>
  </si>
  <si>
    <t>001-999-949-3260</t>
  </si>
  <si>
    <t>[('Ethics in Medical Practice', 58, datetime.date(1997, 4, 10), datetime.date(1999, 8, 15)), ('Transplant Surgery', 60, datetime.date(2000, 5, 4), datetime.date(1995, 11, 2)), ('Ethics in Medical Practice', 98, datetime.date(2000, 10, 28), datetime.date(1997, 10, 17)), ('Surgical Techniques', 92, datetime.date(1996, 10, 26), datetime.date(1996, 12, 2)), ('Vascular Surgery', 75, datetime.date(2000, 5, 15), datetime.date(2001, 5, 19)), ('Trauma Surgery', 61, datetime.date(2001, 6, 26), datetime.date(2002, 4, 20)), ('Cardiothoracic Surgery', 96, datetime.date(1998, 5, 29), datetime.date(1998, 7, 19)), ('Microbiology', 64, datetime.date(1998, 6, 12), datetime.date(2002, 1, 23)), ('Transplant Surgery', 95, datetime.date(1997, 12, 5), datetime.date(2002, 1, 29)), ('Orthopedic Surgery', 72, datetime.date(2000, 11, 7), datetime.date(1999, 3, 12))]</t>
  </si>
  <si>
    <t>[{'Institution Name': 'Lambert LLC', 'Location': 'Russia', 'Type of Institution': 'Private', 'Number of Years Worked There': 4, 'Medical Center Level': 'Tertiary', 'Number of Surgeries Performed': 397, 'Additional Responsibilities': ['Insurance account manager', 'Advertising account executive', 'Immunologist', 'International aid/development worker', 'Printmaker'], 'Percentage of Patients with Complications': 85.19794956044106,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 {'Institution Name': 'Davis and Sons', 'Location': 'Russia', 'Type of Institution': 'Public', 'Number of Years Worked There': 1, 'Medical Center Level': 'Secondary', 'Number of Surgeries Performed': 737, 'Additional Responsibilities': [], 'Percentage of Patients with Complications': 33.303859222074536, 'Patient Feedback': 'I had a terrible reaction and the doctor was unhelpful.', 'Patient Feedback Label': 1, 'Recommendation Letters': 'I have no hesitation in recommending this surgeon.', 'Recommendation Letters Label': 5, 'Recommendations from Former Employers': "This surgeon's performance was inconsistent.", 'Recommendations from Former Employers Label': 2}]</t>
  </si>
  <si>
    <t>Bailey LLC</t>
  </si>
  <si>
    <t>Paul Hughes</t>
  </si>
  <si>
    <t>[('Physiology', 89, datetime.date(2002, 10, 7), datetime.date(2002, 9, 27)), ('Orthopedic Surgery', 76, datetime.date(2002, 10, 8), datetime.date(2002, 10, 14)), ('Anatomy', 83, datetime.date(2002, 10, 14), datetime.date(2002, 9, 26)), ('Pathology', 68, datetime.date(2002, 10, 6), datetime.date(2002, 10, 9)), ('Oncological Surgery', 61, datetime.date(2002, 9, 28), datetime.date(2002, 10, 6)), ('Robotic Surgery', 57, datetime.date(2002, 9, 28), datetime.date(2002, 10, 13)), ('Neurosurgery', 57, datetime.date(2002, 10, 8), datetime.date(2002, 10, 8)), ('Plastic and Reconstructive Surgery', 83, datetime.date(2002, 10, 13), datetime.date(2002, 9, 26)), ('Ethics in Medical Practice', 78, datetime.date(2002, 9, 27), datetime.date(2002, 10, 12)), ('Emergency Medicine', 60, datetime.date(2002, 10, 2), datetime.date(2002, 10, 4))]</t>
  </si>
  <si>
    <t>[{'Institution Name': 'Dixon-Owens', 'Location': 'Philippines', 'Type of Institution': 'Public', 'Number of Years Worked There': 7, 'Medical Center Level': 'Tertiary', 'Number of Surgeries Performed': 311, 'Additional Responsibilities': ['Production designer, theatre/television/film', 'Colour technologist', 'Scientist, product/process development', 'Scientist, marine', 'Fitness centre manager'], 'Percentage of Patients with Complications': 29.144030485145112,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'Lopez, Terry and Ortiz', 'Location': 'Philippines', 'Type of Institution': 'Public', 'Number of Years Worked There': 22, 'Medical Center Level': 'Tertiary', 'Number of Surgeries Performed': 9, 'Additional Responsibilities': [], 'Percentage of Patients with Complications': 33.26083647452806,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'Collier Inc', 'Location': 'Philippines', 'Type of Institution': 'Public', 'Number of Years Worked There': 7, 'Medical Center Level': 'Tertiary', 'Number of Surgeries Performed': 73, 'Additional Responsibilities': ['Telecommunications researcher', 'Research scientist (life sciences)'], 'Percentage of Patients with Complications': 56.29390580965876,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 {'Institution Name': 'Brown, Smith and Watson', 'Location': 'Philippines', 'Type of Institution': 'Private', 'Number of Years Worked There': 28, 'Medical Center Level': 'Tertiary', 'Number of Surgeries Performed': 797, 'Additional Responsibilities': ['Public relations officer', 'Gaffer', 'IT consultant', 'Research officer, government'], 'Percentage of Patients with Complications': 71.53786806847874, 'Patient Feedback': 'I experienced severe complications due to the surgery.', 'Patient Feedback Label': 1, 'Recommendation Letters': 'This surgeon is highly competent and professional.', 'Recommendation Letters Label': 4, 'Recommendations from Former Employers': 'I have no hesitation in recommending this surgeon.', 'Recommendations from Former Employers Label': 4}]</t>
  </si>
  <si>
    <t>Simmons PLC</t>
  </si>
  <si>
    <t>Curtis Rosales</t>
  </si>
  <si>
    <t>855.867.0446</t>
  </si>
  <si>
    <t>[('Emergency Medicine', 75, datetime.date(2002, 9, 13), datetime.date(2003, 1, 23)), ('Cardiothoracic Surgery', 67, datetime.date(2002, 4, 19), datetime.date(2002, 4, 29)), ('Neurosurgery', 80, datetime.date(2002, 5, 25), datetime.date(2003, 3, 14)), ('Neurosurgery', 86, datetime.date(2002, 8, 26), datetime.date(2002, 10, 11)), ('Pharmacology', 80, datetime.date(2003, 1, 7), datetime.date(2002, 9, 27)), ('Pharmacology', 52, datetime.date(2002, 7, 19), datetime.date(2002, 9, 18)), ('Plastic and Reconstructive Surgery', 69, datetime.date(2002, 9, 23), datetime.date(2002, 11, 22)), ('Ethics in Medical Practice', 75, datetime.date(2003, 1, 20), datetime.date(2002, 9, 19)), ('Pharmacology', 98, datetime.date(2003, 1, 14), datetime.date(2003, 1, 2)), ('Cardiothoracic Surgery', 92, datetime.date(2002, 12, 30), datetime.date(2003, 1, 6))]</t>
  </si>
  <si>
    <t>[{'Institution Name': 'Ramirez, Thomas and Brown', 'Location': 'Russia', 'Type of Institution': 'Public', 'Number of Years Worked There': 19, 'Medical Center Level': 'Tertiary', 'Number of Surgeries Performed': 759, 'Additional Responsibilities': ['Analytical chemist', 'Commercial/residential surveyor', 'Advertising art director'], 'Percentage of Patients with Complications': 18.58219417908884,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'Brooks LLC', 'Location': 'Russia', 'Type of Institution': 'Public', 'Number of Years Worked There': 21, 'Medical Center Level': 'Secondary', 'Number of Surgeries Performed': 544, 'Additional Responsibilities': ['Garment/textile technologist'], 'Percentage of Patients with Complications': 16.196883536894223,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'Ball, Green and Harmon', 'Location': 'Russia', 'Type of Institution': 'Public', 'Number of Years Worked There': 1, 'Medical Center Level': 'Primary', 'Number of Surgeries Performed': 444, 'Additional Responsibilities': ['Chief Executive Officer'], 'Percentage of Patients with Complications': 82.32702449740574,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 {'Institution Name': 'Jackson, Morris and Mendoza', 'Location': 'Russia', 'Type of Institution': 'Private', 'Number of Years Worked There': 21, 'Medical Center Level': 'Primary', 'Number of Surgeries Performed': 33, 'Additional Responsibilities': ['Engineer, energy', 'Legal secretary', 'Glass blower/designer'], 'Percentage of Patients with Complications': 14.0894268778054, 'Patient Feedback': 'The doctor was highly professional and the results were excellent.', 'Patient Feedback Label': 5, 'Recommendation Letters': "The surgeon's performance is up to standard.", 'Recommendation Letters Label': 3, 'Recommendations from Former Employers': "This surgeon's professional conduct had some issues.", 'Recommendations from Former Employers Label': 2}]</t>
  </si>
  <si>
    <t>Sullivan-Ali</t>
  </si>
  <si>
    <t>Jacob Weber</t>
  </si>
  <si>
    <t>[('Emergency Medicine', 78, datetime.date(2003, 7, 12), datetime.date(2003, 2, 6)), ('Plastic and Reconstructive Surgery', 67, datetime.date(2003, 4, 3), datetime.date(2005, 3, 3)), ('Oncological Surgery', 87, datetime.date(2006, 8, 7), datetime.date(2004, 10, 28)), ('Pathology', 59, datetime.date(2003, 4, 2), datetime.date(2004, 6, 27)), ('Trauma Surgery', 99, datetime.date(2003, 10, 19), datetime.date(2003, 11, 29)), ('Physiology', 74, datetime.date(2005, 7, 6), datetime.date(2006, 6, 11)), ('Anatomy', 70, datetime.date(2006, 3, 22), datetime.date(2003, 9, 12)), ('Robotic Surgery', 97, datetime.date(2004, 9, 22), datetime.date(2004, 3, 13)), ('Robotic Surgery', 52, datetime.date(2004, 7, 13), datetime.date(2006, 4, 15)), ('Transplant Surgery', 51, datetime.date(2006, 7, 22), datetime.date(2003, 9, 21))]</t>
  </si>
  <si>
    <t>[{'Institution Name': 'Welch Inc', 'Location': 'United Kingdom', 'Type of Institution': 'Public', 'Number of Years Worked There': 25, 'Medical Center Level': 'Tertiary', 'Number of Surgeries Performed': 200, 'Additional Responsibilities': [], 'Percentage of Patients with Complications': 73.63579806708589,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 {'Institution Name': 'Allen-Cohen', 'Location': 'United Kingdom', 'Type of Institution': 'Private', 'Number of Years Worked There': 5, 'Medical Center Level': 'Primary', 'Number of Surgeries Performed': 967, 'Additional Responsibilities': ['Diplomatic Services operational officer', 'Market researcher', 'Radio producer'], 'Percentage of Patients with Complications': 67.94485905374808, 'Patient Feedback': 'The procedure was fine, nothing remarkable but acceptable.', 'Patient Feedback Label': 3, 'Recommendation Letters': 'I have no hesitation in recommending this surgeon.', 'Recommendation Letters Label': 4, 'Recommendations from Former Employers': 'I recommend this surgeon. They have consistently shown good skills and a professional demeanor.', 'Recommendations from Former Employers Label': 4}]</t>
  </si>
  <si>
    <t>Ortega and Sons</t>
  </si>
  <si>
    <t>Matthew Moyer</t>
  </si>
  <si>
    <t>(587)466-7899</t>
  </si>
  <si>
    <t>[('Oncological Surgery', 84, datetime.date(2000, 8, 20), datetime.date(2006, 3, 24)), ('Emergency Medicine', 80, datetime.date(2001, 9, 3), datetime.date(2005, 8, 27)), ('Anesthesiology', 86, datetime.date(2007, 12, 8), datetime.date(2004, 11, 20)), ('Robotic Surgery', 70, datetime.date(2005, 2, 24), datetime.date(2000, 6, 30)), ('Pathology', 55, datetime.date(2004, 4, 27), datetime.date(2007, 5, 11)), ('Robotic Surgery', 58, datetime.date(2004, 7, 21), datetime.date(2003, 2, 21)), ('Anatomy', 74, datetime.date(2004, 2, 11), datetime.date(2005, 8, 2)), ('Oncological Surgery', 63, datetime.date(2003, 3, 15), datetime.date(2000, 8, 6)), ('Vascular Surgery', 65, datetime.date(2002, 6, 12), datetime.date(2004, 9, 27)), ('Emergency Medicine', 73, datetime.date(2003, 11, 8), datetime.date(2007, 1, 31))]</t>
  </si>
  <si>
    <t>[{'Institution Name': 'Andrews Inc', 'Location': 'Argentina', 'Type of Institution': 'Private', 'Number of Years Worked There': 20, 'Medical Center Level': 'Secondary', 'Number of Surgeries Performed': 2, 'Additional Responsibilities': ['Trade mark attorney', 'Financial planner', 'Health physicist', 'Art therapist'], 'Percentage of Patients with Complications': 56.680873085593184,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'Mcclure, Lane and Coleman', 'Location': 'Argentina', 'Type of Institution': 'Public', 'Number of Years Worked There': 20, 'Medical Center Level': 'Tertiary', 'Number of Surgeries Performed': 780, 'Additional Responsibilities': [], 'Percentage of Patients with Complications': 54.22211966947297,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'Walker-Vasquez', 'Location': 'Argentina', 'Type of Institution': 'Public', 'Number of Years Worked There': 28, 'Medical Center Level': 'Secondary', 'Number of Surgeries Performed': 39, 'Additional Responsibilities': ['Multimedia programmer', 'Agricultural engineer'], 'Percentage of Patients with Complications': 68.90784044665904,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 {'Institution Name': 'Reese-Griffin', 'Location': 'Argentina', 'Type of Institution': 'Private', 'Number of Years Worked There': 25, 'Medical Center Level': 'Secondary', 'Number of Surgeries Performed': 162, 'Additional Responsibilities': ['Arts development officer', 'Conference centre manager', 'Colour technologist', 'Geophysicist/field seismologist', 'Designer, textile'], 'Percentage of Patients with Complications': 32.687739251011564, 'Patient Feedback': 'I would never go back to this doctor again.', 'Patient Feedback Label': 1, 'Recommendation Letters': "The surgeon's work is sufficient and meets basic standards.", 'Recommendation Letters Label': 3, 'Recommendations from Former Employers': 'The surgeon performs to a satisfactory level.', 'Recommendations from Former Employers Label': 3}]</t>
  </si>
  <si>
    <t>Mercado Inc</t>
  </si>
  <si>
    <t>Kelly Lynch</t>
  </si>
  <si>
    <t>615-370-0645x43284</t>
  </si>
  <si>
    <t>[('Physiology', 99, datetime.date(2006, 12, 6), datetime.date(2004, 3, 19)), ('Transplant Surgery', 77, datetime.date(2001, 10, 3), datetime.date(2006, 11, 25)), ('Neurosurgery', 78, datetime.date(2004, 3, 8), datetime.date(2002, 6, 16)), ('Pathology', 87, datetime.date(2006, 4, 29), datetime.date(2004, 7, 17)), ('Biochemistry', 75, datetime.date(2005, 3, 18), datetime.date(2002, 8, 12)), ('Ethics in Medical Practice', 94, datetime.date(2005, 6, 17), datetime.date(2006, 9, 3)), ('Neurosurgery', 86, datetime.date(2006, 10, 24), datetime.date(2004, 10, 23)), ('Physiology', 72, datetime.date(2006, 1, 4), datetime.date(2001, 10, 27)), ('Robotic Surgery', 52, datetime.date(2003, 5, 19), datetime.date(2004, 6, 19)), ('Surgical Techniques', 100, datetime.date(2003, 7, 22), datetime.date(2006, 7, 17))]</t>
  </si>
  <si>
    <t>[{'Institution Name': 'Williams, Davidson and Gibson', 'Location': 'Belarus', 'Type of Institution': 'Private', 'Number of Years Worked There': 7, 'Medical Center Level': 'Secondary', 'Number of Surgeries Performed': 348, 'Additional Responsibilities': ['Field seismologist'], 'Percentage of Patients with Complications': 39.78145608037585,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 {'Institution Name': 'Richards LLC', 'Location': 'Belarus', 'Type of Institution': 'Private', 'Number of Years Worked There': 9, 'Medical Center Level': 'Primary', 'Number of Surgeries Performed': 915, 'Additional Responsibilities': ['Press sub', 'IT sales professional'], 'Percentage of Patients with Complications': 82.70280004743732, 'Patient Feedback': 'Not satisfied with the experience. The doctor was inattentive.', 'Patient Feedback Label': 2, 'Recommendation Letters': 'This surgeon is a highly valuable asset to any team.', 'Recommendation Letters Label': 5, 'Recommendations from Former Employers': 'This surgeon exhibited a lack of professionalism.', 'Recommendations from Former Employers Label': 1}]</t>
  </si>
  <si>
    <t>Cox, Fuller and Tate</t>
  </si>
  <si>
    <t>Michael Anderson</t>
  </si>
  <si>
    <t>+1-505-756-8364x88412</t>
  </si>
  <si>
    <t>[('Anatomy', 95, datetime.date(2007, 11, 8), datetime.date(2005, 4, 10)), ('Plastic and Reconstructive Surgery', 84, datetime.date(2007, 4, 29), datetime.date(2007, 10, 9)), ('Cardiothoracic Surgery', 57, datetime.date(2004, 8, 18), datetime.date(2006, 8, 28)), ('Anesthesiology', 79, datetime.date(2004, 12, 28), datetime.date(2004, 3, 9)), ('Robotic Surgery', 92, datetime.date(2005, 9, 12), datetime.date(2004, 8, 13)), ('Plastic and Reconstructive Surgery', 97, datetime.date(2007, 7, 9), datetime.date(2005, 10, 7)), ('Pathology', 52, datetime.date(2006, 7, 9), datetime.date(2004, 11, 30)), ('Vascular Surgery', 88, datetime.date(2007, 10, 26), datetime.date(2007, 5, 26)), ('Anatomy', 99, datetime.date(2007, 9, 3), datetime.date(2005, 7, 13)), ('Ethics in Medical Practice', 88, datetime.date(2005, 9, 5), datetime.date(2007, 8, 31))]</t>
  </si>
  <si>
    <t>[{'Institution Name': 'Schmidt Group', 'Location': 'Ukraine', 'Type of Institution': 'Private', 'Number of Years Worked There': 11, 'Medical Center Level': 'Tertiary', 'Number of Surgeries Performed': 958, 'Additional Responsibilities': ['Actuary'], 'Percentage of Patients with Complications': 38.652316160352825,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'Jackson, Fowler and Chapman', 'Location': 'Ukraine', 'Type of Institution': 'Public', 'Number of Years Worked There': 26, 'Medical Center Level': 'Primary', 'Number of Surgeries Performed': 845, 'Additional Responsibilities': ['Community development worker', 'Biomedical scientist', 'Chief Strategy Officer', 'Fisheries officer', 'Landscape architect'], 'Percentage of Patients with Complications': 68.74539508234069,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'Mercado Ltd', 'Location': 'Ukraine', 'Type of Institution': 'Private', 'Number of Years Worked There': 28, 'Medical Center Level': 'Primary', 'Number of Surgeries Performed': 778, 'Additional Responsibilities': [], 'Percentage of Patients with Complications': 61.627031218560234,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'Thomas-Williams', 'Location': 'Ukraine', 'Type of Institution': 'Private', 'Number of Years Worked There': 16, 'Medical Center Level': 'Tertiary', 'Number of Surgeries Performed': 552, 'Additional Responsibilities': ['Technical brewer', 'Theme park manager'], 'Percentage of Patients with Complications': 78.30140894212497,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 {'Institution Name': 'Foster-Miller', 'Location': 'Ukraine', 'Type of Institution': 'Private', 'Number of Years Worked There': 21, 'Medical Center Level': 'Secondary', 'Number of Surgeries Performed': 92, 'Additional Responsibilities': ['Contractor', 'Chief Executive Officer'], 'Percentage of Patients with Complications': 92.00281689455156, 'Patient Feedback': 'Outstanding care and perfect surgical results.', 'Patient Feedback Label': 5, 'Recommendation Letters': "I have some reservations about this surgeon's abilities.", 'Recommendation Letters Label': 2, 'Recommendations from Former Employers': "This surgeon's performance was inconsistent.", 'Recommendations from Former Employers Label': 2}]</t>
  </si>
  <si>
    <t>Mason, Hodge and Jones</t>
  </si>
  <si>
    <t>Charles Mcmahon</t>
  </si>
  <si>
    <t>(696)488-6258x2326</t>
  </si>
  <si>
    <t>[('Anatomy', 94, datetime.date(2007, 7, 17), datetime.date(2006, 3, 30)), ('Anesthesiology', 70, datetime.date(2007, 9, 27), datetime.date(2007, 11, 2)), ('Microbiology', 92, datetime.date(2004, 9, 16), datetime.date(2004, 9, 21)), ('Oncological Surgery', 85, datetime.date(2008, 1, 21), datetime.date(2005, 12, 7)), ('Transplant Surgery', 69, datetime.date(2007, 12, 11), datetime.date(2005, 5, 19)), ('Biochemistry', 65, datetime.date(2004, 7, 5), datetime.date(2004, 7, 10)), ('Neurosurgery', 78, datetime.date(2004, 5, 20), datetime.date(2006, 4, 24)), ('Pathology', 83, datetime.date(2008, 1, 12), datetime.date(2007, 1, 16)), ('Robotic Surgery', 66, datetime.date(2004, 4, 25), datetime.date(2006, 3, 6)), ('Surgical Techniques', 92, datetime.date(2007, 9, 11), datetime.date(2005, 11, 28))]</t>
  </si>
  <si>
    <t>[{'Institution Name': 'Garcia, Taylor and Pope', 'Location': 'Uzbekistan', 'Type of Institution': 'Private', 'Number of Years Worked There': 29, 'Medical Center Level': 'Tertiary', 'Number of Surgeries Performed': 928, 'Additional Responsibilities': ['Designer, graphic', 'Advertising account planner', 'Medical laboratory scientific officer'], 'Percentage of Patients with Complications': 70.54634108857438,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 {'Institution Name': 'Ho, Beasley and Johnson', 'Location': 'Uzbekistan', 'Type of Institution': 'Private', 'Number of Years Worked There': 30, 'Medical Center Level': 'Secondary', 'Number of Surgeries Performed': 207, 'Additional Responsibilities': [], 'Percentage of Patients with Complications': 27.112522757441802, 'Patient Feedback': 'The surgery was successful and the care was attentive.', 'Patient Feedback Label': 4, 'Recommendation Letters': 'This surgeon has been a source of multiple complaints.', 'Recommendation Letters Label': 1, 'Recommendations from Former Employers': 'This surgeon had mixed reviews from colleagues.', 'Recommendations from Former Employers Label': 2}]</t>
  </si>
  <si>
    <t>Excellent standing with no claims on record.</t>
  </si>
  <si>
    <t>Tyler Inc</t>
  </si>
  <si>
    <t>Brian Garrett</t>
  </si>
  <si>
    <t>(516)931-1945x5717</t>
  </si>
  <si>
    <t>[('Pediatric Surgery', 77, datetime.date(1996, 5, 21), datetime.date(1997, 1, 7)), ('Physiology', 94, datetime.date(1998, 10, 16), datetime.date(1995, 2, 17)), ('Oncological Surgery', 97, datetime.date(1996, 3, 22), datetime.date(1995, 7, 1)), ('Plastic and Reconstructive Surgery', 79, datetime.date(1995, 10, 15), datetime.date(1995, 9, 2)), ('Cardiothoracic Surgery', 90, datetime.date(1999, 8, 15), datetime.date(1999, 4, 29)), ('Anesthesiology', 90, datetime.date(1999, 9, 10), datetime.date(1996, 1, 26)), ('Microbiology', 92, datetime.date(1998, 11, 16), datetime.date(1999, 1, 10)), ('Emergency Medicine', 54, datetime.date(1997, 3, 29), datetime.date(1997, 5, 28)), ('Anesthesiology', 73, datetime.date(1997, 1, 24), datetime.date(1995, 4, 8)), ('Trauma Surgery', 71, datetime.date(1996, 9, 13), datetime.date(1994, 12, 26))]</t>
  </si>
  <si>
    <t>[{'Institution Name': 'Clark, Smith and Martinez', 'Location': 'Ukraine', 'Type of Institution': 'Public', 'Number of Years Worked There': 2, 'Medical Center Level': 'Primary', 'Number of Surgeries Performed': 528, 'Additional Responsibilities': ['Animator', 'Office manager', 'Estate manager/land agent'], 'Percentage of Patients with Complications': 18.723834737427758, 'Patient Feedback': 'The doctor was thorough and professional. Satisfied with the results.', 'Patient Feedback Label': 4, 'Recommendation Letters': 'The surgeon performs adequately under normal conditions.', 'Recommendation Letters Label': 3, 'Recommendations from Former Employers': 'This surgeon is among the top professionals in their field.', 'Recommendations from Former Employers Label': 5}]</t>
  </si>
  <si>
    <t>Patterson Ltd</t>
  </si>
  <si>
    <t>Larry Rodriguez</t>
  </si>
  <si>
    <t>001-791-370-6428x532</t>
  </si>
  <si>
    <t>[('Pharmacology', 68, datetime.date(1999, 3, 5), datetime.date(2000, 8, 11)), ('Microbiology', 96, datetime.date(2001, 1, 30), datetime.date(1999, 5, 9)), ('Pharmacology', 74, datetime.date(2002, 5, 17), datetime.date(1998, 10, 4)), ('Anatomy', 92, datetime.date(1999, 6, 15), datetime.date(1999, 11, 6)), ('Ethics in Medical Practice', 96, datetime.date(1999, 9, 30), datetime.date(2000, 5, 22)), ('Pathology', 83, datetime.date(2000, 4, 12), datetime.date(2001, 9, 10)), ('Plastic and Reconstructive Surgery', 95, datetime.date(2001, 8, 19), datetime.date(1999, 11, 2)), ('Trauma Surgery', 76, datetime.date(2000, 12, 11), datetime.date(2001, 1, 9)), ('Emergency Medicine', 77, datetime.date(2002, 6, 5), datetime.date(2002, 2, 12)), ('Transplant Surgery', 98, datetime.date(1999, 1, 26), datetime.date(2001, 10, 19))]</t>
  </si>
  <si>
    <t>[{'Institution Name': 'James-Meyer', 'Location': 'South Africa', 'Type of Institution': 'Private', 'Number of Years Worked There': 10, 'Medical Center Level': 'Tertiary', 'Number of Surgeries Performed': 813, 'Additional Responsibilities': ['Therapist, drama', 'Pension scheme manager'], 'Percentage of Patients with Complications': 11.566686061368392,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'Elliott and Sons', 'Location': 'South Africa', 'Type of Institution': 'Private', 'Number of Years Worked There': 29, 'Medical Center Level': 'Tertiary', 'Number of Surgeries Performed': 457, 'Additional Responsibilities': ['Advertising account planner', 'Merchant navy officer'], 'Percentage of Patients with Complications': 38.12288373919903,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 {'Institution Name': 'Perez-Fernandez', 'Location': 'South Africa', 'Type of Institution': 'Public', 'Number of Years Worked There': 23, 'Medical Center Level': 'Primary', 'Number of Surgeries Performed': 865, 'Additional Responsibilities': ['Housing manager/officer', 'Telecommunications researcher', 'Toxicologist', 'Careers information officer'], 'Percentage of Patients with Complications': 95.88713940009058, 'Patient Feedback': 'I had issues during recovery that were not addressed.', 'Patient Feedback Label': 2, 'Recommendation Letters': 'This surgeon is a highly valuable asset to any team.', 'Recommendation Letters Label': 5, 'Recommendations from Former Employers': 'This surgeon was frequently unreliable.', 'Recommendations from Former Employers Label': 1}]</t>
  </si>
  <si>
    <t>Clark LLC</t>
  </si>
  <si>
    <t>Elizabeth Hammond</t>
  </si>
  <si>
    <t>(351)299-6626x40741</t>
  </si>
  <si>
    <t>[('Surgical Techniques', 65, datetime.date(2000, 10, 31), datetime.date(2006, 12, 11)), ('Vascular Surgery', 85, datetime.date(2004, 4, 14), datetime.date(2001, 8, 11)), ('Pharmacology', 71, datetime.date(2004, 10, 20), datetime.date(2005, 7, 24)), ('Pharmacology', 81, datetime.date(2006, 5, 18), datetime.date(2005, 2, 8)), ('Biochemistry', 91, datetime.date(2002, 11, 9), datetime.date(2002, 10, 7)), ('Pediatric Surgery', 88, datetime.date(2006, 8, 12), datetime.date(2000, 10, 28)), ('Ethics in Medical Practice', 84, datetime.date(2004, 11, 27), datetime.date(2002, 12, 3)), ('Surgical Techniques', 93, datetime.date(2005, 8, 3), datetime.date(2001, 4, 9)), ('Pediatric Surgery', 75, datetime.date(2004, 10, 27), datetime.date(2001, 3, 31)), ('Oncological Surgery', 55, datetime.date(2002, 6, 24), datetime.date(2004, 12, 12))]</t>
  </si>
  <si>
    <t>[{'Institution Name': 'James-Lopez', 'Location': 'Russia', 'Type of Institution': 'Public', 'Number of Years Worked There': 15, 'Medical Center Level': 'Secondary', 'Number of Surgeries Performed': 213, 'Additional Responsibilities': ['Engineer, civil (consulting)', 'Manufacturing engineer'], 'Percentage of Patients with Complications': 44.32597823137908,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'Graham-Warner', 'Location': 'Russia', 'Type of Institution': 'Private', 'Number of Years Worked There': 8, 'Medical Center Level': 'Tertiary', 'Number of Surgeries Performed': 216, 'Additional Responsibilities': ['Engineering geologist', 'Magazine features editor', 'Television/film/video producer', 'Statistician'], 'Percentage of Patients with Complications': 24.451220810839924,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'Edwards, Garcia and Anderson', 'Location': 'Russia', 'Type of Institution': 'Private', 'Number of Years Worked There': 23, 'Medical Center Level': 'Secondary', 'Number of Surgeries Performed': 63, 'Additional Responsibilities': ['Video editor', 'Tour manager', 'Administrator', 'Community arts worker', 'Learning mentor'], 'Percentage of Patients with Complications': 45.508379965147064,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 {'Institution Name': 'Reid-Smith', 'Location': 'Russia', 'Type of Institution': 'Public', 'Number of Years Worked There': 1, 'Medical Center Level': 'Secondary', 'Number of Surgeries Performed': 601, 'Additional Responsibilities': ['Radiographer, therapeutic', 'Logistics and distribution manager', 'Investment banker, operational', 'Journalist, newspaper', 'Education officer, museum'], 'Percentage of Patients with Complications': 5.977196626484204, 'Patient Feedback': 'The entire experience was a complete failure.', 'Patient Feedback Label': 1, 'Recommendation Letters': "The surgeon's approach to patient care is inadequate.", 'Recommendation Letters Label': 1, 'Recommendations from Former Employers': 'This surgeon is outstanding. Their surgical skills and dedication to patient care are exemplary.', 'Recommendations from Former Employers Label': 5}]</t>
  </si>
  <si>
    <t>West Ltd</t>
  </si>
  <si>
    <t>Robert Berger</t>
  </si>
  <si>
    <t>667-350-4989x2407</t>
  </si>
  <si>
    <t>[('Anesthesiology', 69, datetime.date(2002, 10, 20), datetime.date(2003, 12, 14)), ('Ethics in Medical Practice', 73, datetime.date(2000, 7, 15), datetime.date(2001, 8, 20)), ('Biochemistry', 91, datetime.date(2001, 1, 3), datetime.date(2002, 3, 19)), ('Anesthesiology', 85, datetime.date(2003, 2, 3), datetime.date(2001, 10, 29)), ('Transplant Surgery', 98, datetime.date(2004, 5, 20), datetime.date(2003, 8, 15)), ('Neurosurgery', 84, datetime.date(2001, 11, 26), datetime.date(2004, 12, 26)), ('Pediatric Surgery', 86, datetime.date(2005, 7, 21), datetime.date(2002, 11, 5)), ('Ethics in Medical Practice', 52, datetime.date(2002, 3, 7), datetime.date(2004, 6, 2)), ('Trauma Surgery', 90, datetime.date(2002, 7, 2), datetime.date(2003, 11, 8)), ('Pediatric Surgery', 52, datetime.date(2003, 1, 6), datetime.date(2000, 9, 3))]</t>
  </si>
  <si>
    <t>[{'Institution Name': 'Malone-Wade', 'Location': 'France', 'Type of Institution': 'Private', 'Number of Years Worked There': 23, 'Medical Center Level': 'Tertiary', 'Number of Surgeries Performed': 512, 'Additional Responsibilities': [], 'Percentage of Patients with Complications': 75.56557319658401, 'Patient Feedback': 'Disappointed with the procedure and the lack of care.', 'Patient Feedback Label': 2, 'Recommendation Letters': 'The surgeon has made several critical mistakes.', 'Recommendation Letters Label': 1, 'Recommendations from Former Employers': "The surgeon's work is competent and reliable.", 'Recommendations from Former Employers Label': 3}]</t>
  </si>
  <si>
    <t>Cohen, Hammond and Chung</t>
  </si>
  <si>
    <t>Caleb Harrington</t>
  </si>
  <si>
    <t>+1-552-538-4865x26998</t>
  </si>
  <si>
    <t>[('Pathology', 62, datetime.date(2006, 1, 18), datetime.date(2005, 3, 13)), ('Pathology', 100, datetime.date(2007, 6, 4), datetime.date(2006, 4, 2)), ('Vascular Surgery', 70, datetime.date(2003, 5, 25), datetime.date(2005, 6, 8)), ('Ethics in Medical Practice', 50, datetime.date(2005, 6, 21), datetime.date(2004, 5, 12)), ('Trauma Surgery', 60, datetime.date(2007, 1, 27), datetime.date(2005, 1, 12)), ('Biochemistry', 87, datetime.date(2003, 9, 24), datetime.date(2006, 8, 26)), ('Pharmacology', 78, datetime.date(2003, 3, 9), datetime.date(2006, 12, 5)), ('Microbiology', 80, datetime.date(2006, 11, 3), datetime.date(2005, 12, 18)), ('Biochemistry', 87, datetime.date(2007, 2, 20), datetime.date(2006, 8, 9)), ('Anesthesiology', 58, datetime.date(2007, 4, 25), datetime.date(2004, 5, 9))]</t>
  </si>
  <si>
    <t>[{'Institution Name': 'Jones and Sons', 'Location': 'India', 'Type of Institution': 'Public', 'Number of Years Worked There': 15, 'Medical Center Level': 'Primary', 'Number of Surgeries Performed': 800, 'Additional Responsibilities': ['Designer, multimedia', 'Operations geologist', 'Land', 'Commissioning editor', 'Designer, interior/spatial'], 'Percentage of Patients with Complications': 87.60126204894732,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 {'Institution Name': 'Oneill, Fisher and Mcdonald', 'Location': 'India', 'Type of Institution': 'Public', 'Number of Years Worked There': 27, 'Medical Center Level': 'Primary', 'Number of Surgeries Performed': 993, 'Additional Responsibilities': ['Engineer, materials', 'Ophthalmologist'], 'Percentage of Patients with Complications': 30.352837640536013, 'Patient Feedback': 'A positive experience with a competent doctor.', 'Patient Feedback Label': 4, 'Recommendation Letters': 'The surgeon has shown remarkable skills and dedication.', 'Recommendation Letters Label': 5, 'Recommendations from Former Employers': 'This surgeon was frequently unreliable.', 'Recommendations from Former Employers Label': 1}]</t>
  </si>
  <si>
    <t>Claims record with several unresolved issues.</t>
  </si>
  <si>
    <t>Rice, Crane and Kim</t>
  </si>
  <si>
    <t>James Lee</t>
  </si>
  <si>
    <t>703.226.0052x5626</t>
  </si>
  <si>
    <t>[('Neurosurgery', 79, datetime.date(2005, 10, 30), datetime.date(2005, 9, 21)), ('Plastic and Reconstructive Surgery', 52, datetime.date(2005, 8, 18), datetime.date(2005, 8, 2)), ('Anesthesiology', 75, datetime.date(2004, 12, 27), datetime.date(2004, 10, 13)), ('Transplant Surgery', 81, datetime.date(2005, 3, 15), datetime.date(2004, 8, 9)), ('Neurosurgery', 91, datetime.date(2005, 3, 2), datetime.date(2004, 6, 18)), ('Plastic and Reconstructive Surgery', 98, datetime.date(2004, 7, 21), datetime.date(2004, 8, 16)), ('Pharmacology', 84, datetime.date(2005, 9, 6), datetime.date(2004, 4, 28)), ('Anesthesiology', 52, datetime.date(2004, 5, 6), datetime.date(2005, 3, 30)), ('Biochemistry', 94, datetime.date(2004, 9, 10), datetime.date(2005, 3, 13)), ('Trauma Surgery', 59, datetime.date(2005, 4, 19), datetime.date(2004, 10, 2))]</t>
  </si>
  <si>
    <t>[{'Institution Name': 'Alvarado PLC', 'Location': 'Canada', 'Type of Institution': 'Private', 'Number of Years Worked There': 1, 'Medical Center Level': 'Secondary', 'Number of Surgeries Performed': 214, 'Additional Responsibilities': ['Advertising copywriter', 'Commissioning editor'], 'Percentage of Patients with Complications': 39.29235110737641,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'Martin-Tran', 'Location': 'Canada', 'Type of Institution': 'Private', 'Number of Years Worked There': 29, 'Medical Center Level': 'Primary', 'Number of Surgeries Performed': 834, 'Additional Responsibilities': ['Holiday representative', 'IT consultant'], 'Percentage of Patients with Complications': 17.891454339014466,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 {'Institution Name': 'Parker, Baker and Barry', 'Location': 'Canada', 'Type of Institution': 'Public', 'Number of Years Worked There': 12, 'Medical Center Level': 'Tertiary', 'Number of Surgeries Performed': 246, 'Additional Responsibilities': ['Health and safety inspector', 'Engineer, building services', 'Engineer, site', 'Horticultural therapist'], 'Percentage of Patients with Complications': 14.76815842934035, 'Patient Feedback': 'The doctor made serious errors during the surgery.', 'Patient Feedback Label': 1, 'Recommendation Letters': "The surgeon's track record is not entirely positive.", 'Recommendation Letters Label': 2, 'Recommendations from Former Employers': "This surgeon's professional conduct was highly problematic.", 'Recommendations from Former Employers Label': 1}]</t>
  </si>
  <si>
    <t>Ortiz-Thomas</t>
  </si>
  <si>
    <t>Edward Anderson</t>
  </si>
  <si>
    <t>594-450-7641</t>
  </si>
  <si>
    <t>[('Trauma Surgery', 75, datetime.date(2004, 1, 1), datetime.date(2003, 11, 18)), ('Orthopedic Surgery', 77, datetime.date(2003, 6, 25), datetime.date(2004, 1, 2)), ('Physiology', 62, datetime.date(2003, 12, 4), datetime.date(2003, 10, 3)), ('Physiology', 59, datetime.date(2004, 1, 16), datetime.date(2003, 10, 30)), ('Plastic and Reconstructive Surgery', 96, datetime.date(2003, 9, 11), datetime.date(2003, 9, 18)), ('Anesthesiology', 96, datetime.date(2003, 7, 27), datetime.date(2003, 9, 10)), ('Microbiology', 70, datetime.date(2003, 9, 25), datetime.date(2003, 8, 12)), ('Pharmacology', 66, datetime.date(2003, 8, 4), datetime.date(2003, 8, 31)), ('Oncological Surgery', 63, datetime.date(2003, 9, 3), datetime.date(2003, 8, 19)), ('Microbiology', 87, datetime.date(2003, 11, 13), datetime.date(2003, 9, 9))]</t>
  </si>
  <si>
    <t>[{'Institution Name': 'Day-Hall', 'Location': 'Belarus', 'Type of Institution': 'Private', 'Number of Years Worked There': 4, 'Medical Center Level': 'Primary', 'Number of Surgeries Performed': 362, 'Additional Responsibilities': ['Barista', 'Fish farm manager', 'Intelligence analyst', 'Economist', 'Quality manager'], 'Percentage of Patients with Complications': 89.04350577360137,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'Ramirez and Sons', 'Location': 'Belarus', 'Type of Institution': 'Public', 'Number of Years Worked There': 16, 'Medical Center Level': 'Tertiary', 'Number of Surgeries Performed': 508, 'Additional Responsibilities': [], 'Percentage of Patients with Complications': 34.74279955710791,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'Gray, Maxwell and Chandler', 'Location': 'Belarus', 'Type of Institution': 'Private', 'Number of Years Worked There': 12, 'Medical Center Level': 'Primary', 'Number of Surgeries Performed': 925, 'Additional Responsibilities': ['Sound technician, broadcasting/film/video'], 'Percentage of Patients with Complications': 60.25482113200871,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'Garcia and Sons', 'Location': 'Belarus', 'Type of Institution': 'Private', 'Number of Years Worked There': 25, 'Medical Center Level': 'Primary', 'Number of Surgeries Performed': 323, 'Additional Responsibilities': [], 'Percentage of Patients with Complications': 76.67507239516324,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 {'Institution Name': 'Cole-Murray', 'Location': 'Belarus', 'Type of Institution': 'Public', 'Number of Years Worked There': 22, 'Medical Center Level': 'Primary', 'Number of Surgeries Performed': 572, 'Additional Responsibilities': ['Scientist, water quality', 'Arts administrator', 'Sports administrator'], 'Percentage of Patients with Complications': 95.23687673566724, 'Patient Feedback': 'The overall experience was just fine.', 'Patient Feedback Label': 3, 'Recommendation Letters': 'I strongly endorse this surgeon for any advanced role.', 'Recommendation Letters Label': 4, 'Recommendations from Former Employers': 'The surgeon has shown sufficient professional competence.', 'Recommendations from Former Employers Label': 3}]</t>
  </si>
  <si>
    <t>Roberts LLC</t>
  </si>
  <si>
    <t>Morgan Patrick</t>
  </si>
  <si>
    <t>577.379.1296x7638</t>
  </si>
  <si>
    <t>[('Orthopedic Surgery', 54, datetime.date(1997, 4, 16), datetime.date(1998, 4, 6)), ('Cardiothoracic Surgery', 94, datetime.date(1998, 1, 25), datetime.date(1997, 10, 23)), ('Orthopedic Surgery', 100, datetime.date(1997, 2, 9), datetime.date(1997, 3, 31)), ('Robotic Surgery', 51, datetime.date(1997, 3, 28), datetime.date(1998, 3, 27)), ('Vascular Surgery', 91, datetime.date(1998, 1, 10), datetime.date(1998, 4, 5)), ('Trauma Surgery', 73, datetime.date(1998, 3, 27), datetime.date(1997, 3, 12)), ('Robotic Surgery', 61, datetime.date(1998, 4, 5), datetime.date(1998, 2, 14)), ('Vascular Surgery', 71, datetime.date(1997, 5, 30), datetime.date(1997, 8, 15)), ('Ethics in Medical Practice', 53, datetime.date(1997, 1, 4), datetime.date(1997, 3, 10)), ('Pathology', 50, datetime.date(1997, 7, 13), datetime.date(1997, 2, 17))]</t>
  </si>
  <si>
    <t>[{'Institution Name': 'Rice-Saunders', 'Location': 'United Kingdom', 'Type of Institution': 'Private', 'Number of Years Worked There': 17, 'Medical Center Level': 'Secondary', 'Number of Surgeries Performed': 453, 'Additional Responsibilities': ['Financial controller'], 'Percentage of Patients with Complications': 71.72772324793301, 'Patient Feedback': 'Not satisfied with the experience. The doctor was inattentive.', 'Patient Feedback Label': 2, 'Recommendation Letters': 'The surgeon meets the expected professional standards.', 'Recommendation Letters Label': 3, 'Recommendations from Former Employers': 'I strongly recommend this surgeon for their exceptional skills.', 'Recommendations from Former Employers Label': 5}]</t>
  </si>
  <si>
    <t>Davis, Carter and Coleman</t>
  </si>
  <si>
    <t>Michelle Johnson</t>
  </si>
  <si>
    <t>919-219-6655x135</t>
  </si>
  <si>
    <t>[('Biochemistry', 66, datetime.date(1995, 4, 11), datetime.date(1999, 5, 28)), ('Pathology', 54, datetime.date(1997, 7, 7), datetime.date(1999, 12, 14)), ('Neurosurgery', 53, datetime.date(1995, 4, 25), datetime.date(1999, 5, 10)), ('Pediatric Surgery', 86, datetime.date(1997, 11, 19), datetime.date(1997, 9, 27)), ('Vascular Surgery', 91, datetime.date(1997, 8, 19), datetime.date(1996, 1, 28)), ('Orthopedic Surgery', 76, datetime.date(1995, 4, 6), datetime.date(1999, 1, 14)), ('Anatomy', 94, datetime.date(1996, 10, 30), datetime.date(1994, 10, 21)), ('Cardiothoracic Surgery', 75, datetime.date(1996, 9, 23), datetime.date(1998, 7, 25)), ('Biochemistry', 72, datetime.date(1999, 5, 5), datetime.date(1996, 6, 27)), ('Trauma Surgery', 89, datetime.date(1996, 8, 12), datetime.date(1998, 4, 17))]</t>
  </si>
  <si>
    <t>[{'Institution Name': 'Herrera-Hart', 'Location': 'Hungary', 'Type of Institution': 'Public', 'Number of Years Worked There': 2, 'Medical Center Level': 'Tertiary', 'Number of Surgeries Performed': 197, 'Additional Responsibilities': ['Architectural technologist', 'Designer, textile', 'Theme park manager', 'Consulting civil engineer', 'Production manager'], 'Percentage of Patients with Complications': 7.365075998926274,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'Gardner, Gilbert and Simpson', 'Location': 'Hungary', 'Type of Institution': 'Public', 'Number of Years Worked There': 2, 'Medical Center Level': 'Secondary', 'Number of Surgeries Performed': 955, 'Additional Responsibilities': [], 'Percentage of Patients with Complications': 10.529863484697454,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 {'Institution Name': 'Jackson Group', 'Location': 'Hungary', 'Type of Institution': 'Public', 'Number of Years Worked There': 22, 'Medical Center Level': 'Tertiary', 'Number of Surgeries Performed': 888, 'Additional Responsibilities': ['Interior and spatial designer', 'Clothing/textile technologist'], 'Percentage of Patients with Complications': 88.56988632746798, 'Patient Feedback': 'Neither happy nor unhappy with the surgery. It was okay.', 'Patient Feedback Label': 3, 'Recommendation Letters': "The surgeon's performance is unparalleled.", 'Recommendation Letters Label': 5, 'Recommendations from Former Employers': "There were minor issues with this surgeon's behavior.", 'Recommendations from Former Employers Label': 2}]</t>
  </si>
  <si>
    <t>Sanford-Miller</t>
  </si>
  <si>
    <t>Rhonda Thompson</t>
  </si>
  <si>
    <t>375-391-8493x256</t>
  </si>
  <si>
    <t>[('Robotic Surgery', 85, datetime.date(2003, 2, 24), datetime.date(2003, 5, 12)), ('Orthopedic Surgery', 99, datetime.date(2004, 11, 7), datetime.date(2005, 3, 17)), ('Vascular Surgery', 86, datetime.date(2006, 1, 15), datetime.date(2005, 9, 16)), ('Neurosurgery', 85, datetime.date(2006, 1, 15), datetime.date(2005, 6, 24)), ('Pathology', 98, datetime.date(2003, 7, 30), datetime.date(2003, 5, 25)), ('Physiology', 81, datetime.date(2004, 9, 16), datetime.date(2004, 10, 8)), ('Cardiothoracic Surgery', 88, datetime.date(2003, 5, 8), datetime.date(2003, 12, 16)), ('Surgical Techniques', 97, datetime.date(2005, 4, 5), datetime.date(2004, 8, 3)), ('Robotic Surgery', 75, datetime.date(2004, 3, 13), datetime.date(2005, 10, 13)), ('Trauma Surgery', 91, datetime.date(2004, 3, 3), datetime.date(2003, 12, 17))]</t>
  </si>
  <si>
    <t>[{'Institution Name': 'Nicholson Inc', 'Location': 'India', 'Type of Institution': 'Public', 'Number of Years Worked There': 28, 'Medical Center Level': 'Secondary', 'Number of Surgeries Performed': 423, 'Additional Responsibilities': ['Paediatric nurse', 'Press photographer', 'Horticulturist, commercial', 'Health service manager'], 'Percentage of Patients with Complications': 90.46257775273645,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'Smith, Miller and Graham', 'Location': 'India', 'Type of Institution': 'Private', 'Number of Years Worked There': 19, 'Medical Center Level': 'Primary', 'Number of Surgeries Performed': 868, 'Additional Responsibilities': ['Landscape architect', 'Psychologist, sport and exercise', 'Copy', 'Control and instrumentation engineer', 'Civil engineer, contracting'], 'Percentage of Patients with Complications': 47.71478990371914,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 {'Institution Name': 'Chapman, Scott and Brown', 'Location': 'India', 'Type of Institution': 'Public', 'Number of Years Worked There': 13, 'Medical Center Level': 'Primary', 'Number of Surgeries Performed': 370, 'Additional Responsibilities': ['Economist'], 'Percentage of Patients with Complications': 80.54532321338024,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'This surgeon did not meet our professional standards.', 'Recommendations from Former Employers Label': 1}]</t>
  </si>
  <si>
    <t>Wood PLC</t>
  </si>
  <si>
    <t>John Martinez</t>
  </si>
  <si>
    <t>930-900-8389x74047</t>
  </si>
  <si>
    <t>[('Neurosurgery', 63, datetime.date(2008, 5, 16), datetime.date(2004, 8, 17)), ('Pediatric Surgery', 92, datetime.date(2008, 5, 12), datetime.date(2004, 5, 5)), ('Pharmacology', 52, datetime.date(2004, 6, 12), datetime.date(2008, 9, 27)), ('Neurosurgery', 91, datetime.date(2005, 7, 8), datetime.date(2005, 3, 13)), ('Plastic and Reconstructive Surgery', 79, datetime.date(2005, 3, 16), datetime.date(2003, 7, 24)), ('Neurosurgery', 52, datetime.date(2005, 2, 21), datetime.date(2007, 4, 18)), ('Pharmacology', 87, datetime.date(2004, 12, 20), datetime.date(2006, 10, 20)), ('Pediatric Surgery', 61, datetime.date(2003, 10, 8), datetime.date(2003, 3, 16)), ('Physiology', 86, datetime.date(2003, 4, 5), datetime.date(2008, 7, 30)), ('Transplant Surgery', 90, datetime.date(2006, 2, 26), datetime.date(2005, 3, 26))]</t>
  </si>
  <si>
    <t>[{'Institution Name': 'Brown-Johnson', 'Location': 'France', 'Type of Institution': 'Public', 'Number of Years Worked There': 11, 'Medical Center Level': 'Primary', 'Number of Surgeries Performed': 761, 'Additional Responsibilities': [], 'Percentage of Patients with Complications': 14.21390733535154,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 {'Institution Name': 'Robinson PLC', 'Location': 'France', 'Type of Institution': 'Public', 'Number of Years Worked There': 28, 'Medical Center Level': 'Secondary', 'Number of Surgeries Performed': 494, 'Additional Responsibilities': ['Clothing/textile technologist', 'Designer, industrial/product', 'Passenger transport manager'], 'Percentage of Patients with Complications': 92.67626990341915, 'Patient Feedback': 'The surgery was as expected. No major issues.', 'Patient Feedback Label': 3, 'Recommendation Letters': "The surgeon's work is of the highest quality.", 'Recommendation Letters Label': 5, 'Recommendations from Former Employers': "This surgeon's performance was consistently poor.", 'Recommendations from Former Employers Label': 1}]</t>
  </si>
  <si>
    <t>Perez Group</t>
  </si>
  <si>
    <t>Rose Rodriguez</t>
  </si>
  <si>
    <t>(967)723-2895</t>
  </si>
  <si>
    <t>[('Pathology', 50, datetime.date(1999, 4, 27), datetime.date(2001, 6, 15)), ('Pharmacology', 64, datetime.date(2000, 2, 23), datetime.date(1999, 11, 7)), ('Vascular Surgery', 88, datetime.date(1999, 4, 15), datetime.date(1999, 10, 5)), ('Surgical Techniques', 62, datetime.date(2000, 2, 2), datetime.date(2002, 9, 30)), ('Microbiology', 50, datetime.date(2002, 7, 9), datetime.date(1998, 10, 9)), ('Surgical Techniques', 97, datetime.date(2001, 3, 25), datetime.date(2003, 6, 26)), ('Emergency Medicine', 57, datetime.date(1999, 11, 15), datetime.date(2003, 8, 3)), ('Cardiothoracic Surgery', 96, datetime.date(2001, 9, 21), datetime.date(2000, 3, 30)), ('Cardiothoracic Surgery', 65, datetime.date(1999, 7, 6), datetime.date(1999, 6, 13)), ('Orthopedic Surgery', 59, datetime.date(2002, 3, 29), datetime.date(1999, 5, 3))]</t>
  </si>
  <si>
    <t>[{'Institution Name': 'Gordon, Cisneros and Thomas', 'Location': 'Romania', 'Type of Institution': 'Private', 'Number of Years Worked There': 30, 'Medical Center Level': 'Secondary', 'Number of Surgeries Performed': 520, 'Additional Responsibilities': ['Sound technician, broadcasting/film/video', 'Librarian, academic', 'Mechanical engineer', 'Designer, furniture'], 'Percentage of Patients with Complications': 82.71244096517725, 'Patient Feedback': 'The surgery was successful, but the overall experience was average.', 'Patient Feedback Label': 3, 'Recommendation Letters': 'The surgeon has consistently delivered extraordinary results.', 'Recommendation Letters Label': 5, 'Recommendations from Former Employers': "The surgeon's performance is average and meets expectations.", 'Recommendations from Former Employers Label': 3}]</t>
  </si>
  <si>
    <t>Wood-Sanders</t>
  </si>
  <si>
    <t>Taylor Hays</t>
  </si>
  <si>
    <t>(659)523-5818</t>
  </si>
  <si>
    <t>[('Biochemistry', 92, datetime.date(2002, 1, 10), datetime.date(2002, 11, 26)), ('Vascular Surgery', 99, datetime.date(1999, 5, 22), datetime.date(2004, 5, 4)), ('Trauma Surgery', 73, datetime.date(2003, 1, 25), datetime.date(1999, 12, 23)), ('Pathology', 98, datetime.date(2003, 6, 5), datetime.date(2000, 6, 30)), ('Biochemistry', 51, datetime.date(2003, 3, 25), datetime.date(2004, 8, 9)), ('Anatomy', 62, datetime.date(2004, 3, 29), datetime.date(2005, 2, 19)), ('Pharmacology', 76, datetime.date(2004, 8, 14), datetime.date(2004, 12, 5)), ('Trauma Surgery', 60, datetime.date(2000, 3, 6), datetime.date(2002, 1, 12)), ('Anesthesiology', 92, datetime.date(2003, 7, 21), datetime.date(2002, 9, 14)), ('Emergency Medicine', 78, datetime.date(2002, 12, 1), datetime.date(2004, 3, 6))]</t>
  </si>
  <si>
    <t>[{'Institution Name': 'Gomez-Williams', 'Location': 'United Kingdom', 'Type of Institution': 'Public', 'Number of Years Worked There': 11, 'Medical Center Level': 'Tertiary', 'Number of Surgeries Performed': 135, 'Additional Responsibilities': ['Audiological scientist', 'Neurosurgeon', 'Armed forces training and education officer', 'Administrator, sports', 'Therapist, art'], 'Percentage of Patients with Complications': 1.7342698975001958, 'Patient Feedback': 'The procedure was fine, nothing remarkable but acceptable.', 'Patient Feedback Label': 3, 'Recommendation Letters': 'The surgeon has not demonstrated the required competencies.', 'Recommendation Letters Label': 1, 'Recommendations from Former Employers': 'The surgeon has demonstrated adequate skills.', 'Recommendations from Former Employers Label': 3}]</t>
  </si>
  <si>
    <t>Minimal claims noted, low risk profile.</t>
  </si>
  <si>
    <t>Brown, Williams and Reid</t>
  </si>
  <si>
    <t>Rhonda Nelson</t>
  </si>
  <si>
    <t>[('Anesthesiology', 58, datetime.date(2000, 12, 28), datetime.date(2003, 7, 2)), ('Vascular Surgery', 95, datetime.date(2004, 10, 26), datetime.date(2000, 1, 21)), ('Anatomy', 54, datetime.date(2003, 2, 6), datetime.date(1997, 12, 29)), ('Pharmacology', 55, datetime.date(2001, 9, 10), datetime.date(2005, 4, 18)), ('Oncological Surgery', 64, datetime.date(2005, 1, 26), datetime.date(1996, 7, 18)), ('Pediatric Surgery', 56, datetime.date(2001, 5, 10), datetime.date(2004, 12, 31)), ('Trauma Surgery', 52, datetime.date(2001, 1, 1), datetime.date(1999, 12, 9)), ('Robotic Surgery', 100, datetime.date(2002, 6, 28), datetime.date(1997, 4, 13)), ('Pharmacology', 61, datetime.date(2006, 3, 5), datetime.date(2002, 3, 29)), ('Robotic Surgery', 99, datetime.date(2006, 6, 4), datetime.date(2000, 8, 30))]</t>
  </si>
  <si>
    <t>[{'Institution Name': 'Hampton LLC', 'Location': 'Poland', 'Type of Institution': 'Public', 'Number of Years Worked There': 10, 'Medical Center Level': 'Tertiary', 'Number of Surgeries Performed': 723, 'Additional Responsibilities': ['Mudlogger', 'English as a second language teacher', 'Analytical chemist'], 'Percentage of Patients with Complications': 80.75818801588561, 'Patient Feedback': 'The doctor did a great job and I am happy with the results.', 'Patient Feedback Label': 4, 'Recommendation Letters': "There have been minor issues with this surgeon's work.", 'Recommendation Letters Label': 2, 'Recommendations from Former Employers': 'This surgeon was not a good fit for our team.', 'Recommendations from Former Employers Label': 1}]</t>
  </si>
  <si>
    <t>Ritter-Davis</t>
  </si>
  <si>
    <t>Jose Bradley</t>
  </si>
  <si>
    <t>+1-424-640-2103x79243</t>
  </si>
  <si>
    <t>[('Pediatric Surgery', 96, datetime.date(1997, 10, 5), datetime.date(1997, 10, 12)), ('Transplant Surgery', 91, datetime.date(1997, 1, 1), datetime.date(1997, 9, 3)), ('Neurosurgery', 93, datetime.date(1996, 12, 5), datetime.date(1997, 1, 24)), ('Cardiothoracic Surgery', 95, datetime.date(1996, 12, 11), datetime.date(1997, 1, 17)), ('Microbiology', 96, datetime.date(1997, 5, 27), datetime.date(1996, 12, 22)), ('Plastic and Reconstructive Surgery', 51, datetime.date(1997, 10, 13), datetime.date(1997, 4, 10)), ('Trauma Surgery', 81, datetime.date(1997, 12, 13), datetime.date(1997, 8, 4)), ('Anesthesiology', 93, datetime.date(1997, 6, 30), datetime.date(1997, 4, 17)), ('Anatomy', 79, datetime.date(1997, 8, 5), datetime.date(1997, 4, 11)), ('Anatomy', 87, datetime.date(1996, 12, 30), datetime.date(1996, 12, 16))]</t>
  </si>
  <si>
    <t>[{'Institution Name': 'Hernandez-Briggs', 'Location': 'Russia', 'Type of Institution': 'Public', 'Number of Years Worked There': 23, 'Medical Center Level': 'Primary', 'Number of Surgeries Performed': 141, 'Additional Responsibilities': ['Petroleum engineer', 'Designer, fashion/clothing', 'Copy', 'Investment banker, operational'], 'Percentage of Patients with Complications': 38.10688801971126,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'Taylor and Sons', 'Location': 'Russia', 'Type of Institution': 'Public', 'Number of Years Worked There': 26, 'Medical Center Level': 'Secondary', 'Number of Surgeries Performed': 622, 'Additional Responsibilities': [], 'Percentage of Patients with Complications': 35.36119873749064,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 {'Institution Name': 'Saunders-Dominguez', 'Location': 'Russia', 'Type of Institution': 'Private', 'Number of Years Worked There': 24, 'Medical Center Level': 'Primary', 'Number of Surgeries Performed': 40, 'Additional Responsibilities': ['Surveyor, commercial/residential'], 'Percentage of Patients with Complications': 22.00182306713865, 'Patient Feedback': "I couldn't have asked for a better experience.", 'Patient Feedback Label': 5, 'Recommendation Letters': 'I cannot recommend this surgeon. There have been multiple issues with performance and professionalism.', 'Recommendation Letters Label': 1, 'Recommendations from Former Employers': 'The surgeon has demonstrated excellent skills and professionalism.', 'Recommendations from Former Employers Label': 4}]</t>
  </si>
  <si>
    <t>Morris, Hernandez and Simmons</t>
  </si>
  <si>
    <t>Eric Potter</t>
  </si>
  <si>
    <t>(376)764-3004x992</t>
  </si>
  <si>
    <t>[('Trauma Surgery', 60, datetime.date(2002, 12, 1), datetime.date(2002, 12, 2)), ('Robotic Surgery', 93, datetime.date(2002, 12, 7), datetime.date(2002, 12, 2)), ('Oncological Surgery', 56, datetime.date(2002, 11, 30), datetime.date(2002, 12, 5)), ('Trauma Surgery', 94, datetime.date(2002, 12, 5), datetime.date(2002, 12, 2)), ('Surgical Techniques', 51, datetime.date(2002, 11, 28), datetime.date(2002, 12, 2)), ('Neurosurgery', 75, datetime.date(2002, 12, 6), datetime.date(2002, 12, 5)), ('Robotic Surgery', 52, datetime.date(2002, 11, 30), datetime.date(2002, 12, 4)), ('Ethics in Medical Practice', 54, datetime.date(2002, 12, 4), datetime.date(2002, 12, 4)), ('Physiology', 51, datetime.date(2002, 11, 29), datetime.date(2002, 12, 5)), ('Orthopedic Surgery', 91, datetime.date(2002, 12, 1), datetime.date(2002, 11, 30))]</t>
  </si>
  <si>
    <t>[{'Institution Name': 'Bailey, Carlson and Morton', 'Location': 'Belarus', 'Type of Institution': 'Private', 'Number of Years Worked There': 30, 'Medical Center Level': 'Tertiary', 'Number of Surgeries Performed': 425, 'Additional Responsibilities': ['Geologist, engineering', 'Clinical research associate'], 'Percentage of Patients with Complications': 39.55258579082263,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'Gray-Woods', 'Location': 'Belarus', 'Type of Institution': 'Private', 'Number of Years Worked There': 6, 'Medical Center Level': 'Secondary', 'Number of Surgeries Performed': 876, 'Additional Responsibilities': ['Location manager', 'Designer, blown glass/stained glass'], 'Percentage of Patients with Complications': 37.15271544596619,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'Nielsen, Bell and Norris', 'Location': 'Belarus', 'Type of Institution': 'Public', 'Number of Years Worked There': 27, 'Medical Center Level': 'Secondary', 'Number of Surgeries Performed': 755, 'Additional Responsibilities': ['Historic buildings inspector/conservation officer', 'Magazine features editor', 'Occupational hygienist', 'Psychologist, educational', 'Chartered legal executive (England and Wales)'], 'Percentage of Patients with Complications': 92.19302539208131,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 {'Institution Name': 'Whitney Group', 'Location': 'Belarus', 'Type of Institution': 'Public', 'Number of Years Worked There': 8, 'Medical Center Level': 'Primary', 'Number of Surgeries Performed': 415, 'Additional Responsibilities': ['Maintenance engineer', 'Scientist, water quality', 'Lexicographer', 'Psychologist, clinical'], 'Percentage of Patients with Complications': 70.96891017032614, 'Patient Feedback': 'The recovery was standard, no major issues.', 'Patient Feedback Label': 3, 'Recommendation Letters': 'The surgeon lacks the necessary skills for this role.', 'Recommendation Letters Label': 1, 'Recommendations from Former Employers': 'I highly recommend this surgeon for their outstanding abilities.', 'Recommendations from Former Employers Label': 5}]</t>
  </si>
  <si>
    <t>Lane-Wilson</t>
  </si>
  <si>
    <t>George Carpenter</t>
  </si>
  <si>
    <t>[('Pharmacology', 73, datetime.date(2003, 10, 29), datetime.date(2004, 6, 18)), ('Ethics in Medical Practice', 94, datetime.date(2003, 10, 20), datetime.date(2004, 2, 21)), ('Transplant Surgery', 80, datetime.date(2003, 7, 3), datetime.date(2003, 8, 20)), ('Physiology', 57, datetime.date(2003, 8, 25), datetime.date(2003, 10, 12)), ('Physiology', 71, datetime.date(2004, 5, 28), datetime.date(2003, 8, 25)), ('Cardiothoracic Surgery', 96, datetime.date(2004, 3, 19), datetime.date(2003, 6, 30)), ('Cardiothoracic Surgery', 63, datetime.date(2004, 3, 25), datetime.date(2004, 6, 30)), ('Pathology', 88, datetime.date(2004, 3, 18), datetime.date(2004, 1, 8)), ('Cardiothoracic Surgery', 77, datetime.date(2004, 5, 7), datetime.date(2004, 5, 3)), ('Microbiology', 67, datetime.date(2004, 3, 5), datetime.date(2004, 6, 14))]</t>
  </si>
  <si>
    <t>[{'Institution Name': 'Brooks, Barker and Bauer', 'Location': 'France', 'Type of Institution': 'Private', 'Number of Years Worked There': 16, 'Medical Center Level': 'Secondary', 'Number of Surgeries Performed': 268, 'Additional Responsibilities': ['Surveyor, planning and development'], 'Percentage of Patients with Complications': 88.54156967964535, 'Patient Feedback': 'The doctor did an adequate job. Nothing special.', 'Patient Feedback Label': 3, 'Recommendation Letters': 'I would advise caution in hiring this surgeon.', 'Recommendation Letters Label': 2, 'Recommendations from Former Employers': 'The surgeon meets the necessary requirements.', 'Recommendations from Former Employers Label': 3}]</t>
  </si>
  <si>
    <t>Walsh-Miller</t>
  </si>
  <si>
    <t>Scott Rodriguez</t>
  </si>
  <si>
    <t>524.528.3548x32713</t>
  </si>
  <si>
    <t>[('Plastic and Reconstructive Surgery', 100, datetime.date(2004, 5, 11), datetime.date(2004, 4, 27)), ('Emergency Medicine', 84, datetime.date(2000, 1, 26), datetime.date(2000, 4, 19)), ('Trauma Surgery', 69, datetime.date(2003, 1, 12), datetime.date(1998, 9, 4)), ('Anesthesiology', 60, datetime.date(2000, 12, 2), datetime.date(2002, 3, 2)), ('Pediatric Surgery', 80, datetime.date(1998, 11, 10), datetime.date(2003, 8, 26)), ('Pharmacology', 75, datetime.date(2003, 5, 1), datetime.date(1998, 12, 14)), ('Vascular Surgery', 64, datetime.date(2000, 6, 14), datetime.date(2002, 10, 30)), ('Surgical Techniques', 85, datetime.date(1998, 12, 11), datetime.date(1999, 11, 3)), ('Surgical Techniques', 58, datetime.date(2000, 9, 28), datetime.date(1999, 9, 4)), ('Ethics in Medical Practice', 66, datetime.date(2001, 5, 24), datetime.date(2004, 3, 9))]</t>
  </si>
  <si>
    <t>[{'Institution Name': 'Neal-Holmes', 'Location': 'Canada', 'Type of Institution': 'Public', 'Number of Years Worked There': 25, 'Medical Center Level': 'Tertiary', 'Number of Surgeries Performed': 969, 'Additional Responsibilities': ['Commercial/residential surveyor'], 'Percentage of Patients with Complications': 94.26735889844844,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'Johnson-Davis', 'Location': 'Canada', 'Type of Institution': 'Private', 'Number of Years Worked There': 9, 'Medical Center Level': 'Primary', 'Number of Surgeries Performed': 616, 'Additional Responsibilities': ['Seismic interpreter', 'Marine scientist', 'Tour manager', 'Horticulturist, amenity', 'Toxicologist'], 'Percentage of Patients with Complications': 99.5331650107231,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'Clark, Conner and Davis', 'Location': 'Canada', 'Type of Institution': 'Public', 'Number of Years Worked There': 7, 'Medical Center Level': 'Primary', 'Number of Surgeries Performed': 628, 'Additional Responsibilities': ['Scientist, audiological', 'Multimedia programmer', 'Chief Operating Officer', 'Engineer, petroleum'], 'Percentage of Patients with Complications': 42.85500799721046,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'Roy Group', 'Location': 'Canada', 'Type of Institution': 'Public', 'Number of Years Worked There': 8, 'Medical Center Level': 'Primary', 'Number of Surgeries Performed': 856, 'Additional Responsibilities': ['Press photographer'], 'Percentage of Patients with Complications': 70.64383325809473,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 {'Institution Name': 'Miller-Salazar', 'Location': 'Canada', 'Type of Institution': 'Private', 'Number of Years Worked There': 10, 'Medical Center Level': 'Primary', 'Number of Surgeries Performed': 300, 'Additional Responsibilities': ['Soil scientist', 'Loss adjuster, chartered', 'Horticulturist, commercial', 'Leisure centre manager'], 'Percentage of Patients with Complications': 63.321872132445456, 'Patient Feedback': 'An average experience. The surgery went as expected.', 'Patient Feedback Label': 3, 'Recommendation Letters': "The surgeon's performance needs improvement.", 'Recommendation Letters Label': 2, 'Recommendations from Former Employers': "The surgeon's performance is acceptable.", 'Recommendations from Former Employers Label': 3}]</t>
  </si>
  <si>
    <t>Mendez, Anderson and Nielsen</t>
  </si>
  <si>
    <t>Cynthia Lane</t>
  </si>
  <si>
    <t>670.829.8346</t>
  </si>
  <si>
    <t>[('Cardiothoracic Surgery', 93, datetime.date(1999, 4, 18), datetime.date(2000, 3, 28)), ('Biochemistry', 78, datetime.date(1999, 11, 6), datetime.date(2001, 2, 16)), ('Emergency Medicine', 59, datetime.date(1998, 12, 16), datetime.date(2001, 2, 20)), ('Pediatric Surgery', 69, datetime.date(1999, 6, 23), datetime.date(2000, 7, 1)), ('Anesthesiology', 78, datetime.date(1997, 1, 5), datetime.date(1996, 12, 31)), ('Surgical Techniques', 89, datetime.date(1998, 9, 15), datetime.date(2000, 1, 5)), ('Pathology', 53, datetime.date(1997, 7, 31), datetime.date(2001, 2, 15)), ('Pediatric Surgery', 58, datetime.date(2000, 4, 30), datetime.date(1997, 10, 24)), ('Robotic Surgery', 75, datetime.date(1999, 11, 9), datetime.date(2000, 9, 12)), ('Anesthesiology', 98, datetime.date(1999, 8, 25), datetime.date(1998, 4, 19))]</t>
  </si>
  <si>
    <t>[{'Institution Name': 'Marshall-Wright', 'Location': 'Lithuania', 'Type of Institution': 'Private', 'Number of Years Worked There': 21, 'Medical Center Level': 'Primary', 'Number of Surgeries Performed': 170, 'Additional Responsibilities': ['Presenter, broadcasting', "Nurse, children's", 'Historic buildings inspector/conservation officer', 'Engineering geologist'], 'Percentage of Patients with Complications': 34.460160347991305,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 {'Institution Name': 'Pena LLC', 'Location': 'Lithuania', 'Type of Institution': 'Public', 'Number of Years Worked There': 25, 'Medical Center Level': 'Secondary', 'Number of Surgeries Performed': 438, 'Additional Responsibilities': ['Corporate investment banker', 'Scientist, clinical (histocompatibility and immunogenetics)', 'Engineer, civil (contracting)', 'Primary school teacher'], 'Percentage of Patients with Complications': 64.26961718960715, 'Patient Feedback': 'I had a positive experience and the surgery went well.', 'Patient Feedback Label': 4, 'Recommendation Letters': "The surgeon's work is of consistently high quality.", 'Recommendation Letters Label': 4, 'Recommendations from Former Employers': "The surgeon's work is exceptional in every respect.", 'Recommendations from Former Employers Label': 5}]</t>
  </si>
  <si>
    <t>Gonzalez, Harrison and Mcdowell</t>
  </si>
  <si>
    <t>Jason Sutton</t>
  </si>
  <si>
    <t>+1-742-929-5662x12462</t>
  </si>
  <si>
    <t>[('Ethics in Medical Practice', 80, datetime.date(2002, 12, 24), datetime.date(2004, 4, 20)), ('Pharmacology', 95, datetime.date(2005, 6, 8), datetime.date(2006, 3, 22)), ('Ethics in Medical Practice', 86, datetime.date(2002, 11, 14), datetime.date(2003, 11, 5)), ('Emergency Medicine', 88, datetime.date(2006, 4, 15), datetime.date(2003, 12, 19)), ('Robotic Surgery', 57, datetime.date(2005, 1, 18), datetime.date(2004, 5, 31)), ('Pathology', 83, datetime.date(2006, 1, 23), datetime.date(2002, 9, 2)), ('Pediatric Surgery', 51, datetime.date(2004, 1, 14), datetime.date(2003, 10, 30)), ('Biochemistry', 68, datetime.date(2003, 9, 27), datetime.date(2004, 9, 29)), ('Biochemistry', 89, datetime.date(2004, 4, 14), datetime.date(2004, 12, 28)), ('Emergency Medicine', 68, datetime.date(2002, 9, 3), datetime.date(2002, 10, 13))]</t>
  </si>
  <si>
    <t>[{'Institution Name': 'Jackson Inc', 'Location': 'India', 'Type of Institution': 'Private', 'Number of Years Worked There': 2, 'Medical Center Level': 'Secondary', 'Number of Surgeries Performed': 401, 'Additional Responsibilities': ['Logistics and distribution manager', 'Leisure centre manager', 'Restaurant manager, fast food', 'Quality manager', 'Chartered certified accountant'], 'Percentage of Patients with Complications': 51.5367606260657,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'Hancock-Wagner', 'Location': 'India', 'Type of Institution': 'Private', 'Number of Years Worked There': 11, 'Medical Center Level': 'Secondary', 'Number of Surgeries Performed': 663, 'Additional Responsibilities': ['Clinical biochemist', 'Quantity surveyor', 'Secretary/administrator', 'Psychologist, counselling'], 'Percentage of Patients with Complications': 81.2946755173775,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'Gardner Inc', 'Location': 'India', 'Type of Institution': 'Public', 'Number of Years Worked There': 19, 'Medical Center Level': 'Tertiary', 'Number of Surgeries Performed': 478, 'Additional Responsibilities': ['Programmer, multimedia'], 'Percentage of Patients with Complications': 16.377021370565046,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'Yoder and Sons', 'Location': 'India', 'Type of Institution': 'Private', 'Number of Years Worked There': 28, 'Medical Center Level': 'Primary', 'Number of Surgeries Performed': 15, 'Additional Responsibilities': ['Medical illustrator', 'Historic buildings inspector/conservation officer', 'Chiropodist', 'Surveyor, rural practice', 'Public house manager'], 'Percentage of Patients with Complications': 44.393783677211864,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 {'Institution Name': 'Taylor-Sims', 'Location': 'India', 'Type of Institution': 'Public', 'Number of Years Worked There': 14, 'Medical Center Level': 'Tertiary', 'Number of Surgeries Performed': 1000, 'Additional Responsibilities': ['Education administrator', 'Lawyer'], 'Percentage of Patients with Complications': 87.46927806786974, 'Patient Feedback': 'Neither happy nor unhappy with the surgery. It was okay.', 'Patient Feedback Label': 3, 'Recommendation Letters': "The surgeon's work has been subpar and concerning.", 'Recommendation Letters Label': 1, 'Recommendations from Former Employers': 'I have the utmost confidence in recommending this surgeon.', 'Recommendations from Former Employers Label': 5}]</t>
  </si>
  <si>
    <t>Minimal claims noted, low risk indicated.</t>
  </si>
  <si>
    <t>Baker, Patterson and Irwin</t>
  </si>
  <si>
    <t>Ray Vaughn</t>
  </si>
  <si>
    <t>(846)855-2715x4069</t>
  </si>
  <si>
    <t>[('Emergency Medicine', 91, datetime.date(2004, 5, 22), datetime.date(2002, 12, 31)), ('Trauma Surgery', 54, datetime.date(2004, 7, 24), datetime.date(2002, 12, 26)), ('Oncological Surgery', 76, datetime.date(2003, 3, 29), datetime.date(2003, 7, 22)), ('Pediatric Surgery', 91, datetime.date(2005, 6, 23), datetime.date(2005, 4, 25)), ('Ethics in Medical Practice', 53, datetime.date(2005, 4, 25), datetime.date(2003, 12, 17)), ('Surgical Techniques', 93, datetime.date(2003, 10, 29), datetime.date(2002, 12, 29)), ('Pediatric Surgery', 77, datetime.date(2004, 1, 2), datetime.date(2003, 6, 11)), ('Microbiology', 79, datetime.date(2003, 3, 7), datetime.date(2004, 2, 5)), ('Trauma Surgery', 55, datetime.date(2004, 9, 29), datetime.date(2004, 5, 17)), ('Trauma Surgery', 63, datetime.date(2005, 7, 17), datetime.date(2005, 1, 29))]</t>
  </si>
  <si>
    <t>[{'Institution Name': 'Rios, Yang and Clark', 'Location': 'France', 'Type of Institution': 'Public', 'Number of Years Worked There': 2, 'Medical Center Level': 'Primary', 'Number of Surgeries Performed': 170, 'Additional Responsibilities': ['Health physicist', 'Accountant, chartered certified', 'Music therapist'], 'Percentage of Patients with Complications': 22.476958517863732, 'Patient Feedback': 'The doctor was professional, but the experience was average.', 'Patient Feedback Label': 3, 'Recommendation Letters': 'There have been sporadic complaints about this surgeon.', 'Recommendation Letters Label': 2, 'Recommendations from Former Employers': 'This surgeon is an exceptional professional with outstanding skills.', 'Recommendations from Former Employers Label': 5}]</t>
  </si>
  <si>
    <t>Hayes Inc</t>
  </si>
  <si>
    <t>Jack Nguyen</t>
  </si>
  <si>
    <t>691-290-4203x7360</t>
  </si>
  <si>
    <t>[('Plastic and Reconstructive Surgery', 58, datetime.date(2000, 12, 26), datetime.date(2007, 3, 3)), ('Ethics in Medical Practice', 66, datetime.date(2000, 12, 18), datetime.date(2003, 12, 5)), ('Orthopedic Surgery', 84, datetime.date(2002, 1, 25), datetime.date(2004, 3, 9)), ('Pathology', 97, datetime.date(2006, 6, 6), datetime.date(2005, 3, 19)), ('Pediatric Surgery', 69, datetime.date(2004, 5, 16), datetime.date(2003, 10, 14)), ('Pharmacology', 68, datetime.date(2005, 1, 14), datetime.date(2005, 6, 16)), ('Plastic and Reconstructive Surgery', 87, datetime.date(2003, 4, 30), datetime.date(2000, 12, 14)), ('Anesthesiology', 57, datetime.date(2001, 11, 21), datetime.date(2008, 1, 19)), ('Surgical Techniques', 88, datetime.date(2001, 2, 9), datetime.date(2000, 12, 18)), ('Orthopedic Surgery', 94, datetime.date(2006, 9, 25), datetime.date(2004, 3, 25))]</t>
  </si>
  <si>
    <t>[{'Institution Name': 'Mason, Morgan and Mcdonald', 'Location': 'Canada', 'Type of Institution': 'Public', 'Number of Years Worked There': 5, 'Medical Center Level': 'Primary', 'Number of Surgeries Performed': 980, 'Additional Responsibilities': ['Youth worker', 'Retail banker', 'Designer, interior/spatial'], 'Percentage of Patients with Complications': 46.90695822981724,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 {'Institution Name': 'Swanson, Richardson and Delacruz', 'Location': 'Canada', 'Type of Institution': 'Public', 'Number of Years Worked There': 14, 'Medical Center Level': 'Tertiary', 'Number of Surgeries Performed': 327, 'Additional Responsibilities': ['Quantity surveyor', 'Statistician', 'Corporate treasurer'], 'Percentage of Patients with Complications': 2.968650280069951, 'Patient Feedback': 'The procedure was not as smooth as promised.', 'Patient Feedback Label': 2, 'Recommendation Letters': "The surgeon's performance needs improvement.", 'Recommendation Letters Label': 2, 'Recommendations from Former Employers': "This surgeon's work quality was substandard.", 'Recommendations from Former Employers Label': 1}]</t>
  </si>
  <si>
    <t>Ewing and Sons</t>
  </si>
  <si>
    <t>Allison Orr</t>
  </si>
  <si>
    <t>[('Orthopedic Surgery', 53, datetime.date(2005, 5, 28), datetime.date(2004, 10, 26)), ('Neurosurgery', 59, datetime.date(2004, 4, 11), datetime.date(2005, 4, 5)), ('Oncological Surgery', 54, datetime.date(2004, 4, 22), datetime.date(2004, 4, 7)), ('Biochemistry', 97, datetime.date(2005, 1, 21), datetime.date(2004, 8, 13)), ('Anatomy', 87, datetime.date(2004, 10, 18), datetime.date(2005, 3, 17)), ('Pediatric Surgery', 65, datetime.date(2004, 11, 25), datetime.date(2004, 5, 19)), ('Vascular Surgery', 100, datetime.date(2005, 2, 12), datetime.date(2004, 4, 18)), ('Anatomy', 77, datetime.date(2004, 6, 14), datetime.date(2005, 4, 8)), ('Pharmacology', 76, datetime.date(2004, 9, 6), datetime.date(2004, 6, 1)), ('Neurosurgery', 54, datetime.date(2004, 5, 21), datetime.date(2005, 5, 17))]</t>
  </si>
  <si>
    <t>[{'Institution Name': 'Sullivan-Rodriguez', 'Location': 'Philippines', 'Type of Institution': 'Public', 'Number of Years Worked There': 17, 'Medical Center Level': 'Secondary', 'Number of Surgeries Performed': 43, 'Additional Responsibilities': ['Advice worker', 'Surveyor, quantity', 'Psychotherapist, dance movement', 'Geoscientist', 'Special educational needs teacher'], 'Percentage of Patients with Complications': 16.626521144856397,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'Perez-Meyer', 'Location': 'Philippines', 'Type of Institution': 'Private', 'Number of Years Worked There': 14, 'Medical Center Level': 'Secondary', 'Number of Surgeries Performed': 389, 'Additional Responsibilities': ['Retail banker', 'Environmental education officer'], 'Percentage of Patients with Complications': 98.64457963681159,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 {'Institution Name': 'Davis and Sons', 'Location': 'Philippines', 'Type of Institution': 'Private', 'Number of Years Worked There': 19, 'Medical Center Level': 'Primary', 'Number of Surgeries Performed': 737, 'Additional Responsibilities': ['Geophysical data processor', 'Psychologist, educational'], 'Percentage of Patients with Complications': 76.24902996805793, 'Patient Feedback': 'The surgery went as planned, no surprises.', 'Patient Feedback Label': 3, 'Recommendation Letters': "The surgeon's work is sufficient and meets basic standards.", 'Recommendation Letters Label': 3, 'Recommendations from Former Employers': "This surgeon's professional conduct had some issues.", 'Recommendations from Former Employers Label': 2}]</t>
  </si>
  <si>
    <t>Davis, Sosa and Dunn</t>
  </si>
  <si>
    <t>Samantha Ibarra</t>
  </si>
  <si>
    <t>(247)712-4296x6823</t>
  </si>
  <si>
    <t>[('Cardiothoracic Surgery', 52, datetime.date(1999, 9, 16), datetime.date(1998, 5, 25)), ('Biochemistry', 64, datetime.date(2003, 5, 29), datetime.date(1999, 10, 15)), ('Microbiology', 52, datetime.date(1999, 2, 1), datetime.date(2004, 8, 14)), ('Anesthesiology', 80, datetime.date(2003, 2, 8), datetime.date(1996, 12, 24)), ('Pediatric Surgery', 60, datetime.date(2000, 1, 9), datetime.date(1996, 9, 26)), ('Pharmacology', 57, datetime.date(1997, 6, 26), datetime.date(2000, 4, 18)), ('Anesthesiology', 62, datetime.date(1997, 8, 7), datetime.date(2001, 12, 28)), ('Anatomy', 73, datetime.date(2002, 7, 20), datetime.date(2004, 1, 29)), ('Microbiology', 70, datetime.date(1997, 11, 19), datetime.date(2001, 11, 27)), ('Surgical Techniques', 55, datetime.date(1997, 2, 26), datetime.date(2001, 4, 20))]</t>
  </si>
  <si>
    <t>[{'Institution Name': 'Cortez-Miller', 'Location': 'United Kingdom', 'Type of Institution': 'Private', 'Number of Years Worked There': 14, 'Medical Center Level': 'Secondary', 'Number of Surgeries Performed': 35, 'Additional Responsibilities': [], 'Percentage of Patients with Complications': 14.514267660402691,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 {'Institution Name': 'Watkins Ltd', 'Location': 'United Kingdom', 'Type of Institution': 'Public', 'Number of Years Worked There': 2, 'Medical Center Level': 'Secondary', 'Number of Surgeries Performed': 162, 'Additional Responsibilities': ['Administrator, education'], 'Percentage of Patients with Complications': 37.65654317261337, 'Patient Feedback': 'The surgery was okay but the recovery was tough.', 'Patient Feedback Label': 2, 'Recommendation Letters': 'The surgeon meets the expected professional standards.', 'Recommendation Letters Label': 3, 'Recommendations from Former Employers': "There were some inconsistencies in this surgeon's performance.", 'Recommendations from Former Employers Label': 2}]</t>
  </si>
  <si>
    <t>Zuniga-Wiggins</t>
  </si>
  <si>
    <t>Michael Mcconnell</t>
  </si>
  <si>
    <t>348.936.2999x1407</t>
  </si>
  <si>
    <t>[('Ethics in Medical Practice', 90, datetime.date(2004, 5, 13), datetime.date(2000, 5, 3)), ('Anatomy', 98, datetime.date(1995, 8, 25), datetime.date(2007, 2, 1)), ('Trauma Surgery', 61, datetime.date(2008, 5, 20), datetime.date(2003, 10, 26)), ('Neurosurgery', 91, datetime.date(2006, 1, 1), datetime.date(1998, 5, 4)), ('Emergency Medicine', 74, datetime.date(2000, 8, 18), datetime.date(2002, 2, 12)), ('Pediatric Surgery', 59, datetime.date(2003, 8, 4), datetime.date(2003, 7, 15)), ('Neurosurgery', 82, datetime.date(1995, 11, 18), datetime.date(1998, 4, 14)), ('Orthopedic Surgery', 63, datetime.date(1999, 3, 16), datetime.date(2005, 1, 2)), ('Orthopedic Surgery', 58, datetime.date(2002, 11, 30), datetime.date(2006, 2, 2)), ('Pediatric Surgery', 89, datetime.date(2003, 4, 19), datetime.date(2006, 12, 26))]</t>
  </si>
  <si>
    <t>[{'Institution Name': 'Randall-Rodriguez', 'Location': 'Argentina', 'Type of Institution': 'Public', 'Number of Years Worked There': 19, 'Medical Center Level': 'Tertiary', 'Number of Surgeries Performed': 351, 'Additional Responsibilities': ['Education officer, community', 'Sub', 'Phytotherapist', 'Engineer, civil (consulting)'], 'Percentage of Patients with Complications': 48.38644511621977,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 {'Institution Name': 'Villegas PLC', 'Location': 'Argentina', 'Type of Institution': 'Public', 'Number of Years Worked There': 15, 'Medical Center Level': 'Secondary', 'Number of Surgeries Performed': 907, 'Additional Responsibilities': [], 'Percentage of Patients with Complications': 1.6743005735227023, 'Patient Feedback': 'The doctor was amazing and the surgery was perfect.', 'Patient Feedback Label': 5, 'Recommendation Letters': "The surgeon's track record is not entirely positive.", 'Recommendation Letters Label': 2, 'Recommendations from Former Employers': "This surgeon's conduct was occasionally problematic.", 'Recommendations from Former Employers Label': 2}]</t>
  </si>
  <si>
    <t>Weaver-Young</t>
  </si>
  <si>
    <t>Shawna Smith</t>
  </si>
  <si>
    <t>001-802-274-5576</t>
  </si>
  <si>
    <t>[('Orthopedic Surgery', 65, datetime.date(2004, 4, 16), datetime.date(2003, 11, 18)), ('Cardiothoracic Surgery', 86, datetime.date(2006, 6, 20), datetime.date(2005, 3, 24)), ('Orthopedic Surgery', 78, datetime.date(2003, 11, 28), datetime.date(2004, 11, 15)), ('Neurosurgery', 63, datetime.date(2005, 11, 19), datetime.date(2005, 4, 7)), ('Orthopedic Surgery', 96, datetime.date(2007, 2, 16), datetime.date(2008, 3, 29)), ('Ethics in Medical Practice', 77, datetime.date(2006, 2, 1), datetime.date(2004, 11, 2)), ('Microbiology', 94, datetime.date(2004, 7, 13), datetime.date(2007, 8, 20)), ('Plastic and Reconstructive Surgery', 97, datetime.date(2005, 12, 15), datetime.date(2006, 6, 8)), ('Anatomy', 64, datetime.date(2008, 2, 21), datetime.date(2005, 4, 21)), ('Microbiology', 55, datetime.date(2004, 4, 11), datetime.date(2007, 6, 11))]</t>
  </si>
  <si>
    <t>[{'Institution Name': 'Randall Group', 'Location': 'Philippines', 'Type of Institution': 'Private', 'Number of Years Worked There': 3, 'Medical Center Level': 'Secondary', 'Number of Surgeries Performed': 87, 'Additional Responsibilities': ['Engineer, building services', 'Teacher, primary school', 'Barista'], 'Percentage of Patients with Complications': 27.715492048990765,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'Kent-Wilson', 'Location': 'Philippines', 'Type of Institution': 'Private', 'Number of Years Worked There': 16, 'Medical Center Level': 'Secondary', 'Number of Surgeries Performed': 476, 'Additional Responsibilities': ['Legal secretary', 'Control and instrumentation engineer'], 'Percentage of Patients with Complications': 58.49850070913472,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'Jackson, Wong and Ballard', 'Location': 'Philippines', 'Type of Institution': 'Private', 'Number of Years Worked There': 4, 'Medical Center Level': 'Tertiary', 'Number of Surgeries Performed': 261, 'Additional Responsibilities': ['Proofreader', 'Acupuncturist'], 'Percentage of Patients with Complications': 21.502573164692794,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 {'Institution Name': 'Ware, Lowe and Mooney', 'Location': 'Philippines', 'Type of Institution': 'Private', 'Number of Years Worked There': 12, 'Medical Center Level': 'Secondary', 'Number of Surgeries Performed': 952, 'Additional Responsibilities': ['Geologist, engineering'], 'Percentage of Patients with Complications': 74.93705817088917, 'Patient Feedback': 'The doctor made serious errors during the surgery.', 'Patient Feedback Label': 1, 'Recommendation Letters': 'I highly endorse this surgeon for their skills and dedication.', 'Recommendation Letters Label': 4, 'Recommendations from Former Employers': 'I am confident in recommending this surgeon for any position.', 'Recommendations from Former Employers Label': 4}]</t>
  </si>
  <si>
    <t>Bray-Burns</t>
  </si>
  <si>
    <t>Heather Riggs</t>
  </si>
  <si>
    <t>[('Robotic Surgery', 85, datetime.date(2004, 2, 1), datetime.date(2006, 1, 13)), ('Surgical Techniques', 55, datetime.date(2006, 3, 19), datetime.date(2005, 4, 2)), ('Cardiothoracic Surgery', 97, datetime.date(2003, 12, 31), datetime.date(2005, 11, 12)), ('Anatomy', 79, datetime.date(2004, 2, 16), datetime.date(2006, 7, 26)), ('Anatomy', 79, datetime.date(2005, 3, 25), datetime.date(2003, 12, 20)), ('Emergency Medicine', 86, datetime.date(2004, 3, 9), datetime.date(2006, 3, 6)), ('Anesthesiology', 69, datetime.date(2006, 7, 28), datetime.date(2005, 4, 10)), ('Pharmacology', 66, datetime.date(2004, 1, 28), datetime.date(2005, 10, 1)), ('Pharmacology', 65, datetime.date(2006, 6, 22), datetime.date(2006, 2, 28)), ('Physiology', 61, datetime.date(2005, 5, 13), datetime.date(2005, 9, 12))]</t>
  </si>
  <si>
    <t>[{'Institution Name': 'Kane-Kelly', 'Location': 'India', 'Type of Institution': 'Public', 'Number of Years Worked There': 17, 'Medical Center Level': 'Secondary', 'Number of Surgeries Performed': 430, 'Additional Responsibilities': [], 'Percentage of Patients with Complications': 33.77307033988747,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'Smith LLC', 'Location': 'India', 'Type of Institution': 'Public', 'Number of Years Worked There': 20, 'Medical Center Level': 'Primary', 'Number of Surgeries Performed': 571, 'Additional Responsibilities': ['Diagnostic radiographer'], 'Percentage of Patients with Complications': 9.663038115741173,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'Russell, Goodwin and Bradshaw', 'Location': 'India', 'Type of Institution': 'Private', 'Number of Years Worked There': 6, 'Medical Center Level': 'Primary', 'Number of Surgeries Performed': 900, 'Additional Responsibilities': ['Forensic psychologist', 'Public house manager', 'Public relations account executive', 'Microbiologist', 'Community development worker'], 'Percentage of Patients with Complications': 4.38466019896937,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 {'Institution Name': 'Beasley Ltd', 'Location': 'India', 'Type of Institution': 'Public', 'Number of Years Worked There': 30, 'Medical Center Level': 'Secondary', 'Number of Surgeries Performed': 780, 'Additional Responsibilities': [], 'Percentage of Patients with Complications': 20.353356132947564, 'Patient Feedback': 'The care provided was exceptional and the surgery was successful.', 'Patient Feedback Label': 5, 'Recommendation Letters': "The surgeon's attitude and skills are sometimes lacking.", 'Recommendation Letters Label': 2, 'Recommendations from Former Employers': 'This surgeon is a top-notch professional.', 'Recommendations from Former Employers Label': 4}]</t>
  </si>
  <si>
    <t>Claims record indicates average risk level.</t>
  </si>
  <si>
    <t>Bowen-Fitzgerald</t>
  </si>
  <si>
    <t>Allison Gibson</t>
  </si>
  <si>
    <t>+1-501-922-0256x2200</t>
  </si>
  <si>
    <t>[('Biochemistry', 88, datetime.date(2002, 7, 25), datetime.date(2005, 12, 26)), ('Surgical Techniques', 50, datetime.date(2002, 8, 7), datetime.date(2003, 12, 8)), ('Cardiothoracic Surgery', 90, datetime.date(2004, 3, 27), datetime.date(2006, 2, 8)), ('Physiology', 70, datetime.date(2004, 4, 10), datetime.date(2006, 9, 23)), ('Pediatric Surgery', 93, datetime.date(2003, 6, 13), datetime.date(2003, 6, 16)), ('Ethics in Medical Practice', 58, datetime.date(2002, 12, 10), datetime.date(2001, 5, 25)), ('Plastic and Reconstructive Surgery', 55, datetime.date(2003, 3, 24), datetime.date(2001, 9, 22)), ('Transplant Surgery', 59, datetime.date(2004, 3, 1), datetime.date(2001, 6, 25)), ('Ethics in Medical Practice', 81, datetime.date(2003, 2, 26), datetime.date(2005, 5, 14)), ('Vascular Surgery', 57, datetime.date(2007, 2, 22), datetime.date(2003, 2, 18))]</t>
  </si>
  <si>
    <t>[{'Institution Name': 'Walker Ltd', 'Location': 'India', 'Type of Institution': 'Private', 'Number of Years Worked There': 28, 'Medical Center Level': 'Primary', 'Number of Surgeries Performed': 160, 'Additional Responsibilities': ['Programmer, multimedia', 'Engineer, building services', 'Education officer, community', 'Educational psychologist', 'Investment banker, operational'], 'Percentage of Patients with Complications': 52.11932120430696,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'Ayala, Hudson and Olsen', 'Location': 'India', 'Type of Institution': 'Private', 'Number of Years Worked There': 11, 'Medical Center Level': 'Tertiary', 'Number of Surgeries Performed': 919, 'Additional Responsibilities': ['Pension scheme manager', 'Engineer, production', 'Podiatrist'], 'Percentage of Patients with Complications': 13.776771541845978,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'Ray LLC', 'Location': 'India', 'Type of Institution': 'Public', 'Number of Years Worked There': 7, 'Medical Center Level': 'Secondary', 'Number of Surgeries Performed': 706, 'Additional Responsibilities': ['Firefighter', 'Arboriculturist', 'Scientific laboratory technician', 'Video editor', 'Petroleum engineer'], 'Percentage of Patients with Complications': 45.70256872718866,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'Smith, Johnson and Soto', 'Location': 'India', 'Type of Institution': 'Public', 'Number of Years Worked There': 6, 'Medical Center Level': 'Secondary', 'Number of Surgeries Performed': 819, 'Additional Responsibilities': ['Museum education officer', 'Warehouse manager', 'Adult guidance worker', 'Marketing executive'], 'Percentage of Patients with Complications': 37.78752656489641,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 {'Institution Name': 'Mcknight PLC', 'Location': 'India', 'Type of Institution': 'Public', 'Number of Years Worked There': 5, 'Medical Center Level': 'Secondary', 'Number of Surgeries Performed': 719, 'Additional Responsibilities': ['Civil engineer, contracting', 'Product/process development scientist', 'Education officer, museum', 'Surveyor, quantity', 'Horticulturist, commercial'], 'Percentage of Patients with Complications': 23.042203892600444, 'Patient Feedback': 'The procedure went smoothly and I felt well cared for.', 'Patient Feedback Label': 4, 'Recommendation Letters': 'This surgeon has had several performance issues.', 'Recommendation Letters Label': 2, 'Recommendations from Former Employers': "This surgeon's professional conduct was highly problematic.", 'Recommendations from Former Employers Label': 1}]</t>
  </si>
  <si>
    <t>Welch Ltd</t>
  </si>
  <si>
    <t>Megan Stone</t>
  </si>
  <si>
    <t>622-578-0922</t>
  </si>
  <si>
    <t>[('Biochemistry', 55, datetime.date(2002, 6, 3), datetime.date(2000, 4, 21)), ('Vascular Surgery', 81, datetime.date(2003, 3, 13), datetime.date(2003, 6, 7)), ('Neurosurgery', 56, datetime.date(2000, 12, 29), datetime.date(2000, 11, 23)), ('Cardiothoracic Surgery', 60, datetime.date(1999, 8, 1), datetime.date(2005, 9, 17)), ('Anatomy', 94, datetime.date(1997, 5, 20), datetime.date(2006, 3, 2)), ('Oncological Surgery', 80, datetime.date(2001, 3, 17), datetime.date(2003, 12, 14)), ('Oncological Surgery', 77, datetime.date(2008, 4, 20), datetime.date(2000, 11, 3)), ('Ethics in Medical Practice', 52, datetime.date(2005, 5, 10), datetime.date(2006, 3, 15)), ('Transplant Surgery', 90, datetime.date(1999, 10, 24), datetime.date(2003, 9, 26)), ('Anatomy', 69, datetime.date(2001, 1, 12), datetime.date(2008, 2, 24))]</t>
  </si>
  <si>
    <t>[{'Institution Name': 'Fitzgerald-Brewer', 'Location': 'United States', 'Type of Institution': 'Private', 'Number of Years Worked There': 20, 'Medical Center Level': 'Tertiary', 'Number of Surgeries Performed': 606, 'Additional Responsibilities': ['Ophthalmologist', 'Sports administrator', 'Archivist', 'Environmental consultant'], 'Percentage of Patients with Complications': 3.1798197682766594, 'Patient Feedback': 'The procedure was performed with great care.', 'Patient Feedback Label': 4, 'Recommendation Letters': 'I have serious reservations about this surgeon.', 'Recommendation Letters Label': 1, 'Recommendations from Former Employers': 'I have no hesitation in recommending this surgeon.', 'Recommendations from Former Employers Label': 5}]</t>
  </si>
  <si>
    <t>Perry PLC</t>
  </si>
  <si>
    <t>Aaron Stephens</t>
  </si>
  <si>
    <t>001-204-844-4751x541</t>
  </si>
  <si>
    <t>[('Pharmacology', 98, datetime.date(1996, 11, 9), datetime.date(1998, 2, 16)), ('Physiology', 72, datetime.date(1997, 2, 14), datetime.date(1997, 3, 28)), ('Cardiothoracic Surgery', 69, datetime.date(1996, 11, 27), datetime.date(1997, 7, 12)), ('Neurosurgery', 89, datetime.date(1998, 2, 5), datetime.date(1997, 8, 5)), ('Robotic Surgery', 71, datetime.date(1997, 5, 12), datetime.date(1997, 6, 29)), ('Anesthesiology', 90, datetime.date(1997, 3, 4), datetime.date(1996, 1, 31)), ('Physiology', 91, datetime.date(1997, 2, 3), datetime.date(1995, 11, 20)), ('Plastic and Reconstructive Surgery', 75, datetime.date(1995, 12, 4), datetime.date(1997, 4, 5)), ('Robotic Surgery', 65, datetime.date(1996, 11, 19), datetime.date(1996, 3, 8)), ('Physiology', 97, datetime.date(1996, 11, 5), datetime.date(1996, 8, 19))]</t>
  </si>
  <si>
    <t>[{'Institution Name': 'Price Group', 'Location': 'Argentina', 'Type of Institution': 'Public', 'Number of Years Worked There': 4, 'Medical Center Level': 'Tertiary', 'Number of Surgeries Performed': 487, 'Additional Responsibilities': ['Outdoor activities/education manager'], 'Percentage of Patients with Complications': 38.38586176067433,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'Williams Inc', 'Location': 'Argentina', 'Type of Institution': 'Private', 'Number of Years Worked There': 10, 'Medical Center Level': 'Primary', 'Number of Surgeries Performed': 841, 'Additional Responsibilities': ['Armed forces training and education officer', 'Engineer, manufacturing', 'Surveyor, building control', 'Pensions consultant'], 'Percentage of Patients with Complications': 67.6791734251279,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 {'Institution Name': 'George, Lopez and Moore', 'Location': 'Argentina', 'Type of Institution': 'Private', 'Number of Years Worked There': 6, 'Medical Center Level': 'Primary', 'Number of Surgeries Performed': 245, 'Additional Responsibilities': ['TEFL teacher', 'Chief Executive Officer', 'Runner, broadcasting/film/video', 'Doctor, hospital'], 'Percentage of Patients with Complications': 51.07402319658023, 'Patient Feedback': 'The doctor was fantastic and the results were excellent.', 'Patient Feedback Label': 5, 'Recommendation Letters': 'The surgeon has demonstrated excellent skills and professionalism.', 'Recommendation Letters Label': 4, 'Recommendations from Former Employers': 'This surgeon did not meet our professional standards.', 'Recommendations from Former Employers Label': 1}]</t>
  </si>
  <si>
    <t>Henderson, Love and Marsh</t>
  </si>
  <si>
    <t>Mr. Adam Chan</t>
  </si>
  <si>
    <t>(830)712-9148</t>
  </si>
  <si>
    <t>[('Biochemistry', 79, datetime.date(1999, 9, 25), datetime.date(1999, 11, 24)), ('Pathology', 100, datetime.date(1999, 4, 28), datetime.date(2000, 7, 4)), ('Robotic Surgery', 68, datetime.date(2000, 2, 3), datetime.date(1999, 5, 12)), ('Pediatric Surgery', 67, datetime.date(1999, 6, 4), datetime.date(2000, 11, 7)), ('Neurosurgery', 65, datetime.date(1999, 10, 4), datetime.date(1999, 8, 23)), ('Microbiology', 99, datetime.date(1999, 4, 9), datetime.date(2000, 4, 1)), ('Neurosurgery', 62, datetime.date(1999, 6, 26), datetime.date(2001, 1, 12)), ('Physiology', 77, datetime.date(1999, 3, 26), datetime.date(2000, 5, 7)), ('Surgical Techniques', 81, datetime.date(1999, 3, 16), datetime.date(1999, 7, 30)), ('Orthopedic Surgery', 68, datetime.date(2000, 8, 11), datetime.date(2000, 6, 10))]</t>
  </si>
  <si>
    <t>[{'Institution Name': 'Parker-Dudley', 'Location': 'Moldova', 'Type of Institution': 'Public', 'Number of Years Worked There': 5, 'Medical Center Level': 'Secondary', 'Number of Surgeries Performed': 609, 'Additional Responsibilities': ['Museum education officer'], 'Percentage of Patients with Complications': 10.070393871847417, 'Patient Feedback': 'A positive experience with a competent doctor.', 'Patient Feedback Label': 4, 'Recommendation Letters': 'This surgeon has been a source of multiple complaints.', 'Recommendation Letters Label': 1, 'Recommendations from Former Employers': "This surgeon's conduct was occasionally problematic.", 'Recommendations from Former Employers Label': 2}]</t>
  </si>
  <si>
    <t>Scott-Russell</t>
  </si>
  <si>
    <t>Evelyn Stewart</t>
  </si>
  <si>
    <t>+1-471-596-5144x8991</t>
  </si>
  <si>
    <t>[('Pediatric Surgery', 81, datetime.date(1999, 8, 7), datetime.date(2001, 5, 28)), ('Plastic and Reconstructive Surgery', 69, datetime.date(2000, 4, 23), datetime.date(2000, 5, 15)), ('Anesthesiology', 65, datetime.date(1999, 8, 25), datetime.date(2001, 4, 18)), ('Neurosurgery', 76, datetime.date(2000, 6, 30), datetime.date(1999, 12, 21)), ('Pathology', 65, datetime.date(2000, 4, 25), datetime.date(2000, 1, 1)), ('Oncological Surgery', 54, datetime.date(2001, 1, 25), datetime.date(2001, 2, 1)), ('Neurosurgery', 61, datetime.date(2000, 2, 1), datetime.date(2000, 1, 5)), ('Pathology', 79, datetime.date(2000, 8, 27), datetime.date(1999, 2, 3)), ('Cardiothoracic Surgery', 51, datetime.date(1999, 2, 19), datetime.date(2000, 11, 8)), ('Emergency Medicine', 98, datetime.date(1999, 9, 6), datetime.date(2001, 9, 15))]</t>
  </si>
  <si>
    <t>[{'Institution Name': 'Dixon, Jones and Lewis', 'Location': 'India', 'Type of Institution': 'Public', 'Number of Years Worked There': 29, 'Medical Center Level': 'Secondary', 'Number of Surgeries Performed': 510, 'Additional Responsibilities': [], 'Percentage of Patients with Complications': 86.61198734436213,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 {'Institution Name': 'Williams-Allen', 'Location': 'India', 'Type of Institution': 'Public', 'Number of Years Worked There': 8, 'Medical Center Level': 'Secondary', 'Number of Surgeries Performed': 912, 'Additional Responsibilities': [], 'Percentage of Patients with Complications': 84.18423259520185, 'Patient Feedback': 'The doctor made serious errors during the surgery.', 'Patient Feedback Label': 1, 'Recommendation Letters': "There have been occasional issues with this surgeon's work.", 'Recommendation Letters Label': 2, 'Recommendations from Former Employers': "There were occasional lapses in this surgeon's performance.", 'Recommendations from Former Employers Label': 2}]</t>
  </si>
  <si>
    <t>Carroll, Roberts and Morgan</t>
  </si>
  <si>
    <t>Kathleen Anderson</t>
  </si>
  <si>
    <t>223-227-3064x82714</t>
  </si>
  <si>
    <t>[('Cardiothoracic Surgery', 79, datetime.date(2003, 11, 10), datetime.date(2002, 10, 12)), ('Vascular Surgery', 70, datetime.date(1997, 4, 2), datetime.date(2003, 6, 20)), ('Pediatric Surgery', 82, datetime.date(2002, 8, 9), datetime.date(2003, 11, 24)), ('Transplant Surgery', 61, datetime.date(2002, 9, 25), datetime.date(2002, 10, 17)), ('Emergency Medicine', 58, datetime.date(1998, 2, 27), datetime.date(2002, 3, 19)), ('Biochemistry', 91, datetime.date(2002, 4, 1), datetime.date(1996, 12, 5)), ('Oncological Surgery', 81, datetime.date(2001, 4, 30), datetime.date(1998, 5, 28)), ('Pharmacology', 82, datetime.date(2000, 4, 25), datetime.date(1996, 9, 14)), ('Pediatric Surgery', 59, datetime.date(2000, 9, 11), datetime.date(1997, 8, 21)), ('Microbiology', 77, datetime.date(2003, 1, 15), datetime.date(2000, 5, 14))]</t>
  </si>
  <si>
    <t>[{'Institution Name': 'Donaldson and Sons', 'Location': 'Canada', 'Type of Institution': 'Private', 'Number of Years Worked There': 19, 'Medical Center Level': 'Tertiary', 'Number of Surgeries Performed': 200, 'Additional Responsibilities': ['Geoscientist', 'Sport and exercise psychologist', 'Fisheries officer', 'Health and safety inspector', 'Lexicographer'], 'Percentage of Patients with Complications': 60.19391303752979,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'Martinez, Williams and Serrano', 'Location': 'Canada', 'Type of Institution': 'Private', 'Number of Years Worked There': 29, 'Medical Center Level': 'Secondary', 'Number of Surgeries Performed': 546, 'Additional Responsibilities': ['Optometrist'], 'Percentage of Patients with Complications': 80.3797813442776,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'Spencer-Wheeler', 'Location': 'Canada', 'Type of Institution': 'Private', 'Number of Years Worked There': 10, 'Medical Center Level': 'Primary', 'Number of Surgeries Performed': 801, 'Additional Responsibilities': ['Information systems manager', 'Government social research officer', 'Sports therapist', 'Furniture designer', 'Location manager'], 'Percentage of Patients with Complications': 92.62627423422954,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 {'Institution Name': 'Fernandez Group', 'Location': 'Canada', 'Type of Institution': 'Private', 'Number of Years Worked There': 22, 'Medical Center Level': 'Primary', 'Number of Surgeries Performed': 934, 'Additional Responsibilities': ['Therapist, drama', 'Television floor manager', 'Water quality scientist', 'Radio broadcast assistant', 'Professor Emeritus'], 'Percentage of Patients with Complications': 85.15459370885489, 'Patient Feedback': 'The doctor was incompetent and the results were disastrous.', 'Patient Feedback Label': 1, 'Recommendation Letters': "The surgeon's approach to patient care is inadequate.", 'Recommendation Letters Label': 1, 'Recommendations from Former Employers': 'This surgeon is a valuable asset to any medical team.', 'Recommendations from Former Employers Label': 4}]</t>
  </si>
  <si>
    <t>West-Cordova</t>
  </si>
  <si>
    <t>Jennifer Pruitt</t>
  </si>
  <si>
    <t>276-493-1987x6159</t>
  </si>
  <si>
    <t>[('Microbiology', 94, datetime.date(2003, 10, 18), datetime.date(2003, 11, 4)), ('Physiology', 82, datetime.date(2004, 4, 16), datetime.date(2004, 3, 10)), ('Orthopedic Surgery', 79, datetime.date(2004, 1, 11), datetime.date(2003, 8, 14)), ('Transplant Surgery', 85, datetime.date(2003, 12, 31), datetime.date(2003, 12, 11)), ('Vascular Surgery', 51, datetime.date(2003, 12, 5), datetime.date(2004, 2, 29)), ('Surgical Techniques', 57, datetime.date(2004, 4, 25), datetime.date(2003, 7, 13)), ('Transplant Surgery', 89, datetime.date(2003, 8, 6), datetime.date(2003, 9, 1)), ('Oncological Surgery', 65, datetime.date(2003, 10, 28), datetime.date(2004, 4, 21)), ('Anesthesiology', 91, datetime.date(2004, 1, 29), datetime.date(2003, 9, 24)), ('Trauma Surgery', 58, datetime.date(2004, 5, 21), datetime.date(2003, 11, 19))]</t>
  </si>
  <si>
    <t>[{'Institution Name': 'Harmon-Gaines', 'Location': 'Lithuania', 'Type of Institution': 'Public', 'Number of Years Worked There': 10, 'Medical Center Level': 'Tertiary', 'Number of Surgeries Performed': 539, 'Additional Responsibilities': ['Energy engineer', 'Engineer, electronics'], 'Percentage of Patients with Complications': 18.632770861173732,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'Collins, Wright and Thompson', 'Location': 'Lithuania', 'Type of Institution': 'Public', 'Number of Years Worked There': 20, 'Medical Center Level': 'Primary', 'Number of Surgeries Performed': 61, 'Additional Responsibilities': ['Production manager', 'Research officer, political party'], 'Percentage of Patients with Complications': 52.57515751737203,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 {'Institution Name': 'Jarvis Group', 'Location': 'Lithuania', 'Type of Institution': 'Private', 'Number of Years Worked There': 7, 'Medical Center Level': 'Primary', 'Number of Surgeries Performed': 357, 'Additional Responsibilities': ['Architect', "Barrister's clerk", 'Financial adviser'], 'Percentage of Patients with Complications': 42.83899847961431, 'Patient Feedback': 'I am satisfied with the results of the surgery.', 'Patient Feedback Label': 4, 'Recommendation Letters': 'The surgeon has shown sufficient professional competence.', 'Recommendation Letters Label': 3, 'Recommendations from Former Employers': 'I strongly recommend this surgeon for their exceptional skills.', 'Recommendations from Former Employers Label': 5}]</t>
  </si>
  <si>
    <t>Carter-Lopez</t>
  </si>
  <si>
    <t>Jeffrey Barrett</t>
  </si>
  <si>
    <t>651-458-3408</t>
  </si>
  <si>
    <t>[('Pathology', 68, datetime.date(2000, 2, 19), datetime.date(1995, 12, 17)), ('Anatomy', 61, datetime.date(1996, 3, 16), datetime.date(1997, 8, 31)), ('Trauma Surgery', 65, datetime.date(1998, 1, 19), datetime.date(2003, 2, 10)), ('Ethics in Medical Practice', 72, datetime.date(1998, 6, 27), datetime.date(1996, 9, 26)), ('Plastic and Reconstructive Surgery', 83, datetime.date(2000, 8, 11), datetime.date(2001, 1, 1)), ('Physiology', 54, datetime.date(1997, 2, 17), datetime.date(1997, 10, 9)), ('Vascular Surgery', 63, datetime.date(2000, 4, 23), datetime.date(1997, 10, 30)), ('Surgical Techniques', 75, datetime.date(1998, 4, 25), datetime.date(1995, 4, 26)), ('Transplant Surgery', 95, datetime.date(1999, 8, 21), datetime.date(1999, 9, 10)), ('Vascular Surgery', 57, datetime.date(2002, 4, 11), datetime.date(1995, 11, 16))]</t>
  </si>
  <si>
    <t>[{'Institution Name': 'Ross and Sons', 'Location': 'United Kingdom', 'Type of Institution': 'Public', 'Number of Years Worked There': 9, 'Medical Center Level': 'Tertiary', 'Number of Surgeries Performed': 696, 'Additional Responsibilities': ['Chief Financial Officer', 'Automotive engineer', 'Counsellor', 'Advertising copywriter', 'Designer, fashion/clothing'], 'Percentage of Patients with Complications': 34.07932003245124,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'Mathis Inc', 'Location': 'United Kingdom', 'Type of Institution': 'Public', 'Number of Years Worked There': 15, 'Medical Center Level': 'Tertiary', 'Number of Surgeries Performed': 66, 'Additional Responsibilities': ['Medical secretary', 'Production engineer', 'Art therapist'], 'Percentage of Patients with Complications': 23.172294700653453,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 {'Institution Name': 'Vasquez, Jones and Le', 'Location': 'United Kingdom', 'Type of Institution': 'Private', 'Number of Years Worked There': 3, 'Medical Center Level': 'Secondary', 'Number of Surgeries Performed': 718, 'Additional Responsibilities': ['Lobbyist', 'Seismic interpreter', 'Physiological scientist', 'Visual merchandiser'], 'Percentage of Patients with Complications': 11.13968801495483, 'Patient Feedback': 'The care was sufficient but not exceptional.', 'Patient Feedback Label': 3, 'Recommendation Letters': 'This surgeon is an exceptional professional with outstanding skills.', 'Recommendation Letters Label': 5, 'Recommendations from Former Employers': 'The surgeon meets the necessary professional criteria.', 'Recommendations from Former Employers Label': 3}]</t>
  </si>
  <si>
    <t>Webb, Lopez and Taylor</t>
  </si>
  <si>
    <t>Mark Copeland</t>
  </si>
  <si>
    <t>822.425.9923</t>
  </si>
  <si>
    <t>[('Oncological Surgery', 81, datetime.date(2005, 10, 17), datetime.date(2006, 3, 5)), ('Pediatric Surgery', 68, datetime.date(2004, 5, 9), datetime.date(2005, 7, 10)), ('Ethics in Medical Practice', 57, datetime.date(2005, 2, 3), datetime.date(2004, 8, 22)), ('Emergency Medicine', 69, datetime.date(2004, 7, 8), datetime.date(2004, 6, 11)), ('Vascular Surgery', 74, datetime.date(2005, 1, 15), datetime.date(2004, 12, 6)), ('Pediatric Surgery', 51, datetime.date(2005, 1, 21), datetime.date(2005, 10, 12)), ('Biochemistry', 57, datetime.date(2005, 6, 29), datetime.date(2004, 11, 29)), ('Microbiology', 100, datetime.date(2004, 9, 1), datetime.date(2005, 3, 6)), ('Plastic and Reconstructive Surgery', 83, datetime.date(2006, 2, 9), datetime.date(2005, 7, 21)), ('Ethics in Medical Practice', 76, datetime.date(2004, 5, 29), datetime.date(2004, 8, 28))]</t>
  </si>
  <si>
    <t>[{'Institution Name': 'Williams, Walters and Bartlett', 'Location': 'Poland', 'Type of Institution': 'Public', 'Number of Years Worked There': 18, 'Medical Center Level': 'Secondary', 'Number of Surgeries Performed': 489, 'Additional Responsibilities': ['Ship broker', 'Artist'], 'Percentage of Patients with Complications': 65.71976812605917,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'Vargas-Jones', 'Location': 'Poland', 'Type of Institution': 'Private', 'Number of Years Worked There': 13, 'Medical Center Level': 'Secondary', 'Number of Surgeries Performed': 952, 'Additional Responsibilities': ['Production assistant, radio', 'Police officer', 'Product designer', 'Fashion designer', 'Neurosurgeon'], 'Percentage of Patients with Complications': 62.4769790886478,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'Cross, Padilla and Sanchez', 'Location': 'Poland', 'Type of Institution': 'Public', 'Number of Years Worked There': 5, 'Medical Center Level': 'Tertiary', 'Number of Surgeries Performed': 328, 'Additional Responsibilities': ['Armed forces logistics/support/administrative officer', 'Programmer, systems', 'Scientist, audiological'], 'Percentage of Patients with Complications': 47.284577023358906,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'Anderson-Stafford', 'Location': 'Poland', 'Type of Institution': 'Public', 'Number of Years Worked There': 27, 'Medical Center Level': 'Primary', 'Number of Surgeries Performed': 655, 'Additional Responsibilities': ['Commercial horticulturist'], 'Percentage of Patients with Complications': 41.37643704734497,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 {'Institution Name': 'Patrick-Shaw', 'Location': 'Poland', 'Type of Institution': 'Private', 'Number of Years Worked There': 25, 'Medical Center Level': 'Tertiary', 'Number of Surgeries Performed': 137, 'Additional Responsibilities': ['Learning mentor', 'Engineer, mining', 'Scientist, biomedical', 'Radiographer, diagnostic'], 'Percentage of Patients with Complications': 10.588301186958116, 'Patient Feedback': 'The doctor was not as attentive as I would have liked.', 'Patient Feedback Label': 2, 'Recommendation Letters': 'The surgeon has demonstrated exceptional professional standards.', 'Recommendation Letters Label': 4, 'Recommendations from Former Employers': "There are no significant issues with this surgeon's performance.", 'Recommendations from Former Employers Label': 3}]</t>
  </si>
  <si>
    <t>Webb-Turner</t>
  </si>
  <si>
    <t>Catherine Roberts</t>
  </si>
  <si>
    <t>001-345-808-5677x23859</t>
  </si>
  <si>
    <t>[('Emergency Medicine', 93, datetime.date(2005, 3, 21), datetime.date(2004, 7, 6)), ('Vascular Surgery', 89, datetime.date(2005, 3, 5), datetime.date(2004, 10, 29)), ('Ethics in Medical Practice', 68, datetime.date(2004, 5, 12), datetime.date(2005, 10, 4)), ('Pediatric Surgery', 54, datetime.date(2004, 12, 22), datetime.date(2004, 7, 18)), ('Surgical Techniques', 65, datetime.date(2008, 1, 24), datetime.date(2006, 10, 13)), ('Neurosurgery', 84, datetime.date(2004, 11, 6), datetime.date(2006, 5, 24)), ('Oncological Surgery', 55, datetime.date(2006, 12, 22), datetime.date(2006, 12, 10)), ('Oncological Surgery', 83, datetime.date(2005, 2, 27), datetime.date(2004, 8, 29)), ('Anesthesiology', 89, datetime.date(2008, 1, 11), datetime.date(2006, 8, 6)), ('Anesthesiology', 93, datetime.date(2005, 4, 1), datetime.date(2006, 2, 17))]</t>
  </si>
  <si>
    <t>[{'Institution Name': 'Roth-Montgomery', 'Location': 'Romania', 'Type of Institution': 'Public', 'Number of Years Worked There': 1, 'Medical Center Level': 'Primary', 'Number of Surgeries Performed': 63, 'Additional Responsibilities': ['Comptroller'], 'Percentage of Patients with Complications': 50.88139315041631,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'Zuniga-Dominguez', 'Location': 'Romania', 'Type of Institution': 'Private', 'Number of Years Worked There': 26, 'Medical Center Level': 'Tertiary', 'Number of Surgeries Performed': 961, 'Additional Responsibilities': ['Commissioning editor', 'Customer service manager'], 'Percentage of Patients with Complications': 69.06021233921028,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 {'Institution Name': 'Daugherty-Gonzalez', 'Location': 'Romania', 'Type of Institution': 'Private', 'Number of Years Worked There': 2, 'Medical Center Level': 'Tertiary', 'Number of Surgeries Performed': 975, 'Additional Responsibilities': ['Administrator', 'Theatre stage manager', 'Tax adviser', 'Designer, fashion/clothing', 'Ambulance person'], 'Percentage of Patients with Complications': 86.2706900225518, 'Patient Feedback': 'The doctor provided excellent care and the surgery went well.', 'Patient Feedback Label': 4, 'Recommendation Letters': "The surgeon's work is reliable and meets expectations.", 'Recommendation Letters Label': 3, 'Recommendations from Former Employers': "The surgeon's work is outstanding and reliable.", 'Recommendations from Former Employers Label': 4}]</t>
  </si>
  <si>
    <t>High-risk history with numerous claims.</t>
  </si>
  <si>
    <t>Long Inc</t>
  </si>
  <si>
    <t>Kathleen Brown</t>
  </si>
  <si>
    <t>001-941-243-6314x2143</t>
  </si>
  <si>
    <t>[('Pathology', 55, datetime.date(1997, 9, 15), datetime.date(2006, 3, 18)), ('Vascular Surgery', 100, datetime.date(2006, 4, 10), datetime.date(2000, 3, 26)), ('Neurosurgery', 67, datetime.date(2006, 4, 4), datetime.date(2006, 3, 26)), ('Biochemistry', 81, datetime.date(2000, 1, 1), datetime.date(1998, 12, 12)), ('Emergency Medicine', 54, datetime.date(2001, 9, 26), datetime.date(2004, 2, 28)), ('Physiology', 92, datetime.date(2003, 1, 1), datetime.date(2001, 12, 13)), ('Neurosurgery', 86, datetime.date(2003, 1, 12), datetime.date(1998, 1, 18)), ('Cardiothoracic Surgery', 81, datetime.date(1999, 9, 27), datetime.date(2005, 12, 14)), ('Trauma Surgery', 83, datetime.date(2004, 5, 16), datetime.date(2007, 12, 13)), ('Oncological Surgery', 80, datetime.date(1997, 4, 9), datetime.date(2002, 3, 10))]</t>
  </si>
  <si>
    <t>[{'Institution Name': 'Chapman, Taylor and Cole', 'Location': 'Russia', 'Type of Institution': 'Public', 'Number of Years Worked There': 25, 'Medical Center Level': 'Primary', 'Number of Surgeries Performed': 923, 'Additional Responsibilities': ['Television/film/video producer', 'Solicitor, Scotland', 'Engineer, biomedical', 'Conservator, furniture'], 'Percentage of Patients with Complications': 51.042232660627064,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'Rosario-Smith', 'Location': 'Russia', 'Type of Institution': 'Private', 'Number of Years Worked There': 9, 'Medical Center Level': 'Secondary', 'Number of Surgeries Performed': 617, 'Additional Responsibilities': ['Therapist, sports', 'Holiday representative', 'Occupational therapist', 'Producer, television/film/video'], 'Percentage of Patients with Complications': 7.050621267907687,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 {'Institution Name': 'Romero Ltd', 'Location': 'Russia', 'Type of Institution': 'Public', 'Number of Years Worked There': 3, 'Medical Center Level': 'Tertiary', 'Number of Surgeries Performed': 563, 'Additional Responsibilities': ['Warehouse manager'], 'Percentage of Patients with Complications': 95.80732447654646, 'Patient Feedback': 'The surgery was routine and went as planned.', 'Patient Feedback Label': 3, 'Recommendation Letters': 'This surgeon has had several performance issues.', 'Recommendation Letters Label': 2, 'Recommendations from Former Employers': "This surgeon's skills were sometimes lacking.", 'Recommendations from Former Employers Label': 2}]</t>
  </si>
  <si>
    <t>Mays Group</t>
  </si>
  <si>
    <t>Jeff Brown DVM</t>
  </si>
  <si>
    <t>+1-716-467-1797x1084</t>
  </si>
  <si>
    <t>[('Microbiology', 94, datetime.date(1999, 4, 6), datetime.date(1999, 9, 15)), ('Biochemistry', 80, datetime.date(1998, 5, 20), datetime.date(2000, 6, 12)), ('Microbiology', 97, datetime.date(1999, 1, 26), datetime.date(1998, 4, 14)), ('Pharmacology', 80, datetime.date(1999, 7, 17), datetime.date(2001, 8, 24)), ('Trauma Surgery', 55, datetime.date(2001, 9, 23), datetime.date(2000, 1, 28)), ('Robotic Surgery', 63, datetime.date(1998, 6, 4), datetime.date(1999, 6, 20)), ('Emergency Medicine', 55, datetime.date(2000, 4, 2), datetime.date(2000, 12, 3)), ('Microbiology', 64, datetime.date(1999, 4, 24), datetime.date(2000, 1, 11)), ('Anatomy', 64, datetime.date(1998, 8, 20), datetime.date(2001, 6, 4)), ('Plastic and Reconstructive Surgery', 81, datetime.date(1998, 11, 19), datetime.date(1999, 5, 21))]</t>
  </si>
  <si>
    <t>[{'Institution Name': 'Miller-Aguirre', 'Location': 'India', 'Type of Institution': 'Private', 'Number of Years Worked There': 11, 'Medical Center Level': 'Secondary', 'Number of Surgeries Performed': 438, 'Additional Responsibilities': ['Optometrist', 'Development worker, community', 'Futures trader'], 'Percentage of Patients with Complications': 37.67016738372884, 'Patient Feedback': 'The recovery was standard, no major issues.', 'Patient Feedback Label': 3, 'Recommendation Letters': 'I strongly recommend this surgeon for their exceptional skills.', 'Recommendation Letters Label': 5, 'Recommendations from Former Employers': 'There were some performance concerns regarding this surgeon. Proceed with caution.', 'Recommendations from Former Employers Label': 2}]</t>
  </si>
  <si>
    <t>Williams, Harris and Sanchez</t>
  </si>
  <si>
    <t>Donald Green</t>
  </si>
  <si>
    <t>001-662-384-6020</t>
  </si>
  <si>
    <t>[('Neurosurgery', 57, datetime.date(1998, 11, 20), datetime.date(1997, 11, 27)), ('Plastic and Reconstructive Surgery', 55, datetime.date(1995, 11, 4), datetime.date(1995, 12, 4)), ('Neurosurgery', 79, datetime.date(1995, 8, 22), datetime.date(1999, 8, 6)), ('Emergency Medicine', 68, datetime.date(1995, 8, 12), datetime.date(1998, 8, 8)), ('Microbiology', 86, datetime.date(1999, 10, 5), datetime.date(1996, 6, 27)), ('Cardiothoracic Surgery', 66, datetime.date(1997, 7, 7), datetime.date(1998, 1, 7)), ('Plastic and Reconstructive Surgery', 55, datetime.date(1996, 10, 28), datetime.date(1996, 12, 5)), ('Biochemistry', 52, datetime.date(2000, 11, 28), datetime.date(1997, 11, 6)), ('Anatomy', 64, datetime.date(1995, 11, 10), datetime.date(2000, 7, 12)), ('Pediatric Surgery', 88, datetime.date(2000, 12, 18), datetime.date(1999, 12, 7))]</t>
  </si>
  <si>
    <t>[{'Institution Name': 'Dean, Sparks and Matthews', 'Location': 'France', 'Type of Institution': 'Private', 'Number of Years Worked There': 3, 'Medical Center Level': 'Primary', 'Number of Surgeries Performed': 401, 'Additional Responsibilities': ['Chartered certified accountant', 'Retail manager', 'Surveyor, planning and development'], 'Percentage of Patients with Complications': 41.9596333909383,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'Gutierrez Inc', 'Location': 'France', 'Type of Institution': 'Private', 'Number of Years Worked There': 16, 'Medical Center Level': 'Tertiary', 'Number of Surgeries Performed': 794, 'Additional Responsibilities': ['Scientist, product/process development', 'Psychotherapist, child'], 'Percentage of Patients with Complications': 32.19427910663598,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 {'Institution Name': 'Atkinson, Haynes and Martinez', 'Location': 'France', 'Type of Institution': 'Public', 'Number of Years Worked There': 9, 'Medical Center Level': 'Tertiary', 'Number of Surgeries Performed': 383, 'Additional Responsibilities': ['Designer, exhibition/display', 'Fashion designer', 'Financial controller', 'Gaffer', 'Advertising art director'], 'Percentage of Patients with Complications': 39.74931949367444, 'Patient Feedback': 'The surgery went perfectly and the follow-up care was great.', 'Patient Feedback Label': 5, 'Recommendation Letters': "There have been occasional issues with this surgeon's work.", 'Recommendation Letters Label': 2, 'Recommendations from Former Employers': "There were minor issues with this surgeon's behavior.", 'Recommendations from Former Employers Label': 2}]</t>
  </si>
  <si>
    <t>Castillo, Wilson and Daugherty</t>
  </si>
  <si>
    <t>Mrs. Virginia Armstrong</t>
  </si>
  <si>
    <t>001-633-726-5012x7566</t>
  </si>
  <si>
    <t>[('Trauma Surgery', 70, datetime.date(2004, 6, 11), datetime.date(2004, 6, 4)), ('Physiology', 50, datetime.date(2004, 6, 9), datetime.date(2004, 5, 5)), ('Biochemistry', 51, datetime.date(2004, 3, 4), datetime.date(2004, 5, 16)), ('Transplant Surgery', 55, datetime.date(2004, 4, 8), datetime.date(2004, 2, 28)), ('Ethics in Medical Practice', 71, datetime.date(2004, 3, 23), datetime.date(2004, 2, 17)), ('Oncological Surgery', 66, datetime.date(2004, 5, 5), datetime.date(2004, 5, 10)), ('Surgical Techniques', 81, datetime.date(2004, 3, 14), datetime.date(2004, 7, 4)), ('Pediatric Surgery', 75, datetime.date(2004, 6, 21), datetime.date(2004, 6, 10)), ('Orthopedic Surgery', 76, datetime.date(2004, 4, 13), datetime.date(2004, 5, 21)), ('Robotic Surgery', 71, datetime.date(2004, 2, 27), datetime.date(2004, 4, 26))]</t>
  </si>
  <si>
    <t>[{'Institution Name': 'Clark-Mendoza', 'Location': 'Poland', 'Type of Institution': 'Public', 'Number of Years Worked There': 21, 'Medical Center Level': 'Tertiary', 'Number of Surgeries Performed': 800, 'Additional Responsibilities': [], 'Percentage of Patients with Complications': 47.68056978918499,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 {'Institution Name': 'Smith, Tucker and Gonzalez', 'Location': 'Poland', 'Type of Institution': 'Private', 'Number of Years Worked There': 6, 'Medical Center Level': 'Primary', 'Number of Surgeries Performed': 563, 'Additional Responsibilities': ['Chartered legal executive (England and Wales)', 'Water engineer', 'Administrator, local government'], 'Percentage of Patients with Complications': 50.607896171261245, 'Patient Feedback': 'The doctor was amazing and the surgery was perfect.', 'Patient Feedback Label': 5, 'Recommendation Letters': 'This surgeon is highly reliable and competent.', 'Recommendation Letters Label': 4, 'Recommendations from Former Employers': 'The surgeon has shown satisfactory skills.', 'Recommendations from Former Employers Label': 3}]</t>
  </si>
  <si>
    <t>Richmond-Evans</t>
  </si>
  <si>
    <t>Sandy Beard</t>
  </si>
  <si>
    <t>592-245-6212x2379</t>
  </si>
  <si>
    <t>[('Anatomy', 69, datetime.date(2006, 1, 16), datetime.date(2003, 2, 13)), ('Pediatric Surgery', 98, datetime.date(2005, 8, 23), datetime.date(2004, 10, 29)), ('Transplant Surgery', 84, datetime.date(2004, 4, 6), datetime.date(2006, 6, 16)), ('Oncological Surgery', 54, datetime.date(2003, 10, 22), datetime.date(2003, 4, 28)), ('Surgical Techniques', 93, datetime.date(2005, 7, 25), datetime.date(2007, 5, 9)), ('Pediatric Surgery', 83, datetime.date(2005, 6, 25), datetime.date(2003, 2, 8)), ('Physiology', 74, datetime.date(2005, 3, 17), datetime.date(2003, 2, 15)), ('Transplant Surgery', 96, datetime.date(2003, 9, 24), datetime.date(2006, 11, 17)), ('Cardiothoracic Surgery', 70, datetime.date(2007, 1, 27), datetime.date(2005, 11, 12)), ('Pathology', 79, datetime.date(2007, 3, 2), datetime.date(2005, 12, 7))]</t>
  </si>
  <si>
    <t>[{'Institution Name': 'Cruz Group', 'Location': 'United Kingdom', 'Type of Institution': 'Private', 'Number of Years Worked There': 2, 'Medical Center Level': 'Primary', 'Number of Surgeries Performed': 687, 'Additional Responsibilities': ['Psychologist, sport and exercise', 'Therapist, occupational'], 'Percentage of Patients with Complications': 28.821727191084335,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'Thompson, Miller and Gonzalez', 'Location': 'United Kingdom', 'Type of Institution': 'Public', 'Number of Years Worked There': 12, 'Medical Center Level': 'Secondary', 'Number of Surgeries Performed': 541, 'Additional Responsibilities': [], 'Percentage of Patients with Complications': 21.34014368151047,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'Lopez Inc', 'Location': 'United Kingdom', 'Type of Institution': 'Private', 'Number of Years Worked There': 19, 'Medical Center Level': 'Primary', 'Number of Surgeries Performed': 627, 'Additional Responsibilities': ['Sports development officer', 'Customer service manager', 'Police officer', 'Engineer, biomedical', 'Embryologist, clinical'], 'Percentage of Patients with Complications': 47.35574442550373,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'Ellis-Frank', 'Location': 'United Kingdom', 'Type of Institution': 'Public', 'Number of Years Worked There': 23, 'Medical Center Level': 'Primary', 'Number of Surgeries Performed': 98, 'Additional Responsibilities': ['Race relations officer'], 'Percentage of Patients with Complications': 60.17080784703611,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 {'Institution Name': 'Mercer, Evans and Brown', 'Location': 'United Kingdom', 'Type of Institution': 'Public', 'Number of Years Worked There': 5, 'Medical Center Level': 'Primary', 'Number of Surgeries Performed': 322, 'Additional Responsibilities': [], 'Percentage of Patients with Complications': 93.39994538917989, 'Patient Feedback': 'The results were as expected, no complaints.', 'Patient Feedback Label': 3, 'Recommendation Letters': 'This surgeon has shown great dedication and skill.', 'Recommendation Letters Label': 4, 'Recommendations from Former Employers': "There were a few concerns about this surgeon's reliability.", 'Recommendations from Former Employers Label': 2}]</t>
  </si>
  <si>
    <t>Diaz, Rich and Jackson</t>
  </si>
  <si>
    <t>Patrick Williams</t>
  </si>
  <si>
    <t>653.706.9419x8296</t>
  </si>
  <si>
    <t>[('Orthopedic Surgery', 53, datetime.date(2003, 2, 22), datetime.date(2003, 7, 15)), ('Neurosurgery', 64, datetime.date(2003, 6, 4), datetime.date(2002, 12, 26)), ('Pharmacology', 64, datetime.date(2002, 4, 18), datetime.date(2003, 7, 2)), ('Cardiothoracic Surgery', 87, datetime.date(2003, 5, 2), datetime.date(2002, 3, 10)), ('Transplant Surgery', 91, datetime.date(2003, 11, 11), datetime.date(2003, 1, 27)), ('Plastic and Reconstructive Surgery', 62, datetime.date(2003, 5, 25), datetime.date(2003, 10, 10)), ('Anesthesiology', 62, datetime.date(2003, 6, 4), datetime.date(2002, 5, 21)), ('Biochemistry', 50, datetime.date(2002, 7, 16), datetime.date(2003, 1, 7)), ('Vascular Surgery', 97, datetime.date(2002, 4, 19), datetime.date(2003, 10, 13)), ('Oncological Surgery', 59, datetime.date(2003, 8, 6), datetime.date(2002, 3, 16))]</t>
  </si>
  <si>
    <t>[{'Institution Name': 'Faulkner, Owens and Shannon', 'Location': 'United Kingdom', 'Type of Institution': 'Private', 'Number of Years Worked There': 30, 'Medical Center Level': 'Tertiary', 'Number of Surgeries Performed': 795, 'Additional Responsibilities': [], 'Percentage of Patients with Complications': 36.73244687505207,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'Hodge, Bryant and Wiley', 'Location': 'United Kingdom', 'Type of Institution': 'Public', 'Number of Years Worked There': 4, 'Medical Center Level': 'Tertiary', 'Number of Surgeries Performed': 420, 'Additional Responsibilities': ['Facilities manager', 'Scientist, research (maths)'], 'Percentage of Patients with Complications': 78.63914442411837,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'Dorsey-Hurst', 'Location': 'United Kingdom', 'Type of Institution': 'Private', 'Number of Years Worked There': 17, 'Medical Center Level': 'Primary', 'Number of Surgeries Performed': 574, 'Additional Responsibilities': ['Training and development officer'], 'Percentage of Patients with Complications': 59.27883063244883,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 {'Institution Name': 'Daniels-French', 'Location': 'United Kingdom', 'Type of Institution': 'Public', 'Number of Years Worked There': 9, 'Medical Center Level': 'Primary', 'Number of Surgeries Performed': 454, 'Additional Responsibilities': [], 'Percentage of Patients with Complications': 48.030505528666836, 'Patient Feedback': "The doctor's instructions were unclear.", 'Patient Feedback Label': 2, 'Recommendation Letters': "The surgeon's performance is unparalleled.", 'Recommendation Letters Label': 5, 'Recommendations from Former Employers': 'The surgeon has consistently delivered extraordinary results.', 'Recommendations from Former Employers Label': 5}]</t>
  </si>
  <si>
    <t>Martinez-Fuentes</t>
  </si>
  <si>
    <t>Kenneth Roberts</t>
  </si>
  <si>
    <t>958-863-5594</t>
  </si>
  <si>
    <t>[('Cardiothoracic Surgery', 82, datetime.date(2002, 9, 9), datetime.date(2003, 6, 2)), ('Pediatric Surgery', 85, datetime.date(2000, 2, 16), datetime.date(1996, 8, 7)), ('Neurosurgery', 62, datetime.date(2000, 8, 1), datetime.date(1998, 3, 26)), ('Anatomy', 64, datetime.date(1997, 12, 26), datetime.date(1996, 5, 16)), ('Neurosurgery', 66, datetime.date(1998, 11, 20), datetime.date(1999, 11, 14)), ('Emergency Medicine', 97, datetime.date(2000, 2, 20), datetime.date(2000, 10, 8)), ('Orthopedic Surgery', 62, datetime.date(1999, 6, 24), datetime.date(2001, 6, 7)), ('Transplant Surgery', 53, datetime.date(2000, 3, 10), datetime.date(2001, 11, 11)), ('Biochemistry', 66, datetime.date(1997, 12, 2), datetime.date(1998, 11, 7)), ('Vascular Surgery', 81, datetime.date(2002, 7, 28), datetime.date(2001, 2, 23))]</t>
  </si>
  <si>
    <t>[{'Institution Name': 'Robinson-Patrick', 'Location': 'Lithuania', 'Type of Institution': 'Public', 'Number of Years Worked There': 25, 'Medical Center Level': 'Primary', 'Number of Surgeries Performed': 626, 'Additional Responsibilities': ['Accountant, chartered', 'Special effects artist', 'IT consultant', 'Financial trader'], 'Percentage of Patients with Complications': 98.86088561424347, 'Patient Feedback': 'The results were not what I hoped for.', 'Patient Feedback Label': 2, 'Recommendation Letters': 'I have no hesitation in recommending this surgeon.', 'Recommendation Letters Label': 4, 'Recommendations from Former Employers': "The surgeon's work is of high quality and consistently reliable.", 'Recommendations from Former Employers Label': 4}]</t>
  </si>
  <si>
    <t>Turner-Montgomery</t>
  </si>
  <si>
    <t>Devin Williams</t>
  </si>
  <si>
    <t>(257)506-5936</t>
  </si>
  <si>
    <t>[('Trauma Surgery', 72, datetime.date(2001, 10, 24), datetime.date(1998, 7, 26)), ('Cardiothoracic Surgery', 99, datetime.date(2001, 6, 2), datetime.date(2002, 4, 1)), ('Plastic and Reconstructive Surgery', 58, datetime.date(1998, 7, 6), datetime.date(1998, 7, 2)), ('Neurosurgery', 73, datetime.date(2002, 1, 2), datetime.date(2001, 6, 19)), ('Oncological Surgery', 76, datetime.date(2000, 7, 18), datetime.date(1998, 8, 18)), ('Anesthesiology', 72, datetime.date(2002, 1, 6), datetime.date(2001, 4, 5)), ('Orthopedic Surgery', 74, datetime.date(1999, 5, 15), datetime.date(2000, 12, 8)), ('Oncological Surgery', 53, datetime.date(1999, 5, 10), datetime.date(1999, 8, 30)), ('Emergency Medicine', 89, datetime.date(2000, 1, 26), datetime.date(1998, 5, 29)), ('Plastic and Reconstructive Surgery', 84, datetime.date(1998, 6, 30), datetime.date(1998, 9, 3))]</t>
  </si>
  <si>
    <t>[{'Institution Name': 'White-Williams', 'Location': 'South Africa', 'Type of Institution': 'Private', 'Number of Years Worked There': 11, 'Medical Center Level': 'Secondary', 'Number of Surgeries Performed': 505, 'Additional Responsibilities': ['Stage manager', 'Scientist, research (physical sciences)', 'Camera operator', 'Broadcast presenter'], 'Percentage of Patients with Complications': 88.69804486166258,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 {'Institution Name': 'Thomas, Lopez and Acosta', 'Location': 'South Africa', 'Type of Institution': 'Private', 'Number of Years Worked There': 15, 'Medical Center Level': 'Tertiary', 'Number of Surgeries Performed': 408, 'Additional Responsibilities': ['Publishing rights manager', 'Drilling engineer', 'Volunteer coordinator', 'Scientific laboratory technician', 'Private music teacher'], 'Percentage of Patients with Complications': 27.034380293323167, 'Patient Feedback': 'The care provided was inadequate. Recovery has been tough.', 'Patient Feedback Label': 2, 'Recommendation Letters': 'This surgeon is an excellent professional.', 'Recommendation Letters Label': 4, 'Recommendations from Former Employers': "The surgeon's work is generally satisfactory.", 'Recommendations from Former Employers Label': 3}]</t>
  </si>
  <si>
    <t>Middleton-Wood</t>
  </si>
  <si>
    <t>Mrs. Abigail Lewis DDS</t>
  </si>
  <si>
    <t>438-756-6685</t>
  </si>
  <si>
    <t>[('Pathology', 65, datetime.date(2003, 5, 23), datetime.date(2004, 1, 24)), ('Neurosurgery', 52, datetime.date(2000, 9, 27), datetime.date(2002, 9, 17)), ('Anatomy', 98, datetime.date(2000, 9, 4), datetime.date(2003, 9, 12)), ('Cardiothoracic Surgery', 75, datetime.date(2004, 8, 11), datetime.date(2003, 2, 3)), ('Pathology', 54, datetime.date(2004, 9, 27), datetime.date(1999, 11, 21)), ('Plastic and Reconstructive Surgery', 64, datetime.date(2000, 10, 15), datetime.date(2003, 5, 26)), ('Trauma Surgery', 96, datetime.date(2000, 10, 15), datetime.date(2003, 7, 16)), ('Pathology', 92, datetime.date(1999, 5, 20), datetime.date(2000, 10, 25)), ('Plastic and Reconstructive Surgery', 88, datetime.date(2005, 2, 24), datetime.date(2004, 3, 7)), ('Transplant Surgery', 52, datetime.date(2002, 1, 29), datetime.date(2002, 1, 12))]</t>
  </si>
  <si>
    <t>[{'Institution Name': 'Knapp PLC', 'Location': 'France', 'Type of Institution': 'Private', 'Number of Years Worked There': 7, 'Medical Center Level': 'Primary', 'Number of Surgeries Performed': 701, 'Additional Responsibilities': ['Customer service manager', 'Intelligence analyst'], 'Percentage of Patients with Complications': 0.6215106188876995,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'Johnson-Foster', 'Location': 'France', 'Type of Institution': 'Private', 'Number of Years Worked There': 27, 'Medical Center Level': 'Secondary', 'Number of Surgeries Performed': 775, 'Additional Responsibilities': ['Aeronautical engineer', 'Financial manager'], 'Percentage of Patients with Complications': 28.28282172566283,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 {'Institution Name': 'Gomez and Sons', 'Location': 'France', 'Type of Institution': 'Public', 'Number of Years Worked There': 9, 'Medical Center Level': 'Primary', 'Number of Surgeries Performed': 333, 'Additional Responsibilities': ['Dramatherapist', 'Exhibitions officer, museum/gallery', 'Quality manager'], 'Percentage of Patients with Complications': 61.571124970396085, 'Patient Feedback': 'An average experience. The surgery went as expected.', 'Patient Feedback Label': 3, 'Recommendation Letters': "The surgeon's track record is not entirely positive.", 'Recommendation Letters Label': 2, 'Recommendations from Former Employers': 'I strongly recommend this surgeon for their exceptional skills.', 'Recommendations from Former Employers Label': 5}]</t>
  </si>
  <si>
    <t>Woods, Smith and Contreras</t>
  </si>
  <si>
    <t>Deborah Richardson</t>
  </si>
  <si>
    <t>+1-475-384-9660x0287</t>
  </si>
  <si>
    <t>[('Ethics in Medical Practice', 55, datetime.date(2003, 6, 7), datetime.date(2004, 10, 31)), ('Transplant Surgery', 78, datetime.date(2001, 2, 15), datetime.date(2003, 4, 1)), ('Anesthesiology', 58, datetime.date(2001, 12, 29), datetime.date(2002, 7, 29)), ('Vascular Surgery', 55, datetime.date(2001, 1, 30), datetime.date(2004, 2, 25)), ('Trauma Surgery', 76, datetime.date(2003, 9, 10), datetime.date(2001, 9, 15)), ('Vascular Surgery', 59, datetime.date(2005, 1, 11), datetime.date(2004, 4, 12)), ('Emergency Medicine', 67, datetime.date(2001, 12, 1), datetime.date(2003, 4, 28)), ('Pathology', 84, datetime.date(2003, 7, 22), datetime.date(2001, 8, 27)), ('Microbiology', 77, datetime.date(2004, 5, 25), datetime.date(2003, 1, 8)), ('Ethics in Medical Practice', 67, datetime.date(2002, 2, 5), datetime.date(2004, 5, 30))]</t>
  </si>
  <si>
    <t>[{'Institution Name': 'Smith-Leblanc', 'Location': 'United Kingdom', 'Type of Institution': 'Public', 'Number of Years Worked There': 26, 'Medical Center Level': 'Secondary', 'Number of Surgeries Performed': 287, 'Additional Responsibilities': [], 'Percentage of Patients with Complications': 2.3243735002510424,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'Rogers, Crawford and Roman', 'Location': 'United Kingdom', 'Type of Institution': 'Public', 'Number of Years Worked There': 27, 'Medical Center Level': 'Tertiary', 'Number of Surgeries Performed': 434, 'Additional Responsibilities': ['Private music teacher', 'Freight forwarder', 'Wellsite geologist', 'Charity fundraiser'], 'Percentage of Patients with Complications': 5.646801798304491,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 {'Institution Name': 'Romero-Hart', 'Location': 'United Kingdom', 'Type of Institution': 'Public', 'Number of Years Worked There': 27, 'Medical Center Level': 'Secondary', 'Number of Surgeries Performed': 378, 'Additional Responsibilities': ['Scientist, biomedical', 'Mining engineer', 'Producer, television/film/video', 'Futures trader', 'Lexicographer'], 'Percentage of Patients with Complications': 16.428291798370488, 'Patient Feedback': 'Satisfied with the surgery and the care provided.', 'Patient Feedback Label': 4, 'Recommendation Letters': "The surgeon's behavior and skills are not up to par.", 'Recommendation Letters Label': 1, 'Recommendations from Former Employers': 'I strongly recommend this surgeon for their excellent work.', 'Recommendations from Former Employers Label': 4}]</t>
  </si>
  <si>
    <t>Garcia LLC</t>
  </si>
  <si>
    <t>Teresa Patrick</t>
  </si>
  <si>
    <t>001-950-684-9439x853</t>
  </si>
  <si>
    <t>[('Microbiology', 61, datetime.date(1996, 10, 5), datetime.date(2004, 11, 2)), ('Vascular Surgery', 87, datetime.date(2005, 4, 1), datetime.date(1998, 12, 20)), ('Oncological Surgery', 70, datetime.date(1997, 8, 8), datetime.date(2007, 1, 17)), ('Cardiothoracic Surgery', 75, datetime.date(2002, 8, 17), datetime.date(2006, 8, 30)), ('Trauma Surgery', 78, datetime.date(2001, 9, 6), datetime.date(2004, 5, 18)), ('Emergency Medicine', 80, datetime.date(2006, 7, 6), datetime.date(2001, 2, 6)), ('Biochemistry', 98, datetime.date(2006, 11, 2), datetime.date(2000, 8, 15)), ('Cardiothoracic Surgery', 100, datetime.date(1996, 12, 5), datetime.date(1997, 2, 13)), ('Robotic Surgery', 68, datetime.date(2003, 1, 9), datetime.date(2006, 2, 12)), ('Vascular Surgery', 86, datetime.date(2005, 4, 9), datetime.date(1999, 6, 10))]</t>
  </si>
  <si>
    <t>[{'Institution Name': 'Vargas, Smith and Wilson', 'Location': 'India', 'Type of Institution': 'Private', 'Number of Years Worked There': 9, 'Medical Center Level': 'Primary', 'Number of Surgeries Performed': 835, 'Additional Responsibilities': [], 'Percentage of Patients with Complications': 72.16113908879018, 'Patient Feedback': 'I felt uneasy about the whole process.', 'Patient Feedback Label': 2, 'Recommendation Letters': 'The surgeon performs to a satisfactory level.', 'Recommendation Letters Label': 3, 'Recommendations from Former Employers': 'This surgeon is outstanding. Their surgical skills and dedication to patient care are exemplary.', 'Recommendations from Former Employers Label': 5}]</t>
  </si>
  <si>
    <t>Graham Ltd</t>
  </si>
  <si>
    <t>Robert Patel</t>
  </si>
  <si>
    <t>899-531-1192x024</t>
  </si>
  <si>
    <t>[('Robotic Surgery', 59, datetime.date(2001, 11, 2), datetime.date(2000, 11, 30)), ('Orthopedic Surgery', 93, datetime.date(2000, 11, 7), datetime.date(2000, 7, 7)), ('Vascular Surgery', 56, datetime.date(2001, 11, 18), datetime.date(2001, 11, 22)), ('Orthopedic Surgery', 56, datetime.date(2001, 12, 6), datetime.date(2001, 3, 7)), ('Orthopedic Surgery', 54, datetime.date(2001, 8, 19), datetime.date(2000, 11, 25)), ('Pathology', 95, datetime.date(2000, 8, 1), datetime.date(2001, 8, 16)), ('Anatomy', 70, datetime.date(2000, 9, 25), datetime.date(2000, 12, 5)), ('Vascular Surgery', 51, datetime.date(2001, 12, 2), datetime.date(2001, 10, 8)), ('Pharmacology', 68, datetime.date(2001, 1, 9), datetime.date(2001, 12, 30)), ('Biochemistry', 72, datetime.date(2001, 7, 11), datetime.date(2001, 1, 4))]</t>
  </si>
  <si>
    <t>[{'Institution Name': 'Jackson Group', 'Location': 'Romania', 'Type of Institution': 'Public', 'Number of Years Worked There': 2, 'Medical Center Level': 'Secondary', 'Number of Surgeries Performed': 125, 'Additional Responsibilities': ['Administrator, Civil Service', 'Engineer, technical sales', 'Engineer, electronics'], 'Percentage of Patients with Complications': 82.75481174687265, 'Patient Feedback': 'The procedure was performed competently.', 'Patient Feedback Label': 3, 'Recommendation Letters': 'This surgeon is highly competent and professional.', 'Recommendation Letters Label': 4, 'Recommendations from Former Employers': "There were significant concerns regarding this surgeon's performance.", 'Recommendations from Former Employers Label': 1}]</t>
  </si>
  <si>
    <t>Lynch, Bryant and Moore</t>
  </si>
  <si>
    <t>Mary Wilson</t>
  </si>
  <si>
    <t>780-214-3680</t>
  </si>
  <si>
    <t>[('Microbiology', 80, datetime.date(2000, 5, 12), datetime.date(1996, 5, 1)), ('Transplant Surgery', 89, datetime.date(1997, 6, 30), datetime.date(1996, 3, 22)), ('Pharmacology', 78, datetime.date(1996, 10, 7), datetime.date(2000, 5, 22)), ('Transplant Surgery', 61, datetime.date(1996, 8, 10), datetime.date(2001, 7, 18)), ('Vascular Surgery', 73, datetime.date(1995, 11, 11), datetime.date(1996, 5, 12)), ('Pharmacology', 70, datetime.date(1997, 6, 3), datetime.date(1998, 4, 27)), ('Physiology', 79, datetime.date(1994, 12, 31), datetime.date(1995, 1, 9)), ('Pathology', 58, datetime.date(2000, 9, 30), datetime.date(2001, 1, 9)), ('Biochemistry', 78, datetime.date(1999, 2, 14), datetime.date(2000, 7, 9)), ('Robotic Surgery', 69, datetime.date(1997, 7, 7), datetime.date(1999, 9, 11))]</t>
  </si>
  <si>
    <t>[{'Institution Name': 'Pena-Lloyd', 'Location': 'United Kingdom', 'Type of Institution': 'Private', 'Number of Years Worked There': 9, 'Medical Center Level': 'Primary', 'Number of Surgeries Performed': 966, 'Additional Responsibilities': ['Market researcher', 'Engineer, agricultural', 'Marine scientist', 'Journalist, newspaper'], 'Percentage of Patients with Complications': 78.88379398148105,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'Robles-Martinez', 'Location': 'United Kingdom', 'Type of Institution': 'Public', 'Number of Years Worked There': 19, 'Medical Center Level': 'Tertiary', 'Number of Surgeries Performed': 74, 'Additional Responsibilities': ['Consulting civil engineer', 'Teacher, music', 'Geoscientist', 'Theatre director'], 'Percentage of Patients with Complications': 48.02521133637223,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 {'Institution Name': 'Lewis-Johnson', 'Location': 'United Kingdom', 'Type of Institution': 'Private', 'Number of Years Worked There': 26, 'Medical Center Level': 'Primary', 'Number of Surgeries Performed': 670, 'Additional Responsibilities': ['Loss adjuster, chartered', 'Librarian, academic'], 'Percentage of Patients with Complications': 92.05551166723549, 'Patient Feedback': 'Overall, a negative experience with poor results.', 'Patient Feedback Label': 2, 'Recommendation Letters': "This surgeon's conduct has been highly problematic.", 'Recommendation Letters Label': 1, 'Recommendations from Former Employers': "The surgeon's performance is acceptable.", 'Recommendations from Former Employers Label': 3}]</t>
  </si>
  <si>
    <t>Jones-Brown</t>
  </si>
  <si>
    <t>Kendra White</t>
  </si>
  <si>
    <t>+1-971-566-5603x26251</t>
  </si>
  <si>
    <t>[('Oncological Surgery', 71, datetime.date(2000, 2, 4), datetime.date(1998, 7, 21)), ('Pediatric Surgery', 92, datetime.date(1999, 5, 17), datetime.date(2005, 4, 25)), ('Physiology', 50, datetime.date(1998, 11, 14), datetime.date(2003, 1, 27)), ('Anatomy', 70, datetime.date(1999, 12, 1), datetime.date(2004, 4, 26)), ('Robotic Surgery', 79, datetime.date(2005, 5, 9), datetime.date(2000, 7, 14)), ('Surgical Techniques', 77, datetime.date(1998, 10, 10), datetime.date(2000, 3, 17)), ('Pathology', 88, datetime.date(2002, 4, 19), datetime.date(2004, 5, 13)), ('Anatomy', 93, datetime.date(2000, 1, 13), datetime.date(2003, 12, 11)), ('Oncological Surgery', 56, datetime.date(2003, 1, 12), datetime.date(2002, 5, 3)), ('Anesthesiology', 96, datetime.date(2002, 8, 28), datetime.date(1999, 4, 15))]</t>
  </si>
  <si>
    <t>[{'Institution Name': 'Morris-Mcdonald', 'Location': 'Philippines', 'Type of Institution': 'Public', 'Number of Years Worked There': 30, 'Medical Center Level': 'Primary', 'Number of Surgeries Performed': 433, 'Additional Responsibilities': ['Surveyor, building control', 'Accommodation manager'], 'Percentage of Patients with Complications': 80.01299605819597, 'Patient Feedback': 'The doctor was caring and the surgery a success.', 'Patient Feedback Label': 4, 'Recommendation Letters': 'I strongly recommend this surgeon for their exceptional skills.', 'Recommendation Letters Label': 5, 'Recommendations from Former Employers': 'The surgeon meets the necessary requirements.', 'Recommendations from Former Employers Label': 3}]</t>
  </si>
  <si>
    <t>Brown Ltd</t>
  </si>
  <si>
    <t>Jessica Davis</t>
  </si>
  <si>
    <t>(761)853-9851x501</t>
  </si>
  <si>
    <t>[('Transplant Surgery', 94, datetime.date(1997, 8, 13), datetime.date(2005, 7, 15)), ('Plastic and Reconstructive Surgery', 63, datetime.date(2002, 3, 27), datetime.date(2007, 3, 30)), ('Orthopedic Surgery', 82, datetime.date(2004, 8, 17), datetime.date(2004, 11, 27)), ('Surgical Techniques', 86, datetime.date(2003, 10, 20), datetime.date(2002, 9, 16)), ('Biochemistry', 69, datetime.date(1997, 7, 27), datetime.date(1998, 4, 30)), ('Pharmacology', 98, datetime.date(2001, 7, 29), datetime.date(1997, 5, 11)), ('Biochemistry', 83, datetime.date(2002, 1, 9), datetime.date(2006, 3, 9)), ('Physiology', 63, datetime.date(2001, 3, 24), datetime.date(2002, 2, 28)), ('Anatomy', 91, datetime.date(2001, 12, 28), datetime.date(2001, 12, 28)), ('Orthopedic Surgery', 87, datetime.date(2001, 7, 21), datetime.date(2005, 1, 29))]</t>
  </si>
  <si>
    <t>[{'Institution Name': 'Jones-Ramirez', 'Location': 'Russia', 'Type of Institution': 'Public', 'Number of Years Worked There': 16, 'Medical Center Level': 'Secondary', 'Number of Surgeries Performed': 200, 'Additional Responsibilities': ['Medical laboratory scientific officer', 'Mechanical engineer', 'Government social research officer', 'Civil engineer, contracting'], 'Percentage of Patients with Complications': 13.768767634235957,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'Mccormick-Welch', 'Location': 'Russia', 'Type of Institution': 'Public', 'Number of Years Worked There': 11, 'Medical Center Level': 'Secondary', 'Number of Surgeries Performed': 884, 'Additional Responsibilities': ['Development worker, community', 'Doctor, hospital', 'Actor', 'Water engineer'], 'Percentage of Patients with Complications': 71.64417256319338,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'Parker Ltd', 'Location': 'Russia', 'Type of Institution': 'Public', 'Number of Years Worked There': 29, 'Medical Center Level': 'Tertiary', 'Number of Surgeries Performed': 791, 'Additional Responsibilities': [], 'Percentage of Patients with Complications': 96.23073323699955,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'Morrison, Mcgee and Bolton', 'Location': 'Russia', 'Type of Institution': 'Private', 'Number of Years Worked There': 21, 'Medical Center Level': 'Tertiary', 'Number of Surgeries Performed': 795, 'Additional Responsibilities': ['Web designer'], 'Percentage of Patients with Complications': 55.57410974471072,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 {'Institution Name': 'Graham PLC', 'Location': 'Russia', 'Type of Institution': 'Public', 'Number of Years Worked There': 9, 'Medical Center Level': 'Tertiary', 'Number of Surgeries Performed': 621, 'Additional Responsibilities': ['Banker', 'Professor Emeritus', 'Translator'], 'Percentage of Patients with Complications': 39.952712591352345, 'Patient Feedback': 'An average experience. The surgery went as expected.', 'Patient Feedback Label': 3, 'Recommendation Letters': 'The surgeon has demonstrated excellent skills and professionalism.', 'Recommendation Letters Label': 4, 'Recommendations from Former Employers': "This surgeon's work was consistently inadequate.", 'Recommendations from Former Employers Label': 1}]</t>
  </si>
  <si>
    <t>Solis-Ward</t>
  </si>
  <si>
    <t>Melissa Johnson</t>
  </si>
  <si>
    <t>001-336-717-3865x04419</t>
  </si>
  <si>
    <t>[('Robotic Surgery', 77, datetime.date(2003, 12, 16), datetime.date(2002, 12, 19)), ('Orthopedic Surgery', 68, datetime.date(2003, 6, 4), datetime.date(2004, 1, 9)), ('Oncological Surgery', 79, datetime.date(2003, 12, 31), datetime.date(2003, 12, 26)), ('Emergency Medicine', 65, datetime.date(2002, 8, 12), datetime.date(2004, 5, 31)), ('Physiology', 82, datetime.date(2003, 8, 7), datetime.date(2002, 10, 8)), ('Pharmacology', 67, datetime.date(2003, 11, 8), datetime.date(2003, 12, 24)), ('Pediatric Surgery', 79, datetime.date(2003, 1, 18), datetime.date(2003, 8, 12)), ('Oncological Surgery', 97, datetime.date(2004, 1, 16), datetime.date(2004, 1, 19)), ('Transplant Surgery', 61, datetime.date(2002, 11, 7), datetime.date(2003, 8, 21)), ('Oncological Surgery', 82, datetime.date(2004, 4, 19), datetime.date(2004, 6, 28))]</t>
  </si>
  <si>
    <t>[{'Institution Name': 'Carr and Sons', 'Location': 'Argentina', 'Type of Institution': 'Public', 'Number of Years Worked There': 7, 'Medical Center Level': 'Primary', 'Number of Surgeries Performed': 605, 'Additional Responsibilities': ['Electrical engineer', 'Programmer, applications', 'Applications developer', 'Programme researcher, broadcasting/film/video'], 'Percentage of Patients with Complications': 31.43813873714093,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'Richardson, Smith and Stewart', 'Location': 'Argentina', 'Type of Institution': 'Private', 'Number of Years Worked There': 28, 'Medical Center Level': 'Secondary', 'Number of Surgeries Performed': 136, 'Additional Responsibilities': ['Psychologist, prison and probation services', 'Designer, fashion/clothing'], 'Percentage of Patients with Complications': 50.519330063337975,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 {'Institution Name': 'Krause LLC', 'Location': 'Argentina', 'Type of Institution': 'Public', 'Number of Years Worked There': 20, 'Medical Center Level': 'Secondary', 'Number of Surgeries Performed': 865, 'Additional Responsibilities': ['Tourism officer', 'Herbalist', 'Air traffic controller'], 'Percentage of Patients with Complications': 56.24692083583722, 'Patient Feedback': 'The care after the surgery was minimal.', 'Patient Feedback Label': 2, 'Recommendation Letters': 'I strongly endorse this surgeon for any advanced role.', 'Recommendation Letters Label': 5, 'Recommendations from Former Employers': "This surgeon's work was consistently below expectations.", 'Recommendations from Former Employers Label': 1}]</t>
  </si>
  <si>
    <t>Baker-Haynes</t>
  </si>
  <si>
    <t>Helen Johnson</t>
  </si>
  <si>
    <t>620.514.3074</t>
  </si>
  <si>
    <t>[('Plastic and Reconstructive Surgery', 58, datetime.date(2004, 11, 2), datetime.date(2002, 5, 15)), ('Pediatric Surgery', 57, datetime.date(2005, 2, 17), datetime.date(2002, 1, 9)), ('Pediatric Surgery', 68, datetime.date(2002, 12, 10), datetime.date(2004, 12, 18)), ('Biochemistry', 76, datetime.date(2003, 5, 13), datetime.date(2003, 10, 28)), ('Pediatric Surgery', 84, datetime.date(2005, 7, 24), datetime.date(2004, 9, 15)), ('Vascular Surgery', 64, datetime.date(2002, 11, 15), datetime.date(2001, 10, 5)), ('Oncological Surgery', 90, datetime.date(2006, 2, 13), datetime.date(2002, 10, 10)), ('Vascular Surgery', 73, datetime.date(2001, 6, 11), datetime.date(2001, 6, 11)), ('Cardiothoracic Surgery', 79, datetime.date(2003, 7, 24), datetime.date(2000, 12, 4)), ('Pediatric Surgery', 91, datetime.date(2003, 12, 9), datetime.date(2005, 5, 26))]</t>
  </si>
  <si>
    <t>[{'Institution Name': 'Newman, Leon and Schmidt', 'Location': 'France', 'Type of Institution': 'Public', 'Number of Years Worked There': 1, 'Medical Center Level': 'Secondary', 'Number of Surgeries Performed': 943, 'Additional Responsibilities': [], 'Percentage of Patients with Complications': 85.96374300817635,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'Haynes-Taylor', 'Location': 'France', 'Type of Institution': 'Private', 'Number of Years Worked There': 30, 'Medical Center Level': 'Secondary', 'Number of Surgeries Performed': 43, 'Additional Responsibilities': ['Engineer, maintenance (IT)', 'Dentist', 'Hotel manager'], 'Percentage of Patients with Complications': 10.85746984147934,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'Kennedy and Sons', 'Location': 'France', 'Type of Institution': 'Private', 'Number of Years Worked There': 25, 'Medical Center Level': 'Secondary', 'Number of Surgeries Performed': 804, 'Additional Responsibilities': ['Therapist, sports', 'Health and safety adviser', 'Contracting civil engineer', 'Industrial/product designer', 'Hydrogeologist'], 'Percentage of Patients with Complications': 19.96576298444208,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 {'Institution Name': 'Glover Inc', 'Location': 'France', 'Type of Institution': 'Private', 'Number of Years Worked There': 5, 'Medical Center Level': 'Primary', 'Number of Surgeries Performed': 547, 'Additional Responsibilities': [], 'Percentage of Patients with Complications': 97.72147791034354, 'Patient Feedback': 'I had issues during recovery that were not addressed.', 'Patient Feedback Label': 2, 'Recommendation Letters': 'I have no reservations in recommending this surgeon for any position.', 'Recommendation Letters Label': 5, 'Recommendations from Former Employers': "There were some concerns about this surgeon's professionalism.", 'Recommendations from Former Employers Label': 2}]</t>
  </si>
  <si>
    <t>Hunt-Johnson</t>
  </si>
  <si>
    <t>Michael Snyder</t>
  </si>
  <si>
    <t>[('Microbiology', 83, datetime.date(2003, 1, 22), datetime.date(2002, 12, 4)), ('Pharmacology', 64, datetime.date(2001, 2, 6), datetime.date(2001, 4, 13)), ('Transplant Surgery', 90, datetime.date(2003, 4, 22), datetime.date(2001, 3, 29)), ('Pediatric Surgery', 93, datetime.date(2002, 12, 17), datetime.date(2002, 12, 25)), ('Anatomy', 58, datetime.date(2001, 5, 4), datetime.date(2001, 9, 4)), ('Transplant Surgery', 89, datetime.date(2002, 11, 26), datetime.date(2002, 8, 9)), ('Biochemistry', 58, datetime.date(2001, 8, 21), datetime.date(2001, 9, 16)), ('Oncological Surgery', 59, datetime.date(2003, 1, 15), datetime.date(2001, 12, 19)), ('Robotic Surgery', 99, datetime.date(2002, 3, 7), datetime.date(2001, 5, 5)), ('Cardiothoracic Surgery', 63, datetime.date(2001, 2, 9), datetime.date(2001, 11, 22))]</t>
  </si>
  <si>
    <t>[{'Institution Name': 'Griffin-Smith', 'Location': 'Ukraine', 'Type of Institution': 'Public', 'Number of Years Worked There': 18, 'Medical Center Level': 'Primary', 'Number of Surgeries Performed': 309, 'Additional Responsibilities': ['Research officer, political party'], 'Percentage of Patients with Complications': 10.308847664156017,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 {'Institution Name': 'Burgess LLC', 'Location': 'Ukraine', 'Type of Institution': 'Private', 'Number of Years Worked There': 16, 'Medical Center Level': 'Primary', 'Number of Surgeries Performed': 183, 'Additional Responsibilities': ['Bookseller'], 'Percentage of Patients with Complications': 72.9490416615734, 'Patient Feedback': 'The surgery was below expectations. The follow-up was poor.', 'Patient Feedback Label': 2, 'Recommendation Letters': 'I strongly endorse this surgeon for any advanced role.', 'Recommendation Letters Label': 4, 'Recommendations from Former Employers': 'I have no reservations in recommending this surgeon for any position.', 'Recommendations from Former Employers Label': 5}]</t>
  </si>
  <si>
    <t>Ward, Lindsey and Hutchinson</t>
  </si>
  <si>
    <t>Madison Johnson</t>
  </si>
  <si>
    <t>776-308-7493x9988</t>
  </si>
  <si>
    <t>[('Vascular Surgery', 90, datetime.date(1999, 1, 7), datetime.date(1998, 10, 4)), ('Physiology', 90, datetime.date(1999, 1, 3), datetime.date(1999, 2, 5)), ('Transplant Surgery', 75, datetime.date(1998, 11, 15), datetime.date(1998, 7, 31)), ('Vascular Surgery', 86, datetime.date(1998, 6, 12), datetime.date(1998, 5, 3)), ('Pediatric Surgery', 83, datetime.date(1998, 12, 24), datetime.date(1998, 1, 6)), ('Vascular Surgery', 75, datetime.date(1998, 7, 31), datetime.date(1998, 2, 13)), ('Anatomy', 97, datetime.date(1998, 5, 1), datetime.date(1998, 11, 5)), ('Vascular Surgery', 53, datetime.date(1997, 12, 1), datetime.date(1999, 2, 7)), ('Physiology', 74, datetime.date(1998, 10, 8), datetime.date(1998, 7, 2)), ('Physiology', 52, datetime.date(1998, 4, 6), datetime.date(1998, 9, 18))]</t>
  </si>
  <si>
    <t>[{'Institution Name': 'Roberts-Patterson', 'Location': 'Uzbekistan', 'Type of Institution': 'Private', 'Number of Years Worked There': 9, 'Medical Center Level': 'Primary', 'Number of Surgeries Performed': 803, 'Additional Responsibilities': ['Ergonomist', 'Gaffer'], 'Percentage of Patients with Complications': 20.219995163268113,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 {'Institution Name': 'Bass Inc', 'Location': 'Uzbekistan', 'Type of Institution': 'Private', 'Number of Years Worked There': 19, 'Medical Center Level': 'Secondary', 'Number of Surgeries Performed': 483, 'Additional Responsibilities': ['International aid/development worker', 'Field trials officer', 'English as a second language teacher'], 'Percentage of Patients with Complications': 19.52239864882085, 'Patient Feedback': 'The doctor showed no empathy and was very rough.', 'Patient Feedback Label': 1, 'Recommendation Letters': "The surgeon's work has been subpar and concerning.", 'Recommendation Letters Label': 1, 'Recommendations from Former Employers': 'I recommend this surgeon. They have consistently shown good skills and a professional demeanor.', 'Recommendations from Former Employers Label': 4}]</t>
  </si>
  <si>
    <t>Williamson Ltd</t>
  </si>
  <si>
    <t>Daniel Powell</t>
  </si>
  <si>
    <t>207.672.8503</t>
  </si>
  <si>
    <t>[('Pharmacology', 89, datetime.date(2007, 8, 14), datetime.date(2007, 3, 13)), ('Physiology', 71, datetime.date(2008, 2, 21), datetime.date(2005, 4, 12)), ('Orthopedic Surgery', 99, datetime.date(2005, 12, 13), datetime.date(2007, 11, 24)), ('Vascular Surgery', 99, datetime.date(2008, 1, 25), datetime.date(2005, 6, 24)), ('Physiology', 53, datetime.date(2005, 8, 31), datetime.date(2005, 12, 3)), ('Anesthesiology', 75, datetime.date(2002, 7, 20), datetime.date(2007, 12, 10)), ('Cardiothoracic Surgery', 70, datetime.date(2001, 5, 21), datetime.date(2004, 3, 2)), ('Emergency Medicine', 81, datetime.date(2002, 4, 1), datetime.date(2004, 2, 3)), ('Orthopedic Surgery', 53, datetime.date(2005, 10, 12), datetime.date(2002, 10, 10)), ('Robotic Surgery', 50, datetime.date(2004, 11, 5), datetime.date(2004, 4, 26))]</t>
  </si>
  <si>
    <t>[{'Institution Name': 'Bauer LLC', 'Location': 'Russia', 'Type of Institution': 'Private', 'Number of Years Worked There': 12, 'Medical Center Level': 'Secondary', 'Number of Surgeries Performed': 830, 'Additional Responsibilities': ['Sub', 'Private music teacher', 'Development worker, international aid', 'Engineer, maintenance', 'Corporate treasurer'], 'Percentage of Patients with Complications': 75.88835687441541,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 {'Institution Name': 'Williams, Smith and Flores', 'Location': 'Russia', 'Type of Institution': 'Public', 'Number of Years Worked There': 27, 'Medical Center Level': 'Secondary', 'Number of Surgeries Performed': 630, 'Additional Responsibilities': ['Public house manager', 'Surveyor, hydrographic'], 'Percentage of Patients with Complications': 85.54134442191935, 'Patient Feedback': 'Extremely dissatisfied with the entire process.', 'Patient Feedback Label': 1, 'Recommendation Letters': 'The surgeon has demonstrated excellent skills and professionalism.', 'Recommendation Letters Label': 4, 'Recommendations from Former Employers': 'This surgeon frequently failed to meet expectations.', 'Recommendations from Former Employers Label': 1}]</t>
  </si>
  <si>
    <t>Powell Inc</t>
  </si>
  <si>
    <t>Terry Evans</t>
  </si>
  <si>
    <t>+1-566-871-5652x260</t>
  </si>
  <si>
    <t>[('Physiology', 93, datetime.date(2003, 1, 25), datetime.date(2004, 9, 6)), ('Robotic Surgery', 72, datetime.date(2003, 5, 24), datetime.date(2005, 7, 24)), ('Pharmacology', 97, datetime.date(2005, 4, 16), datetime.date(2004, 4, 1)), ('Pediatric Surgery', 69, datetime.date(2003, 1, 28), datetime.date(2004, 9, 17)), ('Physiology', 97, datetime.date(2004, 7, 14), datetime.date(2003, 6, 28)), ('Surgical Techniques', 94, datetime.date(2005, 3, 10), datetime.date(2003, 11, 29)), ('Ethics in Medical Practice', 94, datetime.date(2004, 9, 18), datetime.date(2004, 10, 3)), ('Cardiothoracic Surgery', 63, datetime.date(2004, 2, 8), datetime.date(2004, 6, 15)), ('Oncological Surgery', 57, datetime.date(2005, 6, 17), datetime.date(2004, 9, 14)), ('Pharmacology', 86, datetime.date(2003, 12, 16), datetime.date(2003, 8, 31))]</t>
  </si>
  <si>
    <t>[{'Institution Name': 'Hernandez LLC', 'Location': 'Ethiopia', 'Type of Institution': 'Public', 'Number of Years Worked There': 4, 'Medical Center Level': 'Primary', 'Number of Surgeries Performed': 368, 'Additional Responsibilities': ['Adult guidance worker', 'Social research officer, government', 'Management consultant'], 'Percentage of Patients with Complications': 31.89731404988464,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'Stephens and Sons', 'Location': 'Ethiopia', 'Type of Institution': 'Public', 'Number of Years Worked There': 18, 'Medical Center Level': 'Secondary', 'Number of Surgeries Performed': 858, 'Additional Responsibilities': [], 'Percentage of Patients with Complications': 64.30269657646123,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'Smith, Smith and Anderson', 'Location': 'Ethiopia', 'Type of Institution': 'Private', 'Number of Years Worked There': 26, 'Medical Center Level': 'Secondary', 'Number of Surgeries Performed': 15, 'Additional Responsibilities': ['Corporate treasurer', 'Sales promotion account executive', 'Investment banker, corporate', 'Public librarian'], 'Percentage of Patients with Complications': 58.43819049795276,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'Gates LLC', 'Location': 'Ethiopia', 'Type of Institution': 'Public', 'Number of Years Worked There': 3, 'Medical Center Level': 'Secondary', 'Number of Surgeries Performed': 380, 'Additional Responsibilities': ['Tax adviser', 'Programmer, multimedia', 'Retail banker', 'Surveyor, insurance'], 'Percentage of Patients with Complications': 6.502353285390972,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 {'Institution Name': 'Davis-Pratt', 'Location': 'Ethiopia', 'Type of Institution': 'Public', 'Number of Years Worked There': 3, 'Medical Center Level': 'Secondary', 'Number of Surgeries Performed': 160, 'Additional Responsibilities': ['Adult guidance worker', 'Teacher, adult education', 'Chief Marketing Officer'], 'Percentage of Patients with Complications': 54.62862287048315, 'Patient Feedback': 'The results were as expected, no complaints.', 'Patient Feedback Label': 3, 'Recommendation Letters': 'This surgeon is a top-tier professional with outstanding abilities.', 'Recommendation Letters Label': 5, 'Recommendations from Former Employers': 'The surgeon performs adequately under normal conditions.', 'Recommendations from Former Employers Label': 3}]</t>
  </si>
  <si>
    <t>Solis, Nelson and Palmer</t>
  </si>
  <si>
    <t>Jennifer Simmons</t>
  </si>
  <si>
    <t>565-316-0582x68955</t>
  </si>
  <si>
    <t>[('Microbiology', 82, datetime.date(2000, 1, 22), datetime.date(2004, 3, 17)), ('Trauma Surgery', 58, datetime.date(1998, 6, 6), datetime.date(1998, 8, 21)), ('Pediatric Surgery', 80, datetime.date(2001, 3, 10), datetime.date(2003, 5, 22)), ('Ethics in Medical Practice', 63, datetime.date(2003, 7, 31), datetime.date(2004, 10, 26)), ('Anesthesiology', 85, datetime.date(1996, 9, 14), datetime.date(2004, 9, 16)), ('Emergency Medicine', 93, datetime.date(2003, 12, 20), datetime.date(2001, 3, 20)), ('Neurosurgery', 71, datetime.date(2004, 9, 10), datetime.date(2002, 7, 10)), ('Emergency Medicine', 74, datetime.date(1998, 2, 26), datetime.date(2003, 12, 4)), ('Anesthesiology', 87, datetime.date(2001, 12, 9), datetime.date(1999, 12, 22)), ('Transplant Surgery', 98, datetime.date(2001, 12, 29), datetime.date(2002, 12, 30))]</t>
  </si>
  <si>
    <t>[{'Institution Name': 'Miller, Douglas and Sanchez', 'Location': 'Romania', 'Type of Institution': 'Private', 'Number of Years Worked There': 18, 'Medical Center Level': 'Tertiary', 'Number of Surgeries Performed': 542, 'Additional Responsibilities': [], 'Percentage of Patients with Complications': 41.877143344077616,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'George PLC', 'Location': 'Romania', 'Type of Institution': 'Private', 'Number of Years Worked There': 21, 'Medical Center Level': 'Primary', 'Number of Surgeries Performed': 178, 'Additional Responsibilities': ['Child psychotherapist', 'Psychotherapist'], 'Percentage of Patients with Complications': 24.999816976701627,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'Fisher Group', 'Location': 'Romania', 'Type of Institution': 'Public', 'Number of Years Worked There': 20, 'Medical Center Level': 'Secondary', 'Number of Surgeries Performed': 930, 'Additional Responsibilities': ['Farm manager', 'Housing manager/officer', 'Surveyor, hydrographic', 'Dispensing optician', 'Architectural technologist'], 'Percentage of Patients with Complications': 80.73640495947672,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'Rogers, Beasley and Erickson', 'Location': 'Romania', 'Type of Institution': 'Public', 'Number of Years Worked There': 18, 'Medical Center Level': 'Secondary', 'Number of Surgeries Performed': 123, 'Additional Responsibilities': ['Acupuncturist', 'Information officer', 'Press sub'], 'Percentage of Patients with Complications': 93.65716986501505,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 {'Institution Name': 'Moran, Cole and Lambert', 'Location': 'Romania', 'Type of Institution': 'Public', 'Number of Years Worked There': 16, 'Medical Center Level': 'Primary', 'Number of Surgeries Performed': 660, 'Additional Responsibilities': ['Designer, blown glass/stained glass'], 'Percentage of Patients with Complications': 67.39138648567307, 'Patient Feedback': 'Worst experience ever. The doctor made several mistakes.', 'Patient Feedback Label': 1, 'Recommendation Letters': 'The surgeon has received numerous negative reviews.', 'Recommendation Letters Label': 1, 'Recommendations from Former Employers': 'The surgeon has shown sufficient professional competence.', 'Recommendations from Former Employers Label': 3}]</t>
  </si>
  <si>
    <t>Rice and Sons</t>
  </si>
  <si>
    <t>Chris Turner</t>
  </si>
  <si>
    <t>+1-761-582-9380x1674</t>
  </si>
  <si>
    <t>[('Vascular Surgery', 70, datetime.date(1996, 11, 29), datetime.date(1995, 10, 19)), ('Pediatric Surgery', 91, datetime.date(1995, 12, 14), datetime.date(1996, 6, 16)), ('Oncological Surgery', 89, datetime.date(1995, 11, 17), datetime.date(1997, 6, 12)), ('Surgical Techniques', 65, datetime.date(1997, 6, 2), datetime.date(1996, 7, 11)), ('Oncological Surgery', 91, datetime.date(1995, 9, 9), datetime.date(1997, 1, 29)), ('Emergency Medicine', 78, datetime.date(1995, 10, 31), datetime.date(1995, 12, 17)), ('Plastic and Reconstructive Surgery', 53, datetime.date(1996, 8, 16), datetime.date(1996, 8, 25)), ('Pharmacology', 69, datetime.date(1996, 11, 13), datetime.date(1997, 2, 8)), ('Microbiology', 52, datetime.date(1996, 4, 10), datetime.date(1996, 5, 24)), ('Physiology', 59, datetime.date(1996, 7, 28), datetime.date(1995, 11, 10))]</t>
  </si>
  <si>
    <t>[{'Institution Name': 'Mckee Ltd', 'Location': 'Belarus', 'Type of Institution': 'Public', 'Number of Years Worked There': 1, 'Medical Center Level': 'Primary', 'Number of Surgeries Performed': 301, 'Additional Responsibilities': ['Corporate investment banker'], 'Percentage of Patients with Complications': 30.445574145992925,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'Reid, Ramirez and Brown', 'Location': 'Belarus', 'Type of Institution': 'Public', 'Number of Years Worked There': 10, 'Medical Center Level': 'Primary', 'Number of Surgeries Performed': 222, 'Additional Responsibilities': ['Retail manager', "Politician's assistant"], 'Percentage of Patients with Complications': 94.73801153108103,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'Booker, Byrd and Johnson', 'Location': 'Belarus', 'Type of Institution': 'Public', 'Number of Years Worked There': 21, 'Medical Center Level': 'Secondary', 'Number of Surgeries Performed': 903, 'Additional Responsibilities': ['Lecturer, further education', 'Tax adviser', 'Quantity surveyor', 'Records manager'], 'Percentage of Patients with Complications': 95.10167598359013,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'Lyons, Manning and Mitchell', 'Location': 'Belarus', 'Type of Institution': 'Private', 'Number of Years Worked There': 23, 'Medical Center Level': 'Tertiary', 'Number of Surgeries Performed': 722, 'Additional Responsibilities': ['Production assistant, radio', 'Sales executive', 'Teacher, special educational needs', 'Financial planner', 'Radiation protection practitioner'], 'Percentage of Patients with Complications': 91.64607353841461,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 {'Institution Name': 'Alvarez-Mcdaniel', 'Location': 'Belarus', 'Type of Institution': 'Private', 'Number of Years Worked There': 22, 'Medical Center Level': 'Tertiary', 'Number of Surgeries Performed': 447, 'Additional Responsibilities': ['Investment banker, corporate'], 'Percentage of Patients with Complications': 9.827171004392687, 'Patient Feedback': 'The procedure was handled competently.', 'Patient Feedback Label': 3, 'Recommendation Letters': 'There have been a few complaints about this surgeon.', 'Recommendation Letters Label': 2, 'Recommendations from Former Employers': "There were occasional problems with this surgeon's work.", 'Recommendations from Former Employers Label': 2}]</t>
  </si>
  <si>
    <t>Cantu-Jones</t>
  </si>
  <si>
    <t>Anthony Palmer</t>
  </si>
  <si>
    <t>771-688-3562x92025</t>
  </si>
  <si>
    <t>[('Ethics in Medical Practice', 70, datetime.date(1998, 12, 8), datetime.date(1999, 2, 15)), ('Biochemistry', 64, datetime.date(1999, 5, 3), datetime.date(1999, 6, 6)), ('Cardiothoracic Surgery', 82, datetime.date(1999, 11, 6), datetime.date(2000, 2, 16)), ('Vascular Surgery', 85, datetime.date(1999, 9, 24), datetime.date(1999, 8, 12)), ('Plastic and Reconstructive Surgery', 76, datetime.date(1999, 5, 11), datetime.date(2000, 1, 6)), ('Oncological Surgery', 68, datetime.date(1999, 8, 12), datetime.date(1999, 1, 21)), ('Pediatric Surgery', 99, datetime.date(1999, 4, 17), datetime.date(1999, 11, 4)), ('Plastic and Reconstructive Surgery', 71, datetime.date(1999, 8, 28), datetime.date(1999, 6, 15)), ('Pharmacology', 83, datetime.date(1999, 7, 21), datetime.date(1999, 3, 9)), ('Trauma Surgery', 82, datetime.date(1999, 1, 25), datetime.date(1999, 1, 2))]</t>
  </si>
  <si>
    <t>[{'Institution Name': 'Goodman-Harvey', 'Location': 'France', 'Type of Institution': 'Private', 'Number of Years Worked There': 13, 'Medical Center Level': 'Tertiary', 'Number of Surgeries Performed': 859, 'Additional Responsibilities': ['Psychologist, clinical', 'Scientist, research (life sciences)', 'Quarry manager'], 'Percentage of Patients with Complications': 15.950688035693904, 'Patient Feedback': 'The doctor did an adequate job. Nothing special.', 'Patient Feedback Label': 3, 'Recommendation Letters': 'The surgeon lacks the necessary skills for this role.', 'Recommendation Letters Label': 1, 'Recommendations from Former Employers': 'This surgeon frequently failed to meet expectations.', 'Recommendations from Former Employers Label': 1}]</t>
  </si>
  <si>
    <t>Green Group</t>
  </si>
  <si>
    <t>Leslie Jimenez</t>
  </si>
  <si>
    <t>(943)438-7592</t>
  </si>
  <si>
    <t>[('Transplant Surgery', 70, datetime.date(2006, 8, 29), datetime.date(2004, 2, 16)), ('Pediatric Surgery', 73, datetime.date(2006, 5, 5), datetime.date(2004, 4, 8)), ('Biochemistry', 86, datetime.date(2006, 12, 2), datetime.date(2004, 11, 27)), ('Orthopedic Surgery', 54, datetime.date(2006, 4, 15), datetime.date(2004, 7, 1)), ('Orthopedic Surgery', 98, datetime.date(2005, 7, 24), datetime.date(2005, 7, 30)), ('Vascular Surgery', 92, datetime.date(2005, 9, 5), datetime.date(2005, 4, 25)), ('Surgical Techniques', 93, datetime.date(2006, 7, 28), datetime.date(2005, 6, 15)), ('Transplant Surgery', 69, datetime.date(2004, 7, 12), datetime.date(2005, 9, 16)), ('Emergency Medicine', 94, datetime.date(2006, 5, 12), datetime.date(2004, 6, 19)), ('Pediatric Surgery', 67, datetime.date(2004, 6, 19), datetime.date(2005, 2, 1))]</t>
  </si>
  <si>
    <t>[{'Institution Name': 'Wagner, Johnson and Crawford', 'Location': 'Lithuania', 'Type of Institution': 'Private', 'Number of Years Worked There': 22, 'Medical Center Level': 'Tertiary', 'Number of Surgeries Performed': 103, 'Additional Responsibilities': [], 'Percentage of Patients with Complications': 69.17901803139641,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'Freeman LLC', 'Location': 'Lithuania', 'Type of Institution': 'Private', 'Number of Years Worked There': 29, 'Medical Center Level': 'Secondary', 'Number of Surgeries Performed': 374, 'Additional Responsibilities': ['Engineer, drilling'], 'Percentage of Patients with Complications': 0.9873683064928307,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'Howard LLC', 'Location': 'Lithuania', 'Type of Institution': 'Private', 'Number of Years Worked There': 30, 'Medical Center Level': 'Secondary', 'Number of Surgeries Performed': 697, 'Additional Responsibilities': ['Animal technologist', 'Secretary, company', 'Audiological scientist'], 'Percentage of Patients with Complications': 82.09052280636378,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'Keller, Lang and Garner', 'Location': 'Lithuania', 'Type of Institution': 'Public', 'Number of Years Worked There': 24, 'Medical Center Level': 'Secondary', 'Number of Surgeries Performed': 37, 'Additional Responsibilities': ['Sports coach', 'Broadcast journalist', 'Systems developer', 'Financial planner'], 'Percentage of Patients with Complications': 60.96445316807415,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 {'Institution Name': 'Wong, Lang and Day', 'Location': 'Lithuania', 'Type of Institution': 'Public', 'Number of Years Worked There': 23, 'Medical Center Level': 'Tertiary', 'Number of Surgeries Performed': 904, 'Additional Responsibilities': ['Horticulturist, amenity'], 'Percentage of Patients with Complications': 22.048368834831923, 'Patient Feedback': "The worst medical experience I've ever had.", 'Patient Feedback Label': 1, 'Recommendation Letters': "The surgeon's track record is not entirely positive.", 'Recommendation Letters Label': 2, 'Recommendations from Former Employers': 'I strongly endorse this surgeon for any advanced role.', 'Recommendations from Former Employers Label': 4}]</t>
  </si>
  <si>
    <t>Colon, Lee and Brady</t>
  </si>
  <si>
    <t>Maurice Lynn</t>
  </si>
  <si>
    <t>750.652.9567x02557</t>
  </si>
  <si>
    <t>[('Trauma Surgery', 50, datetime.date(1999, 1, 21), datetime.date(2003, 9, 23)), ('Pharmacology', 59, datetime.date(2004, 11, 14), datetime.date(2005, 9, 19)), ('Orthopedic Surgery', 81, datetime.date(1995, 12, 4), datetime.date(2002, 4, 5)), ('Oncological Surgery', 74, datetime.date(1997, 12, 8), datetime.date(2006, 7, 7)), ('Surgical Techniques', 68, datetime.date(1995, 12, 20), datetime.date(2004, 8, 30)), ('Emergency Medicine', 99, datetime.date(2004, 1, 11), datetime.date(1997, 5, 23)), ('Pathology', 55, datetime.date(1997, 11, 24), datetime.date(2004, 12, 10)), ('Anatomy', 100, datetime.date(2000, 11, 16), datetime.date(2006, 1, 4)), ('Orthopedic Surgery', 80, datetime.date(2006, 2, 20), datetime.date(2007, 10, 1)), ('Ethics in Medical Practice', 75, datetime.date(1998, 4, 17), datetime.date(2000, 3, 27))]</t>
  </si>
  <si>
    <t>[{'Institution Name': 'Wilson, Nicholson and Meyer', 'Location': 'Germany', 'Type of Institution': 'Private', 'Number of Years Worked There': 16, 'Medical Center Level': 'Primary', 'Number of Surgeries Performed': 323, 'Additional Responsibilities': ['Film/video editor', 'Nutritional therapist'], 'Percentage of Patients with Complications': 55.43973239217901, 'Patient Feedback': 'The doctor was amazing. The surgery was perfect and the recovery was smooth.', 'Patient Feedback Label': 5, 'Recommendation Letters': 'The surgeon has shown sufficient professional competence.', 'Recommendation Letters Label': 3, 'Recommendations from Former Employers': 'I strongly endorse this surgeon for any advanced role.', 'Recommendations from Former Employers Label': 4}]</t>
  </si>
  <si>
    <t>Boyle Ltd</t>
  </si>
  <si>
    <t>John Newton</t>
  </si>
  <si>
    <t>[('Robotic Surgery', 60, datetime.date(2003, 12, 2), datetime.date(2003, 4, 28)), ('Neurosurgery', 54, datetime.date(2005, 9, 5), datetime.date(2003, 6, 26)), ('Trauma Surgery', 88, datetime.date(2005, 9, 21), datetime.date(2005, 8, 4)), ('Plastic and Reconstructive Surgery', 67, datetime.date(2003, 8, 20), datetime.date(2004, 10, 10)), ('Oncological Surgery', 51, datetime.date(2004, 7, 22), datetime.date(2004, 4, 25)), ('Pharmacology', 71, datetime.date(2004, 7, 6), datetime.date(2005, 5, 20)), ('Trauma Surgery', 69, datetime.date(2005, 1, 2), datetime.date(2005, 10, 6)), ('Physiology', 74, datetime.date(2004, 3, 19), datetime.date(2005, 2, 26)), ('Pathology', 75, datetime.date(2005, 12, 22), datetime.date(2004, 12, 30)), ('Microbiology', 75, datetime.date(2003, 9, 1), datetime.date(2003, 9, 28))]</t>
  </si>
  <si>
    <t>[{'Institution Name': 'Reynolds-May', 'Location': 'Ethiopia', 'Type of Institution': 'Public', 'Number of Years Worked There': 30, 'Medical Center Level': 'Tertiary', 'Number of Surgeries Performed': 33, 'Additional Responsibilities': ['Clinical biochemist', 'Surveyor, commercial/residential', 'Economist', 'Designer, blown glass/stained glass'], 'Percentage of Patients with Complications': 17.44755323015855,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'Bird LLC', 'Location': 'Ethiopia', 'Type of Institution': 'Private', 'Number of Years Worked There': 2, 'Medical Center Level': 'Secondary', 'Number of Surgeries Performed': 98, 'Additional Responsibilities': [], 'Percentage of Patients with Complications': 75.24560965950337,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'Davis, Allen and Medina', 'Location': 'Ethiopia', 'Type of Institution': 'Public', 'Number of Years Worked There': 12, 'Medical Center Level': 'Secondary', 'Number of Surgeries Performed': 808, 'Additional Responsibilities': ['Software engineer', 'Information officer', 'Engineer, petroleum', 'Recycling officer'], 'Percentage of Patients with Complications': 51.24347428347584,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'Murphy Inc', 'Location': 'Ethiopia', 'Type of Institution': 'Private', 'Number of Years Worked There': 25, 'Medical Center Level': 'Primary', 'Number of Surgeries Performed': 870, 'Additional Responsibilities': ['Scientist, research (physical sciences)'], 'Percentage of Patients with Complications': 60.569767235834114,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 {'Institution Name': 'Woodard, Cruz and Bartlett', 'Location': 'Ethiopia', 'Type of Institution': 'Public', 'Number of Years Worked There': 22, 'Medical Center Level': 'Primary', 'Number of Surgeries Performed': 344, 'Additional Responsibilities': ['Optician, dispensing', 'Naval architect', 'Economist', 'Call centre manager'], 'Percentage of Patients with Complications': 20.3529778791246, 'Patient Feedback': 'The surgery was as expected. No major issues.', 'Patient Feedback Label': 3, 'Recommendation Letters': 'The surgeon has made several critical mistakes.', 'Recommendation Letters Label': 1, 'Recommendations from Former Employers': 'The surgeon has shown satisfactory skills.', 'Recommendations from Former Employers Label': 3}]</t>
  </si>
  <si>
    <t>Solis-Turner</t>
  </si>
  <si>
    <t>Katherine Brandt</t>
  </si>
  <si>
    <t>(766)965-7732x38559</t>
  </si>
  <si>
    <t>[('Microbiology', 96, datetime.date(1998, 5, 20), datetime.date(1998, 5, 10)), ('Physiology', 77, datetime.date(1998, 7, 12), datetime.date(1998, 6, 1)), ('Anatomy', 79, datetime.date(1998, 7, 30), datetime.date(1998, 7, 12)), ('Pediatric Surgery', 81, datetime.date(1998, 9, 3), datetime.date(1998, 9, 25)), ('Trauma Surgery', 63, datetime.date(1998, 5, 12), datetime.date(1998, 4, 28)), ('Trauma Surgery', 72, datetime.date(1998, 9, 12), datetime.date(1998, 10, 10)), ('Robotic Surgery', 61, datetime.date(1998, 6, 21), datetime.date(1998, 8, 11)), ('Physiology', 86, datetime.date(1998, 7, 5), datetime.date(1998, 9, 11)), ('Oncological Surgery', 70, datetime.date(1998, 4, 15), datetime.date(1998, 4, 5)), ('Pathology', 99, datetime.date(1998, 4, 6), datetime.date(1998, 10, 8))]</t>
  </si>
  <si>
    <t>[{'Institution Name': 'Johnston-Hicks', 'Location': 'Germany', 'Type of Institution': 'Public', 'Number of Years Worked There': 14, 'Medical Center Level': 'Secondary', 'Number of Surgeries Performed': 325, 'Additional Responsibilities': ['Building services engineer', 'Maintenance engineer'], 'Percentage of Patients with Complications': 22.850096090740855,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 {'Institution Name': 'Hall-Barnes', 'Location': 'Germany', 'Type of Institution': 'Public', 'Number of Years Worked There': 18, 'Medical Center Level': 'Tertiary', 'Number of Surgeries Performed': 487, 'Additional Responsibilities': [], 'Percentage of Patients with Complications': 88.41762636315791, 'Patient Feedback': "Not happy with the results. The doctor didn't seem to care much.", 'Patient Feedback Label': 2, 'Recommendation Letters': "The surgeon's work is exceptional and reliable.", 'Recommendation Letters Label': 5, 'Recommendations from Former Employers': 'I highly recommend this surgeon for their outstanding abilities.', 'Recommendations from Former Employers Label': 5}]</t>
  </si>
  <si>
    <t>Bennett-Gonzalez</t>
  </si>
  <si>
    <t>Jessica Hodge</t>
  </si>
  <si>
    <t>579-523-6995x964</t>
  </si>
  <si>
    <t>[('Transplant Surgery', 100, datetime.date(1998, 11, 28), datetime.date(2004, 10, 10)), ('Orthopedic Surgery', 90, datetime.date(1996, 6, 29), datetime.date(1995, 7, 25)), ('Plastic and Reconstructive Surgery', 70, datetime.date(1998, 4, 7), datetime.date(1994, 9, 1)), ('Anatomy', 85, datetime.date(2003, 7, 8), datetime.date(1998, 2, 25)), ('Oncological Surgery', 54, datetime.date(1996, 9, 8), datetime.date(1997, 9, 10)), ('Surgical Techniques', 69, datetime.date(2000, 11, 18), datetime.date(2002, 4, 24)), ('Anatomy', 77, datetime.date(2002, 8, 6), datetime.date(2001, 1, 27)), ('Transplant Surgery', 61, datetime.date(1997, 10, 17), datetime.date(1999, 3, 11)), ('Cardiothoracic Surgery', 79, datetime.date(1996, 5, 21), datetime.date(1996, 11, 19)), ('Transplant Surgery', 68, datetime.date(1998, 11, 10), datetime.date(1997, 5, 6))]</t>
  </si>
  <si>
    <t>[{'Institution Name': 'Moore LLC', 'Location': 'Ukraine', 'Type of Institution': 'Public', 'Number of Years Worked There': 7, 'Medical Center Level': 'Primary', 'Number of Surgeries Performed': 989, 'Additional Responsibilities': [], 'Percentage of Patients with Complications': 87.34076633780859,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'Ferguson and Sons', 'Location': 'Ukraine', 'Type of Institution': 'Public', 'Number of Years Worked There': 5, 'Medical Center Level': 'Primary', 'Number of Surgeries Performed': 955, 'Additional Responsibilities': ['Management consultant', 'Armed forces technical officer', 'Soil scientist'], 'Percentage of Patients with Complications': 7.217002452232513,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 {'Institution Name': 'Green Inc', 'Location': 'Ukraine', 'Type of Institution': 'Public', 'Number of Years Worked There': 17, 'Medical Center Level': 'Secondary', 'Number of Surgeries Performed': 60, 'Additional Responsibilities': ['Curator', 'Archivist', 'Industrial/product designer', 'Occupational therapist'], 'Percentage of Patients with Complications': 12.552221319763756, 'Patient Feedback': 'The procedure was smooth and the doctor was caring.', 'Patient Feedback Label': 4, 'Recommendation Letters': 'This surgeon has failed to meet basic professional standards.', 'Recommendation Letters Label': 1, 'Recommendations from Former Employers': "This surgeon's performance had highs and lows.", 'Recommendations from Former Employers Label': 2}]</t>
  </si>
  <si>
    <t>Hicks-Wang</t>
  </si>
  <si>
    <t>Denise Davis</t>
  </si>
  <si>
    <t>(417)968-5420x66779</t>
  </si>
  <si>
    <t>[('Physiology', 54, datetime.date(1999, 2, 16), datetime.date(2000, 8, 29)), ('Pharmacology', 80, datetime.date(2000, 6, 30), datetime.date(2002, 5, 15)), ('Pediatric Surgery', 75, datetime.date(2002, 1, 5), datetime.date(1999, 5, 4)), ('Transplant Surgery', 72, datetime.date(2000, 2, 2), datetime.date(2000, 9, 1)), ('Transplant Surgery', 60, datetime.date(2001, 8, 16), datetime.date(2001, 5, 16)), ('Microbiology', 75, datetime.date(2003, 3, 20), datetime.date(1999, 6, 20)), ('Microbiology', 52, datetime.date(2000, 8, 2), datetime.date(2000, 10, 3)), ('Pathology', 98, datetime.date(2000, 3, 3), datetime.date(1999, 1, 22)), ('Oncological Surgery', 51, datetime.date(2003, 11, 19), datetime.date(2002, 7, 10)), ('Oncological Surgery', 69, datetime.date(1999, 2, 15), datetime.date(2000, 12, 5))]</t>
  </si>
  <si>
    <t>[{'Institution Name': 'Neal, Wall and Bailey', 'Location': 'United Kingdom', 'Type of Institution': 'Public', 'Number of Years Worked There': 28, 'Medical Center Level': 'Primary', 'Number of Surgeries Performed': 84, 'Additional Responsibilities': ['Dramatherapist', 'Prison officer', 'Investment banker, operational'], 'Percentage of Patients with Complications': 84.28564641060511,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'Lutz Ltd', 'Location': 'United Kingdom', 'Type of Institution': 'Private', 'Number of Years Worked There': 30, 'Medical Center Level': 'Primary', 'Number of Surgeries Performed': 325, 'Additional Responsibilities': ['Exercise physiologist'], 'Percentage of Patients with Complications': 33.99549510495883,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 {'Institution Name': 'Bradshaw, Higgins and West', 'Location': 'United Kingdom', 'Type of Institution': 'Public', 'Number of Years Worked There': 10, 'Medical Center Level': 'Primary', 'Number of Surgeries Performed': 674, 'Additional Responsibilities': ['Public relations officer', 'Geologist, engineering', 'Curator', 'Learning mentor', 'Ecologist'], 'Percentage of Patients with Complications': 74.5968324659645, 'Patient Feedback': 'The results were as expected, no complaints.', 'Patient Feedback Label': 3, 'Recommendation Letters': "The surgeon's overall performance is unacceptable.", 'Recommendation Letters Label': 1, 'Recommendations from Former Employers': 'The surgeon meets the expected professional standards.', 'Recommendations from Former Employers Label': 3}]</t>
  </si>
  <si>
    <t>Anderson-Martinez</t>
  </si>
  <si>
    <t>Cheryl Hernandez</t>
  </si>
  <si>
    <t>537.476.7917x3654</t>
  </si>
  <si>
    <t>[('Vascular Surgery', 52, datetime.date(1999, 9, 28), datetime.date(2001, 6, 28)), ('Cardiothoracic Surgery', 92, datetime.date(2000, 11, 7), datetime.date(2005, 3, 12)), ('Oncological Surgery', 96, datetime.date(2002, 12, 23), datetime.date(2006, 7, 10)), ('Microbiology', 79, datetime.date(2003, 7, 13), datetime.date(2003, 3, 3)), ('Oncological Surgery', 89, datetime.date(1998, 3, 4), datetime.date(2005, 9, 26)), ('Neurosurgery', 63, datetime.date(2003, 12, 21), datetime.date(2002, 6, 13)), ('Transplant Surgery', 72, datetime.date(1998, 10, 7), datetime.date(2006, 11, 12)), ('Orthopedic Surgery', 76, datetime.date(2005, 12, 2), datetime.date(2005, 3, 27)), ('Ethics in Medical Practice', 74, datetime.date(2000, 7, 12), datetime.date(1999, 4, 9)), ('Microbiology', 84, datetime.date(2003, 1, 2), datetime.date(1998, 9, 20))]</t>
  </si>
  <si>
    <t>[{'Institution Name': 'Foster PLC', 'Location': 'Ukraine', 'Type of Institution': 'Public', 'Number of Years Worked There': 30, 'Medical Center Level': 'Secondary', 'Number of Surgeries Performed': 225, 'Additional Responsibilities': ['Geographical information systems officer'], 'Percentage of Patients with Complications': 2.5218882148042687,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'Solis, Keller and Herring', 'Location': 'Ukraine', 'Type of Institution': 'Public', 'Number of Years Worked There': 3, 'Medical Center Level': 'Tertiary', 'Number of Surgeries Performed': 897, 'Additional Responsibilities': ['Accountant, chartered public finance', 'Product manager', 'Health physicist', 'Therapist, occupational', 'Software engineer'], 'Percentage of Patients with Complications': 50.50050668814998,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 {'Institution Name': 'Cook-Collier', 'Location': 'Ukraine', 'Type of Institution': 'Private', 'Number of Years Worked There': 16, 'Medical Center Level': 'Primary', 'Number of Surgeries Performed': 70, 'Additional Responsibilities': ['Facilities manager', 'Designer, fashion/clothing', 'Scientist, research (medical)', 'Scientist, research (maths)', 'Optician, dispensing'], 'Percentage of Patients with Complications': 77.21891480244041, 'Patient Feedback': 'The doctor was somewhat detached and uninterested.', 'Patient Feedback Label': 2, 'Recommendation Letters': "The surgeon's work has been satisfactory and meets basic standards.", 'Recommendation Letters Label': 3, 'Recommendations from Former Employers': "The surgeon's performance has been consistently exemplary.", 'Recommendations from Former Employers Label': 4}]</t>
  </si>
  <si>
    <t>Cowan-Murphy</t>
  </si>
  <si>
    <t>James Alexander</t>
  </si>
  <si>
    <t>001-528-494-2498x8914</t>
  </si>
  <si>
    <t>[('Orthopedic Surgery', 86, datetime.date(2002, 12, 17), datetime.date(2002, 9, 15)), ('Vascular Surgery', 87, datetime.date(2001, 10, 6), datetime.date(2003, 12, 25)), ('Physiology', 93, datetime.date(2001, 11, 27), datetime.date(2003, 12, 11)), ('Surgical Techniques', 86, datetime.date(2001, 6, 15), datetime.date(2003, 8, 8)), ('Cardiothoracic Surgery', 68, datetime.date(2003, 11, 12), datetime.date(2004, 12, 24)), ('Robotic Surgery', 59, datetime.date(2002, 5, 3), datetime.date(2001, 8, 17)), ('Pathology', 74, datetime.date(2001, 8, 3), datetime.date(2004, 9, 7)), ('Orthopedic Surgery', 99, datetime.date(2001, 11, 29), datetime.date(2001, 3, 24)), ('Oncological Surgery', 50, datetime.date(2005, 2, 26), datetime.date(2005, 5, 26)), ('Transplant Surgery', 57, datetime.date(2003, 11, 20), datetime.date(2004, 4, 14))]</t>
  </si>
  <si>
    <t>[{'Institution Name': 'King-Baker', 'Location': 'France', 'Type of Institution': 'Public', 'Number of Years Worked There': 15, 'Medical Center Level': 'Tertiary', 'Number of Surgeries Performed': 437, 'Additional Responsibilities': ['Press sub', 'Call centre manager', 'Make', 'Medical sales representative', 'Wellsite geologist'], 'Percentage of Patients with Complications': 2.701912547003782, 'Patient Feedback': 'The surgery was okay but the recovery was tough.', 'Patient Feedback Label': 2, 'Recommendation Letters': 'I have serious reservations about this surgeon.', 'Recommendation Letters Label': 1, 'Recommendations from Former Employers': "The surgeon's performance has been consistently exemplary.", 'Recommendations from Former Employers Label': 4}]</t>
  </si>
  <si>
    <t>Hooper, Jackson and Smith</t>
  </si>
  <si>
    <t>Joseph Roberson</t>
  </si>
  <si>
    <t>(379)231-5489</t>
  </si>
  <si>
    <t>[('Anesthesiology', 86, datetime.date(2004, 7, 31), datetime.date(2004, 8, 15)), ('Physiology', 61, datetime.date(2003, 6, 6), datetime.date(2004, 8, 5)), ('Neurosurgery', 53, datetime.date(2004, 9, 9), datetime.date(2003, 9, 24)), ('Vascular Surgery', 83, datetime.date(2003, 10, 15), datetime.date(2004, 6, 1)), ('Pathology', 94, datetime.date(2004, 4, 30), datetime.date(2003, 12, 28)), ('Oncological Surgery', 76, datetime.date(2003, 4, 23), datetime.date(2004, 8, 7)), ('Pathology', 85, datetime.date(2003, 6, 17), datetime.date(2003, 12, 27)), ('Neurosurgery', 51, datetime.date(2003, 8, 12), datetime.date(2003, 7, 26)), ('Robotic Surgery', 66, datetime.date(2003, 5, 24), datetime.date(2003, 6, 24)), ('Emergency Medicine', 98, datetime.date(2003, 8, 22), datetime.date(2003, 5, 16))]</t>
  </si>
  <si>
    <t>[{'Institution Name': 'Hanna Group', 'Location': 'United Kingdom', 'Type of Institution': 'Private', 'Number of Years Worked There': 27, 'Medical Center Level': 'Primary', 'Number of Surgeries Performed': 24, 'Additional Responsibilities': ['Passenger transport manager', 'Chartered accountant', 'Journalist, broadcasting', 'Electronics engineer', 'Physiological scientist'], 'Percentage of Patients with Complications': 90.80816095636882, 'Patient Feedback': 'The surgery was okay. The experience was neither good nor bad, just average.', 'Patient Feedback Label': 3, 'Recommendation Letters': 'The surgeon has shown some unprofessional behavior.', 'Recommendation Letters Label': 2, 'Recommendations from Former Employers': "This surgeon's performance was consistently poor.", 'Recommendations from Former Employers Label': 1}]</t>
  </si>
  <si>
    <t>Wade and Sons</t>
  </si>
  <si>
    <t>Gary Ruiz</t>
  </si>
  <si>
    <t>947.992.7295</t>
  </si>
  <si>
    <t>[('Pediatric Surgery', 98, datetime.date(1998, 9, 11), datetime.date(1999, 5, 11)), ('Pathology', 71, datetime.date(1999, 6, 23), datetime.date(1998, 4, 6)), ('Pathology', 99, datetime.date(1997, 3, 13), datetime.date(1995, 4, 2)), ('Cardiothoracic Surgery', 62, datetime.date(1994, 10, 11), datetime.date(1999, 11, 8)), ('Anatomy', 55, datetime.date(2000, 7, 6), datetime.date(1997, 2, 8)), ('Physiology', 57, datetime.date(1997, 10, 15), datetime.date(1994, 9, 25)), ('Ethics in Medical Practice', 93, datetime.date(1998, 12, 5), datetime.date(2000, 5, 1)), ('Pharmacology', 55, datetime.date(1998, 8, 12), datetime.date(2000, 6, 8)), ('Pharmacology', 55, datetime.date(1997, 6, 16), datetime.date(1994, 12, 22)), ('Neurosurgery', 85, datetime.date(2000, 3, 6), datetime.date(2000, 9, 11))]</t>
  </si>
  <si>
    <t>[{'Institution Name': 'Moss, Norris and Miller', 'Location': 'United States', 'Type of Institution': 'Private', 'Number of Years Worked There': 24, 'Medical Center Level': 'Secondary', 'Number of Surgeries Performed': 759, 'Additional Responsibilities': ['Therapist, drama', 'Arboriculturist', 'Sports therapist', 'Counselling psychologist', 'Colour technologist'], 'Percentage of Patients with Complications': 32.25339444532944, 'Patient Feedback': 'I am extremely happy with the surgery and the care provided.', 'Patient Feedback Label': 5, 'Recommendation Letters': 'I recommend this surgeon. They have consistently shown good skills and a professional demeanor.', 'Recommendation Letters Label': 4, 'Recommendations from Former Employers': "The surgeon's performance is acceptable.", 'Recommendations from Former Employers Label': 3}]</t>
  </si>
  <si>
    <t>Barnes, Estrada and Alexander</t>
  </si>
  <si>
    <t>Anthony Snyder</t>
  </si>
  <si>
    <t>351-553-1087</t>
  </si>
  <si>
    <t>[('Orthopedic Surgery', 54, datetime.date(1999, 9, 27), datetime.date(2002, 3, 30)), ('Orthopedic Surgery', 58, datetime.date(2002, 5, 16), datetime.date(2001, 7, 20)), ('Transplant Surgery', 89, datetime.date(1998, 9, 9), datetime.date(2002, 6, 15)), ('Orthopedic Surgery', 68, datetime.date(1999, 7, 18), datetime.date(2002, 2, 4)), ('Vascular Surgery', 67, datetime.date(2001, 6, 23), datetime.date(2000, 7, 18)), ('Emergency Medicine', 67, datetime.date(2001, 5, 30), datetime.date(2000, 11, 11)), ('Robotic Surgery', 92, datetime.date(1998, 10, 1), datetime.date(1998, 11, 28)), ('Plastic and Reconstructive Surgery', 54, datetime.date(2001, 2, 3), datetime.date(2002, 2, 28)), ('Physiology', 78, datetime.date(2001, 6, 11), datetime.date(1999, 7, 28)), ('Biochemistry', 84, datetime.date(1998, 10, 30), datetime.date(1999, 8, 28))]</t>
  </si>
  <si>
    <t>[{'Institution Name': 'Hernandez Inc', 'Location': 'Moldova', 'Type of Institution': 'Private', 'Number of Years Worked There': 7, 'Medical Center Level': 'Primary', 'Number of Surgeries Performed': 7, 'Additional Responsibilities': ['Biomedical engineer', 'Archaeologist', 'Nature conservation officer'], 'Percentage of Patients with Complications': 83.08192548736942,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'Smith-Clark', 'Location': 'Moldova', 'Type of Institution': 'Public', 'Number of Years Worked There': 4, 'Medical Center Level': 'Secondary', 'Number of Surgeries Performed': 74, 'Additional Responsibilities': ['Management consultant'], 'Percentage of Patients with Complications': 68.20583210636269,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'Long, Johnson and Mckinney', 'Location': 'Moldova', 'Type of Institution': 'Public', 'Number of Years Worked There': 12, 'Medical Center Level': 'Tertiary', 'Number of Surgeries Performed': 576, 'Additional Responsibilities': ['Banker', 'Field trials officer', 'Education officer, environmental', 'Water engineer', 'Lexicographer'], 'Percentage of Patients with Complications': 60.37305896287006,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 {'Institution Name': 'Bryant Group', 'Location': 'Moldova', 'Type of Institution': 'Private', 'Number of Years Worked There': 19, 'Medical Center Level': 'Primary', 'Number of Surgeries Performed': 932, 'Additional Responsibilities': ['Community development worker', 'Psychologist, forensic', 'Automotive engineer'], 'Percentage of Patients with Complications': 3.450741768074772, 'Patient Feedback': 'The procedure was a disaster, and I felt very unsafe.', 'Patient Feedback Label': 1, 'Recommendation Letters': 'There have been sporadic complaints about this surgeon.', 'Recommendation Letters Label': 2, 'Recommendations from Former Employers': 'I highly recommend this surgeon for their exceptional skills and professionalism.', 'Recommendations from Former Employers Label': 5}]</t>
  </si>
  <si>
    <t>Webster PLC</t>
  </si>
  <si>
    <t>Chelsea Giles</t>
  </si>
  <si>
    <t>755-495-2764x015</t>
  </si>
  <si>
    <t>[('Transplant Surgery', 66, datetime.date(2004, 3, 6), datetime.date(2003, 1, 26)), ('Trauma Surgery', 72, datetime.date(2004, 2, 16), datetime.date(2003, 8, 31)), ('Ethics in Medical Practice', 95, datetime.date(2002, 2, 1), datetime.date(2002, 11, 20)), ('Cardiothoracic Surgery', 90, datetime.date(2004, 5, 5), datetime.date(2003, 11, 6)), ('Oncological Surgery', 86, datetime.date(2002, 11, 22), datetime.date(2004, 3, 19)), ('Microbiology', 69, datetime.date(2003, 1, 31), datetime.date(2004, 7, 2)), ('Trauma Surgery', 81, datetime.date(2003, 3, 26), datetime.date(2003, 2, 15)), ('Pediatric Surgery', 53, datetime.date(2004, 3, 25), datetime.date(2002, 6, 11)), ('Ethics in Medical Practice', 97, datetime.date(2002, 10, 21), datetime.date(2004, 3, 20)), ('Trauma Surgery', 66, datetime.date(2003, 8, 30), datetime.date(2003, 3, 5))]</t>
  </si>
  <si>
    <t>[{'Institution Name': 'Cantu Group', 'Location': 'Russia', 'Type of Institution': 'Public', 'Number of Years Worked There': 20, 'Medical Center Level': 'Primary', 'Number of Surgeries Performed': 478, 'Additional Responsibilities': ['Designer, industrial/product', 'Higher education lecturer', 'Senior tax professional/tax inspector', 'Accountant, chartered'], 'Percentage of Patients with Complications': 9.798889594733652,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 {'Institution Name': 'Conley-Olson', 'Location': 'Russia', 'Type of Institution': 'Public', 'Number of Years Worked There': 3, 'Medical Center Level': 'Primary', 'Number of Surgeries Performed': 387, 'Additional Responsibilities': ['English as a foreign language teacher', 'Product designer'], 'Percentage of Patients with Complications': 97.89248922873082, 'Patient Feedback': 'I received adequate care and attention.', 'Patient Feedback Label': 3, 'Recommendation Letters': 'There are some areas where this surgeon needs to improve.', 'Recommendation Letters Label': 2, 'Recommendations from Former Employers': 'I strongly recommend this surgeon for their exceptional skills.', 'Recommendations from Former Employers Label': 5}]</t>
  </si>
  <si>
    <t>Hill-Esparza</t>
  </si>
  <si>
    <t>Jason Johnson</t>
  </si>
  <si>
    <t>430-222-2264</t>
  </si>
  <si>
    <t>[('Cardiothoracic Surgery', 97, datetime.date(1999, 8, 1), datetime.date(1999, 6, 9)), ('Anesthesiology', 85, datetime.date(1998, 12, 19), datetime.date(1999, 2, 13)), ('Vascular Surgery', 86, datetime.date(1999, 8, 18), datetime.date(1999, 3, 4)), ('Oncological Surgery', 67, datetime.date(1999, 5, 31), datetime.date(1999, 8, 3)), ('Plastic and Reconstructive Surgery', 53, datetime.date(1999, 1, 16), datetime.date(1999, 2, 15)), ('Pediatric Surgery', 78, datetime.date(1999, 7, 10), datetime.date(1999, 1, 18)), ('Cardiothoracic Surgery', 57, datetime.date(1999, 8, 11), datetime.date(1999, 3, 8)), ('Emergency Medicine', 76, datetime.date(1999, 1, 1), datetime.date(1999, 1, 24)), ('Physiology', 89, datetime.date(1999, 3, 7), datetime.date(1999, 8, 29)), ('Plastic and Reconstructive Surgery', 96, datetime.date(1999, 6, 21), datetime.date(1999, 7, 29))]</t>
  </si>
  <si>
    <t>[{'Institution Name': 'Rivera-Boone', 'Location': 'South Africa', 'Type of Institution': 'Public', 'Number of Years Worked There': 27, 'Medical Center Level': 'Tertiary', 'Number of Surgeries Performed': 552, 'Additional Responsibilities': [], 'Percentage of Patients with Complications': 40.041484312161735, 'Patient Feedback': 'The care provided was exceptional and the surgery was successful.', 'Patient Feedback Label': 5, 'Recommendation Letters': 'The surgeon has consistently delivered excellent results.', 'Recommendation Letters Label': 4, 'Recommendations from Former Employers': "The surgeon's performance is acceptable.", 'Recommendations from Former Employers Label': 3}]</t>
  </si>
  <si>
    <t>Conley-Gutierrez</t>
  </si>
  <si>
    <t>Amanda Glenn</t>
  </si>
  <si>
    <t>(664)685-2054</t>
  </si>
  <si>
    <t>[('Microbiology', 50, datetime.date(1997, 6, 1), datetime.date(2001, 11, 25)), ('Vascular Surgery', 65, datetime.date(1997, 9, 14), datetime.date(2003, 1, 1)), ('Emergency Medicine', 87, datetime.date(1999, 12, 11), datetime.date(2003, 3, 24)), ('Plastic and Reconstructive Surgery', 62, datetime.date(1997, 8, 26), datetime.date(2001, 10, 18)), ('Biochemistry', 67, datetime.date(1998, 3, 2), datetime.date(1996, 8, 4)), ('Vascular Surgery', 73, datetime.date(2002, 12, 13), datetime.date(2002, 1, 28)), ('Robotic Surgery', 66, datetime.date(2000, 1, 30), datetime.date(2000, 6, 14)), ('Vascular Surgery', 73, datetime.date(1997, 5, 9), datetime.date(1999, 7, 19)), ('Plastic and Reconstructive Surgery', 57, datetime.date(2000, 9, 21), datetime.date(2001, 3, 25)), ('Robotic Surgery', 66, datetime.date(1996, 10, 29), datetime.date(1998, 2, 12))]</t>
  </si>
  <si>
    <t>[{'Institution Name': 'Martin LLC', 'Location': 'Moldova', 'Type of Institution': 'Private', 'Number of Years Worked There': 12, 'Medical Center Level': 'Secondary', 'Number of Surgeries Performed': 411, 'Additional Responsibilities': ['Regulatory affairs officer', 'Lawyer'], 'Percentage of Patients with Complications': 61.0852201611663,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 {'Institution Name': 'Miller PLC', 'Location': 'Moldova', 'Type of Institution': 'Private', 'Number of Years Worked There': 8, 'Medical Center Level': 'Primary', 'Number of Surgeries Performed': 768, 'Additional Responsibilities': ['Geneticist, molecular', 'Graphic designer', 'Ceramics designer', 'Barista', 'Engineer, production'], 'Percentage of Patients with Complications': 12.712338745514796, 'Patient Feedback': 'I felt like just another number, not a patient.', 'Patient Feedback Label': 2, 'Recommendation Letters': 'I would not recommend this surgeon for any position.', 'Recommendation Letters Label': 1, 'Recommendations from Former Employers': "This surgeon's professional conduct was highly problematic.", 'Recommendations from Former Employers Label': 1}]</t>
  </si>
  <si>
    <t>Carlson, Boyle and Jordan</t>
  </si>
  <si>
    <t>Valerie Bender</t>
  </si>
  <si>
    <t>702-951-2336x270</t>
  </si>
  <si>
    <t>[('Neurosurgery', 69, datetime.date(2002, 1, 23), datetime.date(2005, 4, 13)), ('Neurosurgery', 70, datetime.date(1999, 6, 2), datetime.date(2005, 6, 7)), ('Neurosurgery', 92, datetime.date(1999, 12, 5), datetime.date(2002, 3, 28)), ('Ethics in Medical Practice', 80, datetime.date(2000, 7, 10), datetime.date(2002, 5, 31)), ('Vascular Surgery', 99, datetime.date(2003, 9, 4), datetime.date(2005, 8, 26)), ('Trauma Surgery', 93, datetime.date(1999, 9, 9), datetime.date(2006, 7, 18)), ('Pathology', 68, datetime.date(2001, 1, 14), datetime.date(2000, 10, 28)), ('Pathology', 85, datetime.date(2005, 6, 12), datetime.date(2001, 8, 14)), ('Biochemistry', 50, datetime.date(2002, 7, 3), datetime.date(2002, 8, 10)), ('Anatomy', 86, datetime.date(2005, 12, 20), datetime.date(2001, 12, 17))]</t>
  </si>
  <si>
    <t>[{'Institution Name': 'Vasquez Inc', 'Location': 'France', 'Type of Institution': 'Public', 'Number of Years Worked There': 7, 'Medical Center Level': 'Primary', 'Number of Surgeries Performed': 738, 'Additional Responsibilities': ['Emergency planning/management officer'], 'Percentage of Patients with Complications': 74.71199094341296,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'Pittman, Mitchell and Nunez', 'Location': 'France', 'Type of Institution': 'Private', 'Number of Years Worked There': 15, 'Medical Center Level': 'Primary', 'Number of Surgeries Performed': 903, 'Additional Responsibilities': ['Restaurant manager, fast food', 'Sports coach', 'Arts development officer', 'Lecturer, higher education', 'Commercial art gallery manager'], 'Percentage of Patients with Complications': 4.103104139908032,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'Garza, Moore and Harrison', 'Location': 'France', 'Type of Institution': 'Public', 'Number of Years Worked There': 16, 'Medical Center Level': 'Tertiary', 'Number of Surgeries Performed': 991, 'Additional Responsibilities': ['Financial manager', 'Museum/gallery conservator', 'Public relations account executive'], 'Percentage of Patients with Complications': 28.67262967760772,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'Kerr Group', 'Location': 'France', 'Type of Institution': 'Public', 'Number of Years Worked There': 12, 'Medical Center Level': 'Tertiary', 'Number of Surgeries Performed': 302, 'Additional Responsibilities': ['Firefighter', 'Paediatric nurse', 'Field seismologist'], 'Percentage of Patients with Complications': 52.921199314423504,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 {'Institution Name': 'Silva-Brown', 'Location': 'France', 'Type of Institution': 'Public', 'Number of Years Worked There': 19, 'Medical Center Level': 'Primary', 'Number of Surgeries Performed': 972, 'Additional Responsibilities': ["Barrister's clerk", 'Field seismologist', 'Operational researcher', 'Chief Operating Officer'], 'Percentage of Patients with Complications': 59.48144498909171, 'Patient Feedback': 'The procedure was more painful than explained.', 'Patient Feedback Label': 2, 'Recommendation Letters': 'The surgeon has not demonstrated the required competencies.', 'Recommendation Letters Label': 1, 'Recommendations from Former Employers': 'I have no hesitation in recommending this surgeon.', 'Recommendations from Former Employers Label': 4}]</t>
  </si>
  <si>
    <t>Rose, Kelly and Davis</t>
  </si>
  <si>
    <t>Bobby Woodward</t>
  </si>
  <si>
    <t>(300)987-3505x53870</t>
  </si>
  <si>
    <t>[('Plastic and Reconstructive Surgery', 52, datetime.date(2004, 2, 10), datetime.date(2004, 5, 25)), ('Trauma Surgery', 71, datetime.date(2004, 3, 30), datetime.date(2004, 6, 3)), ('Ethics in Medical Practice', 63, datetime.date(2004, 6, 30), datetime.date(2004, 5, 10)), ('Anatomy', 90, datetime.date(2004, 3, 6), datetime.date(2004, 2, 19)), ('Pharmacology', 87, datetime.date(2004, 3, 11), datetime.date(2004, 4, 1)), ('Plastic and Reconstructive Surgery', 69, datetime.date(2004, 9, 8), datetime.date(2004, 9, 30)), ('Microbiology', 50, datetime.date(2004, 7, 6), datetime.date(2004, 3, 18)), ('Orthopedic Surgery', 81, datetime.date(2004, 10, 10), datetime.date(2004, 2, 22)), ('Neurosurgery', 67, datetime.date(2004, 3, 8), datetime.date(2004, 9, 12)), ('Pathology', 89, datetime.date(2004, 3, 26), datetime.date(2004, 2, 25))]</t>
  </si>
  <si>
    <t>[{'Institution Name': 'Cooper, Lee and David', 'Location': 'Russia', 'Type of Institution': 'Public', 'Number of Years Worked There': 5, 'Medical Center Level': 'Secondary', 'Number of Surgeries Performed': 322, 'Additional Responsibilities': ['Engineer, automotive', 'Programme researcher, broadcasting/film/video', 'Research scientist (medical)'], 'Percentage of Patients with Complications': 22.30852571636084,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 {'Institution Name': 'Jackson, Roy and Turner', 'Location': 'Russia', 'Type of Institution': 'Public', 'Number of Years Worked There': 20, 'Medical Center Level': 'Primary', 'Number of Surgeries Performed': 204, 'Additional Responsibilities': ['Ergonomist', 'Writer', 'Leisure centre manager', 'Clinical psychologist'], 'Percentage of Patients with Complications': 61.61186274447481, 'Patient Feedback': 'The procedure was fine, nothing remarkable but acceptable.', 'Patient Feedback Label': 3, 'Recommendation Letters': 'This surgeon is among the top professionals in their field.', 'Recommendation Letters Label': 5, 'Recommendations from Former Employers': "The surgeon's work is generally acceptable.", 'Recommendations from Former Employers Label': 3}]</t>
  </si>
  <si>
    <t>Fischer-Yates</t>
  </si>
  <si>
    <t>Stephanie Wood</t>
  </si>
  <si>
    <t>995.658.4352x1783</t>
  </si>
  <si>
    <t>[('Orthopedic Surgery', 98, datetime.date(2001, 12, 16), datetime.date(2001, 12, 31)), ('Trauma Surgery', 68, datetime.date(2001, 12, 14), datetime.date(2002, 7, 9)), ('Surgical Techniques', 70, datetime.date(1999, 7, 2), datetime.date(2003, 1, 7)), ('Neurosurgery', 96, datetime.date(1999, 6, 1), datetime.date(2003, 2, 28)), ('Surgical Techniques', 98, datetime.date(2001, 8, 27), datetime.date(2000, 6, 3)), ('Pharmacology', 82, datetime.date(1999, 7, 18), datetime.date(2002, 10, 17)), ('Oncological Surgery', 59, datetime.date(1998, 11, 2), datetime.date(2002, 10, 16)), ('Trauma Surgery', 87, datetime.date(2000, 1, 11), datetime.date(2002, 10, 9)), ('Oncological Surgery', 84, datetime.date(2002, 9, 28), datetime.date(1998, 10, 26)), ('Trauma Surgery', 68, datetime.date(2003, 1, 11), datetime.date(2001, 3, 11))]</t>
  </si>
  <si>
    <t>[{'Institution Name': 'Flores, Parks and Dunn', 'Location': 'Philippines', 'Type of Institution': 'Private', 'Number of Years Worked There': 6, 'Medical Center Level': 'Tertiary', 'Number of Surgeries Performed': 154, 'Additional Responsibilities': ['Catering manager'], 'Percentage of Patients with Complications': 54.34328904060497,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'Ross, Carter and Hicks', 'Location': 'Philippines', 'Type of Institution': 'Public', 'Number of Years Worked There': 24, 'Medical Center Level': 'Tertiary', 'Number of Surgeries Performed': 12, 'Additional Responsibilities': [], 'Percentage of Patients with Complications': 54.92282436622534,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 {'Institution Name': 'Andrews LLC', 'Location': 'Philippines', 'Type of Institution': 'Public', 'Number of Years Worked There': 7, 'Medical Center Level': 'Secondary', 'Number of Surgeries Performed': 705, 'Additional Responsibilities': ['Engineer, automotive', 'Editorial assistant', 'Medical illustrator', 'Chiropractor', 'Charity fundraiser'], 'Percentage of Patients with Complications': 81.64033884454504, 'Patient Feedback': "Couldn't be happier with the surgery and the follow-up care.", 'Patient Feedback Label': 5, 'Recommendation Letters': 'This surgeon is among the best I have worked with.', 'Recommendation Letters Label': 5, 'Recommendations from Former Employers': "This surgeon's tenure was highly unsatisfactory.", 'Recommendations from Former Employers Label': 1}]</t>
  </si>
  <si>
    <t>Stephens Inc</t>
  </si>
  <si>
    <t>Mark Smith</t>
  </si>
  <si>
    <t>210.565.4638x6193</t>
  </si>
  <si>
    <t>[('Robotic Surgery', 97, datetime.date(2003, 12, 1), datetime.date(2004, 5, 10)), ('Cardiothoracic Surgery', 57, datetime.date(2004, 4, 23), datetime.date(2004, 3, 7)), ('Surgical Techniques', 56, datetime.date(2004, 2, 11), datetime.date(2004, 1, 17)), ('Anatomy', 83, datetime.date(2003, 12, 5), datetime.date(2003, 12, 25)), ('Surgical Techniques', 90, datetime.date(2004, 8, 26), datetime.date(2004, 8, 22)), ('Trauma Surgery', 90, datetime.date(2004, 4, 29), datetime.date(2004, 1, 17)), ('Biochemistry', 59, datetime.date(2003, 12, 11), datetime.date(2003, 12, 9)), ('Microbiology', 83, datetime.date(2004, 1, 3), datetime.date(2004, 6, 2)), ('Trauma Surgery', 70, datetime.date(2004, 7, 9), datetime.date(2004, 1, 30)), ('Biochemistry', 58, datetime.date(2004, 1, 24), datetime.date(2004, 6, 14))]</t>
  </si>
  <si>
    <t>[{'Institution Name': 'Collins-Brown', 'Location': 'Ukraine', 'Type of Institution': 'Public', 'Number of Years Worked There': 11, 'Medical Center Level': 'Tertiary', 'Number of Surgeries Performed': 978, 'Additional Responsibilities': ['Freight forwarder', 'Cartographer', 'Ship broker', 'Commissioning editor'], 'Percentage of Patients with Complications': 92.17276166347432, 'Patient Feedback': 'The procedure was rushed and poorly executed.', 'Patient Feedback Label': 1, 'Recommendation Letters': 'The surgeon has shown remarkable skills and dedication.', 'Recommendation Letters Label': 5, 'Recommendations from Former Employers': 'This surgeon is highly skilled and professional.', 'Recommendations from Former Employers Label': 5}]</t>
  </si>
  <si>
    <t>Taylor and Sons</t>
  </si>
  <si>
    <t>Danielle Nguyen</t>
  </si>
  <si>
    <t>790.221.1269</t>
  </si>
  <si>
    <t>[('Surgical Techniques', 83, datetime.date(2006, 4, 20), datetime.date(2004, 5, 27)), ('Trauma Surgery', 91, datetime.date(2008, 10, 9), datetime.date(2004, 4, 1)), ('Pathology', 86, datetime.date(2007, 7, 13), datetime.date(2003, 7, 29)), ('Orthopedic Surgery', 71, datetime.date(2008, 5, 18), datetime.date(2006, 10, 18)), ('Ethics in Medical Practice', 65, datetime.date(2004, 6, 30), datetime.date(2002, 12, 31)), ('Surgical Techniques', 55, datetime.date(2006, 10, 19), datetime.date(2004, 7, 22)), ('Biochemistry', 66, datetime.date(2004, 5, 14), datetime.date(2006, 12, 5)), ('Trauma Surgery', 75, datetime.date(2008, 10, 9), datetime.date(2008, 12, 12)), ('Orthopedic Surgery', 68, datetime.date(2007, 11, 13), datetime.date(2005, 2, 24)), ('Pathology', 89, datetime.date(2003, 11, 10), datetime.date(2007, 9, 16))]</t>
  </si>
  <si>
    <t>[{'Institution Name': 'Moore, Lucero and Carlson', 'Location': 'India', 'Type of Institution': 'Public', 'Number of Years Worked There': 9, 'Medical Center Level': 'Secondary', 'Number of Surgeries Performed': 375, 'Additional Responsibilities': ['Financial trader'], 'Percentage of Patients with Complications': 85.22799220774053,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'Chandler, Bryant and Larson', 'Location': 'India', 'Type of Institution': 'Private', 'Number of Years Worked There': 15, 'Medical Center Level': 'Tertiary', 'Number of Surgeries Performed': 284, 'Additional Responsibilities': ['Sports administrator'], 'Percentage of Patients with Complications': 13.731512288504232,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'Wood, Nelson and Cox', 'Location': 'India', 'Type of Institution': 'Public', 'Number of Years Worked There': 5, 'Medical Center Level': 'Tertiary', 'Number of Surgeries Performed': 772, 'Additional Responsibilities': ['Bonds trader', 'Solicitor'], 'Percentage of Patients with Complications': 8.883699396390664,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 {'Institution Name': 'Miles-Kelley', 'Location': 'India', 'Type of Institution': 'Private', 'Number of Years Worked There': 14, 'Medical Center Level': 'Tertiary', 'Number of Surgeries Performed': 989, 'Additional Responsibilities': ['Brewing technologist', 'Personal assistant'], 'Percentage of Patients with Complications': 35.880266049641726, 'Patient Feedback': 'The doctor was professional and the care was good.', 'Patient Feedback Label': 4, 'Recommendation Letters': "I cannot endorse this surgeon's work.", 'Recommendation Letters Label': 1, 'Recommendations from Former Employers': "The surgeon's work is generally acceptable.", 'Recommendations from Former Employers Label': 3}]</t>
  </si>
  <si>
    <t>Johnson LLC</t>
  </si>
  <si>
    <t>Joshua Cantu</t>
  </si>
  <si>
    <t>340-663-6609</t>
  </si>
  <si>
    <t>[('Pediatric Surgery', 84, datetime.date(2004, 7, 9), datetime.date(2003, 7, 15)), ('Pediatric Surgery', 65, datetime.date(2003, 6, 5), datetime.date(2003, 10, 18)), ('Physiology', 70, datetime.date(2002, 12, 6), datetime.date(2004, 4, 24)), ('Plastic and Reconstructive Surgery', 84, datetime.date(2003, 12, 11), datetime.date(2004, 6, 9)), ('Ethics in Medical Practice', 65, datetime.date(2003, 10, 28), datetime.date(2004, 3, 4)), ('Pathology', 51, datetime.date(2003, 9, 14), datetime.date(2004, 6, 13)), ('Emergency Medicine', 86, datetime.date(2004, 7, 27), datetime.date(2003, 5, 20)), ('Neurosurgery', 89, datetime.date(2004, 3, 1), datetime.date(2003, 9, 21)), ('Emergency Medicine', 52, datetime.date(2003, 12, 25), datetime.date(2003, 5, 28)), ('Microbiology', 95, datetime.date(2003, 1, 30), datetime.date(2004, 3, 20))]</t>
  </si>
  <si>
    <t>[{'Institution Name': 'Johnson LLC', 'Location': 'Argentina', 'Type of Institution': 'Public', 'Number of Years Worked There': 22, 'Medical Center Level': 'Secondary', 'Number of Surgeries Performed': 634, 'Additional Responsibilities': ['Emergency planning/management officer', 'Therapist, nutritional', 'Medical laboratory scientific officer', 'Product manager'], 'Percentage of Patients with Complications': 75.71343436105532,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'Martinez, Mayo and Horne', 'Location': 'Argentina', 'Type of Institution': 'Private', 'Number of Years Worked There': 23, 'Medical Center Level': 'Secondary', 'Number of Surgeries Performed': 491, 'Additional Responsibilities': ['Scientist, forensic'], 'Percentage of Patients with Complications': 83.76010405872735,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'Miranda-King', 'Location': 'Argentina', 'Type of Institution': 'Public', 'Number of Years Worked There': 27, 'Medical Center Level': 'Secondary', 'Number of Surgeries Performed': 736, 'Additional Responsibilities': ['Human resources officer', 'Police officer', 'Public librarian'], 'Percentage of Patients with Complications': 2.3395061354119506,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 {'Institution Name': 'Salinas-Henderson', 'Location': 'Argentina', 'Type of Institution': 'Private', 'Number of Years Worked There': 25, 'Medical Center Level': 'Primary', 'Number of Surgeries Performed': 617, 'Additional Responsibilities': [], 'Percentage of Patients with Complications': 48.00023839168368, 'Patient Feedback': 'The doctor was thorough and professional. Satisfied with the results.', 'Patient Feedback Label': 4, 'Recommendation Letters': 'The surgeon has not met the necessary professional standards.', 'Recommendation Letters Label': 1, 'Recommendations from Former Employers': 'I strongly recommend this surgeon for their excellent work.', 'Recommendations from Former Employers Label': 4}]</t>
  </si>
  <si>
    <t>Gonzalez, Andrews and Stevens</t>
  </si>
  <si>
    <t>Jeffrey Ward</t>
  </si>
  <si>
    <t>+1-767-515-3014x89618</t>
  </si>
  <si>
    <t>[('Neurosurgery', 50, datetime.date(2000, 11, 20), datetime.date(1999, 8, 10)), ('Pathology', 79, datetime.date(2001, 8, 21), datetime.date(1999, 6, 5)), ('Surgical Techniques', 76, datetime.date(2002, 6, 19), datetime.date(2002, 3, 19)), ('Anatomy', 97, datetime.date(2003, 8, 24), datetime.date(1997, 10, 29)), ('Anatomy', 76, datetime.date(2001, 4, 22), datetime.date(1999, 11, 18)), ('Neurosurgery', 97, datetime.date(2001, 1, 2), datetime.date(2003, 2, 14)), ('Microbiology', 90, datetime.date(2000, 6, 4), datetime.date(1998, 7, 16)), ('Physiology', 94, datetime.date(2002, 4, 18), datetime.date(2002, 4, 13)), ('Pathology', 76, datetime.date(1998, 11, 21), datetime.date(2000, 4, 27)), ('Surgical Techniques', 79, datetime.date(1999, 5, 12), datetime.date(1998, 6, 17))]</t>
  </si>
  <si>
    <t>[{'Institution Name': 'Smith and Sons', 'Location': 'Ethiopia', 'Type of Institution': 'Private', 'Number of Years Worked There': 21, 'Medical Center Level': 'Tertiary', 'Number of Surgeries Performed': 815, 'Additional Responsibilities': ['Geologist, wellsite'], 'Percentage of Patients with Complications': 92.82475695043001,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'Jensen-Lee', 'Location': 'Ethiopia', 'Type of Institution': 'Public', 'Number of Years Worked There': 24, 'Medical Center Level': 'Secondary', 'Number of Surgeries Performed': 199, 'Additional Responsibilities': ['Aid worker'], 'Percentage of Patients with Complications': 24.817603768809537,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 {'Institution Name': 'Mclean, Williams and Silva', 'Location': 'Ethiopia', 'Type of Institution': 'Public', 'Number of Years Worked There': 26, 'Medical Center Level': 'Secondary', 'Number of Surgeries Performed': 757, 'Additional Responsibilities': ['Therapist, music', 'Make', 'Programmer, applications'], 'Percentage of Patients with Complications': 36.994948892726754, 'Patient Feedback': 'The surgery was more complicated than it needed to be.', 'Patient Feedback Label': 2, 'Recommendation Letters': 'I strongly recommend this surgeon for their exceptional skills.', 'Recommendation Letters Label': 5, 'Recommendations from Former Employers': 'The surgeon meets the expected professional standards.', 'Recommendations from Former Employers Label': 3}]</t>
  </si>
  <si>
    <t>Danny Rodriguez</t>
  </si>
  <si>
    <t>330-905-2344</t>
  </si>
  <si>
    <t>[('Transplant Surgery', 83, datetime.date(2000, 11, 13), datetime.date(1999, 9, 21)), ('Surgical Techniques', 76, datetime.date(2000, 8, 17), datetime.date(1998, 3, 20)), ('Vascular Surgery', 81, datetime.date(2002, 1, 18), datetime.date(1999, 4, 15)), ('Pharmacology', 56, datetime.date(1999, 6, 8), datetime.date(2002, 3, 30)), ('Pathology', 65, datetime.date(1998, 7, 27), datetime.date(1999, 12, 18)), ('Robotic Surgery', 80, datetime.date(2001, 9, 15), datetime.date(1999, 8, 7)), ('Plastic and Reconstructive Surgery', 81, datetime.date(2001, 11, 3), datetime.date(2002, 3, 26)), ('Orthopedic Surgery', 79, datetime.date(1998, 3, 2), datetime.date(2000, 7, 23)), ('Ethics in Medical Practice', 82, datetime.date(1999, 12, 1), datetime.date(2002, 3, 3)), ('Microbiology', 64, datetime.date(1999, 3, 30), datetime.date(2001, 2, 17))]</t>
  </si>
  <si>
    <t>[{'Institution Name': 'Carlson Ltd', 'Location': 'Lithuania', 'Type of Institution': 'Private', 'Number of Years Worked There': 22, 'Medical Center Level': 'Tertiary', 'Number of Surgeries Performed': 349, 'Additional Responsibilities': ['Music therapist', 'Automotive engineer', 'Dentist', 'Product/process development scientist'], 'Percentage of Patients with Complications': 94.81392159486909,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 {'Institution Name': 'Brown Ltd', 'Location': 'Lithuania', 'Type of Institution': 'Private', 'Number of Years Worked There': 11, 'Medical Center Level': 'Tertiary', 'Number of Surgeries Performed': 915, 'Additional Responsibilities': ['Lobbyist', 'Health and safety inspector', 'Nurse, adult', 'Chiropractor', 'Maintenance engineer'], 'Percentage of Patients with Complications': 62.90766974130477, 'Patient Feedback': 'The procedure went smoothly and I felt well cared for.', 'Patient Feedback Label': 4, 'Recommendation Letters': 'There have been a few complaints about this surgeon.', 'Recommendation Letters Label': 2, 'Recommendations from Former Employers': "There were some issues with this surgeon's work quality.", 'Recommendations from Former Employers Label': 2}]</t>
  </si>
  <si>
    <t>Buchanan-Smith</t>
  </si>
  <si>
    <t>John Wu</t>
  </si>
  <si>
    <t>001-906-336-6863</t>
  </si>
  <si>
    <t>[('Emergency Medicine', 74, datetime.date(1996, 12, 17), datetime.date(1997, 5, 1)), ('Pediatric Surgery', 92, datetime.date(1996, 8, 1), datetime.date(1996, 9, 2)), ('Surgical Techniques', 80, datetime.date(1996, 8, 10), datetime.date(1996, 12, 29)), ('Anesthesiology', 64, datetime.date(1996, 9, 28), datetime.date(1997, 5, 27)), ('Cardiothoracic Surgery', 88, datetime.date(1996, 6, 17), datetime.date(1997, 3, 22)), ('Microbiology', 53, datetime.date(1995, 10, 20), datetime.date(1995, 10, 27)), ('Pathology', 64, datetime.date(1995, 11, 15), datetime.date(1996, 3, 12)), ('Ethics in Medical Practice', 90, datetime.date(1997, 2, 2), datetime.date(1996, 11, 14)), ('Ethics in Medical Practice', 77, datetime.date(1995, 10, 24), datetime.date(1996, 9, 2)), ('Pathology', 55, datetime.date(1995, 12, 30), datetime.date(1997, 1, 22))]</t>
  </si>
  <si>
    <t>[{'Institution Name': 'Carpenter-Wright', 'Location': 'Poland', 'Type of Institution': 'Private', 'Number of Years Worked There': 12, 'Medical Center Level': 'Secondary', 'Number of Surgeries Performed': 476, 'Additional Responsibilities': ['Journalist, newspaper', 'Oceanographer'], 'Percentage of Patients with Complications': 36.84001216785175,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 {'Institution Name': 'Snyder, Kennedy and Marshall', 'Location': 'Poland', 'Type of Institution': 'Public', 'Number of Years Worked There': 19, 'Medical Center Level': 'Secondary', 'Number of Surgeries Performed': 20, 'Additional Responsibilities': ['Advertising account planner', 'Advertising account planner'], 'Percentage of Patients with Complications': 6.391031412137604, 'Patient Feedback': 'The procedure was smooth and the doctor was caring.', 'Patient Feedback Label': 4, 'Recommendation Letters': 'The surgeon has not met the necessary professional standards.', 'Recommendation Letters Label': 1, 'Recommendations from Former Employers': "The surgeon's performance is acceptable.", 'Recommendations from Former Employers Label': 3}]</t>
  </si>
  <si>
    <t>Freeman, Gilmore and Shah</t>
  </si>
  <si>
    <t>Patrick Chambers</t>
  </si>
  <si>
    <t>[('Oncological Surgery', 64, datetime.date(1995, 8, 3), datetime.date(1995, 12, 3)), ('Cardiothoracic Surgery', 82, datetime.date(1996, 8, 16), datetime.date(1999, 1, 1)), ('Pediatric Surgery', 85, datetime.date(1996, 3, 8), datetime.date(1996, 8, 18)), ('Transplant Surgery', 83, datetime.date(1998, 10, 3), datetime.date(1998, 8, 30)), ('Ethics in Medical Practice', 84, datetime.date(1997, 6, 23), datetime.date(1997, 11, 2)), ('Orthopedic Surgery', 94, datetime.date(1996, 1, 5), datetime.date(1996, 11, 11)), ('Pathology', 81, datetime.date(1995, 12, 28), datetime.date(1995, 5, 25)), ('Cardiothoracic Surgery', 86, datetime.date(1997, 9, 11), datetime.date(1996, 2, 17)), ('Biochemistry', 87, datetime.date(1994, 10, 4), datetime.date(1997, 8, 17)), ('Physiology', 88, datetime.date(1996, 8, 17), datetime.date(1997, 5, 31))]</t>
  </si>
  <si>
    <t>[{'Institution Name': 'Wright LLC', 'Location': 'Belarus', 'Type of Institution': 'Private', 'Number of Years Worked There': 4, 'Medical Center Level': 'Secondary', 'Number of Surgeries Performed': 18, 'Additional Responsibilities': ['Copy', 'Chartered certified accountant', 'Amenity horticulturist', 'Travel agency manager'], 'Percentage of Patients with Complications': 24.853228234523826,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'Hughes, Silva and Harris', 'Location': 'Belarus', 'Type of Institution': 'Public', 'Number of Years Worked There': 16, 'Medical Center Level': 'Primary', 'Number of Surgeries Performed': 329, 'Additional Responsibilities': ['Air cabin crew', 'Soil scientist'], 'Percentage of Patients with Complications': 84.4683369682837,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 {'Institution Name': 'Horn and Sons', 'Location': 'Belarus', 'Type of Institution': 'Public', 'Number of Years Worked There': 18, 'Medical Center Level': 'Tertiary', 'Number of Surgeries Performed': 5, 'Additional Responsibilities': [], 'Percentage of Patients with Complications': 67.22842584241033, 'Patient Feedback': "The surgery went well, and the doctor was attentive. I'm pleased with the overall outcome.", 'Patient Feedback Label': 4, 'Recommendation Letters': 'The surgeon performs adequately under normal conditions.', 'Recommendation Letters Label': 3, 'Recommendations from Former Employers': 'The surgeon meets the expected level of competence.', 'Recommendations from Former Employers Label': 3}]</t>
  </si>
  <si>
    <t>Collins, Walton and Lee</t>
  </si>
  <si>
    <t>Thomas Baker</t>
  </si>
  <si>
    <t>001-374-490-4293x85758</t>
  </si>
  <si>
    <t>[('Anesthesiology', 61, datetime.date(2002, 12, 16), datetime.date(2003, 4, 20)), ('Plastic and Reconstructive Surgery', 71, datetime.date(2003, 7, 9), datetime.date(2003, 3, 27)), ('Transplant Surgery', 79, datetime.date(2003, 9, 10), datetime.date(2002, 3, 29)), ('Transplant Surgery', 63, datetime.date(2003, 12, 13), datetime.date(2001, 10, 28)), ('Pharmacology', 68, datetime.date(2001, 7, 30), datetime.date(2003, 9, 27)), ('Neurosurgery', 77, datetime.date(2002, 11, 26), datetime.date(2003, 1, 15)), ('Transplant Surgery', 85, datetime.date(2002, 8, 27), datetime.date(2003, 1, 29)), ('Cardiothoracic Surgery', 64, datetime.date(2004, 1, 20), datetime.date(2003, 6, 28)), ('Trauma Surgery', 71, datetime.date(2002, 2, 12), datetime.date(2003, 3, 30)), ('Anatomy', 65, datetime.date(2001, 12, 24), datetime.date(2002, 12, 1))]</t>
  </si>
  <si>
    <t>[{'Institution Name': 'Fowler LLC', 'Location': 'Romania', 'Type of Institution': 'Private', 'Number of Years Worked There': 4, 'Medical Center Level': 'Secondary', 'Number of Surgeries Performed': 408, 'Additional Responsibilities': ['Ecologist', 'Forest/woodland manager', 'Accountant, chartered management', 'Sales promotion account executive', 'Surgeon'], 'Percentage of Patients with Complications': 99.43274820031677,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'Nash-Roberts', 'Location': 'Romania', 'Type of Institution': 'Private', 'Number of Years Worked There': 21, 'Medical Center Level': 'Primary', 'Number of Surgeries Performed': 57, 'Additional Responsibilities': ['Theatre manager', 'Conference centre manager', 'Retail manager', 'Call centre manager', 'Editor, commissioning'], 'Percentage of Patients with Complications': 84.06617319288671,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'Moore, Nunez and Anderson', 'Location': 'Romania', 'Type of Institution': 'Private', 'Number of Years Worked There': 16, 'Medical Center Level': 'Tertiary', 'Number of Surgeries Performed': 262, 'Additional Responsibilities': ['Meteorologist', 'Careers adviser', 'Archivist'], 'Percentage of Patients with Complications': 36.485941422690594,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'Hall, Miller and Smith', 'Location': 'Romania', 'Type of Institution': 'Public', 'Number of Years Worked There': 8, 'Medical Center Level': 'Tertiary', 'Number of Surgeries Performed': 741, 'Additional Responsibilities': ['Arts development officer', 'Electronics engineer'], 'Percentage of Patients with Complications': 93.57908396692842,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 {'Institution Name': 'Delgado-Gonzalez', 'Location': 'Romania', 'Type of Institution': 'Public', 'Number of Years Worked There': 8, 'Medical Center Level': 'Tertiary', 'Number of Surgeries Performed': 606, 'Additional Responsibilities': ['Medical secretary', 'Graphic designer', 'Teacher, special educational needs'], 'Percentage of Patients with Complications': 40.71533683433361, 'Patient Feedback': 'The doctor was highly professional and the results were excellent.', 'Patient Feedback Label': 5, 'Recommendation Letters': "The surgeon's performance has been consistently high.", 'Recommendation Letters Label': 4, 'Recommendations from Former Employers': 'I highly recommend this surgeon for their exceptional skills.', 'Recommendations from Former Employers Label': 4}]</t>
  </si>
  <si>
    <t>Howard PLC</t>
  </si>
  <si>
    <t>Brittany Scott</t>
  </si>
  <si>
    <t>+1-468-545-5092x9503</t>
  </si>
  <si>
    <t>[('Anesthesiology', 51, datetime.date(2003, 6, 28), datetime.date(2002, 6, 9)), ('Pathology', 65, datetime.date(2004, 6, 14), datetime.date(2003, 5, 15)), ('Anesthesiology', 82, datetime.date(2001, 10, 26), datetime.date(2002, 3, 14)), ('Oncological Surgery', 82, datetime.date(2003, 11, 27), datetime.date(2002, 6, 9)), ('Pharmacology', 93, datetime.date(2002, 8, 25), datetime.date(2002, 11, 7)), ('Transplant Surgery', 97, datetime.date(2003, 10, 30), datetime.date(2001, 10, 27)), ('Microbiology', 54, datetime.date(2001, 12, 30), datetime.date(2002, 2, 23)), ('Transplant Surgery', 95, datetime.date(2003, 1, 17), datetime.date(2003, 7, 6)), ('Pharmacology', 61, datetime.date(2001, 10, 18), datetime.date(2003, 4, 29)), ('Pharmacology', 62, datetime.date(2004, 7, 8), datetime.date(2002, 12, 17))]</t>
  </si>
  <si>
    <t>[{'Institution Name': 'Abbott, Shelton and Moore', 'Location': 'Germany', 'Type of Institution': 'Private', 'Number of Years Worked There': 16, 'Medical Center Level': 'Tertiary', 'Number of Surgeries Performed': 384, 'Additional Responsibilities': ['Licensed conveyancer', 'Financial planner', 'Applications developer', 'Accountant, chartered', 'Marine scientist'], 'Percentage of Patients with Complications': 20.302715714781204,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'Rogers, Bennett and Brown', 'Location': 'Germany', 'Type of Institution': 'Public', 'Number of Years Worked There': 2, 'Medical Center Level': 'Tertiary', 'Number of Surgeries Performed': 625, 'Additional Responsibilities': ['Computer games developer', 'Forest/woodland manager'], 'Percentage of Patients with Complications': 76.07290462370997,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 {'Institution Name': 'Robinson Ltd', 'Location': 'Germany', 'Type of Institution': 'Public', 'Number of Years Worked There': 20, 'Medical Center Level': 'Primary', 'Number of Surgeries Performed': 873, 'Additional Responsibilities': ['Probation officer', 'Product designer'], 'Percentage of Patients with Complications': 67.65510288122242, 'Patient Feedback': 'The surgery was successful and the care was attentive.', 'Patient Feedback Label': 4, 'Recommendation Letters': 'I have serious reservations about this surgeon.', 'Recommendation Letters Label': 1, 'Recommendations from Former Employers': 'This surgeon frequently failed to meet expectations.', 'Recommendations from Former Employers Label': 1}]</t>
  </si>
  <si>
    <t>Henry, Dixon and Brown</t>
  </si>
  <si>
    <t>Joshua Anderson</t>
  </si>
  <si>
    <t>266-563-5761x173</t>
  </si>
  <si>
    <t>[('Surgical Techniques', 98, datetime.date(2004, 7, 23), datetime.date(2004, 12, 15)), ('Robotic Surgery', 63, datetime.date(2003, 7, 30), datetime.date(1999, 7, 13)), ('Pathology', 97, datetime.date(2004, 1, 14), datetime.date(2001, 7, 2)), ('Surgical Techniques', 89, datetime.date(1999, 7, 6), datetime.date(2003, 10, 2)), ('Microbiology', 65, datetime.date(2001, 5, 27), datetime.date(2001, 12, 17)), ('Cardiothoracic Surgery', 52, datetime.date(2001, 6, 5), datetime.date(2004, 4, 3)), ('Neurosurgery', 84, datetime.date(2004, 7, 30), datetime.date(2004, 7, 31)), ('Ethics in Medical Practice', 92, datetime.date(2004, 7, 31), datetime.date(2004, 8, 13)), ('Surgical Techniques', 92, datetime.date(2001, 8, 11), datetime.date(2001, 8, 25)), ('Surgical Techniques', 94, datetime.date(2005, 4, 19), datetime.date(2002, 12, 16))]</t>
  </si>
  <si>
    <t>[{'Institution Name': 'Wallace, Vazquez and Miller', 'Location': 'France', 'Type of Institution': 'Private', 'Number of Years Worked There': 9, 'Medical Center Level': 'Secondary', 'Number of Surgeries Performed': 971, 'Additional Responsibilities': ['Buyer, retail', 'Chief Marketing Officer', 'Land', 'Teacher, adult education'], 'Percentage of Patients with Complications': 95.49729563717896,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'Daniels, Mitchell and Mccoy', 'Location': 'France', 'Type of Institution': 'Private', 'Number of Years Worked There': 6, 'Medical Center Level': 'Primary', 'Number of Surgeries Performed': 177, 'Additional Responsibilities': ['Publishing rights manager'], 'Percentage of Patients with Complications': 62.13535110136916,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'Stevenson, Huang and Brown', 'Location': 'France', 'Type of Institution': 'Private', 'Number of Years Worked There': 21, 'Medical Center Level': 'Primary', 'Number of Surgeries Performed': 417, 'Additional Responsibilities': ['Clinical cytogeneticist'], 'Percentage of Patients with Complications': 41.54065074883244,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'Jones LLC', 'Location': 'France', 'Type of Institution': 'Private', 'Number of Years Worked There': 1, 'Medical Center Level': 'Secondary', 'Number of Surgeries Performed': 449, 'Additional Responsibilities': ['Ophthalmologist', 'Hotel manager'], 'Percentage of Patients with Complications': 92.33458601048436,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 {'Institution Name': 'Miller and Sons', 'Location': 'France', 'Type of Institution': 'Private', 'Number of Years Worked There': 19, 'Medical Center Level': 'Tertiary', 'Number of Surgeries Performed': 932, 'Additional Responsibilities': ['Estate manager/land agent'], 'Percentage of Patients with Complications': 90.9863484476196, 'Patient Feedback': 'Horrible experience, the surgery left me in worse condition.', 'Patient Feedback Label': 1, 'Recommendation Letters': 'The surgeon has consistently underperformed.', 'Recommendation Letters Label': 1, 'Recommendations from Former Employers': 'This surgeon had some professional conduct issues.', 'Recommendations from Former Employers Label': 2}]</t>
  </si>
  <si>
    <t>Johnson-Stone</t>
  </si>
  <si>
    <t>Laura Osborne</t>
  </si>
  <si>
    <t>001-305-566-4933x4288</t>
  </si>
  <si>
    <t>[('Vascular Surgery', 96, datetime.date(1999, 10, 3), datetime.date(1999, 10, 9)), ('Anatomy', 81, datetime.date(1999, 10, 8), datetime.date(1999, 10, 12)), ('Orthopedic Surgery', 74, datetime.date(1999, 10, 30), datetime.date(1999, 11, 18)), ('Ethics in Medical Practice', 51, datetime.date(1999, 10, 2), datetime.date(1999, 11, 19)), ('Transplant Surgery', 55, datetime.date(1999, 9, 21), datetime.date(1999, 11, 2)), ('Pharmacology', 79, datetime.date(1999, 11, 16), datetime.date(1999, 10, 31)), ('Pharmacology', 76, datetime.date(1999, 10, 2), datetime.date(1999, 11, 14)), ('Ethics in Medical Practice', 50, datetime.date(1999, 9, 23), datetime.date(1999, 10, 22)), ('Emergency Medicine', 71, datetime.date(1999, 11, 1), datetime.date(1999, 11, 11)), ('Biochemistry', 85, datetime.date(1999, 10, 28), datetime.date(1999, 10, 18))]</t>
  </si>
  <si>
    <t>[{'Institution Name': 'Sparks and Sons', 'Location': 'Poland', 'Type of Institution': 'Public', 'Number of Years Worked There': 18, 'Medical Center Level': 'Primary', 'Number of Surgeries Performed': 80, 'Additional Responsibilities': [], 'Percentage of Patients with Complications': 95.1452253546937,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 {'Institution Name': 'Howard Inc', 'Location': 'Poland', 'Type of Institution': 'Private', 'Number of Years Worked There': 16, 'Medical Center Level': 'Secondary', 'Number of Surgeries Performed': 160, 'Additional Responsibilities': ['Office manager', 'Production assistant, radio'], 'Percentage of Patients with Complications': 48.825155448059064, 'Patient Feedback': 'The surgery was routine and went as planned.', 'Patient Feedback Label': 3, 'Recommendation Letters': 'The surgeon performs to a satisfactory level.', 'Recommendation Letters Label': 3, 'Recommendations from Former Employers': "This surgeon's professional conduct had some issues.", 'Recommendations from Former Employers Label': 2}]</t>
  </si>
  <si>
    <t>Fields, Thomas and Park</t>
  </si>
  <si>
    <t>Courtney Robinson</t>
  </si>
  <si>
    <t>369.900.8652</t>
  </si>
  <si>
    <t>[('Trauma Surgery', 56, datetime.date(2000, 8, 1), datetime.date(1996, 11, 5)), ('Biochemistry', 56, datetime.date(1999, 11, 2), datetime.date(1996, 12, 27)), ('Biochemistry', 53, datetime.date(1999, 4, 27), datetime.date(1996, 10, 13)), ('Transplant Surgery', 100, datetime.date(2000, 1, 15), datetime.date(1996, 10, 26)), ('Robotic Surgery', 93, datetime.date(1997, 9, 6), datetime.date(1999, 5, 26)), ('Trauma Surgery', 92, datetime.date(1996, 1, 4), datetime.date(1999, 5, 27)), ('Microbiology', 90, datetime.date(1996, 8, 26), datetime.date(1997, 1, 12)), ('Physiology', 78, datetime.date(1998, 7, 16), datetime.date(2000, 7, 26)), ('Anesthesiology', 51, datetime.date(1998, 9, 29), datetime.date(1998, 5, 1)), ('Anatomy', 74, datetime.date(2000, 9, 13), datetime.date(1997, 11, 22))]</t>
  </si>
  <si>
    <t>[{'Institution Name': 'Combs, Carrillo and Taylor', 'Location': 'Canada', 'Type of Institution': 'Private', 'Number of Years Worked There': 12, 'Medical Center Level': 'Tertiary', 'Number of Surgeries Performed': 463, 'Additional Responsibilities': ['Statistician', 'Charity fundraiser', 'Medical illustrator', 'Exercise physiologist'], 'Percentage of Patients with Complications': 81.75698632770259,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 {'Institution Name': 'Peterson-Franklin', 'Location': 'Canada', 'Type of Institution': 'Public', 'Number of Years Worked There': 23, 'Medical Center Level': 'Primary', 'Number of Surgeries Performed': 276, 'Additional Responsibilities': ['Phytotherapist', 'Warehouse manager', 'Special effects artist', 'Education officer, museum', 'Insurance risk surveyor'], 'Percentage of Patients with Complications': 8.013986770171755, 'Patient Feedback': 'The procedure went smoothly and I felt well cared for.', 'Patient Feedback Label': 4, 'Recommendation Letters': "The surgeon's work ethic and skills are questionable.", 'Recommendation Letters Label': 1, 'Recommendations from Former Employers': 'I have no hesitation in recommending this surgeon.', 'Recommendations from Former Employers Label': 4}]</t>
  </si>
  <si>
    <t>Baker, Reid and Thompson</t>
  </si>
  <si>
    <t>Anthony Russell</t>
  </si>
  <si>
    <t>(623)223-9186x11531</t>
  </si>
  <si>
    <t>[('Pathology', 79, datetime.date(2007, 3, 10), datetime.date(2001, 7, 25)), ('Microbiology', 81, datetime.date(1999, 8, 6), datetime.date(2004, 4, 12)), ('Plastic and Reconstructive Surgery', 64, datetime.date(2009, 5, 24), datetime.date(2005, 8, 26)), ('Oncological Surgery', 63, datetime.date(2008, 9, 27), datetime.date(2006, 7, 7)), ('Anesthesiology', 60, datetime.date(2003, 11, 13), datetime.date(2005, 12, 1)), ('Surgical Techniques', 86, datetime.date(1999, 3, 21), datetime.date(1998, 3, 27)), ('Pediatric Surgery', 78, datetime.date(2002, 10, 2), datetime.date(2000, 5, 1)), ('Anatomy', 50, datetime.date(1996, 12, 15), datetime.date(2004, 6, 29)), ('Pediatric Surgery', 88, datetime.date(1999, 7, 26), datetime.date(2003, 12, 29)), ('Microbiology', 55, datetime.date(2000, 2, 29), datetime.date(2006, 1, 6))]</t>
  </si>
  <si>
    <t>[{'Institution Name': 'Chandler Ltd', 'Location': 'Argentina', 'Type of Institution': 'Public', 'Number of Years Worked There': 26, 'Medical Center Level': 'Secondary', 'Number of Surgeries Performed': 499, 'Additional Responsibilities': ['Systems developer', 'Private music teacher', 'Civil engineer, contracting'], 'Percentage of Patients with Complications': 50.22125514300261,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'Powell-Lindsey', 'Location': 'Argentina', 'Type of Institution': 'Public', 'Number of Years Worked There': 1, 'Medical Center Level': 'Secondary', 'Number of Surgeries Performed': 170, 'Additional Responsibilities': ['Psychiatrist', 'Engineer, mining', 'Financial adviser', 'Clinical molecular geneticist', 'Lawyer'], 'Percentage of Patients with Complications': 92.69963614013145,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'Johnson-Brown', 'Location': 'Argentina', 'Type of Institution': 'Public', 'Number of Years Worked There': 7, 'Medical Center Level': 'Primary', 'Number of Surgeries Performed': 398, 'Additional Responsibilities': ['Physicist, medical', 'Historic buildings inspector/conservation officer', 'Advice worker', 'Control and instrumentation engineer'], 'Percentage of Patients with Complications': 4.039560286476574,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'Hughes, Garner and Nixon', 'Location': 'Argentina', 'Type of Institution': 'Public', 'Number of Years Worked There': 29, 'Medical Center Level': 'Tertiary', 'Number of Surgeries Performed': 253, 'Additional Responsibilities': [], 'Percentage of Patients with Complications': 20.11748988079939,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 {'Institution Name': 'Stark, Arellano and Williams', 'Location': 'Argentina', 'Type of Institution': 'Public', 'Number of Years Worked There': 16, 'Medical Center Level': 'Primary', 'Number of Surgeries Performed': 274, 'Additional Responsibilities': ['Production engineer', 'Musician', 'Editorial assistant'], 'Percentage of Patients with Complications': 12.564228094779306, 'Patient Feedback': 'The surgery was executed as expected.', 'Patient Feedback Label': 3, 'Recommendation Letters': 'I strongly endorse this surgeon for any advanced role.', 'Recommendation Letters Label': 5, 'Recommendations from Former Employers': 'The surgeon has performed to a competent standard.', 'Recommendations from Former Employers Label': 3}]</t>
  </si>
  <si>
    <t>King, Garcia and Mays</t>
  </si>
  <si>
    <t>(326)317-1211x285</t>
  </si>
  <si>
    <t>[('Biochemistry', 74, datetime.date(2006, 4, 17), datetime.date(2004, 12, 7)), ('Anatomy', 69, datetime.date(2008, 6, 1), datetime.date(2006, 9, 14)), ('Biochemistry', 51, datetime.date(2005, 7, 17), datetime.date(2007, 4, 10)), ('Robotic Surgery', 70, datetime.date(2007, 4, 10), datetime.date(2005, 3, 24)), ('Cardiothoracic Surgery', 67, datetime.date(2004, 3, 10), datetime.date(2007, 10, 23)), ('Neurosurgery', 94, datetime.date(2004, 4, 5), datetime.date(2007, 11, 9)), ('Surgical Techniques', 52, datetime.date(2004, 3, 5), datetime.date(2005, 11, 16)), ('Pediatric Surgery', 77, datetime.date(2008, 1, 24), datetime.date(2007, 7, 10)), ('Physiology', 59, datetime.date(2005, 5, 23), datetime.date(2004, 3, 24)), ('Surgical Techniques', 63, datetime.date(2007, 7, 2), datetime.date(2007, 7, 24))]</t>
  </si>
  <si>
    <t>[{'Institution Name': 'Thompson, Snyder and White', 'Location': 'Ukraine', 'Type of Institution': 'Private', 'Number of Years Worked There': 17, 'Medical Center Level': 'Tertiary', 'Number of Surgeries Performed': 159, 'Additional Responsibilities': ['Maintenance engineer', 'Interior and spatial designer', 'Consulting civil engineer'], 'Percentage of Patients with Complications': 91.9723409928186,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'Clark, Waller and Bowers', 'Location': 'Ukraine', 'Type of Institution': 'Public', 'Number of Years Worked There': 12, 'Medical Center Level': 'Secondary', 'Number of Surgeries Performed': 56, 'Additional Responsibilities': ['Advertising copywriter', 'Technical author', 'Engineer, biomedical'], 'Percentage of Patients with Complications': 37.44111616251453,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'Terry, Robbins and Holder', 'Location': 'Ukraine', 'Type of Institution': 'Private', 'Number of Years Worked There': 3, 'Medical Center Level': 'Primary', 'Number of Surgeries Performed': 929, 'Additional Responsibilities': [], 'Percentage of Patients with Complications': 7.477253205809864,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 {'Institution Name': 'Brown PLC', 'Location': 'Ukraine', 'Type of Institution': 'Private', 'Number of Years Worked There': 26, 'Medical Center Level': 'Tertiary', 'Number of Surgeries Performed': 141, 'Additional Responsibilities': ['Editor, magazine features'], 'Percentage of Patients with Complications': 33.064798142862195, 'Patient Feedback': 'I felt ignored and mistreated throughout the process.', 'Patient Feedback Label': 1, 'Recommendation Letters': "The surgeon's performance is up to standard.", 'Recommendation Letters Label': 3, 'Recommendations from Former Employers': 'This surgeon is highly skilled and professional.', 'Recommendations from Former Employers Label': 5}]</t>
  </si>
  <si>
    <t>Fletcher-Lewis</t>
  </si>
  <si>
    <t>Kayla Bass</t>
  </si>
  <si>
    <t>+1-570-337-1793x966</t>
  </si>
  <si>
    <t>[('Microbiology', 97, datetime.date(2000, 9, 18), datetime.date(2000, 4, 5)), ('Plastic and Reconstructive Surgery', 75, datetime.date(2000, 11, 9), datetime.date(1999, 10, 25)), ('Surgical Techniques', 76, datetime.date(1999, 11, 2), datetime.date(2000, 7, 18)), ('Neurosurgery', 92, datetime.date(2000, 3, 13), datetime.date(2000, 1, 20)), ('Orthopedic Surgery', 95, datetime.date(2000, 2, 9), datetime.date(2000, 10, 11)), ('Pediatric Surgery', 68, datetime.date(1999, 10, 27), datetime.date(2000, 11, 5)), ('Surgical Techniques', 53, datetime.date(2000, 3, 17), datetime.date(1999, 11, 22)), ('Robotic Surgery', 71, datetime.date(2000, 5, 1), datetime.date(2000, 1, 21)), ('Trauma Surgery', 62, datetime.date(2000, 10, 18), datetime.date(2000, 1, 16)), ('Surgical Techniques', 55, datetime.date(1999, 11, 25), datetime.date(2000, 10, 17))]</t>
  </si>
  <si>
    <t>[{'Institution Name': 'Frank Inc', 'Location': 'Ethiopia', 'Type of Institution': 'Public', 'Number of Years Worked There': 28, 'Medical Center Level': 'Tertiary', 'Number of Surgeries Performed': 853, 'Additional Responsibilities': ['Hospital doctor', 'Nature conservation officer', 'Equities trader', 'Conservator, furniture'], 'Percentage of Patients with Complications': 77.8555827911269, 'Patient Feedback': 'The surgery was routine and recovery was average.', 'Patient Feedback Label': 3, 'Recommendation Letters': "The surgeon's work is generally adequate.", 'Recommendation Letters Label': 3, 'Recommendations from Former Employers': "The surgeon's work is generally acceptable.", 'Recommendations from Former Employers Label': 3}]</t>
  </si>
  <si>
    <t>Mcdonald Ltd</t>
  </si>
  <si>
    <t>Shawn Wilson</t>
  </si>
  <si>
    <t>+1-428-439-7577x418</t>
  </si>
  <si>
    <t>[('Microbiology', 82, datetime.date(2000, 12, 9), datetime.date(2001, 2, 13)), ('Microbiology', 95, datetime.date(2000, 10, 24), datetime.date(2001, 10, 16)), ('Oncological Surgery', 95, datetime.date(2001, 3, 3), datetime.date(2001, 6, 24)), ('Plastic and Reconstructive Surgery', 51, datetime.date(2000, 11, 15), datetime.date(2000, 12, 9)), ('Surgical Techniques', 59, datetime.date(2000, 8, 3), datetime.date(2001, 2, 25)), ('Plastic and Reconstructive Surgery', 78, datetime.date(2001, 3, 19), datetime.date(2000, 6, 29)), ('Robotic Surgery', 91, datetime.date(2001, 5, 14), datetime.date(2001, 5, 15)), ('Oncological Surgery', 53, datetime.date(2000, 10, 19), datetime.date(2000, 11, 12)), ('Transplant Surgery', 81, datetime.date(2002, 1, 2), datetime.date(2000, 12, 9)), ('Oncological Surgery', 91, datetime.date(2001, 7, 25), datetime.date(2001, 2, 21))]</t>
  </si>
  <si>
    <t>[{'Institution Name': 'Brown LLC', 'Location': 'Germany', 'Type of Institution': 'Public', 'Number of Years Worked There': 29, 'Medical Center Level': 'Tertiary', 'Number of Surgeries Performed': 147, 'Additional Responsibilities': [], 'Percentage of Patients with Complications': 58.78981173277573,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'Welch and Sons', 'Location': 'Germany', 'Type of Institution': 'Public', 'Number of Years Worked There': 23, 'Medical Center Level': 'Secondary', 'Number of Surgeries Performed': 665, 'Additional Responsibilities': ['Sales executive', 'Financial manager', 'Automotive engineer', 'Medical illustrator'], 'Percentage of Patients with Complications': 74.89490899113456,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'Wallace Inc', 'Location': 'Germany', 'Type of Institution': 'Private', 'Number of Years Worked There': 3, 'Medical Center Level': 'Secondary', 'Number of Surgeries Performed': 829, 'Additional Responsibilities': [], 'Percentage of Patients with Complications': 56.471883052818086,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'Flores-Garrett', 'Location': 'Germany', 'Type of Institution': 'Private', 'Number of Years Worked There': 29, 'Medical Center Level': 'Secondary', 'Number of Surgeries Performed': 287, 'Additional Responsibilities': ['Financial manager', 'Museum education officer', 'Editor, film/video', 'IT technical support officer', 'Optometrist'], 'Percentage of Patients with Complications': 22.532788683986627,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 {'Institution Name': 'Clark, Davis and Joseph', 'Location': 'Germany', 'Type of Institution': 'Public', 'Number of Years Worked There': 1, 'Medical Center Level': 'Tertiary', 'Number of Surgeries Performed': 4, 'Additional Responsibilities': ['Environmental manager'], 'Percentage of Patients with Complications': 54.18082740808083, 'Patient Feedback': 'The doctor was incredibly skilled and the experience was fantastic.', 'Patient Feedback Label': 5, 'Recommendation Letters': 'I highly endorse this surgeon for their skills and dedication.', 'Recommendation Letters Label': 4, 'Recommendations from Former Employers': 'This surgeon has shown great dedication and skill.', 'Recommendations from Former Employers Label': 4}]</t>
  </si>
  <si>
    <t>Harvey, Mann and Miller</t>
  </si>
  <si>
    <t>Suzanne Sosa</t>
  </si>
  <si>
    <t>(845)791-9493x34856</t>
  </si>
  <si>
    <t>[('Biochemistry', 57, datetime.date(1999, 1, 16), datetime.date(2000, 8, 5)), ('Biochemistry', 65, datetime.date(2001, 3, 12), datetime.date(2004, 2, 4)), ('Transplant Surgery', 71, datetime.date(1997, 4, 15), datetime.date(2004, 3, 23)), ('Oncological Surgery', 87, datetime.date(1999, 7, 26), datetime.date(2006, 7, 20)), ('Ethics in Medical Practice', 53, datetime.date(2005, 2, 12), datetime.date(2006, 8, 6)), ('Oncological Surgery', 62, datetime.date(2000, 10, 22), datetime.date(2003, 6, 9)), ('Cardiothoracic Surgery', 54, datetime.date(1999, 1, 19), datetime.date(1997, 12, 22)), ('Trauma Surgery', 83, datetime.date(2001, 4, 21), datetime.date(2006, 12, 21)), ('Pharmacology', 51, datetime.date(2002, 3, 16), datetime.date(2002, 6, 7)), ('Pathology', 58, datetime.date(2001, 4, 7), datetime.date(2004, 1, 1))]</t>
  </si>
  <si>
    <t>[{'Institution Name': 'Martinez, Daniels and Kelly', 'Location': 'Ethiopia', 'Type of Institution': 'Private', 'Number of Years Worked There': 21, 'Medical Center Level': 'Primary', 'Number of Surgeries Performed': 784, 'Additional Responsibilities': ['Radio producer', 'Patent examiner', 'Paediatric nurse', 'Marketing executive', 'Facilities manager'], 'Percentage of Patients with Complications': 11.577622588055325,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'Collins, Scott and Lewis', 'Location': 'Ethiopia', 'Type of Institution': 'Private', 'Number of Years Worked There': 25, 'Medical Center Level': 'Secondary', 'Number of Surgeries Performed': 57, 'Additional Responsibilities': ['Mudlogger'], 'Percentage of Patients with Complications': 32.604115422165506,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'Benson, Harper and Zhang', 'Location': 'Ethiopia', 'Type of Institution': 'Private', 'Number of Years Worked There': 14, 'Medical Center Level': 'Secondary', 'Number of Surgeries Performed': 771, 'Additional Responsibilities': ['Conservation officer, historic buildings', 'Location manager', 'Lawyer', 'Ceramics designer'], 'Percentage of Patients with Complications': 86.18170378297104,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 {'Institution Name': 'Miller, Zhang and Mendoza', 'Location': 'Ethiopia', 'Type of Institution': 'Public', 'Number of Years Worked There': 13, 'Medical Center Level': 'Tertiary', 'Number of Surgeries Performed': 500, 'Additional Responsibilities': [], 'Percentage of Patients with Complications': 69.22418622778635, 'Patient Feedback': 'The surgery had complications and the doctor was not helpful.', 'Patient Feedback Label': 2, 'Recommendation Letters': "The surgeon's work is generally acceptable.", 'Recommendation Letters Label': 3, 'Recommendations from Former Employers': 'This surgeon is a reliable and competent professional.', 'Recommendations from Former Employers Label': 4}]</t>
  </si>
  <si>
    <t>Jones-Vincent</t>
  </si>
  <si>
    <t>Gabriel Johnson</t>
  </si>
  <si>
    <t>+1-968-851-1096x067</t>
  </si>
  <si>
    <t>[('Neurosurgery', 81, datetime.date(2004, 5, 10), datetime.date(2005, 6, 29)), ('Ethics in Medical Practice', 70, datetime.date(2005, 4, 28), datetime.date(2006, 6, 21)), ('Cardiothoracic Surgery', 69, datetime.date(2005, 6, 23), datetime.date(2004, 3, 30)), ('Orthopedic Surgery', 57, datetime.date(2004, 7, 4), datetime.date(2007, 2, 27)), ('Physiology', 86, datetime.date(2007, 1, 19), datetime.date(2007, 6, 1)), ('Physiology', 53, datetime.date(2005, 2, 10), datetime.date(2006, 9, 22)), ('Plastic and Reconstructive Surgery', 90, datetime.date(2006, 6, 23), datetime.date(2005, 9, 22)), ('Surgical Techniques', 85, datetime.date(2006, 12, 13), datetime.date(2004, 7, 20)), ('Surgical Techniques', 77, datetime.date(2004, 12, 16), datetime.date(2007, 6, 3)), ('Surgical Techniques', 56, datetime.date(2005, 7, 2), datetime.date(2006, 10, 22))]</t>
  </si>
  <si>
    <t>[{'Institution Name': 'Short-Smith', 'Location': 'Ukraine', 'Type of Institution': 'Public', 'Number of Years Worked There': 17, 'Medical Center Level': 'Primary', 'Number of Surgeries Performed': 532, 'Additional Responsibilities': ['Civil engineer, contracting', 'Health service manager', 'Engineer, structural'], 'Percentage of Patients with Complications': 79.92510324981514, 'Patient Feedback': 'The surgery was handled expertly and the care was excellent.', 'Patient Feedback Label': 4, 'Recommendation Letters': 'The surgeon has received numerous negative reviews.', 'Recommendation Letters Label': 1, 'Recommendations from Former Employers': 'The surgeon has shown remarkable skills and dedication.', 'Recommendations from Former Employers Label': 5}]</t>
  </si>
  <si>
    <t>Rodriguez, Fox and Park</t>
  </si>
  <si>
    <t>Lauren Lee</t>
  </si>
  <si>
    <t>[('Anesthesiology', 99, datetime.date(2004, 3, 10), datetime.date(2000, 3, 15)), ('Ethics in Medical Practice', 57, datetime.date(2004, 6, 18), datetime.date(2000, 6, 20)), ('Trauma Surgery', 96, datetime.date(2002, 9, 10), datetime.date(2002, 8, 29)), ('Vascular Surgery', 70, datetime.date(1999, 5, 1), datetime.date(2002, 11, 12)), ('Plastic and Reconstructive Surgery', 73, datetime.date(1999, 12, 11), datetime.date(1999, 12, 22)), ('Biochemistry', 78, datetime.date(2003, 6, 17), datetime.date(2001, 12, 14)), ('Ethics in Medical Practice', 82, datetime.date(2003, 10, 12), datetime.date(2002, 3, 14)), ('Trauma Surgery', 82, datetime.date(2000, 8, 22), datetime.date(2002, 10, 27)), ('Plastic and Reconstructive Surgery', 84, datetime.date(1999, 6, 14), datetime.date(2004, 2, 25)), ('Pediatric Surgery', 80, datetime.date(2000, 6, 11), datetime.date(2004, 5, 8))]</t>
  </si>
  <si>
    <t>[{'Institution Name': 'Moore-Smith', 'Location': 'Russia', 'Type of Institution': 'Public', 'Number of Years Worked There': 1, 'Medical Center Level': 'Tertiary', 'Number of Surgeries Performed': 957, 'Additional Responsibilities': ['Journalist, broadcasting', 'Health physicist'], 'Percentage of Patients with Complications': 21.912161487124482,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 {'Institution Name': 'Smith and Sons', 'Location': 'Russia', 'Type of Institution': 'Private', 'Number of Years Worked There': 30, 'Medical Center Level': 'Secondary', 'Number of Surgeries Performed': 881, 'Additional Responsibilities': [], 'Percentage of Patients with Complications': 84.7284438739352, 'Patient Feedback': 'The surgery was perfect and the doctor was highly skilled.', 'Patient Feedback Label': 5, 'Recommendation Letters': "The surgeon's work is adequate and meets standards.", 'Recommendation Letters Label': 3, 'Recommendations from Former Employers': "This surgeon's conduct was often problematic.", 'Recommendations from Former Employers Label': 1}]</t>
  </si>
  <si>
    <t>Nunez, Owens and Garcia</t>
  </si>
  <si>
    <t>Molly Davis MD</t>
  </si>
  <si>
    <t>[('Oncological Surgery', 88, datetime.date(2006, 6, 12), datetime.date(2002, 12, 2)), ('Pediatric Surgery', 94, datetime.date(2007, 1, 3), datetime.date(2002, 12, 28)), ('Anatomy', 89, datetime.date(2003, 7, 22), datetime.date(2004, 11, 12)), ('Physiology', 59, datetime.date(2006, 3, 14), datetime.date(2003, 1, 8)), ('Oncological Surgery', 66, datetime.date(2002, 9, 21), datetime.date(2006, 1, 24)), ('Neurosurgery', 73, datetime.date(2002, 8, 28), datetime.date(2006, 12, 3)), ('Physiology', 68, datetime.date(2006, 11, 11), datetime.date(2007, 4, 23)), ('Pediatric Surgery', 63, datetime.date(2003, 5, 1), datetime.date(2007, 9, 20)), ('Pathology', 53, datetime.date(2005, 6, 21), datetime.date(2007, 2, 6)), ('Pathology', 54, datetime.date(2006, 2, 14), datetime.date(2006, 4, 29))]</t>
  </si>
  <si>
    <t>[{'Institution Name': 'Rodriguez, Vincent and Livingston', 'Location': 'United Kingdom', 'Type of Institution': 'Private', 'Number of Years Worked There': 1, 'Medical Center Level': 'Secondary', 'Number of Surgeries Performed': 523, 'Additional Responsibilities': ['Geneticist, molecular'], 'Percentage of Patients with Complications': 65.85343170292553,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 {'Institution Name': 'Meza-Murphy', 'Location': 'United Kingdom', 'Type of Institution': 'Private', 'Number of Years Worked There': 2, 'Medical Center Level': 'Tertiary', 'Number of Surgeries Performed': 95, 'Additional Responsibilities': ['Clinical embryologist'], 'Percentage of Patients with Complications': 64.91878136957814, 'Patient Feedback': 'The doctor was caring and the surgery a success.', 'Patient Feedback Label': 4, 'Recommendation Letters': "The surgeon's performance has been consistently exemplary.", 'Recommendation Letters Label': 4, 'Recommendations from Former Employers': 'This surgeon did not perform to our standards.', 'Recommendations from Former Employers Label': 1}]</t>
  </si>
  <si>
    <t>Johnston-Mccormick</t>
  </si>
  <si>
    <t>Ian Strickland</t>
  </si>
  <si>
    <t>(838)462-9768x6475</t>
  </si>
  <si>
    <t>[('Pharmacology', 77, datetime.date(2002, 11, 14), datetime.date(2003, 10, 20)), ('Transplant Surgery', 78, datetime.date(2005, 7, 18), datetime.date(2004, 12, 31)), ('Robotic Surgery', 86, datetime.date(2001, 10, 30), datetime.date(2003, 10, 25)), ('Orthopedic Surgery', 78, datetime.date(2005, 1, 6), datetime.date(2006, 7, 18)), ('Pediatric Surgery', 100, datetime.date(2003, 3, 2), datetime.date(2005, 9, 20)), ('Robotic Surgery', 83, datetime.date(2000, 6, 30), datetime.date(2003, 3, 2)), ('Biochemistry', 56, datetime.date(2002, 3, 22), datetime.date(2004, 9, 25)), ('Cardiothoracic Surgery', 87, datetime.date(2000, 3, 6), datetime.date(2007, 2, 3)), ('Pediatric Surgery', 80, datetime.date(2000, 11, 5), datetime.date(2001, 10, 19)), ('Ethics in Medical Practice', 79, datetime.date(2007, 7, 28), datetime.date(2002, 12, 27))]</t>
  </si>
  <si>
    <t>[{'Institution Name': 'Stewart Group', 'Location': 'Lithuania', 'Type of Institution': 'Private', 'Number of Years Worked There': 2, 'Medical Center Level': 'Primary', 'Number of Surgeries Performed': 860, 'Additional Responsibilities': ['Artist', 'Local government officer', 'Podiatrist'], 'Percentage of Patients with Complications': 95.15431713267587,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'Barker Inc', 'Location': 'Lithuania', 'Type of Institution': 'Public', 'Number of Years Worked There': 16, 'Medical Center Level': 'Secondary', 'Number of Surgeries Performed': 378, 'Additional Responsibilities': ['Dentist', 'Special educational needs teacher', 'Patent attorney'], 'Percentage of Patients with Complications': 99.99614323391262,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'Brown-Rogers', 'Location': 'Lithuania', 'Type of Institution': 'Public', 'Number of Years Worked There': 7, 'Medical Center Level': 'Secondary', 'Number of Surgeries Performed': 497, 'Additional Responsibilities': [], 'Percentage of Patients with Complications': 0.6718788916836638,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'Patterson, Scott and Nunez', 'Location': 'Lithuania', 'Type of Institution': 'Public', 'Number of Years Worked There': 1, 'Medical Center Level': 'Tertiary', 'Number of Surgeries Performed': 796, 'Additional Responsibilities': ['Furniture conservator/restorer'], 'Percentage of Patients with Complications': 35.44774450507885,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 {'Institution Name': 'Nielsen-Black', 'Location': 'Lithuania', 'Type of Institution': 'Public', 'Number of Years Worked There': 3, 'Medical Center Level': 'Secondary', 'Number of Surgeries Performed': 917, 'Additional Responsibilities': ['Ambulance person', 'Chief Executive Officer', 'Horticultural therapist', 'Statistician'], 'Percentage of Patients with Complications': 28.027808751940963, 'Patient Feedback': 'The surgery was as expected. No major issues.', 'Patient Feedback Label': 3, 'Recommendation Letters': "The surgeon's work ethic and skills are questionable.", 'Recommendation Letters Label': 1, 'Recommendations from Former Employers': 'This surgeon did not meet our professional standards.', 'Recommendations from Former Employers Label': 1}]</t>
  </si>
  <si>
    <t>Brown, White and Mckee</t>
  </si>
  <si>
    <t>Rachel Burns</t>
  </si>
  <si>
    <t>001-256-820-4572x563</t>
  </si>
  <si>
    <t>[('Ethics in Medical Practice', 60, datetime.date(2001, 8, 27), datetime.date(2001, 6, 13)), ('Pathology', 69, datetime.date(2001, 9, 21), datetime.date(2001, 2, 15)), ('Emergency Medicine', 69, datetime.date(2000, 8, 19), datetime.date(2001, 11, 17)), ('Surgical Techniques', 77, datetime.date(2000, 7, 20), datetime.date(2001, 8, 12)), ('Biochemistry', 72, datetime.date(2001, 10, 10), datetime.date(2001, 5, 27)), ('Transplant Surgery', 98, datetime.date(2001, 9, 26), datetime.date(2001, 2, 15)), ('Anatomy', 58, datetime.date(2001, 1, 23), datetime.date(2001, 5, 2)), ('Vascular Surgery', 58, datetime.date(2001, 5, 15), datetime.date(2001, 5, 5)), ('Oncological Surgery', 58, datetime.date(2001, 10, 6), datetime.date(2001, 2, 13)), ('Biochemistry', 75, datetime.date(2001, 10, 26), datetime.date(2001, 4, 6))]</t>
  </si>
  <si>
    <t>[{'Institution Name': 'Ortiz, Arellano and Castro', 'Location': 'Ethiopia', 'Type of Institution': 'Public', 'Number of Years Worked There': 4, 'Medical Center Level': 'Tertiary', 'Number of Surgeries Performed': 603, 'Additional Responsibilities': [], 'Percentage of Patients with Complications': 32.92220881696662,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 {'Institution Name': 'Lucero Inc', 'Location': 'Ethiopia', 'Type of Institution': 'Private', 'Number of Years Worked There': 24, 'Medical Center Level': 'Secondary', 'Number of Surgeries Performed': 355, 'Additional Responsibilities': ['Engineer, building services', 'Dramatherapist', 'Fast food restaurant manager', 'Furniture designer', 'Merchandiser, retail'], 'Percentage of Patients with Complications': 27.2192670011975, 'Patient Feedback': 'The procedure was smooth and the doctor was caring.', 'Patient Feedback Label': 4, 'Recommendation Letters': "The surgeon's conduct has raised some concerns.", 'Recommendation Letters Label': 2, 'Recommendations from Former Employers': 'This surgeon is a top-notch professional.', 'Recommendations from Former Employers Label': 4}]</t>
  </si>
  <si>
    <t>Flores, Brown and Bowman</t>
  </si>
  <si>
    <t>Ray Myers</t>
  </si>
  <si>
    <t>001-403-569-8422x082</t>
  </si>
  <si>
    <t>[('Microbiology', 82, datetime.date(2005, 7, 27), datetime.date(2001, 2, 2)), ('Pharmacology', 99, datetime.date(1999, 2, 12), datetime.date(1999, 7, 4)), ('Ethics in Medical Practice', 96, datetime.date(2001, 4, 2), datetime.date(2004, 1, 12)), ('Anesthesiology', 69, datetime.date(2001, 6, 17), datetime.date(1996, 9, 13)), ('Microbiology', 68, datetime.date(2006, 5, 13), datetime.date(2006, 5, 23)), ('Pharmacology', 86, datetime.date(1999, 4, 13), datetime.date(2002, 2, 26)), ('Anesthesiology', 53, datetime.date(1999, 8, 9), datetime.date(2001, 2, 13)), ('Ethics in Medical Practice', 87, datetime.date(2002, 7, 26), datetime.date(2006, 6, 3)), ('Ethics in Medical Practice', 54, datetime.date(2005, 10, 19), datetime.date(2004, 9, 10)), ('Ethics in Medical Practice', 70, datetime.date(2000, 8, 29), datetime.date(2001, 5, 18))]</t>
  </si>
  <si>
    <t>[{'Institution Name': 'Smith-Long', 'Location': 'Belarus', 'Type of Institution': 'Public', 'Number of Years Worked There': 1, 'Medical Center Level': 'Primary', 'Number of Surgeries Performed': 103, 'Additional Responsibilities': ['Designer, interior/spatial', 'Estate manager/land agent', 'Psychologist, occupational', 'Accommodation manager', 'Training and development officer'], 'Percentage of Patients with Complications': 55.55617062808037,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'Gross Group', 'Location': 'Belarus', 'Type of Institution': 'Public', 'Number of Years Worked There': 16, 'Medical Center Level': 'Primary', 'Number of Surgeries Performed': 686, 'Additional Responsibilities': ['Chemical engineer', 'Secretary, company', 'Scientist, marine'], 'Percentage of Patients with Complications': 13.333739635428433,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'Kelley-Williams', 'Location': 'Belarus', 'Type of Institution': 'Public', 'Number of Years Worked There': 16, 'Medical Center Level': 'Tertiary', 'Number of Surgeries Performed': 530, 'Additional Responsibilities': ['Event organiser', 'Tree surgeon', 'Scientific laboratory technician'], 'Percentage of Patients with Complications': 78.68651120628991,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 {'Institution Name': 'Kennedy PLC', 'Location': 'Belarus', 'Type of Institution': 'Private', 'Number of Years Worked There': 6, 'Medical Center Level': 'Secondary', 'Number of Surgeries Performed': 523, 'Additional Responsibilities': ['Set designer', 'Systems analyst', 'Recycling officer', 'Development worker, international aid', 'Travel agency manager'], 'Percentage of Patients with Complications': 66.03904023910455, 'Patient Feedback': 'The procedure met my expectations.', 'Patient Feedback Label': 3, 'Recommendation Letters': "The surgeon's work is competent but unremarkable.", 'Recommendation Letters Label': 3, 'Recommendations from Former Employers': 'This surgeon did not meet our professional standards.', 'Recommendations from Former Employers Label': 1}]</t>
  </si>
  <si>
    <t>Hartman Ltd</t>
  </si>
  <si>
    <t>Ashley Proctor</t>
  </si>
  <si>
    <t>001-627-712-3357x446</t>
  </si>
  <si>
    <t>[('Pharmacology', 76, datetime.date(2003, 5, 9), datetime.date(2003, 7, 17)), ('Biochemistry', 74, datetime.date(2003, 10, 17), datetime.date(2002, 6, 29)), ('Robotic Surgery', 94, datetime.date(2000, 1, 24), datetime.date(2002, 11, 5)), ('Vascular Surgery', 71, datetime.date(1998, 2, 12), datetime.date(2001, 8, 15)), ('Pediatric Surgery', 94, datetime.date(2000, 12, 19), datetime.date(2003, 12, 6)), ('Pathology', 79, datetime.date(1998, 8, 4), datetime.date(1996, 8, 3)), ('Pediatric Surgery', 71, datetime.date(2003, 6, 4), datetime.date(1996, 9, 23)), ('Anesthesiology', 59, datetime.date(2005, 4, 30), datetime.date(1997, 6, 11)), ('Neurosurgery', 85, datetime.date(1998, 8, 14), datetime.date(2000, 2, 26)), ('Transplant Surgery', 62, datetime.date(1998, 9, 20), datetime.date(2004, 12, 23))]</t>
  </si>
  <si>
    <t>[{'Institution Name': 'Martin, Lawrence and Chen', 'Location': 'Lithuania', 'Type of Institution': 'Private', 'Number of Years Worked There': 15, 'Medical Center Level': 'Secondary', 'Number of Surgeries Performed': 612, 'Additional Responsibilities': ['Civil Service administrator', 'Insurance risk surveyor'], 'Percentage of Patients with Complications': 40.91369592457613,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'Dennis-Hensley', 'Location': 'Lithuania', 'Type of Institution': 'Public', 'Number of Years Worked There': 28, 'Medical Center Level': 'Primary', 'Number of Surgeries Performed': 33, 'Additional Responsibilities': ['Therapist, drama', 'Administrator', 'Armed forces operational officer', 'Engineer, automotive'], 'Percentage of Patients with Complications': 95.38559630179215,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'Miller Inc', 'Location': 'Lithuania', 'Type of Institution': 'Private', 'Number of Years Worked There': 26, 'Medical Center Level': 'Tertiary', 'Number of Surgeries Performed': 806, 'Additional Responsibilities': ['Engineer, automotive'], 'Percentage of Patients with Complications': 59.42107426590509, 'Patient Feedback': 'I had a terrible reaction and the doctor was unhelpful.', 'Patient Feedback Label': 1,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</si>
  <si>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Williams Inc</t>
  </si>
  <si>
    <t>Brittney Vargas</t>
  </si>
  <si>
    <t>[('Robotic Surgery', 54, datetime.date(2003, 6, 19), datetime.date(2001, 6, 23)), ('Robotic Surgery', 88, datetime.date(2002, 11, 18), datetime.date(2000, 3, 3)), ('Neurosurgery', 77, datetime.date(2003, 7, 1), datetime.date(2001, 2, 2)), ('Physiology', 82, datetime.date(2000, 1, 26), datetime.date(2003, 6, 25)), ('Transplant Surgery', 76, datetime.date(2000, 10, 17), datetime.date(2003, 12, 29)), ('Surgical Techniques', 79, datetime.date(2005, 7, 13), datetime.date(2002, 2, 25)), ('Biochemistry', 74, datetime.date(2001, 7, 16), datetime.date(2004, 8, 25)), ('Oncological Surgery', 100, datetime.date(2003, 5, 1), datetime.date(2000, 7, 30)), ('Anesthesiology', 75, datetime.date(2003, 3, 24), datetime.date(2000, 11, 11)), ('Anesthesiology', 63, datetime.date(2000, 10, 4), datetime.date(2001, 4, 3))]</t>
  </si>
  <si>
    <t>[{'Institution Name': 'Fernandez-Griffith', 'Location': 'Ukraine', 'Type of Institution': 'Private', 'Number of Years Worked There': 20, 'Medical Center Level': 'Tertiary', 'Number of Surgeries Performed': 330, 'Additional Responsibilities': ['Art therapist', 'Barista', 'Veterinary surgeon'], 'Percentage of Patients with Complications': 96.57204991919176,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'Copeland PLC', 'Location': 'Ukraine', 'Type of Institution': 'Private', 'Number of Years Worked There': 10, 'Medical Center Level': 'Secondary', 'Number of Surgeries Performed': 473, 'Additional Responsibilities': ['Magazine features editor'], 'Percentage of Patients with Complications': 93.15258252665146,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'Wheeler-Abbott', 'Location': 'Ukraine', 'Type of Institution': 'Private', 'Number of Years Worked There': 4, 'Medical Center Level': 'Primary', 'Number of Surgeries Performed': 67, 'Additional Responsibilities': ['Commercial horticulturist', 'Health promotion specialist', 'Emergency planning/management officer', 'Prison officer', 'Broadcast presenter'], 'Percentage of Patients with Complications': 45.46657731988289,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 {'Institution Name': 'Reid, Aguilar and Clark', 'Location': 'Ukraine', 'Type of Institution': 'Public', 'Number of Years Worked There': 4, 'Medical Center Level': 'Secondary', 'Number of Surgeries Performed': 172, 'Additional Responsibilities': ['Surveyor, hydrographic'], 'Percentage of Patients with Complications': 24.3784271727457, 'Patient Feedback': 'The surgery had complications and the doctor was not helpful.', 'Patient Feedback Label': 2, 'Recommendation Letters': 'There have been a few incidents involving this surgeon.', 'Recommendation Letters Label': 2, 'Recommendations from Former Employers': 'This surgeon is an outstanding member of any medical team.', 'Recommendations from Former Employers Label': 5}]</t>
  </si>
  <si>
    <t>Robert Mckenzie</t>
  </si>
  <si>
    <t>+1-967-721-3856x3439</t>
  </si>
  <si>
    <t>[('Trauma Surgery', 71, datetime.date(2006, 1, 19), datetime.date(2005, 7, 19)), ('Plastic and Reconstructive Surgery', 99, datetime.date(2005, 9, 19), datetime.date(2005, 5, 15)), ('Transplant Surgery', 69, datetime.date(2004, 11, 9), datetime.date(2004, 4, 24)), ('Physiology', 96, datetime.date(2005, 9, 8), datetime.date(2004, 10, 25)), ('Surgical Techniques', 92, datetime.date(2006, 1, 13), datetime.date(2005, 7, 12)), ('Anatomy', 89, datetime.date(2004, 12, 16), datetime.date(2004, 8, 22)), ('Anatomy', 52, datetime.date(2004, 7, 2), datetime.date(2005, 8, 24)), ('Oncological Surgery', 89, datetime.date(2004, 10, 22), datetime.date(2004, 2, 17)), ('Anesthesiology', 85, datetime.date(2005, 2, 22), datetime.date(2004, 10, 4)), ('Pathology', 60, datetime.date(2004, 2, 7), datetime.date(2005, 8, 30))]</t>
  </si>
  <si>
    <t>[{'Institution Name': 'Chang-Anderson', 'Location': 'Ukraine', 'Type of Institution': 'Public', 'Number of Years Worked There': 28, 'Medical Center Level': 'Secondary', 'Number of Surgeries Performed': 2, 'Additional Responsibilities': [], 'Percentage of Patients with Complications': 2.479815144618547,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 {'Institution Name': 'Vance Group', 'Location': 'Ukraine', 'Type of Institution': 'Public', 'Number of Years Worked There': 16, 'Medical Center Level': 'Primary', 'Number of Surgeries Performed': 880, 'Additional Responsibilities': [], 'Percentage of Patients with Complications': 54.9277792919826, 'Patient Feedback': 'The doctor was superb and the surgery went flawlessly.', 'Patient Feedback Label': 5, 'Recommendation Letters': 'There are some areas where this surgeon needs to improve.', 'Recommendation Letters Label': 2, 'Recommendations from Former Employers': 'This surgeon had mixed reviews from colleagues.', 'Recommendations from Former Employers Label': 2}]</t>
  </si>
  <si>
    <t>Nguyen Ltd</t>
  </si>
  <si>
    <t>Bradley Burke</t>
  </si>
  <si>
    <t>853-605-3185</t>
  </si>
  <si>
    <t>[('Anatomy', 73, datetime.date(1997, 12, 3), datetime.date(2004, 3, 6)), ('Transplant Surgery', 57, datetime.date(2002, 5, 27), datetime.date(1997, 3, 8)), ('Physiology', 55, datetime.date(1999, 2, 12), datetime.date(1998, 4, 4)), ('Orthopedic Surgery', 61, datetime.date(2003, 1, 24), datetime.date(1999, 4, 29)), ('Plastic and Reconstructive Surgery', 64, datetime.date(1997, 9, 19), datetime.date(2004, 4, 22)), ('Trauma Surgery', 81, datetime.date(1999, 4, 13), datetime.date(2001, 9, 26)), ('Physiology', 88, datetime.date(2003, 5, 12), datetime.date(2002, 10, 24)), ('Microbiology', 78, datetime.date(1998, 9, 2), datetime.date(1999, 8, 9)), ('Cardiothoracic Surgery', 53, datetime.date(2003, 10, 27), datetime.date(2004, 9, 11)), ('Vascular Surgery', 90, datetime.date(2005, 3, 11), datetime.date(2005, 9, 15))]</t>
  </si>
  <si>
    <t>[{'Institution Name': 'Lamb, Maxwell and Carroll', 'Location': 'Russia', 'Type of Institution': 'Public', 'Number of Years Worked There': 29, 'Medical Center Level': 'Secondary', 'Number of Surgeries Performed': 639, 'Additional Responsibilities': ['Community development worker', 'Mining engineer', 'Research scientist (physical sciences)'], 'Percentage of Patients with Complications': 17.28876954859484,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 {'Institution Name': 'Morris-Potter', 'Location': 'Russia', 'Type of Institution': 'Private', 'Number of Years Worked There': 7, 'Medical Center Level': 'Tertiary', 'Number of Surgeries Performed': 63, 'Additional Responsibilities': ['Presenter, broadcasting', 'Arboriculturist', 'Administrator, sports', 'Product/process development scientist'], 'Percentage of Patients with Complications': 49.414676530972244, 'Patient Feedback': "Happy with the surgery and the doctor's professionalism.", 'Patient Feedback Label': 4, 'Recommendation Letters': 'This surgeon is an excellent professional.', 'Recommendation Letters Label': 4, 'Recommendations from Former Employers': 'The surgeon has shown satisfactory skills.', 'Recommendations from Former Employers Label': 3}]</t>
  </si>
  <si>
    <t>Sellers-Robinson</t>
  </si>
  <si>
    <t>Larry Hunt</t>
  </si>
  <si>
    <t>[('Neurosurgery', 50, datetime.date(2000, 12, 23), datetime.date(1995, 8, 11)), ('Oncological Surgery', 70, datetime.date(2002, 9, 8), datetime.date(1998, 4, 11)), ('Vascular Surgery', 99, datetime.date(2000, 5, 5), datetime.date(2002, 1, 25)), ('Neurosurgery', 65, datetime.date(1998, 4, 12), datetime.date(1997, 4, 10)), ('Anatomy', 63, datetime.date(1998, 6, 27), datetime.date(1999, 3, 12)), ('Vascular Surgery', 90, datetime.date(2003, 12, 25), datetime.date(1996, 1, 18)), ('Pathology', 83, datetime.date(1996, 12, 20), datetime.date(2001, 10, 29)), ('Pharmacology', 58, datetime.date(2001, 3, 9), datetime.date(2003, 5, 25)), ('Pediatric Surgery', 90, datetime.date(1996, 4, 4), datetime.date(1997, 3, 28)), ('Oncological Surgery', 63, datetime.date(2004, 3, 6), datetime.date(2001, 9, 10))]</t>
  </si>
  <si>
    <t>[{'Institution Name': 'Miller-Jones', 'Location': 'United States', 'Type of Institution': 'Private', 'Number of Years Worked There': 26, 'Medical Center Level': 'Secondary', 'Number of Surgeries Performed': 385, 'Additional Responsibilities': ['Volunteer coordinator', 'Civil engineer, contracting', 'Clothing/textile technologist'], 'Percentage of Patients with Complications': 9.458506056211913,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'King-Nguyen', 'Location': 'United States', 'Type of Institution': 'Private', 'Number of Years Worked There': 2, 'Medical Center Level': 'Tertiary', 'Number of Surgeries Performed': 599, 'Additional Responsibilities': ['Higher education careers adviser', 'Journalist, broadcasting'], 'Percentage of Patients with Complications': 21.792058899841038,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'Hernandez, Weber and Small', 'Location': 'United States', 'Type of Institution': 'Public', 'Number of Years Worked There': 1, 'Medical Center Level': 'Tertiary', 'Number of Surgeries Performed': 799, 'Additional Responsibilities': ['Immunologist', 'Orthoptist', 'Purchasing manager', 'Designer, ceramics/pottery'], 'Percentage of Patients with Complications': 53.30692577384865,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'Cox PLC', 'Location': 'United States', 'Type of Institution': 'Public', 'Number of Years Worked There': 17, 'Medical Center Level': 'Tertiary', 'Number of Surgeries Performed': 898, 'Additional Responsibilities': ['Commercial art gallery manager'], 'Percentage of Patients with Complications': 81.5893916808533,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 {'Institution Name': 'Sheppard PLC', 'Location': 'United States', 'Type of Institution': 'Public', 'Number of Years Worked There': 1, 'Medical Center Level': 'Tertiary', 'Number of Surgeries Performed': 340, 'Additional Responsibilities': ['Patent attorney', 'Historic buildings inspector/conservation officer', 'Museum/gallery exhibitions officer'], 'Percentage of Patients with Complications': 42.18220302086202, 'Patient Feedback': 'A positive experience with a competent doctor.', 'Patient Feedback Label': 4, 'Recommendation Letters': "The surgeon's work ethic and skills are questionable.", 'Recommendation Letters Label': 1, 'Recommendations from Former Employers': "This surgeon's work was often below par.", 'Recommendations from Former Employers Label': 1}]</t>
  </si>
  <si>
    <t>Harris LLC</t>
  </si>
  <si>
    <t>Cristina Moore</t>
  </si>
  <si>
    <t>759-665-8780x510</t>
  </si>
  <si>
    <t>[('Orthopedic Surgery', 91, datetime.date(2007, 2, 28), datetime.date(2004, 7, 22)), ('Cardiothoracic Surgery', 78, datetime.date(2005, 11, 20), datetime.date(2007, 2, 5)), ('Neurosurgery', 73, datetime.date(2006, 8, 5), datetime.date(2007, 3, 12)), ('Vascular Surgery', 64, datetime.date(2005, 6, 19), datetime.date(2004, 7, 20)), ('Plastic and Reconstructive Surgery', 76, datetime.date(2006, 9, 21), datetime.date(2005, 4, 20)), ('Vascular Surgery', 55, datetime.date(2004, 7, 4), datetime.date(2003, 10, 4)), ('Oncological Surgery', 63, datetime.date(2004, 3, 18), datetime.date(2004, 2, 23)), ('Microbiology', 92, datetime.date(2006, 5, 5), datetime.date(2004, 11, 1)), ('Ethics in Medical Practice', 63, datetime.date(2007, 4, 8), datetime.date(2004, 11, 7)), ('Trauma Surgery', 83, datetime.date(2005, 8, 31), datetime.date(2005, 2, 9))]</t>
  </si>
  <si>
    <t>[{'Institution Name': 'Wilson Ltd', 'Location': 'Ethiopia', 'Type of Institution': 'Private', 'Number of Years Worked There': 10, 'Medical Center Level': 'Tertiary', 'Number of Surgeries Performed': 104, 'Additional Responsibilities': ['Therapist, drama'], 'Percentage of Patients with Complications': 34.685222735966626,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'Walls, Moreno and Meyers', 'Location': 'Ethiopia', 'Type of Institution': 'Private', 'Number of Years Worked There': 6, 'Medical Center Level': 'Primary', 'Number of Surgeries Performed': 575, 'Additional Responsibilities': ['Lecturer, further education', 'Education officer, community'], 'Percentage of Patients with Complications': 1.8932330246671847,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'Lopez Group', 'Location': 'Ethiopia', 'Type of Institution': 'Public', 'Number of Years Worked There': 24, 'Medical Center Level': 'Secondary', 'Number of Surgeries Performed': 254, 'Additional Responsibilities': ['Engineer, maintenance (IT)', 'Intelligence analyst', 'Learning disability nurse', 'Education officer, museum', 'Passenger transport manager'], 'Percentage of Patients with Complications': 35.25619232263328,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'Garcia LLC', 'Location': 'Ethiopia', 'Type of Institution': 'Private', 'Number of Years Worked There': 15, 'Medical Center Level': 'Tertiary', 'Number of Surgeries Performed': 955, 'Additional Responsibilities': ['Building services engineer', 'Transport planner', 'Press sub', 'Lighting technician, broadcasting/film/video', 'Designer, textile'], 'Percentage of Patients with Complications': 29.521591311057584,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 {'Institution Name': 'York Inc', 'Location': 'Ethiopia', 'Type of Institution': 'Private', 'Number of Years Worked There': 7, 'Medical Center Level': 'Primary', 'Number of Surgeries Performed': 910, 'Additional Responsibilities': ['Producer, radio', 'Lexicographer'], 'Percentage of Patients with Complications': 59.04885387454525, 'Patient Feedback': "The doctor was indifferent and the surgery wasn't successful.", 'Patient Feedback Label': 2, 'Recommendation Letters': 'This surgeon has failed to meet basic professional standards.', 'Recommendation Letters Label': 1, 'Recommendations from Former Employers': "The surgeon's work is generally adequate.", 'Recommendations from Former Employers Label': 3}]</t>
  </si>
  <si>
    <t>Perry, Robinson and Jensen</t>
  </si>
  <si>
    <t>Stacy Rogers</t>
  </si>
  <si>
    <t>(365)520-4335</t>
  </si>
  <si>
    <t>[('Microbiology', 62, datetime.date(2004, 2, 1), datetime.date(2001, 12, 14)), ('Pharmacology', 50, datetime.date(2007, 12, 4), datetime.date(2003, 12, 9)), ('Transplant Surgery', 72, datetime.date(2003, 8, 13), datetime.date(2008, 3, 23)), ('Trauma Surgery', 81, datetime.date(2008, 3, 9), datetime.date(2003, 3, 3)), ('Trauma Surgery', 53, datetime.date(2001, 9, 6), datetime.date(2002, 3, 1)), ('Pathology', 54, datetime.date(2003, 9, 26), datetime.date(2003, 1, 27)), ('Pathology', 97, datetime.date(2001, 6, 17), datetime.date(2005, 5, 24)), ('Vascular Surgery', 78, datetime.date(2002, 6, 7), datetime.date(2005, 7, 4)), ('Transplant Surgery', 69, datetime.date(2004, 8, 24), datetime.date(2006, 3, 7)), ('Ethics in Medical Practice', 66, datetime.date(2004, 3, 28), datetime.date(2006, 3, 26))]</t>
  </si>
  <si>
    <t>[{'Institution Name': 'Ellis Ltd', 'Location': 'Romania', 'Type of Institution': 'Public', 'Number of Years Worked There': 28, 'Medical Center Level': 'Tertiary', 'Number of Surgeries Performed': 424, 'Additional Responsibilities': ['Marketing executive', 'Comptroller'], 'Percentage of Patients with Complications': 22.772429419024565,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Williams and Weiss', 'Location': 'Romania', 'Type of Institution': 'Private', 'Number of Years Worked There': 12, 'Medical Center Level': 'Primary', 'Number of Surgeries Performed': 496, 'Additional Responsibilities': ['Production engineer', 'Pathologist', 'Civil Service administrator', 'Charity fundraiser', 'Outdoor activities/education manager'], 'Percentage of Patients with Complications': 33.02238464466527,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'Ross-Garner', 'Location': 'Romania', 'Type of Institution': 'Public', 'Number of Years Worked There': 5, 'Medical Center Level': 'Secondary', 'Number of Surgeries Performed': 178, 'Additional Responsibilities': ['Chartered management accountant', 'Scientist, water quality', 'Clinical scientist, histocompatibility and immunogenetics', 'Health and safety inspector', 'Marketing executive'], 'Percentage of Patients with Complications': 40.51654479420495,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'Olson, York and Walker', 'Location': 'Romania', 'Type of Institution': 'Public', 'Number of Years Worked There': 14, 'Medical Center Level': 'Tertiary', 'Number of Surgeries Performed': 310, 'Additional Responsibilities': ['Engineering geologist', 'Agricultural consultant', 'Biochemist, clinical', 'Solicitor', 'Geophysical data processor'], 'Percentage of Patients with Complications': 97.93396499751003,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'Hughes, Robinson and Collins', 'Location': 'Romania', 'Type of Institution': 'Public', 'Number of Years Worked There': 15, 'Medical Center Level': 'Tertiary', 'Number of Surgeries Performed': 792, 'Additional Responsibilities': ['Administrator, Civil Service', 'Chiropractor', 'Heritage manager', 'Airline pilot', 'Financial manager'], 'Percentage of Patients with Complications': 57.75744305058612, 'Patient Feedback': 'A positive experience with a competent doctor.', 'Patient Feedback Label': 4, 'Recommendation Letters': 'This surgeon is an excellent professional.', 'Recommendation Letters Label': 4, 'Recommendations from Former Employers': 'I have the utmost confidence in recommending this surgeon.', 'Recommendations from Former Employers Label': 5}]</t>
  </si>
  <si>
    <t>Schultz and Sons</t>
  </si>
  <si>
    <t>Maria Perez</t>
  </si>
  <si>
    <t>[('Orthopedic Surgery', 88, datetime.date(2000, 12, 18), datetime.date(2000, 7, 14)), ('Vascular Surgery', 79, datetime.date(2003, 6, 22), datetime.date(2000, 9, 16)), ('Orthopedic Surgery', 89, datetime.date(1998, 12, 31), datetime.date(1999, 4, 6)), ('Pharmacology', 94, datetime.date(2003, 11, 7), datetime.date(2001, 3, 4)), ('Transplant Surgery', 70, datetime.date(2002, 6, 20), datetime.date(2000, 7, 14)), ('Ethics in Medical Practice', 57, datetime.date(2000, 3, 24), datetime.date(1999, 4, 3)), ('Neurosurgery', 79, datetime.date(2000, 7, 7), datetime.date(1998, 6, 28)), ('Plastic and Reconstructive Surgery', 91, datetime.date(2001, 5, 24), datetime.date(2003, 1, 5)), ('Cardiothoracic Surgery', 84, datetime.date(2002, 6, 9), datetime.date(2002, 11, 23)), ('Vascular Surgery', 68, datetime.date(1998, 6, 10), datetime.date(2001, 3, 20))]</t>
  </si>
  <si>
    <t>[{'Institution Name': 'Flores, Harris and Hamilton', 'Location': 'United Kingdom', 'Type of Institution': 'Public', 'Number of Years Worked There': 20, 'Medical Center Level': 'Primary', 'Number of Surgeries Performed': 251, 'Additional Responsibilities': [], 'Percentage of Patients with Complications': 6.683441869604334,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'Jones-Williamson', 'Location': 'United Kingdom', 'Type of Institution': 'Public', 'Number of Years Worked There': 3, 'Medical Center Level': 'Secondary', 'Number of Surgeries Performed': 945, 'Additional Responsibilities': ['Landscape architect', 'Museum education officer', 'Communications engineer'], 'Percentage of Patients with Complications': 45.65918261572322,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'Wright, Gregory and Smith', 'Location': 'United Kingdom', 'Type of Institution': 'Private', 'Number of Years Worked There': 17, 'Medical Center Level': 'Tertiary', 'Number of Surgeries Performed': 264, 'Additional Responsibilities': ['Clinical biochemist', 'Clinical cytogeneticist', 'Therapist, music'], 'Percentage of Patients with Complications': 12.27710495152775,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'Johnson, Taylor and Kerr', 'Location': 'United Kingdom', 'Type of Institution': 'Private', 'Number of Years Worked There': 30, 'Medical Center Level': 'Secondary', 'Number of Surgeries Performed': 797, 'Additional Responsibilities': ['Advice worker'], 'Percentage of Patients with Complications': 50.60329993481309,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 {'Institution Name': 'Peters-Garcia', 'Location': 'United Kingdom', 'Type of Institution': 'Private', 'Number of Years Worked There': 9, 'Medical Center Level': 'Primary', 'Number of Surgeries Performed': 60, 'Additional Responsibilities': ['Accommodation manager', 'Catering manager'], 'Percentage of Patients with Complications': 65.4802733816339, 'Patient Feedback': "I couldn't have asked for a better experience.", 'Patient Feedback Label': 5, 'Recommendation Letters': "There have been some concerns regarding this surgeon's skills and attitude. I would suggest caution.", 'Recommendation Letters Label': 2, 'Recommendations from Former Employers': "This surgeon's reliability was sometimes questionable.", 'Recommendations from Former Employers Label': 2}]</t>
  </si>
  <si>
    <t>Edwards, Berry and Palmer</t>
  </si>
  <si>
    <t>Paul Spears</t>
  </si>
  <si>
    <t>(681)401-5363x459</t>
  </si>
  <si>
    <t>[('Pediatric Surgery', 89, datetime.date(2003, 7, 13), datetime.date(2004, 11, 29)), ('Pharmacology', 93, datetime.date(2003, 8, 29), datetime.date(2004, 9, 16)), ('Cardiothoracic Surgery', 61, datetime.date(2005, 10, 7), datetime.date(2002, 11, 9)), ('Pathology', 87, datetime.date(2005, 2, 13), datetime.date(2003, 3, 1)), ('Trauma Surgery', 68, datetime.date(2005, 6, 27), datetime.date(2005, 2, 2)), ('Transplant Surgery', 95, datetime.date(2004, 10, 26), datetime.date(2004, 4, 11)), ('Plastic and Reconstructive Surgery', 83, datetime.date(2004, 12, 16), datetime.date(2003, 2, 5)), ('Neurosurgery', 85, datetime.date(2004, 8, 12), datetime.date(2003, 11, 27)), ('Oncological Surgery', 94, datetime.date(2003, 2, 10), datetime.date(2005, 8, 6)), ('Biochemistry', 86, datetime.date(2005, 6, 3), datetime.date(2002, 12, 1))]</t>
  </si>
  <si>
    <t>[{'Institution Name': 'Williams, Wright and White', 'Location': 'Germany', 'Type of Institution': 'Private', 'Number of Years Worked There': 21, 'Medical Center Level': 'Tertiary', 'Number of Surgeries Performed': 35, 'Additional Responsibilities': ['Chartered certified accountant', 'Copy', 'Paediatric nurse', 'Fitness centre manager', 'Clinical psychologist'], 'Percentage of Patients with Complications': 84.31303741838451,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'Mcneil, Hamilton and Santiago', 'Location': 'Germany', 'Type of Institution': 'Private', 'Number of Years Worked There': 3, 'Medical Center Level': 'Tertiary', 'Number of Surgeries Performed': 971, 'Additional Responsibilities': ['Banker', 'Archaeologist', 'Conservator, furniture'], 'Percentage of Patients with Complications': 66.49261476418297,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 {'Institution Name': 'Scott-Powell', 'Location': 'Germany', 'Type of Institution': 'Private', 'Number of Years Worked There': 27, 'Medical Center Level': 'Secondary', 'Number of Surgeries Performed': 973, 'Additional Responsibilities': ['Chief Strategy Officer', 'Musician'], 'Percentage of Patients with Complications': 59.26211503618962, 'Patient Feedback': 'I received competent care, nothing more.', 'Patient Feedback Label': 3, 'Recommendation Letters': "I cannot endorse this surgeon's work.", 'Recommendation Letters Label': 1, 'Recommendations from Former Employers': 'I have great confidence in recommending this surgeon.', 'Recommendations from Former Employers Label': 4}]</t>
  </si>
  <si>
    <t>Wilson LLC</t>
  </si>
  <si>
    <t>Rebecca Morrison</t>
  </si>
  <si>
    <t>(669)792-5786</t>
  </si>
  <si>
    <t>[('Plastic and Reconstructive Surgery', 50, datetime.date(2004, 6, 27), datetime.date(2005, 12, 6)), ('Surgical Techniques', 67, datetime.date(2003, 12, 15), datetime.date(2005, 12, 17)), ('Physiology', 89, datetime.date(2005, 1, 4), datetime.date(2006, 3, 20)), ('Pharmacology', 85, datetime.date(2005, 10, 24), datetime.date(2004, 9, 6)), ('Physiology', 76, datetime.date(2004, 1, 25), datetime.date(2004, 1, 25)), ('Transplant Surgery', 81, datetime.date(2004, 12, 20), datetime.date(2005, 9, 19)), ('Orthopedic Surgery', 57, datetime.date(2006, 3, 27), datetime.date(2005, 5, 2)), ('Microbiology', 74, datetime.date(2004, 4, 9), datetime.date(2005, 11, 19)), ('Emergency Medicine', 60, datetime.date(2004, 10, 26), datetime.date(2004, 10, 19)), ('Physiology', 85, datetime.date(2005, 9, 24), datetime.date(2005, 9, 26))]</t>
  </si>
  <si>
    <t>[{'Institution Name': 'Martin, Dyer and Graham', 'Location': 'Ethiopia', 'Type of Institution': 'Private', 'Number of Years Worked There': 22, 'Medical Center Level': 'Tertiary', 'Number of Surgeries Performed': 467, 'Additional Responsibilities': ['Architect', 'Accountant, chartered public finance'], 'Percentage of Patients with Complications': 35.12738437488893,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'Johnson-Morrison', 'Location': 'Ethiopia', 'Type of Institution': 'Private', 'Number of Years Worked There': 26, 'Medical Center Level': 'Secondary', 'Number of Surgeries Performed': 775, 'Additional Responsibilities': ['Medical illustrator', 'Commercial/residential surveyor', 'Fine artist', 'Volunteer coordinator', 'Haematologist'], 'Percentage of Patients with Complications': 16.87791009255042,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'Foster Ltd', 'Location': 'Ethiopia', 'Type of Institution': 'Private', 'Number of Years Worked There': 9, 'Medical Center Level': 'Tertiary', 'Number of Surgeries Performed': 71, 'Additional Responsibilities': ['Museum/gallery conservator', 'Environmental education officer'], 'Percentage of Patients with Complications': 90.5613854459679,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'Beard Inc', 'Location': 'Ethiopia', 'Type of Institution': 'Private', 'Number of Years Worked There': 27, 'Medical Center Level': 'Primary', 'Number of Surgeries Performed': 277, 'Additional Responsibilities': ['Environmental education officer', 'Environmental consultant'], 'Percentage of Patients with Complications': 3.7769902676766054,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 {'Institution Name': 'Adkins-Tucker', 'Location': 'Ethiopia', 'Type of Institution': 'Private', 'Number of Years Worked There': 25, 'Medical Center Level': 'Secondary', 'Number of Surgeries Performed': 354, 'Additional Responsibilities': [], 'Percentage of Patients with Complications': 66.58049278458503, 'Patient Feedback': "The doctor's bedside manner was lacking.", 'Patient Feedback Label': 2, 'Recommendation Letters': "The surgeon's work is of the highest quality.", 'Recommendation Letters Label': 5, 'Recommendations from Former Employers': 'The surgeon has demonstrated excellent skills and professionalism.', 'Recommendations from Former Employers Label': 4}]</t>
  </si>
  <si>
    <t>Joseph-Ward</t>
  </si>
  <si>
    <t>Robert Castillo</t>
  </si>
  <si>
    <t>[('Oncological Surgery', 90, datetime.date(2006, 12, 27), datetime.date(2006, 9, 15)), ('Biochemistry', 70, datetime.date(2008, 5, 10), datetime.date(2002, 5, 11)), ('Robotic Surgery', 52, datetime.date(2005, 4, 28), datetime.date(2004, 6, 12)), ('Microbiology', 89, datetime.date(2007, 4, 18), datetime.date(2004, 8, 17)), ('Emergency Medicine', 56, datetime.date(2002, 6, 28), datetime.date(2008, 3, 16)), ('Emergency Medicine', 53, datetime.date(2001, 10, 31), datetime.date(2005, 6, 25)), ('Anatomy', 84, datetime.date(2003, 1, 15), datetime.date(2006, 2, 7)), ('Vascular Surgery', 86, datetime.date(2001, 12, 27), datetime.date(2006, 9, 29)), ('Pathology', 54, datetime.date(2008, 1, 3), datetime.date(2004, 10, 24)), ('Anesthesiology', 73, datetime.date(2003, 6, 21), datetime.date(2007, 10, 15))]</t>
  </si>
  <si>
    <t>[{'Institution Name': 'Wallace, Matthews and Hull', 'Location': 'Brazil', 'Type of Institution': 'Public', 'Number of Years Worked There': 4, 'Medical Center Level': 'Tertiary', 'Number of Surgeries Performed': 485, 'Additional Responsibilities': ['Armed forces technical officer'], 'Percentage of Patients with Complications': 97.17720790605597,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 {'Institution Name': 'Lambert-Thompson', 'Location': 'Brazil', 'Type of Institution': 'Private', 'Number of Years Worked There': 20, 'Medical Center Level': 'Primary', 'Number of Surgeries Performed': 213, 'Additional Responsibilities': [], 'Percentage of Patients with Complications': 79.84204906352079, 'Patient Feedback': 'The surgery was successful, but the overall experience was average.', 'Patient Feedback Label': 3, 'Recommendation Letters': "There are major issues with this surgeon's practice.", 'Recommendation Letters Label': 1, 'Recommendations from Former Employers': "This surgeon's performance was inconsistent.", 'Recommendations from Former Employers Label': 2}]</t>
  </si>
  <si>
    <t>Cox and Sons</t>
  </si>
  <si>
    <t>James Smith</t>
  </si>
  <si>
    <t>(548)706-1483x55248</t>
  </si>
  <si>
    <t>[('Cardiothoracic Surgery', 69, datetime.date(1999, 7, 12), datetime.date(1999, 6, 16)), ('Neurosurgery', 87, datetime.date(2000, 2, 20), datetime.date(2004, 9, 11)), ('Emergency Medicine', 81, datetime.date(2006, 7, 3), datetime.date(2002, 5, 11)), ('Ethics in Medical Practice', 88, datetime.date(2000, 1, 31), datetime.date(2001, 8, 1)), ('Emergency Medicine', 94, datetime.date(2002, 7, 18), datetime.date(2000, 8, 31)), ('Cardiothoracic Surgery', 52, datetime.date(2007, 5, 22), datetime.date(2006, 12, 26)), ('Anatomy', 56, datetime.date(2008, 11, 30), datetime.date(1997, 6, 9)), ('Vascular Surgery', 69, datetime.date(2000, 6, 10), datetime.date(2005, 1, 4)), ('Anesthesiology', 50, datetime.date(2008, 11, 16), datetime.date(2001, 6, 8)), ('Microbiology', 89, datetime.date(1998, 9, 26), datetime.date(2002, 8, 1))]</t>
  </si>
  <si>
    <t>[{'Institution Name': 'Bright, Smith and Gardner', 'Location': 'South Africa', 'Type of Institution': 'Public', 'Number of Years Worked There': 11, 'Medical Center Level': 'Tertiary', 'Number of Surgeries Performed': 880, 'Additional Responsibilities': ['Editor, commissioning'], 'Percentage of Patients with Complications': 89.48423453143111,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'Mccullough, Boyd and Merritt', 'Location': 'South Africa', 'Type of Institution': 'Public', 'Number of Years Worked There': 1, 'Medical Center Level': 'Tertiary', 'Number of Surgeries Performed': 938, 'Additional Responsibilities': ['Barrister', 'Lecturer, further education', 'Tax inspector'], 'Percentage of Patients with Complications': 11.57226333175262,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'Smith-Kline', 'Location': 'South Africa', 'Type of Institution': 'Public', 'Number of Years Worked There': 22, 'Medical Center Level': 'Tertiary', 'Number of Surgeries Performed': 945, 'Additional Responsibilities': ['Product designer'], 'Percentage of Patients with Complications': 45.82777060972828,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'Murphy LLC', 'Location': 'South Africa', 'Type of Institution': 'Private', 'Number of Years Worked There': 26, 'Medical Center Level': 'Primary', 'Number of Surgeries Performed': 739, 'Additional Responsibilities': ['Educational psychologist', 'Investment banker, operational', 'Research scientist (medical)', 'Administrator, charities/voluntary organisations'], 'Percentage of Patients with Complications': 74.73632745960298,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 {'Institution Name': 'Hudson Inc', 'Location': 'South Africa', 'Type of Institution': 'Public', 'Number of Years Worked There': 18, 'Medical Center Level': 'Tertiary', 'Number of Surgeries Performed': 824, 'Additional Responsibilities': [], 'Percentage of Patients with Complications': 40.64197008158652, 'Patient Feedback': 'Good experience. The doctor was caring and professional.', 'Patient Feedback Label': 4, 'Recommendation Letters': 'I highly recommend this surgeon for their exceptional skills and professionalism.', 'Recommendation Letters Label': 5, 'Recommendations from Former Employers': "This surgeon's conduct was occasionally problematic.", 'Recommendations from Former Employers Label': 2}]</t>
  </si>
  <si>
    <t>Patrick PLC</t>
  </si>
  <si>
    <t>Bradley Salinas</t>
  </si>
  <si>
    <t>(686)314-7623x0094</t>
  </si>
  <si>
    <t>[('Robotic Surgery', 50, datetime.date(2002, 3, 22), datetime.date(2001, 12, 10)), ('Emergency Medicine', 71, datetime.date(2002, 5, 29), datetime.date(2004, 5, 30)), ('Ethics in Medical Practice', 78, datetime.date(2002, 2, 12), datetime.date(2002, 6, 19)), ('Vascular Surgery', 99, datetime.date(2001, 9, 9), datetime.date(2003, 3, 11)), ('Anesthesiology', 53, datetime.date(2002, 2, 15), datetime.date(2002, 5, 6)), ('Physiology', 70, datetime.date(2002, 12, 17), datetime.date(2003, 2, 24)), ('Microbiology', 74, datetime.date(2003, 6, 17), datetime.date(2002, 7, 20)), ('Pharmacology', 75, datetime.date(2002, 10, 22), datetime.date(2004, 2, 14)), ('Plastic and Reconstructive Surgery', 97, datetime.date(2003, 1, 10), datetime.date(2003, 10, 27)), ('Orthopedic Surgery', 94, datetime.date(2001, 10, 26), datetime.date(2003, 5, 19))]</t>
  </si>
  <si>
    <t>[{'Institution Name': 'Novak, Ferguson and Peters', 'Location': 'Germany', 'Type of Institution': 'Public', 'Number of Years Worked There': 6, 'Medical Center Level': 'Tertiary', 'Number of Surgeries Performed': 395, 'Additional Responsibilities': ['Research scientist (physical sciences)'], 'Percentage of Patients with Complications': 39.27889708433086,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'Benitez-Ramirez', 'Location': 'Germany', 'Type of Institution': 'Public', 'Number of Years Worked There': 22, 'Medical Center Level': 'Secondary', 'Number of Surgeries Performed': 348, 'Additional Responsibilities': ['Barista'], 'Percentage of Patients with Complications': 56.37861217574189,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'Burns PLC', 'Location': 'Germany', 'Type of Institution': 'Private', 'Number of Years Worked There': 15, 'Medical Center Level': 'Tertiary', 'Number of Surgeries Performed': 482, 'Additional Responsibilities': [], 'Percentage of Patients with Complications': 42.45061056820123,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 {'Institution Name': 'Boyle, Gates and Torres', 'Location': 'Germany', 'Type of Institution': 'Private', 'Number of Years Worked There': 20, 'Medical Center Level': 'Tertiary', 'Number of Surgeries Performed': 134, 'Additional Responsibilities': ['Television/film/video producer'], 'Percentage of Patients with Complications': 75.23534470894549, 'Patient Feedback': 'The procedure was handled competently.', 'Patient Feedback Label': 3, 'Recommendation Letters': 'This surgeon is an exceptional professional with outstanding skills.', 'Recommendation Letters Label': 5, 'Recommendations from Former Employers': "This surgeon's performance was occasionally below standard.", 'Recommendations from Former Employers Label': 2}]</t>
  </si>
  <si>
    <t>Lewis-Marks</t>
  </si>
  <si>
    <t>Cheryl Perkins</t>
  </si>
  <si>
    <t>649-980-5607x139</t>
  </si>
  <si>
    <t>[('Anesthesiology', 62, datetime.date(2001, 6, 16), datetime.date(2001, 8, 6)), ('Pharmacology', 67, datetime.date(2001, 11, 22), datetime.date(2006, 2, 16)), ('Ethics in Medical Practice', 68, datetime.date(2003, 9, 14), datetime.date(2004, 2, 28)), ('Physiology', 83, datetime.date(2008, 3, 1), datetime.date(2006, 8, 11)), ('Orthopedic Surgery', 64, datetime.date(2005, 1, 3), datetime.date(2001, 9, 5)), ('Ethics in Medical Practice', 70, datetime.date(1999, 12, 21), datetime.date(2007, 10, 1)), ('Biochemistry', 67, datetime.date(2001, 1, 20), datetime.date(2008, 1, 4)), ('Vascular Surgery', 73, datetime.date(2005, 9, 9), datetime.date(2003, 2, 20)), ('Emergency Medicine', 94, datetime.date(2006, 9, 10), datetime.date(1999, 12, 31)), ('Transplant Surgery', 51, datetime.date(2005, 2, 27), datetime.date(2000, 8, 30))]</t>
  </si>
  <si>
    <t>[{'Institution Name': 'Hill-White', 'Location': 'Canada', 'Type of Institution': 'Public', 'Number of Years Worked There': 3, 'Medical Center Level': 'Secondary', 'Number of Surgeries Performed': 792, 'Additional Responsibilities': ['Ceramics designer', 'Immigration officer', 'IT consultant', 'Scientist, water quality'], 'Percentage of Patients with Complications': 69.82635247192349,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'Mayer, Thomas and Rodriguez', 'Location': 'Canada', 'Type of Institution': 'Public', 'Number of Years Worked There': 25, 'Medical Center Level': 'Primary', 'Number of Surgeries Performed': 30, 'Additional Responsibilities': ['Local government officer', 'Trade union research officer', 'Fashion designer', 'Merchandiser, retail', 'Data processing manager'], 'Percentage of Patients with Complications': 24.92182215616403,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'Washington-Morrow', 'Location': 'Canada', 'Type of Institution': 'Public', 'Number of Years Worked There': 19, 'Medical Center Level': 'Primary', 'Number of Surgeries Performed': 297, 'Additional Responsibilities': ['Legal secretary', 'Insurance claims handler', 'Forensic psychologist', 'Osteopath', 'Designer, ceramics/pottery'], 'Percentage of Patients with Complications': 47.01627620656163,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'Williams Inc', 'Location': 'Canada', 'Type of Institution': 'Public', 'Number of Years Worked There': 17, 'Medical Center Level': 'Primary', 'Number of Surgeries Performed': 124, 'Additional Responsibilities': ['Armed forces operational officer', 'Newspaper journalist'], 'Percentage of Patients with Complications': 76.46940575749441,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 {'Institution Name': 'Miller-Bennett', 'Location': 'Canada', 'Type of Institution': 'Public', 'Number of Years Worked There': 5, 'Medical Center Level': 'Tertiary', 'Number of Surgeries Performed': 481, 'Additional Responsibilities': ['Production manager', 'Social worker', 'Psychotherapist, child'], 'Percentage of Patients with Complications': 88.94953542518427, 'Patient Feedback': "The doctor's attitude was dismissive and uncaring.", 'Patient Feedback Label': 1, 'Recommendation Letters': "There are no significant issues with this surgeon's performance.", 'Recommendation Letters Label': 3, 'Recommendations from Former Employers': 'This surgeon frequently failed to meet expectations.', 'Recommendations from Former Employers Label': 1}]</t>
  </si>
  <si>
    <t>Craig and Sons</t>
  </si>
  <si>
    <t>Bethany Love</t>
  </si>
  <si>
    <t>222-629-0418</t>
  </si>
  <si>
    <t>[('Anesthesiology', 97, datetime.date(1997, 5, 31), datetime.date(2000, 4, 13)), ('Ethics in Medical Practice', 56, datetime.date(2003, 12, 9), datetime.date(2001, 6, 29)), ('Anatomy', 57, datetime.date(1998, 2, 3), datetime.date(1997, 5, 3)), ('Pharmacology', 70, datetime.date(2003, 5, 3), datetime.date(1998, 9, 6)), ('Pediatric Surgery', 50, datetime.date(2002, 12, 5), datetime.date(2005, 2, 11)), ('Robotic Surgery', 79, datetime.date(2003, 11, 10), datetime.date(1999, 2, 1)), ('Neurosurgery', 80, datetime.date(2000, 9, 15), datetime.date(1999, 1, 27)), ('Transplant Surgery', 60, datetime.date(2003, 11, 9), datetime.date(2004, 5, 20)), ('Physiology', 88, datetime.date(2003, 6, 2), datetime.date(2002, 4, 2)), ('Neurosurgery', 79, datetime.date(2005, 5, 14), datetime.date(2001, 2, 21))]</t>
  </si>
  <si>
    <t>[{'Institution Name': 'Nguyen-Nelson', 'Location': 'Poland', 'Type of Institution': 'Public', 'Number of Years Worked There': 30, 'Medical Center Level': 'Secondary', 'Number of Surgeries Performed': 550, 'Additional Responsibilities': ['Museum/gallery curator', 'Building control surveyor', 'Maintenance engineer', 'Equities trader', 'Administrator, local government'], 'Percentage of Patients with Complications': 32.310507931330115,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'Garcia and Sons', 'Location': 'Poland', 'Type of Institution': 'Public', 'Number of Years Worked There': 18, 'Medical Center Level': 'Secondary', 'Number of Surgeries Performed': 263, 'Additional Responsibilities': ['Applications developer', 'Conservator, furniture', 'Furniture conservator/restorer'], 'Percentage of Patients with Complications': 59.71814805925453,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'Castro, Beck and Madden', 'Location': 'Poland', 'Type of Institution': 'Private', 'Number of Years Worked There': 1, 'Medical Center Level': 'Tertiary', 'Number of Surgeries Performed': 775, 'Additional Responsibilities': ['Gaffer', 'Psychologist, prison and probation services'], 'Percentage of Patients with Complications': 49.98542420153696,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 {'Institution Name': 'May PLC', 'Location': 'Poland', 'Type of Institution': 'Private', 'Number of Years Worked There': 13, 'Medical Center Level': 'Secondary', 'Number of Surgeries Performed': 590, 'Additional Responsibilities': [], 'Percentage of Patients with Complications': 86.92543030025678, 'Patient Feedback': 'I am satisfied with the results of the surgery.', 'Patient Feedback Label': 4, 'Recommendation Letters': 'The surgeon lacks the necessary skills for this role.', 'Recommendation Letters Label': 1, 'Recommendations from Former Employers': 'The surgeon has shown remarkable skills and dedication.', 'Recommendations from Former Employers Label': 5}]</t>
  </si>
  <si>
    <t>Green, Diaz and Carney</t>
  </si>
  <si>
    <t>Derek Summers</t>
  </si>
  <si>
    <t>001-756-232-4595x7897</t>
  </si>
  <si>
    <t>[('Ethics in Medical Practice', 93, datetime.date(2005, 7, 11), datetime.date(2008, 10, 23)), ('Pathology', 76, datetime.date(2003, 2, 4), datetime.date(2003, 5, 11)), ('Vascular Surgery', 56, datetime.date(2003, 5, 31), datetime.date(2005, 10, 14)), ('Trauma Surgery', 77, datetime.date(2005, 3, 27), datetime.date(2008, 4, 24)), ('Ethics in Medical Practice', 88, datetime.date(2008, 1, 17), datetime.date(2008, 2, 29)), ('Neurosurgery', 65, datetime.date(2004, 3, 29), datetime.date(2006, 11, 24)), ('Transplant Surgery', 93, datetime.date(2006, 5, 2), datetime.date(2005, 5, 28)), ('Transplant Surgery', 88, datetime.date(2007, 12, 16), datetime.date(2004, 12, 1)), ('Physiology', 75, datetime.date(2008, 8, 15), datetime.date(2004, 2, 4)), ('Anesthesiology', 92, datetime.date(2007, 9, 17), datetime.date(2004, 3, 3))]</t>
  </si>
  <si>
    <t>[{'Institution Name': 'Meyer, Mitchell and Morrison', 'Location': 'United States', 'Type of Institution': 'Public', 'Number of Years Worked There': 5, 'Medical Center Level': 'Primary', 'Number of Surgeries Performed': 893, 'Additional Responsibilities': ['Public relations officer', 'Control and instrumentation engineer'], 'Percentage of Patients with Complications': 32.70769970853124,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'Roberts, Bartlett and Tate', 'Location': 'United States', 'Type of Institution': 'Public', 'Number of Years Worked There': 13, 'Medical Center Level': 'Tertiary', 'Number of Surgeries Performed': 145, 'Additional Responsibilities': ['Personnel officer'], 'Percentage of Patients with Complications': 82.83625421772744,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'Johnson, Martinez and Gregory', 'Location': 'United States', 'Type of Institution': 'Private', 'Number of Years Worked There': 27, 'Medical Center Level': 'Tertiary', 'Number of Surgeries Performed': 752, 'Additional Responsibilities': ['Museum/gallery conservator', 'Engineer, production', 'Holiday representative', 'Investment banker, corporate', 'Nurse, learning disability'], 'Percentage of Patients with Complications': 35.62572493693131,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'Duran-Munoz', 'Location': 'United States', 'Type of Institution': 'Private', 'Number of Years Worked There': 28, 'Medical Center Level': 'Tertiary', 'Number of Surgeries Performed': 15, 'Additional Responsibilities': ['Youth worker', 'Microbiologist'], 'Percentage of Patients with Complications': 86.7712870916943,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 {'Institution Name': 'Bryant, Charles and Long', 'Location': 'United States', 'Type of Institution': 'Public', 'Number of Years Worked There': 23, 'Medical Center Level': 'Primary', 'Number of Surgeries Performed': 474, 'Additional Responsibilities': ['Scientist, biomedical', 'Estate agent', 'Web designer'], 'Percentage of Patients with Complications': 52.69395366020234, 'Patient Feedback': 'I am extremely satisfied with the surgery and the care provided.', 'Patient Feedback Label': 5, 'Recommendation Letters': 'The surgeon has shown some unprofessional behavior.', 'Recommendation Letters Label': 2, 'Recommendations from Former Employers': "This surgeon's work was consistently inadequate.", 'Recommendations from Former Employers Label': 1}]</t>
  </si>
  <si>
    <t>Robinson-Perez</t>
  </si>
  <si>
    <t>Michelle Griffin</t>
  </si>
  <si>
    <t>707.914.6933x71115</t>
  </si>
  <si>
    <t>[('Cardiothoracic Surgery', 60, datetime.date(2003, 8, 13), datetime.date(2006, 12, 16)), ('Orthopedic Surgery', 71, datetime.date(2007, 4, 30), datetime.date(2003, 12, 12)), ('Pathology', 74, datetime.date(2007, 7, 27), datetime.date(2003, 9, 28)), ('Orthopedic Surgery', 99, datetime.date(2003, 8, 17), datetime.date(2005, 9, 9)), ('Ethics in Medical Practice', 65, datetime.date(2005, 9, 6), datetime.date(2003, 12, 5)), ('Physiology', 77, datetime.date(2005, 11, 6), datetime.date(2005, 6, 4)), ('Cardiothoracic Surgery', 82, datetime.date(2004, 9, 19), datetime.date(2006, 2, 19)), ('Pathology', 54, datetime.date(2007, 11, 11), datetime.date(2004, 4, 25)), ('Transplant Surgery', 86, datetime.date(2004, 2, 9), datetime.date(2005, 8, 5)), ('Microbiology', 94, datetime.date(2004, 6, 23), datetime.date(2003, 7, 6))]</t>
  </si>
  <si>
    <t>[{'Institution Name': 'Calderon LLC', 'Location': 'Belarus', 'Type of Institution': 'Public', 'Number of Years Worked There': 20, 'Medical Center Level': 'Tertiary', 'Number of Surgeries Performed': 649, 'Additional Responsibilities': ['Analytical chemist', 'Film/video editor', 'Arboriculturist', 'Quality manager', 'Web designer'], 'Percentage of Patients with Complications': 39.48746399920348,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'Bauer, Larson and Dixon', 'Location': 'Belarus', 'Type of Institution': 'Public', 'Number of Years Worked There': 22, 'Medical Center Level': 'Primary', 'Number of Surgeries Performed': 181, 'Additional Responsibilities': ['Company secretary', 'Technical brewer', 'Automotive engineer'], 'Percentage of Patients with Complications': 73.35885280790721,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 {'Institution Name': 'Hill LLC', 'Location': 'Belarus', 'Type of Institution': 'Public', 'Number of Years Worked There': 19, 'Medical Center Level': 'Tertiary', 'Number of Surgeries Performed': 173, 'Additional Responsibilities': ['Automotive engineer'], 'Percentage of Patients with Complications': 67.93320563490525, 'Patient Feedback': "The doctor's care was satisfactory.", 'Patient Feedback Label': 3, 'Recommendation Letters': 'This surgeon is an excellent professional.', 'Recommendation Letters Label': 4, 'Recommendations from Former Employers': "The surgeon's performance is average and meets expectations.", 'Recommendations from Former Employers Label': 3}]</t>
  </si>
  <si>
    <t>Alvarez Ltd</t>
  </si>
  <si>
    <t>Desiree Edwards</t>
  </si>
  <si>
    <t>001-379-286-1925</t>
  </si>
  <si>
    <t>[('Cardiothoracic Surgery', 97, datetime.date(1999, 4, 10), datetime.date(2003, 7, 25)), ('Pharmacology', 81, datetime.date(1998, 10, 29), datetime.date(2001, 5, 11)), ('Physiology', 71, datetime.date(2003, 8, 16), datetime.date(2000, 4, 30)), ('Surgical Techniques', 53, datetime.date(2000, 8, 31), datetime.date(1999, 2, 27)), ('Robotic Surgery', 65, datetime.date(1996, 10, 17), datetime.date(2001, 8, 8)), ('Physiology', 94, datetime.date(2001, 2, 9), datetime.date(1996, 11, 23)), ('Cardiothoracic Surgery', 67, datetime.date(1996, 12, 14), datetime.date(1999, 5, 29)), ('Trauma Surgery', 71, datetime.date(2002, 2, 19), datetime.date(1996, 10, 26)), ('Orthopedic Surgery', 81, datetime.date(1998, 10, 15), datetime.date(1997, 6, 29)), ('Physiology', 57, datetime.date(1999, 8, 5), datetime.date(1998, 5, 17))]</t>
  </si>
  <si>
    <t>[{'Institution Name': 'Edwards, Davis and Wilson', 'Location': 'Ukraine', 'Type of Institution': 'Public', 'Number of Years Worked There': 13, 'Medical Center Level': 'Primary', 'Number of Surgeries Performed': 757, 'Additional Responsibilities': ['Medical illustrator', 'Banker'], 'Percentage of Patients with Complications': 46.633515048465036,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'Cox-Burton', 'Location': 'Ukraine', 'Type of Institution': 'Public', 'Number of Years Worked There': 9, 'Medical Center Level': 'Tertiary', 'Number of Surgeries Performed': 306, 'Additional Responsibilities': [], 'Percentage of Patients with Complications': 30.859076893285277,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'Johnson Ltd', 'Location': 'Ukraine', 'Type of Institution': 'Public', 'Number of Years Worked There': 15, 'Medical Center Level': 'Secondary', 'Number of Surgeries Performed': 300, 'Additional Responsibilities': ['Research officer, trade union'], 'Percentage of Patients with Complications': 48.171004350766644,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'Austin-Romero', 'Location': 'Ukraine', 'Type of Institution': 'Public', 'Number of Years Worked There': 15, 'Medical Center Level': 'Tertiary', 'Number of Surgeries Performed': 984, 'Additional Responsibilities': ['Actuary', 'Warden/ranger', 'Scientist, biomedical', 'Engineer, land'], 'Percentage of Patients with Complications': 63.88924627720175,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 {'Institution Name': 'Green, Humphrey and Rowe', 'Location': 'Ukraine', 'Type of Institution': 'Private', 'Number of Years Worked There': 8, 'Medical Center Level': 'Secondary', 'Number of Surgeries Performed': 715, 'Additional Responsibilities': ['Lawyer', 'Estate agent', 'Fitness centre manager', 'Animal nutritionist'], 'Percentage of Patients with Complications': 37.543927146307674, 'Patient Feedback': "Not happy with the results. The doctor didn't seem to care much.", 'Patient Feedback Label': 2, 'Recommendation Letters': 'The surgeon has not met the necessary professional standards.', 'Recommendation Letters Label': 1, 'Recommendations from Former Employers': "This surgeon's behavior was sometimes concerning.", 'Recommendations from Former Employers Label': 2}]</t>
  </si>
  <si>
    <t>Carlson Inc</t>
  </si>
  <si>
    <t>Julie Ortiz</t>
  </si>
  <si>
    <t>[('Emergency Medicine', 71, datetime.date(2005, 2, 17), datetime.date(2005, 1, 16)), ('Pathology', 55, datetime.date(2003, 12, 22), datetime.date(2004, 7, 3)), ('Pathology', 59, datetime.date(2007, 6, 14), datetime.date(2006, 5, 7)), ('Robotic Surgery', 94, datetime.date(2007, 1, 18), datetime.date(2006, 8, 5)), ('Robotic Surgery', 90, datetime.date(2002, 9, 8), datetime.date(2006, 11, 1)), ('Trauma Surgery', 83, datetime.date(2005, 9, 8), datetime.date(2004, 12, 3)), ('Transplant Surgery', 91, datetime.date(2004, 5, 14), datetime.date(2007, 5, 16)), ('Orthopedic Surgery', 65, datetime.date(2003, 10, 14), datetime.date(2003, 1, 19)), ('Pharmacology', 64, datetime.date(2005, 9, 17), datetime.date(2007, 8, 15)), ('Plastic and Reconstructive Surgery', 87, datetime.date(2002, 11, 14), datetime.date(2006, 12, 13))]</t>
  </si>
  <si>
    <t>[{'Institution Name': 'Gonzalez-Parker', 'Location': 'United Kingdom', 'Type of Institution': 'Private', 'Number of Years Worked There': 28, 'Medical Center Level': 'Tertiary', 'Number of Surgeries Performed': 487, 'Additional Responsibilities': ['Therapist, sports', 'Scientist, forensic'], 'Percentage of Patients with Complications': 4.416171373282573,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 {'Institution Name': 'Miller-Bryan', 'Location': 'United Kingdom', 'Type of Institution': 'Private', 'Number of Years Worked There': 3, 'Medical Center Level': 'Tertiary', 'Number of Surgeries Performed': 547, 'Additional Responsibilities': ['Teacher, secondary school'], 'Percentage of Patients with Complications': 56.49936804433532, 'Patient Feedback': 'The doctor did a great job and I am happy with the results.', 'Patient Feedback Label': 4, 'Recommendation Letters': 'This surgeon is a highly valuable asset to any team.', 'Recommendation Letters Label': 5, 'Recommendations from Former Employers': 'I am confident in recommending this surgeon for any position.', 'Recommendations from Former Employers Label': 4}]</t>
  </si>
  <si>
    <t>Fernandez-Hill</t>
  </si>
  <si>
    <t>Miss Jennifer Smith</t>
  </si>
  <si>
    <t>441-988-2505</t>
  </si>
  <si>
    <t>[('Cardiothoracic Surgery', 98, datetime.date(2004, 4, 5), datetime.date(2004, 10, 17)), ('Emergency Medicine', 53, datetime.date(2006, 9, 6), datetime.date(2007, 4, 13)), ('Pathology', 72, datetime.date(2006, 7, 8), datetime.date(2007, 3, 30)), ('Anatomy', 100, datetime.date(2006, 8, 25), datetime.date(2006, 5, 16)), ('Microbiology', 69, datetime.date(2006, 9, 7), datetime.date(2004, 12, 12)), ('Ethics in Medical Practice', 65, datetime.date(2004, 5, 15), datetime.date(2004, 2, 17)), ('Oncological Surgery', 84, datetime.date(2006, 7, 11), datetime.date(2006, 6, 28)), ('Pathology', 78, datetime.date(2005, 9, 14), datetime.date(2006, 3, 16)), ('Microbiology', 84, datetime.date(2005, 11, 3), datetime.date(2005, 1, 23)), ('Physiology', 64, datetime.date(2006, 4, 21), datetime.date(2006, 1, 23))]</t>
  </si>
  <si>
    <t>[{'Institution Name': 'Johnson-Mclaughlin', 'Location': 'Canada', 'Type of Institution': 'Private', 'Number of Years Worked There': 10, 'Medical Center Level': 'Primary', 'Number of Surgeries Performed': 336, 'Additional Responsibilities': ['Market researcher'], 'Percentage of Patients with Complications': 4.05527623713432, 'Patient Feedback': 'The surgery was well done and the follow-up was great.', 'Patient Feedback Label': 4, 'Recommendation Letters': 'I have the utmost confidence in recommending this surgeon.', 'Recommendation Letters Label': 5, 'Recommendations from Former Employers': "The surgeon's work is competent and reliable.", 'Recommendations from Former Employers Label': 3}]</t>
  </si>
  <si>
    <t>Powers-Wilkins</t>
  </si>
  <si>
    <t>Ryan Wilkinson</t>
  </si>
  <si>
    <t>+1-352-549-2402x6330</t>
  </si>
  <si>
    <t>[('Biochemistry', 57, datetime.date(2004, 1, 1), datetime.date(2004, 1, 18)), ('Trauma Surgery', 75, datetime.date(2004, 4, 2), datetime.date(2004, 1, 17)), ('Robotic Surgery', 95, datetime.date(2004, 6, 12), datetime.date(2004, 6, 28)), ('Plastic and Reconstructive Surgery', 78, datetime.date(2004, 6, 13), datetime.date(2004, 3, 29)), ('Trauma Surgery', 90, datetime.date(2004, 3, 4), datetime.date(2004, 5, 4)), ('Orthopedic Surgery', 68, datetime.date(2004, 4, 13), datetime.date(2003, 10, 31)), ('Cardiothoracic Surgery', 58, datetime.date(2004, 2, 24), datetime.date(2003, 10, 31)), ('Oncological Surgery', 96, datetime.date(2004, 7, 27), datetime.date(2004, 4, 25)), ('Oncological Surgery', 85, datetime.date(2003, 10, 31), datetime.date(2004, 6, 30)), ('Oncological Surgery', 95, datetime.date(2003, 11, 23), datetime.date(2003, 10, 28))]</t>
  </si>
  <si>
    <t>[{'Institution Name': 'Allen, Swanson and Payne', 'Location': 'Argentina', 'Type of Institution': 'Public', 'Number of Years Worked There': 11, 'Medical Center Level': 'Tertiary', 'Number of Surgeries Performed': 534, 'Additional Responsibilities': ['Research officer, trade union', 'Plant breeder/geneticist'], 'Percentage of Patients with Complications': 16.753167088274335, 'Patient Feedback': 'The doctor did a great job and I am happy with the results.', 'Patient Feedback Label': 4, 'Recommendation Letters': "I have some doubts about this surgeon's professionalism.", 'Recommendation Letters Label': 2, 'Recommendations from Former Employers': 'This surgeon is highly reliable and competent.', 'Recommendations from Former Employers Label': 4}]</t>
  </si>
  <si>
    <t>Haas-Miller</t>
  </si>
  <si>
    <t>Kim Turner</t>
  </si>
  <si>
    <t>881-205-5772</t>
  </si>
  <si>
    <t>[('Physiology', 97, datetime.date(2004, 10, 6), datetime.date(1996, 8, 15)), ('Pharmacology', 65, datetime.date(1998, 4, 30), datetime.date(2001, 3, 9)), ('Biochemistry', 74, datetime.date(2002, 2, 25), datetime.date(1998, 7, 13)), ('Neurosurgery', 92, datetime.date(2000, 2, 28), datetime.date(1996, 8, 20)), ('Plastic and Reconstructive Surgery', 73, datetime.date(2003, 3, 10), datetime.date(1996, 11, 21)), ('Emergency Medicine', 52, datetime.date(2004, 2, 22), datetime.date(1995, 12, 14)), ('Neurosurgery', 99, datetime.date(2003, 2, 23), datetime.date(2004, 9, 9)), ('Cardiothoracic Surgery', 55, datetime.date(2006, 12, 8), datetime.date(2001, 3, 16)), ('Pathology', 72, datetime.date(2000, 8, 17), datetime.date(2002, 6, 26)), ('Plastic and Reconstructive Surgery', 65, datetime.date(2006, 6, 14), datetime.date(2001, 10, 12))]</t>
  </si>
  <si>
    <t>[{'Institution Name': 'Martinez-Deleon', 'Location': 'France', 'Type of Institution': 'Public', 'Number of Years Worked There': 3, 'Medical Center Level': 'Tertiary', 'Number of Surgeries Performed': 491, 'Additional Responsibilities': ['Engineer, structural', 'Press sub'], 'Percentage of Patients with Complications': 10.768436578351558, 'Patient Feedback': 'The doctor was somewhat detached and uninterested.', 'Patient Feedback Label': 2, 'Recommendation Letters': 'The surgeon has consistently underperformed.', 'Recommendation Letters Label': 1, 'Recommendations from Former Employers': "There are no significant issues with this surgeon's performance.", 'Recommendations from Former Employers Label': 3}]</t>
  </si>
  <si>
    <t>Hill, Harvey and Barnes</t>
  </si>
  <si>
    <t>Elizabeth Brown DDS</t>
  </si>
  <si>
    <t>+1-972-720-5407x941</t>
  </si>
  <si>
    <t>[('Orthopedic Surgery', 54, datetime.date(2002, 10, 24), datetime.date(2002, 3, 29)), ('Cardiothoracic Surgery', 93, datetime.date(2003, 6, 20), datetime.date(2001, 5, 21)), ('Surgical Techniques', 59, datetime.date(2001, 2, 27), datetime.date(2001, 10, 8)), ('Oncological Surgery', 100, datetime.date(2002, 6, 29), datetime.date(2000, 8, 29)), ('Emergency Medicine', 76, datetime.date(1999, 12, 13), datetime.date(2000, 7, 19)), ('Pharmacology', 75, datetime.date(2003, 1, 23), datetime.date(2002, 8, 23)), ('Biochemistry', 92, datetime.date(2001, 7, 29), datetime.date(2004, 2, 29)), ('Cardiothoracic Surgery', 66, datetime.date(2000, 5, 22), datetime.date(1999, 1, 14)), ('Physiology', 67, datetime.date(2004, 3, 2), datetime.date(1999, 7, 6)), ('Neurosurgery', 62, datetime.date(1999, 4, 24), datetime.date(1999, 9, 16))]</t>
  </si>
  <si>
    <t>[{'Institution Name': 'Ford, Thompson and Hicks', 'Location': 'France', 'Type of Institution': 'Private', 'Number of Years Worked There': 21, 'Medical Center Level': 'Secondary', 'Number of Surgeries Performed': 502, 'Additional Responsibilities': ['Media buyer', 'Holiday representative'], 'Percentage of Patients with Complications': 47.065869285837245,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'Powell-Bonilla', 'Location': 'France', 'Type of Institution': 'Private', 'Number of Years Worked There': 8, 'Medical Center Level': 'Primary', 'Number of Surgeries Performed': 992, 'Additional Responsibilities': ['Translator', 'Youth worker'], 'Percentage of Patients with Complications': 30.870782625525173,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'Coleman-Jones', 'Location': 'France', 'Type of Institution': 'Public', 'Number of Years Worked There': 14, 'Medical Center Level': 'Primary', 'Number of Surgeries Performed': 9, 'Additional Responsibilities': ['Water engineer', 'Chief Operating Officer', 'Photographer'], 'Percentage of Patients with Complications': 45.25046272359936,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'Wolf PLC', 'Location': 'France', 'Type of Institution': 'Public', 'Number of Years Worked There': 1, 'Medical Center Level': 'Secondary', 'Number of Surgeries Performed': 670, 'Additional Responsibilities': ['Dispensing optician', 'Academic librarian', 'Educational psychologist'], 'Percentage of Patients with Complications': 21.124690327419458,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 {'Institution Name': 'York-Stark', 'Location': 'France', 'Type of Institution': 'Public', 'Number of Years Worked There': 4, 'Medical Center Level': 'Secondary', 'Number of Surgeries Performed': 760, 'Additional Responsibilities': ['Industrial/product designer'], 'Percentage of Patients with Complications': 80.5638106722993, 'Patient Feedback': "The doctor's instructions were unclear.", 'Patient Feedback Label': 2, 'Recommendation Letters': "The surgeon's performance has been consistently exemplary.", 'Recommendation Letters Label': 4, 'Recommendations from Former Employers': "This surgeon's work was often below par.", 'Recommendations from Former Employers Label': 1}]</t>
  </si>
  <si>
    <t>Lewis-Willis</t>
  </si>
  <si>
    <t>Jennifer Douglas</t>
  </si>
  <si>
    <t>732.845.8884x7414</t>
  </si>
  <si>
    <t>[('Transplant Surgery', 86, datetime.date(1995, 5, 20), datetime.date(1995, 6, 5)), ('Anatomy', 79, datetime.date(1995, 9, 16), datetime.date(1995, 7, 9)), ('Surgical Techniques', 92, datetime.date(1995, 5, 27), datetime.date(1995, 3, 22)), ('Trauma Surgery', 100, datetime.date(1995, 7, 28), datetime.date(1995, 8, 19)), ('Biochemistry', 60, datetime.date(1995, 8, 28), datetime.date(1995, 9, 17)), ('Anatomy', 77, datetime.date(1995, 4, 20), datetime.date(1995, 9, 11)), ('Ethics in Medical Practice', 92, datetime.date(1995, 7, 26), datetime.date(1995, 10, 2)), ('Pediatric Surgery', 57, datetime.date(1995, 4, 15), datetime.date(1995, 7, 16)), ('Transplant Surgery', 65, datetime.date(1995, 6, 15), datetime.date(1995, 7, 24)), ('Anesthesiology', 60, datetime.date(1995, 7, 5), datetime.date(1995, 9, 13))]</t>
  </si>
  <si>
    <t>[{'Institution Name': 'Thomas PLC', 'Location': 'Uzbekistan', 'Type of Institution': 'Public', 'Number of Years Worked There': 26, 'Medical Center Level': 'Primary', 'Number of Surgeries Performed': 861, 'Additional Responsibilities': ['Engineer, building services', 'Chief Executive Officer'], 'Percentage of Patients with Complications': 7.657206690484597,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'Phelps, Martin and Grant', 'Location': 'Uzbekistan', 'Type of Institution': 'Private', 'Number of Years Worked There': 19, 'Medical Center Level': 'Secondary', 'Number of Surgeries Performed': 462, 'Additional Responsibilities': [], 'Percentage of Patients with Complications': 2.5073579093787046,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'Green-Decker', 'Location': 'Uzbekistan', 'Type of Institution': 'Public', 'Number of Years Worked There': 16, 'Medical Center Level': 'Tertiary', 'Number of Surgeries Performed': 146, 'Additional Responsibilities': ['Broadcast engineer', 'Music therapist'], 'Percentage of Patients with Complications': 25.598788158137154,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'Barrett LLC', 'Location': 'Uzbekistan', 'Type of Institution': 'Public', 'Number of Years Worked There': 23, 'Medical Center Level': 'Secondary', 'Number of Surgeries Performed': 18, 'Additional Responsibilities': [], 'Percentage of Patients with Complications': 20.79373487580337,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 {'Institution Name': 'Schultz-Schmidt', 'Location': 'Uzbekistan', 'Type of Institution': 'Private', 'Number of Years Worked There': 17, 'Medical Center Level': 'Secondary', 'Number of Surgeries Performed': 597, 'Additional Responsibilities': ['Sales professional, IT'], 'Percentage of Patients with Complications': 38.980102992025756, 'Patient Feedback': 'Horrible experience, the surgery left me in worse condition.', 'Patient Feedback Label': 1, 'Recommendation Letters': 'I have full confidence in recommending this surgeon.', 'Recommendation Letters Label': 4, 'Recommendations from Former Employers': 'Numerous complaints were received about this surgeon.', 'Recommendations from Former Employers Label': 1}]</t>
  </si>
  <si>
    <t>Nguyen-Summers</t>
  </si>
  <si>
    <t>Bonnie Hooper</t>
  </si>
  <si>
    <t>001-306-828-2013</t>
  </si>
  <si>
    <t>[('Anatomy', 87, datetime.date(1997, 3, 8), datetime.date(2000, 1, 10)), ('Ethics in Medical Practice', 50, datetime.date(1998, 3, 14), datetime.date(1996, 3, 25)), ('Anesthesiology', 58, datetime.date(1998, 3, 6), datetime.date(1998, 4, 25)), ('Robotic Surgery', 61, datetime.date(1999, 1, 21), datetime.date(1997, 1, 2)), ('Emergency Medicine', 57, datetime.date(1997, 2, 8), datetime.date(1998, 11, 6)), ('Physiology', 77, datetime.date(1997, 6, 11), datetime.date(1998, 4, 21)), ('Trauma Surgery', 86, datetime.date(1996, 4, 6), datetime.date(1999, 7, 1)), ('Physiology', 89, datetime.date(1997, 12, 2), datetime.date(1996, 12, 16)), ('Microbiology', 78, datetime.date(1998, 5, 20), datetime.date(1999, 3, 12)), ('Anatomy', 60, datetime.date(1997, 10, 23), datetime.date(1999, 11, 18))]</t>
  </si>
  <si>
    <t>[{'Institution Name': 'Mejia-Smith', 'Location': 'Romania', 'Type of Institution': 'Public', 'Number of Years Worked There': 16, 'Medical Center Level': 'Tertiary', 'Number of Surgeries Performed': 56, 'Additional Responsibilities': [], 'Percentage of Patients with Complications': 90.88380172420605,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'Wood Inc', 'Location': 'Romania', 'Type of Institution': 'Public', 'Number of Years Worked There': 26, 'Medical Center Level': 'Secondary', 'Number of Surgeries Performed': 879, 'Additional Responsibilities': [], 'Percentage of Patients with Complications': 9.580983309708335,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 {'Institution Name': 'Stewart LLC', 'Location': 'Romania', 'Type of Institution': 'Private', 'Number of Years Worked There': 10, 'Medical Center Level': 'Secondary', 'Number of Surgeries Performed': 314, 'Additional Responsibilities': ['Teacher, English as a foreign language', 'Engineer, land', 'Trade mark attorney'], 'Percentage of Patients with Complications': 78.99978319472143, 'Patient Feedback': 'The surgery was successful and the care was attentive.', 'Patient Feedback Label': 4, 'Recommendation Letters': 'The surgeon has consistently underperformed.', 'Recommendation Letters Label': 1, 'Recommendations from Former Employers': 'This surgeon is a highly valuable asset to any team.', 'Recommendations from Former Employers Label': 5}]</t>
  </si>
  <si>
    <t>Michelle Lee</t>
  </si>
  <si>
    <t>919.752.7250</t>
  </si>
  <si>
    <t>[('Pediatric Surgery', 61, datetime.date(2003, 1, 25), datetime.date(1999, 9, 6)), ('Surgical Techniques', 60, datetime.date(1997, 12, 27), datetime.date(1999, 8, 21)), ('Pediatric Surgery', 71, datetime.date(2005, 4, 9), datetime.date(1998, 3, 30)), ('Transplant Surgery', 56, datetime.date(2003, 12, 13), datetime.date(2002, 4, 25)), ('Biochemistry', 91, datetime.date(2002, 11, 27), datetime.date(1999, 11, 7)), ('Oncological Surgery', 88, datetime.date(1998, 7, 11), datetime.date(2000, 9, 29)), ('Emergency Medicine', 64, datetime.date(2001, 1, 23), datetime.date(2001, 6, 7)), ('Pharmacology', 93, datetime.date(1999, 6, 18), datetime.date(2000, 5, 15)), ('Plastic and Reconstructive Surgery', 84, datetime.date(2004, 7, 14), datetime.date(2002, 1, 18)), ('Emergency Medicine', 58, datetime.date(1998, 11, 15), datetime.date(2002, 2, 3))]</t>
  </si>
  <si>
    <t>[{'Institution Name': 'Harrell, Howard and Krause', 'Location': 'Argentina', 'Type of Institution': 'Private', 'Number of Years Worked There': 18, 'Medical Center Level': 'Primary', 'Number of Surgeries Performed': 9, 'Additional Responsibilities': [], 'Percentage of Patients with Complications': 47.63250737995283,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 {'Institution Name': 'Rice, Goodman and Fisher', 'Location': 'Argentina', 'Type of Institution': 'Private', 'Number of Years Worked There': 21, 'Medical Center Level': 'Secondary', 'Number of Surgeries Performed': 288, 'Additional Responsibilities': [], 'Percentage of Patients with Complications': 72.4666239152597, 'Patient Feedback': 'I had a positive experience and the surgery went well.', 'Patient Feedback Label': 4, 'Recommendation Letters': 'The surgeon meets professional requirements.', 'Recommendation Letters Label': 3, 'Recommendations from Former Employers': 'I strongly recommend this surgeon for any high-level position.', 'Recommendations from Former Employers Label': 5}]</t>
  </si>
  <si>
    <t>Morris-Johnson</t>
  </si>
  <si>
    <t>Amber Davis</t>
  </si>
  <si>
    <t>589.946.8209x81545</t>
  </si>
  <si>
    <t>[('Neurosurgery', 84, datetime.date(2005, 11, 19), datetime.date(2004, 6, 28)), ('Robotic Surgery', 76, datetime.date(2004, 4, 21), datetime.date(2005, 11, 20)), ('Neurosurgery', 76, datetime.date(2004, 11, 6), datetime.date(2004, 8, 30)), ('Anesthesiology', 52, datetime.date(2006, 5, 14), datetime.date(2005, 2, 19)), ('Oncological Surgery', 99, datetime.date(2005, 2, 14), datetime.date(2004, 2, 15)), ('Emergency Medicine', 82, datetime.date(2005, 12, 17), datetime.date(2004, 9, 19)), ('Pediatric Surgery', 91, datetime.date(2005, 4, 2), datetime.date(2006, 3, 21)), ('Orthopedic Surgery', 81, datetime.date(2004, 4, 29), datetime.date(2004, 12, 29)), ('Pharmacology', 56, datetime.date(2004, 4, 20), datetime.date(2004, 3, 15)), ('Plastic and Reconstructive Surgery', 57, datetime.date(2005, 1, 9), datetime.date(2004, 3, 28))]</t>
  </si>
  <si>
    <t>[{'Institution Name': 'Nguyen-Cook', 'Location': 'France', 'Type of Institution': 'Private', 'Number of Years Worked There': 8, 'Medical Center Level': 'Tertiary', 'Number of Surgeries Performed': 535, 'Additional Responsibilities': ['Engineer, civil (consulting)', 'Educational psychologist', 'Scientist, audiological', 'Child psychotherapist'], 'Percentage of Patients with Complications': 77.94642348229843, 'Patient Feedback': 'I had to follow up multiple times to get answers.', 'Patient Feedback Label': 2, 'Recommendation Letters': 'I have great confidence in recommending this surgeon.', 'Recommendation Letters Label': 4, 'Recommendations from Former Employers': "There were some issues with this surgeon's work quality.", 'Recommendations from Former Employers Label': 2}]</t>
  </si>
  <si>
    <t>Davis-Goodwin</t>
  </si>
  <si>
    <t>Hector Williams</t>
  </si>
  <si>
    <t>822.822.2484x985</t>
  </si>
  <si>
    <t>[('Trauma Surgery', 51, datetime.date(2005, 4, 10), datetime.date(2005, 2, 6)), ('Pharmacology', 57, datetime.date(2005, 1, 26), datetime.date(2004, 10, 25)), ('Ethics in Medical Practice', 52, datetime.date(2002, 9, 22), datetime.date(2002, 12, 30)), ('Cardiothoracic Surgery', 69, datetime.date(2004, 7, 26), datetime.date(2005, 2, 27)), ('Microbiology', 89, datetime.date(2001, 8, 8), datetime.date(2004, 9, 8)), ('Emergency Medicine', 53, datetime.date(2000, 7, 31), datetime.date(2001, 5, 11)), ('Anatomy', 62, datetime.date(2004, 12, 18), datetime.date(2005, 2, 8)), ('Emergency Medicine', 77, datetime.date(2002, 8, 24), datetime.date(2003, 2, 11)), ('Plastic and Reconstructive Surgery', 54, datetime.date(2004, 3, 6), datetime.date(2003, 11, 13)), ('Orthopedic Surgery', 67, datetime.date(2001, 7, 29), datetime.date(2002, 5, 21))]</t>
  </si>
  <si>
    <t>[{'Institution Name': 'Wilson Ltd', 'Location': 'Poland', 'Type of Institution': 'Public', 'Number of Years Worked There': 1, 'Medical Center Level': 'Secondary', 'Number of Surgeries Performed': 147, 'Additional Responsibilities': ['Information systems manager'], 'Percentage of Patients with Complications': 67.8370088292988,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'Pena Group', 'Location': 'Poland', 'Type of Institution': 'Private', 'Number of Years Worked There': 19, 'Medical Center Level': 'Tertiary', 'Number of Surgeries Performed': 55, 'Additional Responsibilities': ['Printmaker', 'Freight forwarder'], 'Percentage of Patients with Complications': 7.9027704467599325,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 {'Institution Name': 'Tapia and Sons', 'Location': 'Poland', 'Type of Institution': 'Private', 'Number of Years Worked There': 2, 'Medical Center Level': 'Primary', 'Number of Surgeries Performed': 120, 'Additional Responsibilities': ['Historic buildings inspector/conservation officer'], 'Percentage of Patients with Complications': 52.01064217924652, 'Patient Feedback': 'The care provided was exceptional and the surgery was successful.', 'Patient Feedback Label': 5, 'Recommendation Letters': 'There have been some negative reviews about this surgeon.', 'Recommendation Letters Label': 2, 'Recommendations from Former Employers': "This surgeon's behavior was sometimes concerning.", 'Recommendations from Former Employers Label': 2}]</t>
  </si>
  <si>
    <t>Fox and Sons</t>
  </si>
  <si>
    <t>Mark White</t>
  </si>
  <si>
    <t>001-586-265-8534x53440</t>
  </si>
  <si>
    <t>[('Anatomy', 84, datetime.date(1999, 1, 28), datetime.date(2000, 1, 5)), ('Cardiothoracic Surgery', 88, datetime.date(1999, 9, 5), datetime.date(1999, 10, 2)), ('Anesthesiology', 54, datetime.date(1998, 12, 8), datetime.date(1998, 6, 6)), ('Oncological Surgery', 61, datetime.date(1999, 7, 11), datetime.date(1999, 5, 24)), ('Robotic Surgery', 97, datetime.date(1999, 1, 5), datetime.date(1998, 9, 9)), ('Biochemistry', 66, datetime.date(1999, 12, 20), datetime.date(1999, 12, 1)), ('Biochemistry', 64, datetime.date(1998, 11, 25), datetime.date(1999, 9, 24)), ('Pathology', 50, datetime.date(1998, 9, 4), datetime.date(1998, 6, 22)), ('Orthopedic Surgery', 89, datetime.date(1999, 6, 24), datetime.date(1998, 6, 10)), ('Ethics in Medical Practice', 64, datetime.date(1999, 9, 17), datetime.date(1998, 7, 25))]</t>
  </si>
  <si>
    <t>[{'Institution Name': 'Miller, Burch and King', 'Location': 'Ukraine', 'Type of Institution': 'Private', 'Number of Years Worked There': 11, 'Medical Center Level': 'Tertiary', 'Number of Surgeries Performed': 269, 'Additional Responsibilities': [], 'Percentage of Patients with Complications': 9.891244823276214, 'Patient Feedback': 'The results were as expected, no complaints.', 'Patient Feedback Label': 3, 'Recommendation Letters': 'The surgeon has performed at an acceptable level.', 'Recommendation Letters Label': 3, 'Recommendations from Former Employers': 'The surgeon has shown sufficient professional competence.', 'Recommendations from Former Employers Label': 3}]</t>
  </si>
  <si>
    <t>Brewer-Miller</t>
  </si>
  <si>
    <t>Donald Hunter</t>
  </si>
  <si>
    <t>(839)884-8858</t>
  </si>
  <si>
    <t>[('Ethics in Medical Practice', 91, datetime.date(2002, 2, 3), datetime.date(2002, 3, 26)), ('Orthopedic Surgery', 62, datetime.date(2001, 12, 3), datetime.date(2002, 5, 7)), ('Plastic and Reconstructive Surgery', 53, datetime.date(2002, 1, 22), datetime.date(1999, 9, 7)), ('Biochemistry', 96, datetime.date(2000, 11, 10), datetime.date(2001, 6, 5)), ('Vascular Surgery', 96, datetime.date(2000, 11, 20), datetime.date(2001, 10, 14)), ('Anesthesiology', 90, datetime.date(2001, 11, 18), datetime.date(2002, 2, 3)), ('Robotic Surgery', 53, datetime.date(1999, 8, 29), datetime.date(2001, 1, 23)), ('Ethics in Medical Practice', 78, datetime.date(2000, 2, 22), datetime.date(2000, 9, 1)), ('Anesthesiology', 98, datetime.date(2002, 3, 27), datetime.date(2000, 12, 25)), ('Orthopedic Surgery', 88, datetime.date(1999, 8, 12), datetime.date(2000, 1, 26))]</t>
  </si>
  <si>
    <t>[{'Institution Name': 'Arias-Schneider', 'Location': 'United Kingdom', 'Type of Institution': 'Private', 'Number of Years Worked There': 27, 'Medical Center Level': 'Primary', 'Number of Surgeries Performed': 988, 'Additional Responsibilities': ['Haematologist', 'Quality manager', 'Psychologist, clinical'], 'Percentage of Patients with Complications': 49.871601601498796, 'Patient Feedback': 'The overall experience was neutral.', 'Patient Feedback Label': 3, 'Recommendation Letters': "The surgeon's performance has been mixed.", 'Recommendation Letters Label': 2, 'Recommendations from Former Employers': 'This surgeon is an outstanding member of any medical team.', 'Recommendations from Former Employers Label': 5}]</t>
  </si>
  <si>
    <t>Taylor Inc</t>
  </si>
  <si>
    <t>Matthew Rogers</t>
  </si>
  <si>
    <t>[('Ethics in Medical Practice', 74, datetime.date(2003, 6, 18), datetime.date(2005, 12, 18)), ('Surgical Techniques', 68, datetime.date(2003, 9, 1), datetime.date(2005, 11, 8)), ('Neurosurgery', 67, datetime.date(2005, 10, 25), datetime.date(2005, 9, 11)), ('Trauma Surgery', 90, datetime.date(2005, 10, 17), datetime.date(2003, 12, 31)), ('Robotic Surgery', 78, datetime.date(2004, 12, 1), datetime.date(2004, 2, 27)), ('Robotic Surgery', 77, datetime.date(2005, 10, 7), datetime.date(2006, 1, 4)), ('Ethics in Medical Practice', 60, datetime.date(2006, 1, 28), datetime.date(2003, 8, 19)), ('Anatomy', 72, datetime.date(2004, 7, 19), datetime.date(2006, 2, 20)), ('Robotic Surgery', 78, datetime.date(2004, 2, 7), datetime.date(2005, 6, 27)), ('Plastic and Reconstructive Surgery', 85, datetime.date(2004, 1, 23), datetime.date(2005, 10, 4))]</t>
  </si>
  <si>
    <t>[{'Institution Name': 'Morgan-Soto', 'Location': 'United Kingdom', 'Type of Institution': 'Public', 'Number of Years Worked There': 7, 'Medical Center Level': 'Secondary', 'Number of Surgeries Performed': 278, 'Additional Responsibilities': ['Chief Strategy Officer', 'Naval architect'], 'Percentage of Patients with Complications': 35.87998340721481,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'Long, Wallace and Grant', 'Location': 'United Kingdom', 'Type of Institution': 'Public', 'Number of Years Worked There': 1, 'Medical Center Level': 'Tertiary', 'Number of Surgeries Performed': 106, 'Additional Responsibilities': ['Seismic interpreter', 'Designer, blown glass/stained glass', 'Music tutor', 'Operations geologist', 'Radio producer'], 'Percentage of Patients with Complications': 69.53581946984575,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 {'Institution Name': 'Wells Inc', 'Location': 'United Kingdom', 'Type of Institution': 'Private', 'Number of Years Worked There': 18, 'Medical Center Level': 'Tertiary', 'Number of Surgeries Performed': 276, 'Additional Responsibilities': ['Oceanographer', 'Market researcher'], 'Percentage of Patients with Complications': 28.54459317652147, 'Patient Feedback': 'Excellent care and results. The doctor was outstanding.', 'Patient Feedback Label': 5, 'Recommendation Letters': "The surgeon's approach to patient care is inadequate.", 'Recommendation Letters Label': 1, 'Recommendations from Former Employers': 'I strongly recommend this surgeon for their excellent work.', 'Recommendations from Former Employers Label': 4}]</t>
  </si>
  <si>
    <t>Griffin, Hill and Day</t>
  </si>
  <si>
    <t>Yvonne Mendoza</t>
  </si>
  <si>
    <t>001-412-764-1171</t>
  </si>
  <si>
    <t>[('Emergency Medicine', 69, datetime.date(2003, 12, 18), datetime.date(2004, 9, 5)), ('Physiology', 53, datetime.date(2002, 12, 11), datetime.date(2003, 3, 31)), ('Biochemistry', 64, datetime.date(2002, 4, 14), datetime.date(2001, 2, 8)), ('Orthopedic Surgery', 81, datetime.date(2004, 2, 14), datetime.date(2007, 1, 11)), ('Cardiothoracic Surgery', 88, datetime.date(2004, 12, 5), datetime.date(2005, 12, 15)), ('Pathology', 80, datetime.date(2005, 7, 12), datetime.date(2007, 1, 26)), ('Physiology', 55, datetime.date(2002, 9, 23), datetime.date(2001, 3, 16)), ('Pharmacology', 69, datetime.date(2002, 11, 7), datetime.date(2005, 6, 5)), ('Physiology', 96, datetime.date(2005, 5, 4), datetime.date(2005, 2, 16)), ('Ethics in Medical Practice', 74, datetime.date(2005, 9, 22), datetime.date(2000, 12, 7))]</t>
  </si>
  <si>
    <t>[{'Institution Name': 'Smith, Bender and Flores', 'Location': 'South Africa', 'Type of Institution': 'Private', 'Number of Years Worked There': 20, 'Medical Center Level': 'Primary', 'Number of Surgeries Performed': 28, 'Additional Responsibilities': ['Teacher, English as a foreign language', 'Diagnostic radiographer'], 'Percentage of Patients with Complications': 52.918360340047364,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'Todd-Medina', 'Location': 'South Africa', 'Type of Institution': 'Public', 'Number of Years Worked There': 5, 'Medical Center Level': 'Tertiary', 'Number of Surgeries Performed': 330, 'Additional Responsibilities': [], 'Percentage of Patients with Complications': 4.267111689222125,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'Farley LLC', 'Location': 'South Africa', 'Type of Institution': 'Private', 'Number of Years Worked There': 22, 'Medical Center Level': 'Secondary', 'Number of Surgeries Performed': 321, 'Additional Responsibilities': ['Conservator, museum/gallery', 'Designer, ceramics/pottery', 'Freight forwarder'], 'Percentage of Patients with Complications': 62.90116113153693,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'Baker Ltd', 'Location': 'South Africa', 'Type of Institution': 'Public', 'Number of Years Worked There': 4, 'Medical Center Level': 'Secondary', 'Number of Surgeries Performed': 196, 'Additional Responsibilities': ['Chief Financial Officer', 'Intelligence analyst', 'Homeopath', 'Therapist, nutritional'], 'Percentage of Patients with Complications': 84.87373897576019,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 {'Institution Name': 'Walker-Smith', 'Location': 'South Africa', 'Type of Institution': 'Public', 'Number of Years Worked There': 17, 'Medical Center Level': 'Tertiary', 'Number of Surgeries Performed': 210, 'Additional Responsibilities': ['Product/process development scientist', 'Forensic psychologist'], 'Percentage of Patients with Complications': 60.43496264024624, 'Patient Feedback': 'The procedure was fine, nothing remarkable but acceptable.', 'Patient Feedback Label': 3, 'Recommendation Letters': 'The surgeon meets the necessary professional criteria.', 'Recommendation Letters Label': 3, 'Recommendations from Former Employers': "This surgeon's work was sometimes problematic.", 'Recommendations from Former Employers Label': 2}]</t>
  </si>
  <si>
    <t>Jones LLC</t>
  </si>
  <si>
    <t>Ronald Peterson</t>
  </si>
  <si>
    <t>+1-440-475-7614x57008</t>
  </si>
  <si>
    <t>[('Oncological Surgery', 81, datetime.date(1994, 11, 26), datetime.date(1994, 11, 20)), ('Transplant Surgery', 83, datetime.date(1994, 12, 10), datetime.date(1994, 10, 26)), ('Orthopedic Surgery', 73, datetime.date(1994, 11, 6), datetime.date(1994, 10, 19)), ('Surgical Techniques', 82, datetime.date(1994, 11, 8), datetime.date(1994, 12, 18)), ('Robotic Surgery', 97, datetime.date(1994, 10, 22), datetime.date(1994, 11, 9)), ('Anatomy', 93, datetime.date(1994, 10, 22), datetime.date(1994, 11, 9)), ('Anatomy', 72, datetime.date(1994, 12, 14), datetime.date(1994, 11, 9)), ('Robotic Surgery', 61, datetime.date(1994, 10, 27), datetime.date(1994, 10, 28)), ('Pediatric Surgery', 62, datetime.date(1994, 12, 15), datetime.date(1994, 11, 10)), ('Robotic Surgery', 74, datetime.date(1994, 11, 24), datetime.date(1994, 11, 20))]</t>
  </si>
  <si>
    <t>[{'Institution Name': 'Martinez, Tran and Jones', 'Location': 'Ethiopia', 'Type of Institution': 'Private', 'Number of Years Worked There': 18, 'Medical Center Level': 'Secondary', 'Number of Surgeries Performed': 735, 'Additional Responsibilities': ['Retail manager', 'Animal nutritionist', 'Analytical chemist', 'Fitness centre manager'], 'Percentage of Patients with Complications': 95.93015279685069,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 {'Institution Name': 'Scott, Keith and Barnes', 'Location': 'Ethiopia', 'Type of Institution': 'Public', 'Number of Years Worked There': 26, 'Medical Center Level': 'Secondary', 'Number of Surgeries Performed': 267, 'Additional Responsibilities': ['Armed forces technical officer', 'Therapist, music', 'Teacher, special educational needs', 'Information officer'], 'Percentage of Patients with Complications': 11.734684783353433, 'Patient Feedback': 'The procedure was performed competently.', 'Patient Feedback Label': 3, 'Recommendation Letters': "I have some reservations about this surgeon's abilities.", 'Recommendation Letters Label': 2, 'Recommendations from Former Employers': "This surgeon's work was consistently below expectations.", 'Recommendations from Former Employers Label': 1}]</t>
  </si>
  <si>
    <t>Cole Inc</t>
  </si>
  <si>
    <t>John Davis</t>
  </si>
  <si>
    <t>(714)939-6235</t>
  </si>
  <si>
    <t>[('Anesthesiology', 60, datetime.date(1997, 5, 13), datetime.date(1997, 10, 7)), ('Transplant Surgery', 99, datetime.date(2007, 1, 6), datetime.date(2006, 2, 16)), ('Cardiothoracic Surgery', 99, datetime.date(1999, 2, 15), datetime.date(2001, 7, 1)), ('Pediatric Surgery', 95, datetime.date(2001, 8, 28), datetime.date(2002, 6, 26)), ('Ethics in Medical Practice', 73, datetime.date(2001, 8, 6), datetime.date(2006, 7, 23)), ('Trauma Surgery', 74, datetime.date(1999, 6, 19), datetime.date(2003, 10, 29)), ('Anatomy', 54, datetime.date(2005, 8, 7), datetime.date(1997, 3, 13)), ('Biochemistry', 65, datetime.date(1998, 6, 24), datetime.date(2002, 8, 11)), ('Physiology', 56, datetime.date(2005, 4, 27), datetime.date(2000, 6, 16)), ('Transplant Surgery', 62, datetime.date(2005, 12, 13), datetime.date(2001, 2, 20))]</t>
  </si>
  <si>
    <t>[{'Institution Name': 'Jones and Sons', 'Location': 'India', 'Type of Institution': 'Private', 'Number of Years Worked There': 4, 'Medical Center Level': 'Secondary', 'Number of Surgeries Performed': 735, 'Additional Responsibilities': ['Surveyor, commercial/residential', 'Statistician', 'Financial trader', 'Contractor'], 'Percentage of Patients with Complications': 28.915066038591075,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'Rivera, Olson and Lewis', 'Location': 'India', 'Type of Institution': 'Private', 'Number of Years Worked There': 10, 'Medical Center Level': 'Secondary', 'Number of Surgeries Performed': 750, 'Additional Responsibilities': ['Transport planner'], 'Percentage of Patients with Complications': 64.6658084963665,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'Simpson-Duncan', 'Location': 'India', 'Type of Institution': 'Private', 'Number of Years Worked There': 21, 'Medical Center Level': 'Tertiary', 'Number of Surgeries Performed': 421, 'Additional Responsibilities': ['Soil scientist'], 'Percentage of Patients with Complications': 25.251829780596367,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 {'Institution Name': 'Richmond, Sutton and Russell', 'Location': 'India', 'Type of Institution': 'Private', 'Number of Years Worked There': 19, 'Medical Center Level': 'Secondary', 'Number of Surgeries Performed': 11, 'Additional Responsibilities': ['Haematologist', 'Conservation officer, historic buildings', 'Marine scientist'], 'Percentage of Patients with Complications': 78.40251634250852, 'Patient Feedback': 'I am happy with the outcome of the surgery and the care provided.', 'Patient Feedback Label': 4, 'Recommendation Letters': 'I highly recommend this surgeon for their outstanding abilities.', 'Recommendation Letters Label': 5, 'Recommendations from Former Employers': "This surgeon's work had some issues.", 'Recommendations from Former Employers Label': 2}]</t>
  </si>
  <si>
    <t>Travis, Smith and Cain</t>
  </si>
  <si>
    <t>Jerry Brown</t>
  </si>
  <si>
    <t>(832)390-2699x933</t>
  </si>
  <si>
    <t>[('Transplant Surgery', 86, datetime.date(2000, 8, 2), datetime.date(1998, 8, 24)), ('Pediatric Surgery', 77, datetime.date(1995, 4, 12), datetime.date(1998, 1, 22)), ('Anatomy', 59, datetime.date(1995, 6, 12), datetime.date(1996, 3, 3)), ('Vascular Surgery', 53, datetime.date(1999, 11, 5), datetime.date(1998, 7, 16)), ('Cardiothoracic Surgery', 75, datetime.date(1999, 5, 4), datetime.date(1995, 9, 8)), ('Pediatric Surgery', 86, datetime.date(1995, 10, 28), datetime.date(1999, 5, 19)), ('Physiology', 73, datetime.date(1996, 10, 22), datetime.date(1996, 12, 9)), ('Ethics in Medical Practice', 74, datetime.date(1998, 4, 10), datetime.date(2001, 6, 12)), ('Orthopedic Surgery', 96, datetime.date(1996, 3, 16), datetime.date(1998, 8, 13)), ('Plastic and Reconstructive Surgery', 97, datetime.date(1998, 6, 10), datetime.date(2001, 3, 15))]</t>
  </si>
  <si>
    <t>[{'Institution Name': 'Watts, Patrick and Colon', 'Location': 'France', 'Type of Institution': 'Private', 'Number of Years Worked There': 21, 'Medical Center Level': 'Tertiary', 'Number of Surgeries Performed': 811, 'Additional Responsibilities': ['Interpreter'], 'Percentage of Patients with Complications': 3.68510913890554,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'Warren Inc', 'Location': 'France', 'Type of Institution': 'Private', 'Number of Years Worked There': 17, 'Medical Center Level': 'Primary', 'Number of Surgeries Performed': 475, 'Additional Responsibilities': ['Designer, multimedia', 'Animator', 'Programmer, applications', 'Neurosurgeon'], 'Percentage of Patients with Complications': 32.840619847056374,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'Davidson, Benson and Snyder', 'Location': 'France', 'Type of Institution': 'Private', 'Number of Years Worked There': 5, 'Medical Center Level': 'Tertiary', 'Number of Surgeries Performed': 9, 'Additional Responsibilities': ['Educational psychologist', 'Copywriter, advertising'], 'Percentage of Patients with Complications': 82.2236153460747,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'Andrews LLC', 'Location': 'France', 'Type of Institution': 'Private', 'Number of Years Worked There': 11, 'Medical Center Level': 'Tertiary', 'Number of Surgeries Performed': 202, 'Additional Responsibilities': ['Control and instrumentation engineer'], 'Percentage of Patients with Complications': 19.642221734277754,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 {'Institution Name': 'Johnson-James', 'Location': 'France', 'Type of Institution': 'Public', 'Number of Years Worked There': 11, 'Medical Center Level': 'Primary', 'Number of Surgeries Performed': 382, 'Additional Responsibilities': ['Armed forces training and education officer', 'Engineer, land', 'Geophysical data processor'], 'Percentage of Patients with Complications': 63.76215987915293, 'Patient Feedback': 'The doctor was incredibly skilled and the experience was fantastic.', 'Patient Feedback Label': 5, 'Recommendation Letters': "The surgeon's work has been satisfactory but with notable issues.", 'Recommendation Letters Label': 2, 'Recommendations from Former Employers': "There were occasional problems with this surgeon's work.", 'Recommendations from Former Employers Label': 2}]</t>
  </si>
  <si>
    <t>Hernandez, Valentine and Nelson</t>
  </si>
  <si>
    <t>Daniel Collins</t>
  </si>
  <si>
    <t>001-472-716-9905x22991</t>
  </si>
  <si>
    <t>[('Cardiothoracic Surgery', 70, datetime.date(2004, 5, 25), datetime.date(2008, 7, 27)), ('Robotic Surgery', 90, datetime.date(2004, 3, 6), datetime.date(2006, 1, 13)), ('Pharmacology', 57, datetime.date(2008, 8, 19), datetime.date(2008, 3, 9)), ('Anesthesiology', 64, datetime.date(2004, 12, 28), datetime.date(2007, 2, 26)), ('Neurosurgery', 56, datetime.date(2005, 7, 11), datetime.date(2008, 8, 2)), ('Trauma Surgery', 64, datetime.date(2009, 2, 1), datetime.date(2004, 7, 1)), ('Ethics in Medical Practice', 83, datetime.date(2004, 4, 3), datetime.date(2005, 12, 30)), ('Pharmacology', 52, datetime.date(2003, 9, 15), datetime.date(2004, 8, 2)), ('Anesthesiology', 86, datetime.date(2008, 12, 8), datetime.date(2004, 7, 19)), ('Cardiothoracic Surgery', 85, datetime.date(2003, 10, 14), datetime.date(2008, 7, 5))]</t>
  </si>
  <si>
    <t>[{'Institution Name': 'Leon and Sons', 'Location': 'South Africa', 'Type of Institution': 'Public', 'Number of Years Worked There': 22, 'Medical Center Level': 'Tertiary', 'Number of Surgeries Performed': 969, 'Additional Responsibilities': ['Tree surgeon', 'Psychiatric nurse', 'Museum/gallery curator', 'Retail manager'], 'Percentage of Patients with Complications': 24.438899596598983,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 {'Institution Name': 'Pearson and Sons', 'Location': 'South Africa', 'Type of Institution': 'Private', 'Number of Years Worked There': 14, 'Medical Center Level': 'Secondary', 'Number of Surgeries Performed': 550, 'Additional Responsibilities': ['Hydrogeologist', 'Camera operator', 'Chartered certified accountant'], 'Percentage of Patients with Complications': 94.501612571531, 'Patient Feedback': 'Unprofessional conduct and poor results. Completely dissatisfied.', 'Patient Feedback Label': 1, 'Recommendation Letters': "The surgeon's work ethic and skills are questionable.", 'Recommendation Letters Label': 1, 'Recommendations from Former Employers': 'I have great confidence in recommending this surgeon.', 'Recommendations from Former Employers Label': 4}]</t>
  </si>
  <si>
    <t>Wyatt-Cobb</t>
  </si>
  <si>
    <t>Kevin Cox</t>
  </si>
  <si>
    <t>+1-801-632-9898x2634</t>
  </si>
  <si>
    <t>[('Oncological Surgery', 57, datetime.date(2004, 11, 8), datetime.date(2008, 2, 19)), ('Oncological Surgery', 90, datetime.date(2004, 6, 25), datetime.date(2008, 2, 21)), ('Trauma Surgery', 62, datetime.date(2003, 3, 28), datetime.date(2002, 6, 15)), ('Emergency Medicine', 90, datetime.date(2005, 4, 28), datetime.date(2007, 11, 24)), ('Robotic Surgery', 74, datetime.date(2006, 7, 2), datetime.date(2003, 8, 17)), ('Surgical Techniques', 72, datetime.date(2006, 10, 26), datetime.date(2005, 2, 20)), ('Pharmacology', 91, datetime.date(2008, 8, 23), datetime.date(2004, 11, 24)), ('Robotic Surgery', 81, datetime.date(2002, 5, 21), datetime.date(2005, 4, 7)), ('Surgical Techniques', 80, datetime.date(2008, 3, 31), datetime.date(2002, 12, 26)), ('Cardiothoracic Surgery', 64, datetime.date(2007, 11, 24), datetime.date(2007, 3, 10))]</t>
  </si>
  <si>
    <t>[{'Institution Name': 'Olson and Sons', 'Location': 'Russia', 'Type of Institution': 'Public', 'Number of Years Worked There': 16, 'Medical Center Level': 'Tertiary', 'Number of Surgeries Performed': 835, 'Additional Responsibilities': ['Fast food restaurant manager'], 'Percentage of Patients with Complications': 88.0551039245021,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'Johnson Group', 'Location': 'Russia', 'Type of Institution': 'Public', 'Number of Years Worked There': 13, 'Medical Center Level': 'Tertiary', 'Number of Surgeries Performed': 68, 'Additional Responsibilities': ['Clothing/textile technologist', 'Fisheries officer', 'Forensic psychologist', 'Local government officer'], 'Percentage of Patients with Complications': 24.389285270474414,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'Nguyen-Schneider', 'Location': 'Russia', 'Type of Institution': 'Private', 'Number of Years Worked There': 7, 'Medical Center Level': 'Tertiary', 'Number of Surgeries Performed': 771, 'Additional Responsibilities': ['Production engineer'], 'Percentage of Patients with Complications': 55.59289998673466,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 {'Institution Name': 'Adams, Roberts and Whitehead', 'Location': 'Russia', 'Type of Institution': 'Private', 'Number of Years Worked There': 1, 'Medical Center Level': 'Primary', 'Number of Surgeries Performed': 346, 'Additional Responsibilities': ['Civil Service fast streamer', 'Learning mentor'], 'Percentage of Patients with Complications': 18.387857487837856, 'Patient Feedback': "The doctor's instructions were unclear.", 'Patient Feedback Label': 2, 'Recommendation Letters': 'This surgeon is an excellent professional.', 'Recommendation Letters Label': 4, 'Recommendations from Former Employers': "The surgeon's work is outstanding and reliable.", 'Recommendations from Former Employers Label': 4}]</t>
  </si>
  <si>
    <t>Jones and Sons</t>
  </si>
  <si>
    <t>Karen Butler</t>
  </si>
  <si>
    <t>[('Orthopedic Surgery', 79, datetime.date(2003, 12, 26), datetime.date(2005, 5, 19)), ('Pediatric Surgery', 62, datetime.date(2006, 2, 14), datetime.date(1998, 12, 31)), ('Physiology', 74, datetime.date(2006, 9, 30), datetime.date(2004, 3, 1)), ('Trauma Surgery', 66, datetime.date(2000, 6, 8), datetime.date(2005, 8, 8)), ('Oncological Surgery', 70, datetime.date(2006, 10, 20), datetime.date(1999, 1, 29)), ('Transplant Surgery', 62, datetime.date(1998, 11, 24), datetime.date(2001, 6, 29)), ('Pharmacology', 59, datetime.date(2005, 6, 6), datetime.date(2003, 2, 15)), ('Emergency Medicine', 52, datetime.date(2007, 11, 2), datetime.date(2005, 10, 26)), ('Trauma Surgery', 72, datetime.date(2007, 1, 22), datetime.date(2000, 10, 9)), ('Anatomy', 67, datetime.date(1999, 1, 9), datetime.date(2003, 5, 5))]</t>
  </si>
  <si>
    <t>[{'Institution Name': 'Castillo-Gomez', 'Location': 'Ukraine', 'Type of Institution': 'Public', 'Number of Years Worked There': 1, 'Medical Center Level': 'Tertiary', 'Number of Surgeries Performed': 922, 'Additional Responsibilities': ['Scientific laboratory technician', 'Air cabin crew', 'Contractor', 'IT technical support officer', 'Professor Emeritus'], 'Percentage of Patients with Complications': 53.301385183206676,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'Kelley Inc', 'Location': 'Ukraine', 'Type of Institution': 'Public', 'Number of Years Worked There': 30, 'Medical Center Level': 'Primary', 'Number of Surgeries Performed': 844, 'Additional Responsibilities': ['Translator'], 'Percentage of Patients with Complications': 15.417179047266337,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'Holmes, Brown and Lopez', 'Location': 'Ukraine', 'Type of Institution': 'Public', 'Number of Years Worked There': 2, 'Medical Center Level': 'Secondary', 'Number of Surgeries Performed': 562, 'Additional Responsibilities': ['Science writer'], 'Percentage of Patients with Complications': 50.02347071804418,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'Pratt-Baldwin', 'Location': 'Ukraine', 'Type of Institution': 'Public', 'Number of Years Worked There': 11, 'Medical Center Level': 'Primary', 'Number of Surgeries Performed': 87, 'Additional Responsibilities': ['Barrister', 'Runner, broadcasting/film/video'], 'Percentage of Patients with Complications': 62.825116318179816,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 {'Institution Name': 'Espinoza-Garcia', 'Location': 'Ukraine', 'Type of Institution': 'Public', 'Number of Years Worked There': 21, 'Medical Center Level': 'Primary', 'Number of Surgeries Performed': 78, 'Additional Responsibilities': [], 'Percentage of Patients with Complications': 72.91455377417824, 'Patient Feedback': 'The procedure went smoothly and I felt well cared for.', 'Patient Feedback Label': 4, 'Recommendation Letters': 'The surgeon meets the necessary professional criteria.', 'Recommendation Letters Label': 3, 'Recommendations from Former Employers': "This surgeon's reliability was sometimes questionable.", 'Recommendations from Former Employers Label': 2}]</t>
  </si>
  <si>
    <t>Burke LLC</t>
  </si>
  <si>
    <t>Daniel Lester</t>
  </si>
  <si>
    <t>636-955-6128x38516</t>
  </si>
  <si>
    <t>[('Trauma Surgery', 96, datetime.date(1998, 3, 24), datetime.date(1995, 7, 16)), ('Biochemistry', 72, datetime.date(1998, 6, 7), datetime.date(1999, 7, 25)), ('Cardiothoracic Surgery', 55, datetime.date(1996, 6, 24), datetime.date(2003, 9, 26)), ('Pediatric Surgery', 82, datetime.date(2004, 7, 21), datetime.date(1998, 4, 23)), ('Neurosurgery', 68, datetime.date(2002, 11, 24), datetime.date(2004, 10, 10)), ('Transplant Surgery', 51, datetime.date(1998, 9, 14), datetime.date(1998, 5, 27)), ('Transplant Surgery', 83, datetime.date(2000, 5, 6), datetime.date(2002, 11, 19)), ('Neurosurgery', 59, datetime.date(2004, 3, 4), datetime.date(2002, 2, 14)), ('Physiology', 56, datetime.date(1995, 12, 24), datetime.date(1999, 10, 12)), ('Plastic and Reconstructive Surgery', 88, datetime.date(1997, 10, 11), datetime.date(2004, 6, 9))]</t>
  </si>
  <si>
    <t>[{'Institution Name': 'Fuentes, Cook and Thompson', 'Location': 'Russia', 'Type of Institution': 'Private', 'Number of Years Worked There': 6, 'Medical Center Level': 'Primary', 'Number of Surgeries Performed': 292, 'Additional Responsibilities': ['Engineer, electronics', 'Hotel manager', 'Radiation protection practitioner'], 'Percentage of Patients with Complications': 41.466701463379295,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'Mcfarland-Hatfield', 'Location': 'Russia', 'Type of Institution': 'Public', 'Number of Years Worked There': 13, 'Medical Center Level': 'Secondary', 'Number of Surgeries Performed': 922, 'Additional Responsibilities': ['Logistics and distribution manager', 'Commercial horticulturist', 'Early years teacher', 'Surveyor, planning and development', 'Associate Professor'], 'Percentage of Patients with Complications': 71.55603912950741,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'Jefferson PLC', 'Location': 'Russia', 'Type of Institution': 'Private', 'Number of Years Worked There': 10, 'Medical Center Level': 'Secondary', 'Number of Surgeries Performed': 958, 'Additional Responsibilities': ['Advertising account executive', 'Secondary school teacher'], 'Percentage of Patients with Complications': 63.613043534144175,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 {'Institution Name': 'Conner, Gross and Richardson', 'Location': 'Russia', 'Type of Institution': 'Private', 'Number of Years Worked There': 16, 'Medical Center Level': 'Tertiary', 'Number of Surgeries Performed': 100, 'Additional Responsibilities': ['Phytotherapist', 'Cartographer'], 'Percentage of Patients with Complications': 96.3777537565866, 'Patient Feedback': 'The surgery was executed as expected.', 'Patient Feedback Label': 3, 'Recommendation Letters': "The surgeon's performance is up to standard.", 'Recommendation Letters Label': 3, 'Recommendations from Former Employers': "This surgeon's work quality varied.", 'Recommendations from Former Employers Label': 2}]</t>
  </si>
  <si>
    <t>Henry-Parker</t>
  </si>
  <si>
    <t>James Ball</t>
  </si>
  <si>
    <t>350.818.3057x7333</t>
  </si>
  <si>
    <t>[('Microbiology', 76, datetime.date(1996, 1, 14), datetime.date(1999, 1, 20)), ('Orthopedic Surgery', 63, datetime.date(2001, 1, 18), datetime.date(1999, 9, 6)), ('Orthopedic Surgery', 53, datetime.date(2003, 3, 26), datetime.date(2004, 2, 18)), ('Oncological Surgery', 77, datetime.date(1999, 10, 22), datetime.date(1996, 5, 31)), ('Anatomy', 72, datetime.date(2003, 7, 24), datetime.date(2001, 3, 6)), ('Pediatric Surgery', 100, datetime.date(2003, 7, 11), datetime.date(2000, 11, 1)), ('Pathology', 86, datetime.date(1999, 10, 13), datetime.date(2001, 4, 2)), ('Physiology', 53, datetime.date(1997, 2, 4), datetime.date(2003, 4, 28)), ('Plastic and Reconstructive Surgery', 68, datetime.date(2000, 2, 5), datetime.date(1999, 4, 21)), ('Robotic Surgery', 60, datetime.date(2002, 6, 7), datetime.date(1999, 2, 9))]</t>
  </si>
  <si>
    <t>[{'Institution Name': 'Hampton-King', 'Location': 'Lithuania', 'Type of Institution': 'Public', 'Number of Years Worked There': 3, 'Medical Center Level': 'Secondary', 'Number of Surgeries Performed': 570, 'Additional Responsibilities': ['Recruitment consultant', 'Futures trader', 'Industrial buyer', 'Community education officer'], 'Percentage of Patients with Complications': 31.381596469059136,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'Kelley-Ford', 'Location': 'Lithuania', 'Type of Institution': 'Private', 'Number of Years Worked There': 22, 'Medical Center Level': 'Primary', 'Number of Surgeries Performed': 518, 'Additional Responsibilities': ['Best boy', 'Secondary school teacher'], 'Percentage of Patients with Complications': 65.14856414731838,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'Robinson, Jimenez and Sosa', 'Location': 'Lithuania', 'Type of Institution': 'Public', 'Number of Years Worked There': 9, 'Medical Center Level': 'Secondary', 'Number of Surgeries Performed': 541, 'Additional Responsibilities': ['Osteopath', 'Commissioning editor'], 'Percentage of Patients with Complications': 94.1328158748068,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 {'Institution Name': 'Long PLC', 'Location': 'Lithuania', 'Type of Institution': 'Private', 'Number of Years Worked There': 21, 'Medical Center Level': 'Primary', 'Number of Surgeries Performed': 472, 'Additional Responsibilities': [], 'Percentage of Patients with Complications': 98.92405538479501, 'Patient Feedback': 'I would strongly advise against seeing this doctor.', 'Patient Feedback Label': 1, 'Recommendation Letters': 'This surgeon has failed to meet basic professional standards.', 'Recommendation Letters Label': 1, 'Recommendations from Former Employers': 'This surgeon is a top-tier professional with outstanding abilities.', 'Recommendations from Former Employers Label': 5}]</t>
  </si>
  <si>
    <t>Johnson-Garcia</t>
  </si>
  <si>
    <t>Mary Robinson</t>
  </si>
  <si>
    <t>291.978.6327x1953</t>
  </si>
  <si>
    <t>[('Microbiology', 57, datetime.date(2003, 10, 7), datetime.date(2002, 12, 29)), ('Vascular Surgery', 56, datetime.date(2003, 3, 12), datetime.date(2004, 6, 6)), ('Microbiology', 63, datetime.date(2003, 1, 16), datetime.date(2004, 9, 21)), ('Microbiology', 60, datetime.date(2003, 1, 7), datetime.date(2003, 11, 11)), ('Biochemistry', 72, datetime.date(2003, 7, 6), datetime.date(2004, 9, 26)), ('Surgical Techniques', 64, datetime.date(2002, 8, 6), datetime.date(2002, 12, 8)), ('Surgical Techniques', 53, datetime.date(2003, 11, 17), datetime.date(2003, 11, 27)), ('Orthopedic Surgery', 99, datetime.date(2004, 9, 8), datetime.date(2003, 12, 19)), ('Vascular Surgery', 75, datetime.date(2004, 7, 31), datetime.date(2003, 12, 18)), ('Anesthesiology', 77, datetime.date(2003, 2, 21), datetime.date(2003, 4, 25))]</t>
  </si>
  <si>
    <t>[{'Institution Name': 'Hays, Pope and Mitchell', 'Location': 'United Kingdom', 'Type of Institution': 'Private', 'Number of Years Worked There': 24, 'Medical Center Level': 'Primary', 'Number of Surgeries Performed': 991, 'Additional Responsibilities': ['Company secretary', 'Designer, jewellery', 'Product designer', 'Energy engineer', 'Midwife'], 'Percentage of Patients with Complications': 95.23397899178299,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'Bryant Inc', 'Location': 'United Kingdom', 'Type of Institution': 'Public', 'Number of Years Worked There': 25, 'Medical Center Level': 'Tertiary', 'Number of Surgeries Performed': 906, 'Additional Responsibilities': ['Horticultural consultant', 'English as a foreign language teacher', 'Retail merchandiser'], 'Percentage of Patients with Complications': 69.81281140979958,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'Brown PLC', 'Location': 'United Kingdom', 'Type of Institution': 'Public', 'Number of Years Worked There': 8, 'Medical Center Level': 'Primary', 'Number of Surgeries Performed': 698, 'Additional Responsibilities': ['Catering manager', 'Pharmacist, hospital'], 'Percentage of Patients with Complications': 39.455770936233925,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 {'Institution Name': 'Daniel-Ingram', 'Location': 'United Kingdom', 'Type of Institution': 'Public', 'Number of Years Worked There': 22, 'Medical Center Level': 'Tertiary', 'Number of Surgeries Performed': 673, 'Additional Responsibilities': [], 'Percentage of Patients with Complications': 70.54490611678635, 'Patient Feedback': 'Top-quality care and excellent surgical results.', 'Patient Feedback Label': 5, 'Recommendation Letters': 'The surgeon meets professional requirements.', 'Recommendation Letters Label': 3, 'Recommendations from Former Employers': "This surgeon's behavior was concerning.", 'Recommendations from Former Employers Label': 1}]</t>
  </si>
  <si>
    <t>Henderson, Padilla and Armstrong</t>
  </si>
  <si>
    <t>Joel Watson</t>
  </si>
  <si>
    <t>001-654-736-5579x092</t>
  </si>
  <si>
    <t>[('Transplant Surgery', 72, datetime.date(1998, 8, 12), datetime.date(1999, 7, 27)), ('Vascular Surgery', 67, datetime.date(1999, 12, 23), datetime.date(1998, 6, 20)), ('Pathology', 75, datetime.date(1999, 7, 9), datetime.date(1999, 11, 7)), ('Surgical Techniques', 76, datetime.date(2000, 9, 10), datetime.date(1999, 3, 18)), ('Transplant Surgery', 86, datetime.date(1999, 2, 2), datetime.date(1999, 1, 28)), ('Anatomy', 57, datetime.date(1998, 1, 4), datetime.date(2000, 10, 25)), ('Trauma Surgery', 87, datetime.date(2000, 9, 21), datetime.date(2000, 8, 2)), ('Trauma Surgery', 78, datetime.date(1999, 4, 25), datetime.date(2001, 1, 2)), ('Vascular Surgery', 68, datetime.date(1998, 11, 5), datetime.date(2000, 4, 22)), ('Anesthesiology', 80, datetime.date(1999, 11, 23), datetime.date(2000, 3, 15))]</t>
  </si>
  <si>
    <t>[{'Institution Name': 'Johnson-Murphy', 'Location': 'Brazil', 'Type of Institution': 'Public', 'Number of Years Worked There': 5, 'Medical Center Level': 'Secondary', 'Number of Surgeries Performed': 531, 'Additional Responsibilities': [], 'Percentage of Patients with Complications': 31.511485485903833,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'Spencer, Moore and Mcpherson', 'Location': 'Brazil', 'Type of Institution': 'Public', 'Number of Years Worked There': 19, 'Medical Center Level': 'Secondary', 'Number of Surgeries Performed': 309, 'Additional Responsibilities': ['Herpetologist', 'Quality manager', 'Multimedia specialist', 'Make'], 'Percentage of Patients with Complications': 16.609709826336704,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'Tyler Ltd', 'Location': 'Brazil', 'Type of Institution': 'Private', 'Number of Years Worked There': 12, 'Medical Center Level': 'Secondary', 'Number of Surgeries Performed': 935, 'Additional Responsibilities': ['Academic librarian', 'Soil scientist', 'Accountant, chartered management'], 'Percentage of Patients with Complications': 99.46719220003556,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 {'Institution Name': 'Williams Inc', 'Location': 'Brazil', 'Type of Institution': 'Public', 'Number of Years Worked There': 30, 'Medical Center Level': 'Tertiary', 'Number of Surgeries Performed': 405, 'Additional Responsibilities': [], 'Percentage of Patients with Complications': 28.87474733115646, 'Patient Feedback': "I felt confident in the doctor's abilities. Good outcome.", 'Patient Feedback Label': 4, 'Recommendation Letters': 'The surgeon has demonstrated extraordinary abilities and dedication.', 'Recommendation Letters Label': 5, 'Recommendations from Former Employers': "The surgeon's work is of high quality and consistently reliable.", 'Recommendations from Former Employers Label': 4}]</t>
  </si>
  <si>
    <t>Schmidt-Hart</t>
  </si>
  <si>
    <t>Miranda Garcia</t>
  </si>
  <si>
    <t>237-652-6008x04020</t>
  </si>
  <si>
    <t>[('Ethics in Medical Practice', 60, datetime.date(2004, 9, 30), datetime.date(2006, 1, 6)), ('Surgical Techniques', 89, datetime.date(2008, 1, 1), datetime.date(2006, 9, 12)), ('Pathology', 94, datetime.date(2006, 9, 11), datetime.date(2008, 4, 4)), ('Orthopedic Surgery', 99, datetime.date(2007, 9, 29), datetime.date(2008, 3, 9)), ('Oncological Surgery', 60, datetime.date(2006, 2, 9), datetime.date(2007, 11, 30)), ('Biochemistry', 57, datetime.date(2004, 5, 31), datetime.date(2006, 1, 12)), ('Ethics in Medical Practice', 57, datetime.date(2006, 7, 13), datetime.date(2004, 10, 11)), ('Trauma Surgery', 84, datetime.date(2007, 12, 29), datetime.date(2004, 6, 27)), ('Robotic Surgery', 51, datetime.date(2006, 8, 29), datetime.date(2006, 8, 31)), ('Trauma Surgery', 58, datetime.date(2006, 3, 30), datetime.date(2005, 11, 23))]</t>
  </si>
  <si>
    <t>[{'Institution Name': 'Bonilla, Wade and Hodges', 'Location': 'Lithuania', 'Type of Institution': 'Private', 'Number of Years Worked There': 22, 'Medical Center Level': 'Primary', 'Number of Surgeries Performed': 618, 'Additional Responsibilities': ['Runner, broadcasting/film/video', 'Agricultural consultant', 'Location manager', 'Therapist, occupational'], 'Percentage of Patients with Complications': 40.07270924165821, 'Patient Feedback': 'The care was sufficient but not exceptional.', 'Patient Feedback Label': 3, 'Recommendation Letters': 'I highly recommend this surgeon for their exemplary work.', 'Recommendation Letters Label': 5, 'Recommendations from Former Employers': "The surgeon's work is exceptional in every respect.", 'Recommendations from Former Employers Label': 5}]</t>
  </si>
  <si>
    <t>Jenkins Group</t>
  </si>
  <si>
    <t>Tracy Summers</t>
  </si>
  <si>
    <t>[('Pharmacology', 62, datetime.date(2000, 7, 19), datetime.date(1998, 11, 15)), ('Pharmacology', 84, datetime.date(1999, 4, 12), datetime.date(1998, 11, 6)), ('Anatomy', 65, datetime.date(2000, 1, 14), datetime.date(1998, 5, 7)), ('Pharmacology', 54, datetime.date(1999, 12, 7), datetime.date(2000, 4, 8)), ('Neurosurgery', 88, datetime.date(1998, 2, 25), datetime.date(2000, 10, 13)), ('Pediatric Surgery', 50, datetime.date(1998, 8, 25), datetime.date(2000, 4, 21)), ('Plastic and Reconstructive Surgery', 78, datetime.date(2000, 1, 31), datetime.date(1998, 2, 2)), ('Surgical Techniques', 64, datetime.date(2000, 4, 16), datetime.date(1999, 10, 25)), ('Microbiology', 67, datetime.date(2000, 8, 24), datetime.date(2000, 7, 9)), ('Pharmacology', 52, datetime.date(2000, 2, 13), datetime.date(1998, 9, 19))]</t>
  </si>
  <si>
    <t>[{'Institution Name': 'Myers-Reese', 'Location': 'Canada', 'Type of Institution': 'Public', 'Number of Years Worked There': 17, 'Medical Center Level': 'Tertiary', 'Number of Surgeries Performed': 415, 'Additional Responsibilities': [], 'Percentage of Patients with Complications': 61.06526249730414,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'Orozco-White', 'Location': 'Canada', 'Type of Institution': 'Private', 'Number of Years Worked There': 21, 'Medical Center Level': 'Tertiary', 'Number of Surgeries Performed': 459, 'Additional Responsibilities': [], 'Percentage of Patients with Complications': 0.9199288449590837,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'Baker-Price', 'Location': 'Canada', 'Type of Institution': 'Private', 'Number of Years Worked There': 2, 'Medical Center Level': 'Secondary', 'Number of Surgeries Performed': 308, 'Additional Responsibilities': [], 'Percentage of Patients with Complications': 73.02166228369806,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 {'Institution Name': 'Gill, Mcclure and Wilkins', 'Location': 'Canada', 'Type of Institution': 'Public', 'Number of Years Worked There': 23, 'Medical Center Level': 'Primary', 'Number of Surgeries Performed': 720, 'Additional Responsibilities': ['Educational psychologist', 'Forensic psychologist', 'Interior and spatial designer'], 'Percentage of Patients with Complications': 79.91692363146997, 'Patient Feedback': 'Worst experience ever. The doctor made several mistakes.', 'Patient Feedback Label': 1, 'Recommendation Letters': 'I cannot recommend this surgeon. There have been multiple issues with performance and professionalism.', 'Recommendation Letters Label': 1, 'Recommendations from Former Employers': 'The surgeon has demonstrated adequate skills.', 'Recommendations from Former Employers Label': 3}]</t>
  </si>
  <si>
    <t>Mcmillan-Flynn</t>
  </si>
  <si>
    <t>Samuel Bennett</t>
  </si>
  <si>
    <t>[('Plastic and Reconstructive Surgery', 99, datetime.date(1997, 3, 29), datetime.date(1997, 10, 10)), ('Ethics in Medical Practice', 93, datetime.date(2005, 4, 12), datetime.date(1995, 9, 17)), ('Vascular Surgery', 62, datetime.date(2002, 6, 20), datetime.date(2005, 7, 23)), ('Anesthesiology', 100, datetime.date(1997, 1, 4), datetime.date(2005, 12, 14)), ('Physiology', 87, datetime.date(2007, 4, 30), datetime.date(2006, 2, 9)), ('Cardiothoracic Surgery', 98, datetime.date(2002, 3, 20), datetime.date(1998, 5, 12)), ('Robotic Surgery', 67, datetime.date(2004, 2, 8), datetime.date(2001, 9, 2)), ('Physiology', 86, datetime.date(1995, 3, 10), datetime.date(2000, 9, 8)), ('Surgical Techniques', 79, datetime.date(2000, 12, 10), datetime.date(1997, 7, 15)), ('Oncological Surgery', 52, datetime.date(2002, 5, 8), datetime.date(2002, 12, 25))]</t>
  </si>
  <si>
    <t>[{'Institution Name': 'Underwood, Gibson and Schmidt', 'Location': 'Ethiopia', 'Type of Institution': 'Public', 'Number of Years Worked There': 12, 'Medical Center Level': 'Primary', 'Number of Surgeries Performed': 287, 'Additional Responsibilities': ['Marketing executive'], 'Percentage of Patients with Complications': 89.64582428508714, 'Patient Feedback': 'I had to follow up multiple times to get answers.', 'Patient Feedback Label': 2, 'Recommendation Letters': 'I have great confidence in recommending this surgeon.', 'Recommendation Letters Label': 4, 'Recommendations from Former Employers': 'There were several performance and behavior concerns. Hiring this surgeon may not be advisable.', 'Recommendations from Former Employers Label': 1}]</t>
  </si>
  <si>
    <t>Mullins LLC</t>
  </si>
  <si>
    <t>Michelle Castillo</t>
  </si>
  <si>
    <t>(448)251-5201</t>
  </si>
  <si>
    <t>[('Emergency Medicine', 74, datetime.date(1998, 4, 3), datetime.date(2007, 5, 17)), ('Transplant Surgery', 59, datetime.date(2005, 12, 22), datetime.date(2000, 6, 19)), ('Ethics in Medical Practice', 73, datetime.date(2002, 12, 31), datetime.date(2006, 10, 9)), ('Transplant Surgery', 54, datetime.date(2000, 5, 30), datetime.date(2004, 8, 29)), ('Cardiothoracic Surgery', 73, datetime.date(2004, 11, 29), datetime.date(2001, 7, 10)), ('Pharmacology', 56, datetime.date(1998, 12, 24), datetime.date(2004, 10, 1)), ('Anesthesiology', 81, datetime.date(2004, 11, 25), datetime.date(2004, 12, 12)), ('Neurosurgery', 66, datetime.date(1998, 1, 29), datetime.date(2005, 8, 1)), ('Ethics in Medical Practice', 96, datetime.date(2005, 2, 5), datetime.date(2001, 3, 21)), ('Biochemistry', 51, datetime.date(2001, 11, 18), datetime.date(2007, 2, 12))]</t>
  </si>
  <si>
    <t>[{'Institution Name': 'Hernandez, Gibson and Vargas', 'Location': 'United States', 'Type of Institution': 'Public', 'Number of Years Worked There': 13, 'Medical Center Level': 'Secondary', 'Number of Surgeries Performed': 414, 'Additional Responsibilities': ['Research scientist (life sciences)'], 'Percentage of Patients with Complications': 92.94290192629747, 'Patient Feedback': 'The doctor did a good job and I am happy with the results.', 'Patient Feedback Label': 4, 'Recommendation Letters': 'The surgeon meets the necessary requirements.', 'Recommendation Letters Label': 3, 'Recommendations from Former Employers': "This surgeon's work quality varied.", 'Recommendations from Former Employers Label': 2}]</t>
  </si>
  <si>
    <t>Rivera-Martin</t>
  </si>
  <si>
    <t>Gerald Garcia</t>
  </si>
  <si>
    <t>001-376-309-6371</t>
  </si>
  <si>
    <t>[('Orthopedic Surgery', 58, datetime.date(2003, 3, 11), datetime.date(2003, 2, 23)), ('Oncological Surgery', 95, datetime.date(2003, 1, 8), datetime.date(2003, 2, 8)), ('Surgical Techniques', 100, datetime.date(2003, 2, 7), datetime.date(2003, 2, 3)), ('Plastic and Reconstructive Surgery', 70, datetime.date(2003, 2, 7), datetime.date(2003, 1, 25)), ('Microbiology', 75, datetime.date(2003, 1, 13), datetime.date(2003, 1, 13)), ('Anatomy', 54, datetime.date(2003, 2, 7), datetime.date(2003, 2, 5)), ('Emergency Medicine', 58, datetime.date(2003, 2, 16), datetime.date(2003, 1, 26)), ('Robotic Surgery', 98, datetime.date(2003, 3, 8), datetime.date(2003, 1, 27)), ('Pediatric Surgery', 89, datetime.date(2003, 1, 11), datetime.date(2003, 1, 27)), ('Trauma Surgery', 60, datetime.date(2003, 2, 14), datetime.date(2003, 3, 9))]</t>
  </si>
  <si>
    <t>[{'Institution Name': 'Lambert-Bradley', 'Location': 'United States', 'Type of Institution': 'Private', 'Number of Years Worked There': 24, 'Medical Center Level': 'Primary', 'Number of Surgeries Performed': 220, 'Additional Responsibilities': ['Health visitor'], 'Percentage of Patients with Complications': 34.31680291017785,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 {'Institution Name': 'Smith, Robinson and Vega', 'Location': 'United States', 'Type of Institution': 'Public', 'Number of Years Worked There': 20, 'Medical Center Level': 'Primary', 'Number of Surgeries Performed': 857, 'Additional Responsibilities': ['Nature conservation officer', 'Engineer, biomedical', 'Secretary/administrator', 'Actor', 'Midwife'], 'Percentage of Patients with Complications': 21.255248158679308, 'Patient Feedback': 'The surgery exceeded my expectations. The doctor was fantastic.', 'Patient Feedback Label': 5, 'Recommendation Letters': 'The surgeon performs adequately under normal conditions.', 'Recommendation Letters Label': 3, 'Recommendations from Former Employers': "The surgeon's work is exceptional and reliable.", 'Recommendations from Former Employers Label': 5}]</t>
  </si>
  <si>
    <t>Ramirez-Campbell</t>
  </si>
  <si>
    <t>Leslie Hughes</t>
  </si>
  <si>
    <t>[('Anatomy', 72, datetime.date(2006, 11, 8), datetime.date(2003, 9, 21)), ('Cardiothoracic Surgery', 85, datetime.date(2003, 7, 23), datetime.date(2004, 10, 13)), ('Plastic and Reconstructive Surgery', 64, datetime.date(2007, 12, 14), datetime.date(2004, 10, 8)), ('Anatomy', 84, datetime.date(2007, 8, 29), datetime.date(2007, 5, 14)), ('Surgical Techniques', 98, datetime.date(2006, 12, 11), datetime.date(2003, 10, 22)), ('Trauma Surgery', 79, datetime.date(2006, 5, 5), datetime.date(2003, 4, 12)), ('Robotic Surgery', 67, datetime.date(2002, 11, 27), datetime.date(2004, 8, 24)), ('Cardiothoracic Surgery', 65, datetime.date(2004, 2, 11), datetime.date(2004, 10, 21)), ('Cardiothoracic Surgery', 74, datetime.date(2008, 2, 28), datetime.date(2006, 2, 27)), ('Physiology', 67, datetime.date(2002, 5, 18), datetime.date(2005, 11, 5))]</t>
  </si>
  <si>
    <t>[{'Institution Name': 'Frank, Wood and Sharp', 'Location': 'Romania', 'Type of Institution': 'Public', 'Number of Years Worked There': 5, 'Medical Center Level': 'Tertiary', 'Number of Surgeries Performed': 49, 'Additional Responsibilities': ['Doctor, general practice', 'Government social research officer', 'Administrator, sports'], 'Percentage of Patients with Complications': 9.025633227442675,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'Reeves-Alexander', 'Location': 'Romania', 'Type of Institution': 'Private', 'Number of Years Worked There': 10, 'Medical Center Level': 'Tertiary', 'Number of Surgeries Performed': 38, 'Additional Responsibilities': ['Meteorologist', 'Forensic psychologist', 'Paramedic', 'Statistician', 'Advertising account planner'], 'Percentage of Patients with Complications': 50.48299485881543,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'Hall-Camacho', 'Location': 'Romania', 'Type of Institution': 'Private', 'Number of Years Worked There': 16, 'Medical Center Level': 'Tertiary', 'Number of Surgeries Performed': 904, 'Additional Responsibilities': ['Psychologist, counselling'], 'Percentage of Patients with Complications': 60.83406544260873,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'Gray, Kim and Williams', 'Location': 'Romania', 'Type of Institution': 'Private', 'Number of Years Worked There': 8, 'Medical Center Level': 'Primary', 'Number of Surgeries Performed': 261, 'Additional Responsibilities': ['Outdoor activities/education manager', 'Financial manager', 'Doctor, hospital', 'Engineer, energy'], 'Percentage of Patients with Complications': 14.99561717802016,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 {'Institution Name': 'Gordon, Underwood and Robertson', 'Location': 'Romania', 'Type of Institution': 'Public', 'Number of Years Worked There': 14, 'Medical Center Level': 'Tertiary', 'Number of Surgeries Performed': 336, 'Additional Responsibilities': ['Administrator, local government'], 'Percentage of Patients with Complications': 89.41017321011626, 'Patient Feedback': 'Extremely dissatisfied with the entire process.', 'Patient Feedback Label': 1, 'Recommendation Letters': 'This surgeon is a highly valuable member of any medical team.', 'Recommendation Letters Label': 4, 'Recommendations from Former Employers': 'The surgeon has consistently delivered excellent results.', 'Recommendations from Former Employers Label': 4}]</t>
  </si>
  <si>
    <t>Orozco-Cline</t>
  </si>
  <si>
    <t>Matthew Schneider</t>
  </si>
  <si>
    <t>(790)458-8319</t>
  </si>
  <si>
    <t>[('Orthopedic Surgery', 99, datetime.date(2001, 4, 18), datetime.date(2001, 2, 27)), ('Pediatric Surgery', 97, datetime.date(2000, 8, 29), datetime.date(2002, 3, 25)), ('Pediatric Surgery', 74, datetime.date(2001, 4, 15), datetime.date(2000, 11, 14)), ('Transplant Surgery', 57, datetime.date(1999, 8, 4), datetime.date(2001, 8, 8)), ('Robotic Surgery', 56, datetime.date(1999, 5, 19), datetime.date(2000, 9, 9)), ('Vascular Surgery', 67, datetime.date(2000, 11, 21), datetime.date(2001, 12, 4)), ('Vascular Surgery', 56, datetime.date(2001, 9, 13), datetime.date(2001, 11, 7)), ('Microbiology', 87, datetime.date(2002, 3, 6), datetime.date(2000, 2, 4)), ('Biochemistry', 65, datetime.date(1999, 3, 30), datetime.date(2001, 12, 5)), ('Oncological Surgery', 88, datetime.date(2001, 6, 15), datetime.date(2000, 10, 23))]</t>
  </si>
  <si>
    <t>[{'Institution Name': 'Shelton-Taylor', 'Location': 'France', 'Type of Institution': 'Public', 'Number of Years Worked There': 1, 'Medical Center Level': 'Tertiary', 'Number of Surgeries Performed': 910, 'Additional Responsibilities': ['Media buyer'], 'Percentage of Patients with Complications': 43.865359459787854,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'Mullins-Mason', 'Location': 'France', 'Type of Institution': 'Public', 'Number of Years Worked There': 18, 'Medical Center Level': 'Primary', 'Number of Surgeries Performed': 0, 'Additional Responsibilities': [], 'Percentage of Patients with Complications': 71.42750967912279,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'Clark Group', 'Location': 'France', 'Type of Institution': 'Private', 'Number of Years Worked There': 22, 'Medical Center Level': 'Secondary', 'Number of Surgeries Performed': 421, 'Additional Responsibilities': [], 'Percentage of Patients with Complications': 59.39314481586126,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 {'Institution Name': 'Beck-Hunter', 'Location': 'France', 'Type of Institution': 'Public', 'Number of Years Worked There': 17, 'Medical Center Level': 'Tertiary', 'Number of Surgeries Performed': 148, 'Additional Responsibilities': [], 'Percentage of Patients with Complications': 75.86164386614779, 'Patient Feedback': 'The experience left me feeling uncertain.', 'Patient Feedback Label': 2, 'Recommendation Letters': 'There are some areas where this surgeon needs to improve.', 'Recommendation Letters Label': 2, 'Recommendations from Former Employers': 'I strongly recommend this surgeon for their exceptional skills.', 'Recommendations from Former Employers Label': 5}]</t>
  </si>
  <si>
    <t>Ware-Garza</t>
  </si>
  <si>
    <t>Keith Brown</t>
  </si>
  <si>
    <t>241-516-5153x61266</t>
  </si>
  <si>
    <t>[('Physiology', 99, datetime.date(2001, 4, 16), datetime.date(2001, 3, 31)), ('Biochemistry', 91, datetime.date(2001, 4, 22), datetime.date(2001, 3, 27)), ('Cardiothoracic Surgery', 80, datetime.date(2001, 3, 30), datetime.date(2001, 4, 2)), ('Robotic Surgery', 74, datetime.date(2001, 4, 13), datetime.date(2001, 4, 16)), ('Emergency Medicine', 72, datetime.date(2001, 4, 16), datetime.date(2001, 4, 7)), ('Pathology', 64, datetime.date(2001, 4, 9), datetime.date(2001, 4, 11)), ('Pathology', 57, datetime.date(2001, 4, 23), datetime.date(2001, 4, 17)), ('Surgical Techniques', 51, datetime.date(2001, 4, 12), datetime.date(2001, 4, 11)), ('Plastic and Reconstructive Surgery', 96, datetime.date(2001, 4, 13), datetime.date(2001, 3, 31)), ('Pediatric Surgery', 83, datetime.date(2001, 4, 4), datetime.date(2001, 4, 18))]</t>
  </si>
  <si>
    <t>[{'Institution Name': 'Parker, Velasquez and Hebert', 'Location': 'Poland', 'Type of Institution': 'Private', 'Number of Years Worked There': 13, 'Medical Center Level': 'Primary', 'Number of Surgeries Performed': 867, 'Additional Responsibilities': ['Chartered public finance accountant', 'Programme researcher, broadcasting/film/video'], 'Percentage of Patients with Complications': 5.748039123631865, 'Patient Feedback': 'I am very disappointed. The surgery was botched and the aftercare was awful.', 'Patient Feedback Label': 1, 'Recommendation Letters': 'I have no hesitation in recommending this surgeon.', 'Recommendation Letters Label': 4, 'Recommendations from Former Employers': "The surgeon's work is of consistently high quality.", 'Recommendations from Former Employers Label': 4}]</t>
  </si>
  <si>
    <t>Ramsey-Peterson</t>
  </si>
  <si>
    <t>Joseph Rivera</t>
  </si>
  <si>
    <t>669.491.8572x343</t>
  </si>
  <si>
    <t>[('Robotic Surgery', 70, datetime.date(2001, 10, 15), datetime.date(2001, 1, 13)), ('Cardiothoracic Surgery', 76, datetime.date(1999, 12, 19), datetime.date(2003, 4, 30)), ('Neurosurgery', 86, datetime.date(1999, 5, 9), datetime.date(2004, 5, 15)), ('Oncological Surgery', 88, datetime.date(1996, 1, 12), datetime.date(1998, 6, 9)), ('Physiology', 97, datetime.date(1995, 1, 12), datetime.date(2001, 4, 29)), ('Biochemistry', 77, datetime.date(1999, 7, 27), datetime.date(1998, 3, 14)), ('Ethics in Medical Practice', 69, datetime.date(2005, 2, 22), datetime.date(2005, 7, 4)), ('Biochemistry', 99, datetime.date(2005, 5, 5), datetime.date(1998, 9, 23)), ('Oncological Surgery', 68, datetime.date(1998, 9, 20), datetime.date(1997, 5, 24)), ('Surgical Techniques', 84, datetime.date(2005, 10, 12), datetime.date(1996, 6, 28))]</t>
  </si>
  <si>
    <t>[{'Institution Name': 'Vasquez, Gonzalez and Holland', 'Location': 'Poland', 'Type of Institution': 'Public', 'Number of Years Worked There': 20, 'Medical Center Level': 'Primary', 'Number of Surgeries Performed': 47, 'Additional Responsibilities': ['Surveyor, planning and development', 'Contracting civil engineer', 'Town planner'], 'Percentage of Patients with Complications': 44.486881556223466, 'Patient Feedback': 'The care I received was excellent and the surgery went well.', 'Patient Feedback Label': 4, 'Recommendation Letters': "There have been occasional lapses in this surgeon's performance.", 'Recommendation Letters Label': 2, 'Recommendations from Former Employers': "This surgeon's work was consistently inadequate.", 'Recommendations from Former Employers Label': 1}]</t>
  </si>
  <si>
    <t>Beltran-Holloway</t>
  </si>
  <si>
    <t>Ms. Michelle Porter</t>
  </si>
  <si>
    <t>872.419.9076x4669</t>
  </si>
  <si>
    <t>[('Surgical Techniques', 82, datetime.date(1999, 2, 24), datetime.date(1998, 7, 27)), ('Anatomy', 57, datetime.date(1999, 2, 28), datetime.date(1998, 11, 30)), ('Trauma Surgery', 93, datetime.date(1999, 4, 4), datetime.date(1998, 10, 22)), ('Pathology', 57, datetime.date(1998, 10, 4), datetime.date(1999, 1, 26)), ('Pathology', 71, datetime.date(1998, 7, 11), datetime.date(1998, 12, 22)), ('Pathology', 58, datetime.date(1998, 7, 5), datetime.date(1998, 1, 30)), ('Ethics in Medical Practice', 88, datetime.date(1999, 3, 19), datetime.date(1998, 6, 9)), ('Transplant Surgery', 59, datetime.date(1999, 1, 4), datetime.date(1998, 4, 18)), ('Transplant Surgery', 84, datetime.date(1998, 12, 28), datetime.date(1999, 3, 15)), ('Vascular Surgery', 52, datetime.date(1998, 4, 23), datetime.date(1998, 8, 12))]</t>
  </si>
  <si>
    <t>[{'Institution Name': 'Thomas, Wade and Miller', 'Location': 'Uzbekistan', 'Type of Institution': 'Public', 'Number of Years Worked There': 2, 'Medical Center Level': 'Primary', 'Number of Surgeries Performed': 380, 'Additional Responsibilities': [], 'Percentage of Patients with Complications': 23.493410991633958,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'Ortiz-Galvan', 'Location': 'Uzbekistan', 'Type of Institution': 'Public', 'Number of Years Worked There': 9, 'Medical Center Level': 'Secondary', 'Number of Surgeries Performed': 832, 'Additional Responsibilities': ['Metallurgist', 'Pharmacist, community', 'Chiropodist'], 'Percentage of Patients with Complications': 93.74826955437706,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'Jones-Richard', 'Location': 'Uzbekistan', 'Type of Institution': 'Public', 'Number of Years Worked There': 17, 'Medical Center Level': 'Tertiary', 'Number of Surgeries Performed': 689, 'Additional Responsibilities': ['Geographical information systems officer'], 'Percentage of Patients with Complications': 92.24907896026654,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'Hall, Morton and Torres', 'Location': 'Uzbekistan', 'Type of Institution': 'Private', 'Number of Years Worked There': 30, 'Medical Center Level': 'Secondary', 'Number of Surgeries Performed': 435, 'Additional Responsibilities': ['Runner, broadcasting/film/video'], 'Percentage of Patients with Complications': 9.211127083254734,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 {'Institution Name': 'Gordon-Bartlett', 'Location': 'Uzbekistan', 'Type of Institution': 'Public', 'Number of Years Worked There': 14, 'Medical Center Level': 'Secondary', 'Number of Surgeries Performed': 934, 'Additional Responsibilities': ['Air cabin crew'], 'Percentage of Patients with Complications': 60.20081276866567, 'Patient Feedback': 'The doctor was incredibly skilled and the surgery went perfectly.', 'Patient Feedback Label': 5, 'Recommendation Letters': 'I strongly endorse this surgeon for any advanced role.', 'Recommendation Letters Label': 5, 'Recommendations from Former Employers': 'I strongly endorse this surgeon for any advanced role.', 'Recommendations from Former Employers Label': 4}]</t>
  </si>
  <si>
    <t>Kemp and Sons</t>
  </si>
  <si>
    <t>Keith Beck</t>
  </si>
  <si>
    <t>568-641-6977x0028</t>
  </si>
  <si>
    <t>[('Robotic Surgery', 63, datetime.date(2003, 4, 9), datetime.date(2004, 11, 27)), ('Surgical Techniques', 55, datetime.date(2008, 7, 15), datetime.date(2005, 12, 19)), ('Surgical Techniques', 69, datetime.date(2004, 3, 16), datetime.date(2005, 10, 19)), ('Transplant Surgery', 83, datetime.date(2006, 7, 8), datetime.date(2003, 1, 13)), ('Pharmacology', 95, datetime.date(2006, 5, 17), datetime.date(2002, 10, 18)), ('Robotic Surgery', 54, datetime.date(2003, 6, 20), datetime.date(2003, 3, 29)), ('Ethics in Medical Practice', 65, datetime.date(2003, 8, 7), datetime.date(2004, 9, 11)), ('Cardiothoracic Surgery', 90, datetime.date(2006, 12, 27), datetime.date(2006, 4, 21)), ('Pathology', 88, datetime.date(2003, 6, 6), datetime.date(2004, 10, 23)), ('Anesthesiology', 85, datetime.date(2008, 8, 16), datetime.date(2005, 9, 25))]</t>
  </si>
  <si>
    <t>[{'Institution Name': 'Baker, Garcia and Curry', 'Location': 'United States', 'Type of Institution': 'Public', 'Number of Years Worked There': 1, 'Medical Center Level': 'Secondary', 'Number of Surgeries Performed': 638, 'Additional Responsibilities': ['Operations geologist', 'Designer, industrial/product', 'Health physicist', 'Pathologist', 'Teacher, special educational needs'], 'Percentage of Patients with Complications': 36.63069568747041,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 {'Institution Name': 'Vargas and Sons', 'Location': 'United States', 'Type of Institution': 'Public', 'Number of Years Worked There': 22, 'Medical Center Level': 'Tertiary', 'Number of Surgeries Performed': 521, 'Additional Responsibilities': [], 'Percentage of Patients with Complications': 43.69242642883968, 'Patient Feedback': 'The doctor was attentive and the surgery was a success.', 'Patient Feedback Label': 4, 'Recommendation Letters': 'This surgeon is highly competent and professional.', 'Recommendation Letters Label': 4, 'Recommendations from Former Employers': "This surgeon's work was often below par.", 'Recommendations from Former Employers Label': 1}]</t>
  </si>
  <si>
    <t>Shepherd, Hardin and Tucker</t>
  </si>
  <si>
    <t>Kim Gutierrez</t>
  </si>
  <si>
    <t>[('Pharmacology', 60, datetime.date(1997, 10, 13), datetime.date(1997, 5, 13)), ('Robotic Surgery', 93, datetime.date(1997, 7, 17), datetime.date(1997, 6, 7)), ('Neurosurgery', 98, datetime.date(1997, 1, 1), datetime.date(1997, 3, 17)), ('Pediatric Surgery', 95, datetime.date(1998, 6, 17), datetime.date(1997, 5, 7)), ('Robotic Surgery', 61, datetime.date(1997, 8, 4), datetime.date(1999, 5, 20)), ('Transplant Surgery', 82, datetime.date(1999, 5, 9), datetime.date(1998, 3, 17)), ('Physiology', 69, datetime.date(1997, 6, 18), datetime.date(1998, 6, 10)), ('Transplant Surgery', 83, datetime.date(1999, 9, 9), datetime.date(1999, 6, 26)), ('Physiology', 61, datetime.date(1999, 1, 31), datetime.date(1998, 9, 29)), ('Robotic Surgery', 100, datetime.date(1999, 8, 10), datetime.date(1998, 8, 14))]</t>
  </si>
  <si>
    <t>[{'Institution Name': 'Acosta-Tran', 'Location': 'Moldova', 'Type of Institution': 'Public', 'Number of Years Worked There': 11, 'Medical Center Level': 'Tertiary', 'Number of Surgeries Performed': 447, 'Additional Responsibilities': ['Optician, dispensing', 'Marine scientist', "Nurse, children's", 'Museum/gallery curator'], 'Percentage of Patients with Complications': 67.93460566917993,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'Padilla-Hayes', 'Location': 'Moldova', 'Type of Institution': 'Public', 'Number of Years Worked There': 3, 'Medical Center Level': 'Primary', 'Number of Surgeries Performed': 846, 'Additional Responsibilities': ['Air broker', 'Maintenance engineer', 'Programmer, systems', 'Chartered loss adjuster', 'Manufacturing systems engineer'], 'Percentage of Patients with Complications': 9.623827752185143,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 {'Institution Name': 'Mckee, Kim and Knox', 'Location': 'Moldova', 'Type of Institution': 'Private', 'Number of Years Worked There': 17, 'Medical Center Level': 'Tertiary', 'Number of Surgeries Performed': 218, 'Additional Responsibilities': ['Catering manager', 'Furniture conservator/restorer', 'Environmental consultant', 'Clothing/textile technologist', 'Prison officer'], 'Percentage of Patients with Complications': 67.4562709187671, 'Patient Feedback': 'I felt like just another number, not a patient.', 'Patient Feedback Label': 2, 'Recommendation Letters': 'This surgeon has had several performance issues.', 'Recommendation Letters Label': 2, 'Recommendations from Former Employers': "The surgeon's work is of high quality and consistently reliable.", 'Recommendations from Former Employers Label': 4}]</t>
  </si>
  <si>
    <t>Rasmussen-Stanley</t>
  </si>
  <si>
    <t>Amy Kemp</t>
  </si>
  <si>
    <t>(713)258-9055x787</t>
  </si>
  <si>
    <t>[('Plastic and Reconstructive Surgery', 59, datetime.date(2005, 3, 11), datetime.date(2005, 6, 12)), ('Trauma Surgery', 78, datetime.date(2005, 4, 14), datetime.date(2005, 5, 3)), ('Pathology', 55, datetime.date(2005, 4, 28), datetime.date(2005, 1, 3)), ('Robotic Surgery', 54, datetime.date(2004, 5, 5), datetime.date(2004, 1, 18)), ('Neurosurgery', 51, datetime.date(2005, 6, 5), datetime.date(2004, 7, 15)), ('Pediatric Surgery', 71, datetime.date(2005, 9, 18), datetime.date(2005, 1, 1)), ('Microbiology', 89, datetime.date(2005, 4, 9), datetime.date(2004, 7, 23)), ('Plastic and Reconstructive Surgery', 59, datetime.date(2004, 6, 18), datetime.date(2005, 9, 3)), ('Surgical Techniques', 97, datetime.date(2004, 5, 3), datetime.date(2005, 1, 4)), ('Plastic and Reconstructive Surgery', 100, datetime.date(2005, 4, 1), datetime.date(2005, 10, 3))]</t>
  </si>
  <si>
    <t>[{'Institution Name': 'Marshall-Patterson', 'Location': 'Romania', 'Type of Institution': 'Public', 'Number of Years Worked There': 7, 'Medical Center Level': 'Secondary', 'Number of Surgeries Performed': 625, 'Additional Responsibilities': ['Licensed conveyancer', 'Animator', 'Graphic designer', 'Sub', 'Television/film/video producer'], 'Percentage of Patients with Complications': 95.73315290458739,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'Hurst-Hobbs', 'Location': 'Romania', 'Type of Institution': 'Public', 'Number of Years Worked There': 12, 'Medical Center Level': 'Primary', 'Number of Surgeries Performed': 443, 'Additional Responsibilities': ['Surveyor, mining', 'Insurance risk surveyor'], 'Percentage of Patients with Complications': 5.425366061927372,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'Tran Ltd', 'Location': 'Romania', 'Type of Institution': 'Private', 'Number of Years Worked There': 2, 'Medical Center Level': 'Tertiary', 'Number of Surgeries Performed': 255, 'Additional Responsibilities': ['Data processing manager', 'Equality and diversity officer'], 'Percentage of Patients with Complications': 44.99879868222996,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'Rodriguez Inc', 'Location': 'Romania', 'Type of Institution': 'Public', 'Number of Years Worked There': 24, 'Medical Center Level': 'Primary', 'Number of Surgeries Performed': 388, 'Additional Responsibilities': ['Automotive engineer', 'Animator'], 'Percentage of Patients with Complications': 90.65042529836246,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 {'Institution Name': 'Stewart, Hill and Smith', 'Location': 'Romania', 'Type of Institution': 'Private', 'Number of Years Worked There': 13, 'Medical Center Level': 'Secondary', 'Number of Surgeries Performed': 512, 'Additional Responsibilities': ['Therapist, occupational', 'Psychologist, forensic', 'Conservation officer, historic buildings', 'Data scientist'], 'Percentage of Patients with Complications': 77.09573158298235, 'Patient Feedback': 'The surgery was a success and the follow-up care was great.', 'Patient Feedback Label': 4, 'Recommendation Letters': 'I would not recommend this surgeon for any position.', 'Recommendation Letters Label': 1, 'Recommendations from Former Employers': 'This surgeon is a valuable asset to any medical team.', 'Recommendations from Former Employers Label': 4}]</t>
  </si>
  <si>
    <t>Doyle, Mccarthy and Coleman</t>
  </si>
  <si>
    <t>Sherry Newton</t>
  </si>
  <si>
    <t>001-657-719-9303x54162</t>
  </si>
  <si>
    <t>[('Neurosurgery', 77, datetime.date(2005, 8, 15), datetime.date(2003, 3, 6)), ('Orthopedic Surgery', 64, datetime.date(2002, 7, 3), datetime.date(2005, 12, 25)), ('Orthopedic Surgery', 81, datetime.date(2003, 8, 23), datetime.date(2006, 1, 27)), ('Physiology', 80, datetime.date(2004, 5, 3), datetime.date(2005, 6, 28)), ('Oncological Surgery', 65, datetime.date(2000, 11, 19), datetime.date(2002, 10, 24)), ('Plastic and Reconstructive Surgery', 65, datetime.date(2001, 8, 5), datetime.date(2002, 10, 9)), ('Pathology', 88, datetime.date(2006, 5, 26), datetime.date(2003, 5, 21)), ('Anatomy', 82, datetime.date(2001, 5, 11), datetime.date(2005, 4, 25)), ('Surgical Techniques', 75, datetime.date(2002, 4, 15), datetime.date(2004, 11, 25)), ('Oncological Surgery', 87, datetime.date(2001, 11, 13), datetime.date(2002, 3, 9))]</t>
  </si>
  <si>
    <t>[{'Institution Name': 'Dawson-Logan', 'Location': 'Russia', 'Type of Institution': 'Public', 'Number of Years Worked There': 3, 'Medical Center Level': 'Tertiary', 'Number of Surgeries Performed': 929, 'Additional Responsibilities': ['Glass blower/designer', 'Librarian, academic', 'Armed forces training and education officer', 'Architect', 'Computer games developer'], 'Percentage of Patients with Complications': 16.038750534416156, 'Patient Feedback': 'The doctor was not as attentive as I would have liked.', 'Patient Feedback Label': 2, 'Recommendation Letters': 'The surgeon has shown remarkable skills and dedication.', 'Recommendation Letters Label': 5, 'Recommendations from Former Employers': "The surgeon's work is consistently of high quality.", 'Recommendations from Former Employers Label': 4}]</t>
  </si>
  <si>
    <t>Davies-Bush</t>
  </si>
  <si>
    <t>Daniel Cruz</t>
  </si>
  <si>
    <t>[('Orthopedic Surgery', 62, datetime.date(2001, 11, 8), datetime.date(2002, 11, 20)), ('Plastic and Reconstructive Surgery', 86, datetime.date(2002, 1, 23), datetime.date(2003, 2, 20)), ('Ethics in Medical Practice', 97, datetime.date(2001, 12, 26), datetime.date(2002, 10, 18)), ('Surgical Techniques', 90, datetime.date(2002, 1, 12), datetime.date(2003, 1, 15)), ('Plastic and Reconstructive Surgery', 98, datetime.date(2002, 4, 4), datetime.date(2002, 6, 19)), ('Cardiothoracic Surgery', 78, datetime.date(2002, 1, 19), datetime.date(2002, 2, 19)), ('Cardiothoracic Surgery', 67, datetime.date(2003, 2, 12), datetime.date(2002, 3, 15)), ('Pediatric Surgery', 93, datetime.date(2002, 9, 25), datetime.date(2003, 5, 5)), ('Cardiothoracic Surgery', 99, datetime.date(2002, 7, 22), datetime.date(2002, 5, 16)), ('Pediatric Surgery', 70, datetime.date(2002, 4, 20), datetime.date(2002, 4, 8))]</t>
  </si>
  <si>
    <t>[{'Institution Name': 'Bell, Ferguson and Strong', 'Location': 'Ukraine', 'Type of Institution': 'Private', 'Number of Years Worked There': 2, 'Medical Center Level': 'Primary', 'Number of Surgeries Performed': 366, 'Additional Responsibilities': [], 'Percentage of Patients with Complications': 73.10713391123373,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'Graves, Martin and Jenkins', 'Location': 'Ukraine', 'Type of Institution': 'Private', 'Number of Years Worked There': 22, 'Medical Center Level': 'Primary', 'Number of Surgeries Performed': 147, 'Additional Responsibilities': ['Materials engineer'], 'Percentage of Patients with Complications': 90.15222979928386,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'Ball-Salas', 'Location': 'Ukraine', 'Type of Institution': 'Private', 'Number of Years Worked There': 13, 'Medical Center Level': 'Tertiary', 'Number of Surgeries Performed': 199, 'Additional Responsibilities': ['Ceramics designer', 'Management consultant', 'Seismic interpreter', 'Designer, television/film set'], 'Percentage of Patients with Complications': 97.98952032477672,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'Gonzalez LLC', 'Location': 'Ukraine', 'Type of Institution': 'Private', 'Number of Years Worked There': 25, 'Medical Center Level': 'Secondary', 'Number of Surgeries Performed': 288, 'Additional Responsibilities': ['Quantity surveyor', 'Tax adviser'], 'Percentage of Patients with Complications': 65.17957751942463,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 {'Institution Name': 'Garcia-Patrick', 'Location': 'Ukraine', 'Type of Institution': 'Public', 'Number of Years Worked There': 30, 'Medical Center Level': 'Secondary', 'Number of Surgeries Performed': 655, 'Additional Responsibilities': ['Freight forwarder'], 'Percentage of Patients with Complications': 58.26726501177948, 'Patient Feedback': 'I am satisfied with the results of the surgery.', 'Patient Feedback Label': 4, 'Recommendation Letters': "The surgeon's work is generally acceptable.", 'Recommendation Letters Label': 3, 'Recommendations from Former Employers': 'This surgeon had several issues during their employment.', 'Recommendations from Former Employers Label': 2}]</t>
  </si>
  <si>
    <t>Rivera, Johnson and Bishop</t>
  </si>
  <si>
    <t>Michael Lambert</t>
  </si>
  <si>
    <t>(467)277-6811x0321</t>
  </si>
  <si>
    <t>[('Transplant Surgery', 57, datetime.date(1995, 12, 9), datetime.date(1995, 11, 8)), ('Physiology', 53, datetime.date(1995, 7, 6), datetime.date(1995, 12, 18)), ('Anatomy', 53, datetime.date(1995, 3, 10), datetime.date(1995, 8, 31)), ('Emergency Medicine', 76, datetime.date(1995, 10, 27), datetime.date(1995, 4, 9)), ('Surgical Techniques', 98, datetime.date(1995, 5, 9), datetime.date(1996, 1, 26)), ('Emergency Medicine', 64, datetime.date(1995, 9, 18), datetime.date(1996, 1, 4)), ('Vascular Surgery', 54, datetime.date(1995, 3, 28), datetime.date(1995, 7, 15)), ('Biochemistry', 80, datetime.date(1995, 11, 6), datetime.date(1995, 7, 5)), ('Emergency Medicine', 71, datetime.date(1995, 1, 4), datetime.date(1995, 4, 25)), ('Pathology', 71, datetime.date(1996, 1, 29), datetime.date(1995, 8, 7))]</t>
  </si>
  <si>
    <t>[{'Institution Name': 'Garcia, Marshall and Thomas', 'Location': 'Philippines', 'Type of Institution': 'Private', 'Number of Years Worked There': 4, 'Medical Center Level': 'Primary', 'Number of Surgeries Performed': 842, 'Additional Responsibilities': ['Sales executive', 'Therapist, horticultural'], 'Percentage of Patients with Complications': 55.26661101491156,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'Rodriguez, Campbell and Martinez', 'Location': 'Philippines', 'Type of Institution': 'Public', 'Number of Years Worked There': 7, 'Medical Center Level': 'Secondary', 'Number of Surgeries Performed': 782, 'Additional Responsibilities': ['Dispensing optician', 'Civil engineer, contracting'], 'Percentage of Patients with Complications': 92.73800580864358,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'Beck-Gross', 'Location': 'Philippines', 'Type of Institution': 'Private', 'Number of Years Worked There': 8, 'Medical Center Level': 'Tertiary', 'Number of Surgeries Performed': 44, 'Additional Responsibilities': ['Rural practice surveyor', 'Volunteer coordinator'], 'Percentage of Patients with Complications': 84.22531098527624,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'Smith, Davis and Norris', 'Location': 'Philippines', 'Type of Institution': 'Private', 'Number of Years Worked There': 13, 'Medical Center Level': 'Tertiary', 'Number of Surgeries Performed': 924, 'Additional Responsibilities': ['Product/process development scientist'], 'Percentage of Patients with Complications': 71.16659272819939,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 {'Institution Name': 'Kelly Ltd', 'Location': 'Philippines', 'Type of Institution': 'Public', 'Number of Years Worked There': 8, 'Medical Center Level': 'Tertiary', 'Number of Surgeries Performed': 3, 'Additional Responsibilities': ['Clothing/textile technologist', 'Magazine features editor'], 'Percentage of Patients with Complications': 35.20425955214749, 'Patient Feedback': 'A flawless experience with outstanding results.', 'Patient Feedback Label': 5, 'Recommendation Letters': "The surgeon's performance is consistent with expectations.", 'Recommendation Letters Label': 3, 'Recommendations from Former Employers': "The surgeon's performance is average and meets expectations.", 'Recommendations from Former Employers Label': 3}]</t>
  </si>
  <si>
    <t>Ellis PLC</t>
  </si>
  <si>
    <t>Victor Vasquez</t>
  </si>
  <si>
    <t>+1-948-914-4151x775</t>
  </si>
  <si>
    <t>[('Cardiothoracic Surgery', 53, datetime.date(2002, 10, 18), datetime.date(2005, 9, 24)), ('Microbiology', 69, datetime.date(2007, 5, 24), datetime.date(2005, 11, 28)), ('Surgical Techniques', 98, datetime.date(2003, 5, 11), datetime.date(2007, 9, 10)), ('Transplant Surgery', 63, datetime.date(2002, 3, 16), datetime.date(2004, 9, 16)), ('Transplant Surgery', 53, datetime.date(2004, 9, 8), datetime.date(2003, 4, 13)), ('Surgical Techniques', 66, datetime.date(2005, 6, 21), datetime.date(2006, 7, 14)), ('Pathology', 61, datetime.date(2002, 7, 23), datetime.date(2004, 11, 20)), ('Surgical Techniques', 57, datetime.date(2005, 7, 3), datetime.date(2004, 6, 24)), ('Trauma Surgery', 63, datetime.date(2006, 11, 11), datetime.date(2007, 9, 15)), ('Anatomy', 92, datetime.date(2002, 3, 20), datetime.date(2006, 5, 14))]</t>
  </si>
  <si>
    <t>[{'Institution Name': 'Welch PLC', 'Location': 'Philippines', 'Type of Institution': 'Public', 'Number of Years Worked There': 12, 'Medical Center Level': 'Tertiary', 'Number of Surgeries Performed': 612, 'Additional Responsibilities': ['Mechanical engineer', 'Animator', 'Advertising copywriter', 'Lecturer, further education'], 'Percentage of Patients with Complications': 73.23730125167512,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'Rodriguez, Daniels and Zamora', 'Location': 'Philippines', 'Type of Institution': 'Private', 'Number of Years Worked There': 11, 'Medical Center Level': 'Secondary', 'Number of Surgeries Performed': 355, 'Additional Responsibilities': ['Trade union research officer', 'Doctor, general practice', 'Television production assistant', 'Designer, blown glass/stained glass'], 'Percentage of Patients with Complications': 71.91033147417768,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 {'Institution Name': 'Mcgrath-Mccarthy', 'Location': 'Philippines', 'Type of Institution': 'Public', 'Number of Years Worked There': 12, 'Medical Center Level': 'Primary', 'Number of Surgeries Performed': 586, 'Additional Responsibilities': [], 'Percentage of Patients with Complications': 35.33882497615826, 'Patient Feedback': 'The surgery was fine, not great but not terrible either.', 'Patient Feedback Label': 3, 'Recommendation Letters': 'I highly endorse this surgeon for their skills and dedication.', 'Recommendation Letters Label': 4, 'Recommendations from Former Employers': "There were some concerns about this surgeon's professionalism.", 'Recommendations from Former Employers Label': 2}]</t>
  </si>
  <si>
    <t>Harris, Perry and Cook</t>
  </si>
  <si>
    <t>Rebecca Hoffman</t>
  </si>
  <si>
    <t>001-294-418-4904x10101</t>
  </si>
  <si>
    <t>[('Robotic Surgery', 90, datetime.date(1998, 7, 5), datetime.date(2000, 12, 11)), ('Robotic Surgery', 76, datetime.date(1999, 11, 26), datetime.date(1998, 2, 4)), ('Trauma Surgery', 81, datetime.date(1999, 7, 10), datetime.date(1998, 3, 29)), ('Cardiothoracic Surgery', 97, datetime.date(1999, 4, 1), datetime.date(1999, 3, 14)), ('Vascular Surgery', 85, datetime.date(1999, 5, 29), datetime.date(1999, 8, 14)), ('Trauma Surgery', 81, datetime.date(2001, 9, 15), datetime.date(1999, 5, 31)), ('Transplant Surgery', 67, datetime.date(2002, 1, 8), datetime.date(1997, 10, 9)), ('Robotic Surgery', 56, datetime.date(2002, 1, 20), datetime.date(1999, 11, 3)), ('Emergency Medicine', 70, datetime.date(2001, 1, 18), datetime.date(2000, 11, 10)), ('Neurosurgery', 88, datetime.date(1999, 8, 4), datetime.date(2000, 3, 23))]</t>
  </si>
  <si>
    <t>[{'Institution Name': 'Gamble-Fernandez', 'Location': 'France', 'Type of Institution': 'Private', 'Number of Years Worked There': 22, 'Medical Center Level': 'Primary', 'Number of Surgeries Performed': 977, 'Additional Responsibilities': ['Occupational psychologist', 'Doctor, hospital', 'Engineer, chemical', 'Actor', 'Press photographer'], 'Percentage of Patients with Complications': 91.02408382881023, 'Patient Feedback': 'An average experience. The surgery went as expected.', 'Patient Feedback Label': 3, 'Recommendation Letters': "I have the highest regard for this surgeon's skills and professionalism.", 'Recommendation Letters Label': 5, 'Recommendations from Former Employers': 'The surgeon has consistently delivered extraordinary results.', 'Recommendations from Former Employers Label': 5}]</t>
  </si>
  <si>
    <t>Cooper Group</t>
  </si>
  <si>
    <t>George Morgan</t>
  </si>
  <si>
    <t>+1-848-475-2150x786</t>
  </si>
  <si>
    <t>[('Vascular Surgery', 56, datetime.date(2003, 8, 30), datetime.date(2004, 4, 19)), ('Orthopedic Surgery', 80, datetime.date(2003, 11, 13), datetime.date(2006, 1, 31)), ('Transplant Surgery', 85, datetime.date(2007, 4, 12), datetime.date(2008, 7, 6)), ('Orthopedic Surgery', 70, datetime.date(2007, 7, 9), datetime.date(2007, 4, 25)), ('Anesthesiology', 59, datetime.date(2005, 3, 13), datetime.date(2006, 9, 22)), ('Pharmacology', 50, datetime.date(2007, 5, 29), datetime.date(2006, 4, 1)), ('Oncological Surgery', 59, datetime.date(2007, 1, 15), datetime.date(2006, 11, 8)), ('Neurosurgery', 94, datetime.date(2005, 10, 11), datetime.date(2007, 2, 23)), ('Transplant Surgery', 59, datetime.date(2007, 8, 9), datetime.date(2003, 12, 23)), ('Robotic Surgery', 71, datetime.date(2004, 2, 11), datetime.date(2005, 6, 22))]</t>
  </si>
  <si>
    <t>[{'Institution Name': 'Wilson-Peters', 'Location': 'Germany', 'Type of Institution': 'Public', 'Number of Years Worked There': 11, 'Medical Center Level': 'Secondary', 'Number of Surgeries Performed': 996, 'Additional Responsibilities': ['Financial trader'], 'Percentage of Patients with Complications': 33.25555983588831,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 {'Institution Name': 'Juarez-Warren', 'Location': 'Germany', 'Type of Institution': 'Private', 'Number of Years Worked There': 11, 'Medical Center Level': 'Tertiary', 'Number of Surgeries Performed': 304, 'Additional Responsibilities': ['Water engineer', 'Research scientist (maths)', 'Contractor', 'Claims inspector/assessor', 'Horticulturist, commercial'], 'Percentage of Patients with Complications': 28.541530192301888, 'Patient Feedback': "The doctor's bedside manner was lacking.", 'Patient Feedback Label': 2, 'Recommendation Letters': "I have the highest regard for this surgeon's skills and professionalism.", 'Recommendation Letters Label': 5, 'Recommendations from Former Employers': 'This surgeon demonstrated a lack of necessary skills.', 'Recommendations from Former Employers Label': 1}]</t>
  </si>
  <si>
    <t>Rios and Sons</t>
  </si>
  <si>
    <t>Jared Snyder</t>
  </si>
  <si>
    <t>799-377-6853x02729</t>
  </si>
  <si>
    <t>[('Transplant Surgery', 89, datetime.date(2004, 5, 2), datetime.date(2004, 7, 30)), ('Trauma Surgery', 84, datetime.date(2003, 11, 21), datetime.date(2003, 12, 8)), ('Vascular Surgery', 74, datetime.date(2004, 1, 21), datetime.date(2003, 9, 20)), ('Ethics in Medical Practice', 87, datetime.date(2004, 4, 22), datetime.date(2003, 11, 11)), ('Robotic Surgery', 86, datetime.date(2003, 11, 29), datetime.date(2003, 8, 25)), ('Physiology', 64, datetime.date(2004, 2, 17), datetime.date(2004, 5, 14)), ('Ethics in Medical Practice', 58, datetime.date(2003, 11, 15), datetime.date(2004, 3, 21)), ('Oncological Surgery', 98, datetime.date(2003, 8, 25), datetime.date(2004, 2, 29)), ('Anesthesiology', 54, datetime.date(2004, 3, 1), datetime.date(2004, 6, 22)), ('Biochemistry', 76, datetime.date(2004, 6, 5), datetime.date(2003, 11, 12))]</t>
  </si>
  <si>
    <t>[{'Institution Name': 'Hernandez-Harris', 'Location': 'India', 'Type of Institution': 'Public', 'Number of Years Worked There': 16, 'Medical Center Level': 'Tertiary', 'Number of Surgeries Performed': 121, 'Additional Responsibilities': [], 'Percentage of Patients with Complications': 66.16591648953491, 'Patient Feedback': 'Extremely dissatisfied with the entire process.', 'Patient Feedback Label': 1, 'Recommendation Letters': 'The surgeon has shown some unprofessional behavior.', 'Recommendation Letters Label': 2, 'Recommendations from Former Employers': 'The surgeon has consistently met basic expectations.', 'Recommendations from Former Employers Label': 3}]</t>
  </si>
  <si>
    <t>Multiple claims filed, risk level moderate.</t>
  </si>
  <si>
    <t>Gomez LLC</t>
  </si>
  <si>
    <t>Natalie Smith</t>
  </si>
  <si>
    <t>(750)261-0628</t>
  </si>
  <si>
    <t>[('Trauma Surgery', 96, datetime.date(2005, 4, 15), datetime.date(2002, 1, 26)), ('Vascular Surgery', 97, datetime.date(2004, 6, 30), datetime.date(2002, 9, 8)), ('Anatomy', 63, datetime.date(2004, 2, 12), datetime.date(2001, 6, 9)), ('Emergency Medicine', 84, datetime.date(2001, 12, 23), datetime.date(2002, 12, 31)), ('Physiology', 67, datetime.date(2000, 12, 26), datetime.date(2001, 8, 18)), ('Oncological Surgery', 53, datetime.date(2003, 5, 14), datetime.date(2003, 11, 1)), ('Vascular Surgery', 78, datetime.date(2005, 5, 30), datetime.date(2001, 11, 12)), ('Robotic Surgery', 71, datetime.date(2005, 2, 9), datetime.date(2002, 6, 18)), ('Neurosurgery', 60, datetime.date(2004, 9, 26), datetime.date(2002, 5, 30)), ('Ethics in Medical Practice', 67, datetime.date(2005, 5, 22), datetime.date(2004, 2, 8))]</t>
  </si>
  <si>
    <t>[{'Institution Name': 'Beck Ltd', 'Location': 'France', 'Type of Institution': 'Public', 'Number of Years Worked There': 21, 'Medical Center Level': 'Secondary', 'Number of Surgeries Performed': 960, 'Additional Responsibilities': ['Armed forces technical officer', 'Engineer, land', 'Health promotion specialist', 'Firefighter'], 'Percentage of Patients with Complications': 92.64240798452411,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'Barry, Kelly and Serrano', 'Location': 'France', 'Type of Institution': 'Public', 'Number of Years Worked There': 10, 'Medical Center Level': 'Tertiary', 'Number of Surgeries Performed': 542, 'Additional Responsibilities': ['Surveyor, land/geomatics', 'Therapist, sports', 'Counselling psychologist', 'Psychologist, occupational', 'Retail buyer'], 'Percentage of Patients with Complications': 82.68111019149909,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 {'Institution Name': 'Hardin, Johnson and Harrison', 'Location': 'France', 'Type of Institution': 'Private', 'Number of Years Worked There': 4, 'Medical Center Level': 'Primary', 'Number of Surgeries Performed': 29, 'Additional Responsibilities': ['Conservation officer, nature', 'Barista'], 'Percentage of Patients with Complications': 53.06421523960959, 'Patient Feedback': 'The surgery was routine and recovery was average.', 'Patient Feedback Label': 3, 'Recommendation Letters': 'The surgeon has demonstrated exceptional professional standards.', 'Recommendation Letters Label': 4, 'Recommendations from Former Employers': 'I am confident in recommending this surgeon for any position.', 'Recommendations from Former Employers Label': 4}]</t>
  </si>
  <si>
    <t>Shane Moore</t>
  </si>
  <si>
    <t>777-293-0186x368</t>
  </si>
  <si>
    <t>[('Physiology', 76, datetime.date(2000, 9, 4), datetime.date(2004, 10, 7)), ('Surgical Techniques', 78, datetime.date(2004, 5, 27), datetime.date(1998, 6, 28)), ('Ethics in Medical Practice', 68, datetime.date(1998, 11, 2), datetime.date(2003, 3, 22)), ('Oncological Surgery', 69, datetime.date(2000, 10, 23), datetime.date(2004, 7, 3)), ('Orthopedic Surgery', 60, datetime.date(2003, 7, 15), datetime.date(2002, 6, 26)), ('Neurosurgery', 59, datetime.date(1996, 11, 8), datetime.date(1998, 9, 8)), ('Anesthesiology', 52, datetime.date(1997, 11, 29), datetime.date(2003, 5, 14)), ('Anesthesiology', 63, datetime.date(2000, 4, 3), datetime.date(2003, 10, 10)), ('Microbiology', 69, datetime.date(2000, 9, 26), datetime.date(1997, 2, 14)), ('Physiology', 85, datetime.date(1999, 10, 20), datetime.date(1999, 9, 8))]</t>
  </si>
  <si>
    <t>[{'Institution Name': 'Hodge Ltd', 'Location': 'Romania', 'Type of Institution': 'Private', 'Number of Years Worked There': 25, 'Medical Center Level': 'Secondary', 'Number of Surgeries Performed': 668, 'Additional Responsibilities': ['Technical author', 'Prison officer', 'Building services engineer', 'Sport and exercise psychologist'], 'Percentage of Patients with Complications': 49.08067423635174,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 {'Institution Name': 'Mcgee-White', 'Location': 'Romania', 'Type of Institution': 'Public', 'Number of Years Worked There': 14, 'Medical Center Level': 'Tertiary', 'Number of Surgeries Performed': 375, 'Additional Responsibilities': ['Systems developer', 'Oncologist'], 'Percentage of Patients with Complications': 17.302498165656377, 'Patient Feedback': 'The surgery exceeded all my expectations.', 'Patient Feedback Label': 5, 'Recommendation Letters': 'This surgeon is highly skilled and professional.', 'Recommendation Letters Label': 5, 'Recommendations from Former Employers': "This surgeon's performance was occasionally below standard.", 'Recommendations from Former Employers Label': 2}]</t>
  </si>
  <si>
    <t>Taylor LLC</t>
  </si>
  <si>
    <t>Molly Long</t>
  </si>
  <si>
    <t>[('Microbiology', 96, datetime.date(2005, 6, 1), datetime.date(2002, 1, 11)), ('Surgical Techniques', 76, datetime.date(2002, 1, 19), datetime.date(2002, 7, 18)), ('Emergency Medicine', 56, datetime.date(2001, 12, 19), datetime.date(2006, 2, 20)), ('Anatomy', 51, datetime.date(2003, 8, 19), datetime.date(2005, 12, 10)), ('Robotic Surgery', 96, datetime.date(2004, 7, 20), datetime.date(2002, 12, 3)), ('Microbiology', 77, datetime.date(2003, 4, 14), datetime.date(2003, 12, 21)), ('Ethics in Medical Practice', 78, datetime.date(2004, 1, 31), datetime.date(2002, 6, 1)), ('Cardiothoracic Surgery', 60, datetime.date(2006, 2, 5), datetime.date(2005, 8, 16)), ('Cardiothoracic Surgery', 98, datetime.date(2005, 9, 3), datetime.date(2002, 9, 30)), ('Pediatric Surgery', 80, datetime.date(2006, 3, 30), datetime.date(2005, 8, 27))]</t>
  </si>
  <si>
    <t>[{'Institution Name': 'Carter, Schultz and Richardson', 'Location': 'France', 'Type of Institution': 'Private', 'Number of Years Worked There': 13, 'Medical Center Level': 'Secondary', 'Number of Surgeries Performed': 371, 'Additional Responsibilities': ['Accommodation manager', 'Fine artist'], 'Percentage of Patients with Complications': 30.591775553612987,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'Perry-Wilson', 'Location': 'France', 'Type of Institution': 'Public', 'Number of Years Worked There': 17, 'Medical Center Level': 'Tertiary', 'Number of Surgeries Performed': 359, 'Additional Responsibilities': ['Fitness centre manager', 'Designer, television/film set'], 'Percentage of Patients with Complications': 93.20386610444982,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 {'Institution Name': 'Stein, Mcfarland and Hunter', 'Location': 'France', 'Type of Institution': 'Public', 'Number of Years Worked There': 4, 'Medical Center Level': 'Primary', 'Number of Surgeries Performed': 309, 'Additional Responsibilities': ['Intelligence analyst', 'Facilities manager', 'Advertising account planner'], 'Percentage of Patients with Complications': 36.30914562429387, 'Patient Feedback': "The doctor's care was satisfactory.", 'Patient Feedback Label': 3, 'Recommendation Letters': "The surgeon's performance is average and meets expectations.", 'Recommendation Letters Label': 3, 'Recommendations from Former Employers': 'I highly endorse this surgeon for their extraordinary work.', 'Recommendations from Former Employers Label': 5}]</t>
  </si>
  <si>
    <t>Walters, Smith and Carr</t>
  </si>
  <si>
    <t>Matthew Francis</t>
  </si>
  <si>
    <t>[('Ethics in Medical Practice', 54, datetime.date(2005, 3, 30), datetime.date(2006, 5, 19)), ('Transplant Surgery', 69, datetime.date(2002, 3, 15), datetime.date(2002, 2, 5)), ('Cardiothoracic Surgery', 62, datetime.date(2005, 5, 22), datetime.date(2005, 8, 12)), ('Plastic and Reconstructive Surgery', 72, datetime.date(2003, 6, 1), datetime.date(2006, 2, 6)), ('Anesthesiology', 77, datetime.date(2002, 5, 7), datetime.date(2006, 9, 14)), ('Orthopedic Surgery', 75, datetime.date(2004, 1, 14), datetime.date(2006, 8, 3)), ('Transplant Surgery', 59, datetime.date(2005, 11, 17), datetime.date(2003, 4, 24)), ('Oncological Surgery', 78, datetime.date(2002, 10, 20), datetime.date(2002, 12, 23)), ('Neurosurgery', 72, datetime.date(2004, 9, 11), datetime.date(2004, 9, 25)), ('Anesthesiology', 60, datetime.date(2003, 9, 29), datetime.date(2002, 5, 30))]</t>
  </si>
  <si>
    <t>[{'Institution Name': 'Franco, Owen and Ochoa', 'Location': 'Ukraine', 'Type of Institution': 'Private', 'Number of Years Worked There': 10, 'Medical Center Level': 'Secondary', 'Number of Surgeries Performed': 945, 'Additional Responsibilities': ['Arts administrator', 'Haematologist', 'Financial trader', 'Press photographer', 'Dispensing optician'], 'Percentage of Patients with Complications': 73.5029020397866,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'Miranda-Garcia', 'Location': 'Ukraine', 'Type of Institution': 'Public', 'Number of Years Worked There': 7, 'Medical Center Level': 'Primary', 'Number of Surgeries Performed': 610, 'Additional Responsibilities': ['Museum/gallery curator', 'Landscape architect', 'Psychologist, occupational', 'Surveyor, building', 'Land/geomatics surveyor'], 'Percentage of Patients with Complications': 32.83348733303535,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'Jones-Williams', 'Location': 'Ukraine', 'Type of Institution': 'Private', 'Number of Years Worked There': 5, 'Medical Center Level': 'Secondary', 'Number of Surgeries Performed': 814, 'Additional Responsibilities': ['Trading standards officer', 'Fisheries officer', 'Quantity surveyor', 'Geographical information systems officer'], 'Percentage of Patients with Complications': 36.75871130290312,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 {'Institution Name': 'Edwards-Reid', 'Location': 'Ukraine', 'Type of Institution': 'Private', 'Number of Years Worked There': 22, 'Medical Center Level': 'Primary', 'Number of Surgeries Performed': 800, 'Additional Responsibilities': ['Broadcast engineer', 'Recruitment consultant', 'Speech and language therapist'], 'Percentage of Patients with Complications': 14.54505747367536, 'Patient Feedback': 'The doctor was amazing. The surgery was perfect and the recovery was smooth.', 'Patient Feedback Label': 5, 'Recommendation Letters': 'This surgeon is a top-tier professional with outstanding abilities.', 'Recommendation Letters Label': 5, 'Recommendations from Former Employers': 'I highly endorse this surgeon for their extraordinary work.', 'Recommendations from Former Employers Label': 5}]</t>
  </si>
  <si>
    <t>Evans, Humphrey and King</t>
  </si>
  <si>
    <t>David Luna</t>
  </si>
  <si>
    <t>264-979-9922x94514</t>
  </si>
  <si>
    <t>[('Orthopedic Surgery', 86, datetime.date(1996, 9, 10), datetime.date(2002, 7, 22)), ('Physiology', 73, datetime.date(2004, 1, 10), datetime.date(1998, 6, 21)), ('Biochemistry', 70, datetime.date(2003, 4, 5), datetime.date(2002, 6, 26)), ('Orthopedic Surgery', 82, datetime.date(2000, 5, 21), datetime.date(2002, 12, 22)), ('Trauma Surgery', 95, datetime.date(2001, 1, 9), datetime.date(2001, 10, 16)), ('Anesthesiology', 77, datetime.date(1998, 9, 5), datetime.date(1997, 3, 31)), ('Transplant Surgery', 70, datetime.date(2002, 12, 2), datetime.date(2004, 1, 16)), ('Robotic Surgery', 58, datetime.date(2000, 9, 27), datetime.date(1998, 10, 12)), ('Physiology', 56, datetime.date(2000, 5, 9), datetime.date(2003, 3, 24)), ('Cardiothoracic Surgery', 99, datetime.date(1997, 12, 25), datetime.date(2001, 6, 15))]</t>
  </si>
  <si>
    <t>[{'Institution Name': 'Smith-Chang', 'Location': 'Belarus', 'Type of Institution': 'Public', 'Number of Years Worked There': 25, 'Medical Center Level': 'Secondary', 'Number of Surgeries Performed': 408, 'Additional Responsibilities': ['Chartered accountant', 'Producer, radio', 'Community arts worker', 'Pharmacist, community', 'Clinical embryologist'], 'Percentage of Patients with Complications': 35.56942591967264,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'Nichols Inc', 'Location': 'Belarus', 'Type of Institution': 'Private', 'Number of Years Worked There': 3, 'Medical Center Level': 'Primary', 'Number of Surgeries Performed': 400, 'Additional Responsibilities': ['Statistician', 'Education administrator', 'Seismic interpreter', 'Catering manager', 'Clinical biochemist'], 'Percentage of Patients with Complications': 18.44670709465922,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'White-Krueger', 'Location': 'Belarus', 'Type of Institution': 'Public', 'Number of Years Worked There': 17, 'Medical Center Level': 'Tertiary', 'Number of Surgeries Performed': 371, 'Additional Responsibilities': ['Radio producer'], 'Percentage of Patients with Complications': 16.77842530966469,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 {'Institution Name': 'Williams, Green and Fletcher', 'Location': 'Belarus', 'Type of Institution': 'Public', 'Number of Years Worked There': 4, 'Medical Center Level': 'Secondary', 'Number of Surgeries Performed': 779, 'Additional Responsibilities': ['Higher education careers adviser', 'Journalist, magazine', 'Radiographer, therapeutic'], 'Percentage of Patients with Complications': 88.28776651082303, 'Patient Feedback': 'The doctor ignored my symptoms and concerns.', 'Patient Feedback Label': 1, 'Recommendation Letters': "The surgeon's work is adequate and meets standards.", 'Recommendation Letters Label': 3, 'Recommendations from Former Employers': "This surgeon's work was consistently inadequate.", 'Recommendations from Former Employers Label': 1}]</t>
  </si>
  <si>
    <t>Molina, Flores and Garcia</t>
  </si>
  <si>
    <t>Trevor Miller</t>
  </si>
  <si>
    <t>(939)719-7843x1224</t>
  </si>
  <si>
    <t>[('Pharmacology', 92, datetime.date(2004, 2, 26), datetime.date(2004, 7, 26)), ('Oncological Surgery', 51, datetime.date(2004, 3, 24), datetime.date(2004, 9, 8)), ('Pharmacology', 89, datetime.date(2003, 10, 9), datetime.date(2003, 12, 11)), ('Vascular Surgery', 81, datetime.date(2004, 5, 4), datetime.date(2004, 3, 19)), ('Oncological Surgery', 68, datetime.date(2004, 9, 15), datetime.date(2004, 6, 30)), ('Emergency Medicine', 76, datetime.date(2004, 7, 12), datetime.date(2003, 10, 14)), ('Cardiothoracic Surgery', 81, datetime.date(2004, 3, 19), datetime.date(2004, 8, 3)), ('Cardiothoracic Surgery', 91, datetime.date(2004, 5, 28), datetime.date(2003, 10, 18)), ('Plastic and Reconstructive Surgery', 63, datetime.date(2004, 4, 18), datetime.date(2004, 4, 21)), ('Ethics in Medical Practice', 53, datetime.date(2004, 2, 17), datetime.date(2003, 12, 3))]</t>
  </si>
  <si>
    <t>[{'Institution Name': 'Taylor-Brown', 'Location': 'Russia', 'Type of Institution': 'Private', 'Number of Years Worked There': 25, 'Medical Center Level': 'Tertiary', 'Number of Surgeries Performed': 646, 'Additional Responsibilities': ['Legal secretary'], 'Percentage of Patients with Complications': 14.56971996684111, 'Patient Feedback': 'The surgery was handled expertly and the care was excellent.', 'Patient Feedback Label': 4, 'Recommendation Letters': "The surgeon's performance is exceptional and reliable.", 'Recommendation Letters Label': 5, 'Recommendations from Former Employers': 'This surgeon had mixed reviews from colleagues.', 'Recommendations from Former Employers Label': 2}]</t>
  </si>
  <si>
    <t>Knight, Greene and Stewart</t>
  </si>
  <si>
    <t>Matthew Hamilton</t>
  </si>
  <si>
    <t>465-923-9886x599</t>
  </si>
  <si>
    <t>[('Microbiology', 63, datetime.date(2005, 3, 26), datetime.date(2003, 5, 2)), ('Microbiology', 85, datetime.date(2003, 5, 23), datetime.date(2004, 5, 4)), ('Neurosurgery', 64, datetime.date(2004, 9, 6), datetime.date(2004, 1, 26)), ('Cardiothoracic Surgery', 50, datetime.date(2006, 2, 26), datetime.date(2006, 1, 9)), ('Biochemistry', 69, datetime.date(2004, 12, 20), datetime.date(2003, 9, 8)), ('Biochemistry', 85, datetime.date(2005, 7, 9), datetime.date(2006, 1, 14)), ('Cardiothoracic Surgery', 68, datetime.date(2006, 2, 9), datetime.date(2005, 4, 30)), ('Neurosurgery', 93, datetime.date(2003, 12, 19), datetime.date(2005, 4, 6)), ('Oncological Surgery', 70, datetime.date(2003, 11, 4), datetime.date(2004, 2, 24)), ('Microbiology', 97, datetime.date(2004, 2, 18), datetime.date(2004, 12, 25))]</t>
  </si>
  <si>
    <t>[{'Institution Name': 'Smith, York and Gardner', 'Location': 'Ukraine', 'Type of Institution': 'Public', 'Number of Years Worked There': 30, 'Medical Center Level': 'Secondary', 'Number of Surgeries Performed': 816, 'Additional Responsibilities': ['Lecturer, higher education', 'Ranger/warden'], 'Percentage of Patients with Complications': 92.90046333094446,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'Rodriguez LLC', 'Location': 'Ukraine', 'Type of Institution': 'Public', 'Number of Years Worked There': 15, 'Medical Center Level': 'Tertiary', 'Number of Surgeries Performed': 834, 'Additional Responsibilities': ['Surveyor, hydrographic', 'Accounting technician', 'Journalist, newspaper', 'Advertising account executive', 'Surveyor, hydrographic'], 'Percentage of Patients with Complications': 68.42681648645191,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 {'Institution Name': 'Bryant, Grant and Henderson', 'Location': 'Ukraine', 'Type of Institution': 'Public', 'Number of Years Worked There': 27, 'Medical Center Level': 'Tertiary', 'Number of Surgeries Performed': 472, 'Additional Responsibilities': [], 'Percentage of Patients with Complications': 66.76648218790558, 'Patient Feedback': 'I would never go back to this doctor again.', 'Patient Feedback Label': 1, 'Recommendation Letters': "The surgeon's work is generally adequate.", 'Recommendation Letters Label': 3, 'Recommendations from Former Employers': "This surgeon's professional conduct had some issues.", 'Recommendations from Former Employers Label': 2}]</t>
  </si>
  <si>
    <t>Scott Inc</t>
  </si>
  <si>
    <t>Christopher Clarke</t>
  </si>
  <si>
    <t>(224)775-4067x48914</t>
  </si>
  <si>
    <t>[('Biochemistry', 95, datetime.date(2001, 11, 24), datetime.date(1999, 7, 9)), ('Physiology', 100, datetime.date(2001, 3, 30), datetime.date(2001, 7, 14)), ('Biochemistry', 55, datetime.date(1999, 9, 14), datetime.date(2001, 10, 27)), ('Ethics in Medical Practice', 94, datetime.date(1999, 12, 12), datetime.date(2000, 1, 2)), ('Surgical Techniques', 68, datetime.date(2001, 6, 9), datetime.date(1999, 7, 28)), ('Pediatric Surgery', 60, datetime.date(1999, 10, 27), datetime.date(1999, 8, 27)), ('Pediatric Surgery', 56, datetime.date(2001, 7, 23), datetime.date(2001, 10, 8)), ('Vascular Surgery', 85, datetime.date(1999, 6, 14), datetime.date(2001, 11, 26)), ('Vascular Surgery', 93, datetime.date(2000, 9, 10), datetime.date(2001, 12, 13)), ('Anatomy', 57, datetime.date(2000, 3, 26), datetime.date(2000, 4, 24))]</t>
  </si>
  <si>
    <t>[{'Institution Name': 'Huffman Ltd', 'Location': 'Belarus', 'Type of Institution': 'Private', 'Number of Years Worked There': 5, 'Medical Center Level': 'Secondary', 'Number of Surgeries Performed': 103, 'Additional Responsibilities': ['Learning mentor', 'Cytogeneticist', 'Company secretary', 'Acupuncturist', 'Music therapist'], 'Percentage of Patients with Complications': 95.36390423087195,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'Galvan-Green', 'Location': 'Belarus', 'Type of Institution': 'Public', 'Number of Years Worked There': 3, 'Medical Center Level': 'Secondary', 'Number of Surgeries Performed': 45, 'Additional Responsibilities': ['Investment banker, operational'], 'Percentage of Patients with Complications': 77.48571204122057,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'Parker, Ross and Davidson', 'Location': 'Belarus', 'Type of Institution': 'Private', 'Number of Years Worked There': 5, 'Medical Center Level': 'Primary', 'Number of Surgeries Performed': 25, 'Additional Responsibilities': ['Engineer, electrical', 'Community arts worker', 'Financial planner', 'Claims inspector/assessor', 'Animal technologist'], 'Percentage of Patients with Complications': 74.56380785296784,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 {'Institution Name': 'Bell-Young', 'Location': 'Belarus', 'Type of Institution': 'Public', 'Number of Years Worked There': 12, 'Medical Center Level': 'Primary', 'Number of Surgeries Performed': 415, 'Additional Responsibilities': [], 'Percentage of Patients with Complications': 90.9659154210604, 'Patient Feedback': 'The entire experience was a complete failure.', 'Patient Feedback Label': 1, 'Recommendation Letters': 'There have been a few complaints about this surgeon.', 'Recommendation Letters Label': 2, 'Recommendations from Former Employers': 'This surgeon is a truly exceptional professional.', 'Recommendations from Former Employers Label': 5}]</t>
  </si>
  <si>
    <t>Vincent Inc</t>
  </si>
  <si>
    <t>Jodi Holt</t>
  </si>
  <si>
    <t>[('Cardiothoracic Surgery', 51, datetime.date(2002, 5, 27), datetime.date(2003, 5, 6)), ('Pediatric Surgery', 53, datetime.date(2003, 12, 2), datetime.date(2006, 8, 30)), ('Trauma Surgery', 76, datetime.date(2003, 12, 1), datetime.date(2000, 11, 10)), ('Plastic and Reconstructive Surgery', 99, datetime.date(2001, 7, 1), datetime.date(2004, 3, 31)), ('Anesthesiology', 53, datetime.date(2001, 5, 9), datetime.date(2005, 1, 31)), ('Microbiology', 54, datetime.date(2001, 3, 7), datetime.date(2007, 1, 6)), ('Physiology', 65, datetime.date(2007, 4, 29), datetime.date(2002, 6, 8)), ('Vascular Surgery', 75, datetime.date(2001, 1, 8), datetime.date(2001, 9, 26)), ('Pharmacology', 53, datetime.date(2004, 8, 27), datetime.date(2007, 7, 17)), ('Pathology', 62, datetime.date(2004, 1, 21), datetime.date(2006, 8, 13))]</t>
  </si>
  <si>
    <t>[{'Institution Name': 'Carpenter, Williams and Mora', 'Location': 'United Kingdom', 'Type of Institution': 'Public', 'Number of Years Worked There': 14, 'Medical Center Level': 'Primary', 'Number of Surgeries Performed': 506, 'Additional Responsibilities': [], 'Percentage of Patients with Complications': 21.53635056513975,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'Kane, Williams and King', 'Location': 'United Kingdom', 'Type of Institution': 'Private', 'Number of Years Worked There': 30, 'Medical Center Level': 'Tertiary', 'Number of Surgeries Performed': 150, 'Additional Responsibilities': ['Stage manager', 'Cytogeneticist', 'Therapist, horticultural'], 'Percentage of Patients with Complications': 8.748354221669574,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 {'Institution Name': 'Williams-Morrison', 'Location': 'United Kingdom', 'Type of Institution': 'Private', 'Number of Years Worked There': 23, 'Medical Center Level': 'Secondary', 'Number of Surgeries Performed': 995, 'Additional Responsibilities': ['Training and development officer'], 'Percentage of Patients with Complications': 85.41739605614438, 'Patient Feedback': 'The surgery was successful and the care was attentive.', 'Patient Feedback Label': 4, 'Recommendation Letters': 'This surgeon is among the top professionals in their field.', 'Recommendation Letters Label': 5, 'Recommendations from Former Employers': "The surgeon's work is exceptional and reliable.", 'Recommendations from Former Employers Label': 5}]</t>
  </si>
  <si>
    <t>Valenzuela Inc</t>
  </si>
  <si>
    <t>Michelle Chung</t>
  </si>
  <si>
    <t>[('Transplant Surgery', 74, datetime.date(2004, 9, 3), datetime.date(1999, 12, 8)), ('Pathology', 90, datetime.date(2002, 7, 26), datetime.date(2000, 9, 6)), ('Plastic and Reconstructive Surgery', 80, datetime.date(1999, 10, 9), datetime.date(2000, 5, 24)), ('Emergency Medicine', 61, datetime.date(1998, 9, 29), datetime.date(1999, 11, 27)), ('Plastic and Reconstructive Surgery', 54, datetime.date(1999, 8, 20), datetime.date(1999, 11, 10)), ('Plastic and Reconstructive Surgery', 92, datetime.date(2003, 3, 17), datetime.date(2000, 11, 10)), ('Transplant Surgery', 100, datetime.date(2004, 11, 25), datetime.date(2001, 9, 2)), ('Ethics in Medical Practice', 71, datetime.date(2001, 10, 27), datetime.date(2004, 12, 22)), ('Microbiology', 92, datetime.date(1998, 1, 2), datetime.date(2005, 1, 15)), ('Plastic and Reconstructive Surgery', 98, datetime.date(2003, 10, 14), datetime.date(1998, 4, 3))]</t>
  </si>
  <si>
    <t>[{'Institution Name': 'Sosa-Barnes', 'Location': 'Brazil', 'Type of Institution': 'Private', 'Number of Years Worked There': 6, 'Medical Center Level': 'Tertiary', 'Number of Surgeries Performed': 275, 'Additional Responsibilities': [], 'Percentage of Patients with Complications': 10.11284765410676,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'Gordon-Davis', 'Location': 'Brazil', 'Type of Institution': 'Private', 'Number of Years Worked There': 25, 'Medical Center Level': 'Primary', 'Number of Surgeries Performed': 76, 'Additional Responsibilities': ['Advertising account planner', 'Building control surveyor'], 'Percentage of Patients with Complications': 50.89912069785697,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'Luna-Edwards', 'Location': 'Brazil', 'Type of Institution': 'Public', 'Number of Years Worked There': 22, 'Medical Center Level': 'Secondary', 'Number of Surgeries Performed': 724, 'Additional Responsibilities': [], 'Percentage of Patients with Complications': 80.936897714113,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'Meadows, Ruiz and Carpenter', 'Location': 'Brazil', 'Type of Institution': 'Private', 'Number of Years Worked There': 13, 'Medical Center Level': 'Primary', 'Number of Surgeries Performed': 820, 'Additional Responsibilities': ['Paramedic', 'Contracting civil engineer'], 'Percentage of Patients with Complications': 7.568363889697927,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 {'Institution Name': 'Vega and Sons', 'Location': 'Brazil', 'Type of Institution': 'Private', 'Number of Years Worked There': 3, 'Medical Center Level': 'Secondary', 'Number of Surgeries Performed': 253, 'Additional Responsibilities': ['Television floor manager'], 'Percentage of Patients with Complications': 15.240224764982447, 'Patient Feedback': 'The doctor was fantastic and the results were excellent.', 'Patient Feedback Label': 5, 'Recommendation Letters': 'This surgeon is an excellent professional.', 'Recommendation Letters Label': 4, 'Recommendations from Former Employers': 'I strongly recommend this surgeon for their exceptional skills.', 'Recommendations from Former Employers Label': 5}]</t>
  </si>
  <si>
    <t>Paul, Rodriguez and Harris</t>
  </si>
  <si>
    <t>Andrew Anderson</t>
  </si>
  <si>
    <t>+1-267-872-0494x58077</t>
  </si>
  <si>
    <t>[('Orthopedic Surgery', 63, datetime.date(2005, 12, 4), datetime.date(2005, 12, 26)), ('Physiology', 66, datetime.date(2004, 10, 8), datetime.date(2005, 5, 25)), ('Neurosurgery', 62, datetime.date(2005, 3, 14), datetime.date(2004, 7, 21)), ('Biochemistry', 88, datetime.date(2003, 7, 16), datetime.date(2003, 4, 2)), ('Oncological Surgery', 78, datetime.date(2006, 2, 22), datetime.date(2003, 8, 23)), ('Transplant Surgery', 64, datetime.date(2002, 6, 30), datetime.date(2004, 3, 13)), ('Anatomy', 56, datetime.date(2005, 4, 1), datetime.date(2004, 10, 25)), ('Emergency Medicine', 82, datetime.date(2003, 8, 22), datetime.date(2004, 8, 18)), ('Surgical Techniques', 74, datetime.date(2003, 7, 15), datetime.date(2003, 12, 12)), ('Pathology', 51, datetime.date(2003, 3, 24), datetime.date(2005, 11, 2))]</t>
  </si>
  <si>
    <t>[{'Institution Name': 'Ryan-Allen', 'Location': 'Philippines', 'Type of Institution': 'Public', 'Number of Years Worked There': 17, 'Medical Center Level': 'Tertiary', 'Number of Surgeries Performed': 786, 'Additional Responsibilities': ['Senior tax professional/tax inspector', 'Toxicologist', 'Designer, industrial/product', 'Chief Marketing Officer', 'Structural engineer'], 'Percentage of Patients with Complications': 75.80685529353744, 'Patient Feedback': 'The surgery was poorly done, and I had complications.', 'Patient Feedback Label': 1, 'Recommendation Letters': "The surgeon's work is consistently of high quality.", 'Recommendation Letters Label': 4, 'Recommendations from Former Employers': 'Numerous complaints were received about this surgeon.', 'Recommendations from Former Employers Label': 1}]</t>
  </si>
  <si>
    <t>Decker-Harris</t>
  </si>
  <si>
    <t>Sophia Henderson</t>
  </si>
  <si>
    <t>(965)319-7577x67985</t>
  </si>
  <si>
    <t>[('Trauma Surgery', 58, datetime.date(2002, 5, 18), datetime.date(2002, 4, 5)), ('Transplant Surgery', 99, datetime.date(2002, 3, 13), datetime.date(2002, 4, 2)), ('Oncological Surgery', 87, datetime.date(2002, 3, 30), datetime.date(2002, 3, 20)), ('Transplant Surgery', 52, datetime.date(2002, 4, 18), datetime.date(2002, 5, 7)), ('Pediatric Surgery', 77, datetime.date(2002, 4, 21), datetime.date(2002, 4, 30)), ('Anatomy', 82, datetime.date(2002, 5, 18), datetime.date(2002, 3, 3)), ('Transplant Surgery', 54, datetime.date(2002, 5, 1), datetime.date(2002, 3, 9)), ('Anatomy', 53, datetime.date(2002, 4, 22), datetime.date(2002, 4, 17)), ('Neurosurgery', 87, datetime.date(2002, 4, 21), datetime.date(2002, 4, 4)), ('Anatomy', 53, datetime.date(2002, 3, 16), datetime.date(2002, 5, 13))]</t>
  </si>
  <si>
    <t>[{'Institution Name': 'Mejia Group', 'Location': 'Romania', 'Type of Institution': 'Public', 'Number of Years Worked There': 16, 'Medical Center Level': 'Secondary', 'Number of Surgeries Performed': 721, 'Additional Responsibilities': ['Land/geomatics surveyor', 'Sales executive', 'Public relations account executive', 'Engineer, aeronautical', 'Publishing copy'], 'Percentage of Patients with Complications': 70.6603434323698, 'Patient Feedback': "The best care I've ever received. The surgery was perfect.", 'Patient Feedback Label': 5, 'Recommendation Letters': 'The surgeon performs to a satisfactory level.', 'Recommendation Letters Label': 3, 'Recommendations from Former Employers': 'This surgeon is a truly exceptional professional.', 'Recommendations from Former Employers Label': 5}]</t>
  </si>
  <si>
    <t>Glover and Sons</t>
  </si>
  <si>
    <t>Eric Acosta</t>
  </si>
  <si>
    <t>226.275.5481x059</t>
  </si>
  <si>
    <t>[('Physiology', 99, datetime.date(2003, 9, 26), datetime.date(2004, 8, 18)), ('Cardiothoracic Surgery', 85, datetime.date(2004, 7, 5), datetime.date(2004, 10, 19)), ('Trauma Surgery', 54, datetime.date(2006, 1, 25), datetime.date(2004, 4, 4)), ('Biochemistry', 83, datetime.date(2004, 3, 26), datetime.date(2003, 12, 27)), ('Cardiothoracic Surgery', 59, datetime.date(2004, 8, 27), datetime.date(2004, 12, 11)), ('Microbiology', 59, datetime.date(2004, 9, 4), datetime.date(2005, 8, 10)), ('Cardiothoracic Surgery', 71, datetime.date(2006, 4, 23), datetime.date(2004, 5, 29)), ('Vascular Surgery', 78, datetime.date(2005, 7, 18), datetime.date(2004, 5, 4)), ('Trauma Surgery', 61, datetime.date(2005, 6, 10), datetime.date(2005, 9, 19)), ('Plastic and Reconstructive Surgery', 82, datetime.date(2004, 10, 11), datetime.date(2003, 12, 19))]</t>
  </si>
  <si>
    <t>[{'Institution Name': 'Adams Inc', 'Location': 'France', 'Type of Institution': 'Public', 'Number of Years Worked There': 7, 'Medical Center Level': 'Secondary', 'Number of Surgeries Performed': 668, 'Additional Responsibilities': ['Town planner', 'Advertising account planner', 'Sales executive', 'Professor Emeritus'], 'Percentage of Patients with Complications': 37.301553511029475, 'Patient Feedback': 'The procedure was not as smooth as promised.', 'Patient Feedback Label': 2, 'Recommendation Letters': 'I highly recommend this surgeon for their outstanding abilities.', 'Recommendation Letters Label': 5, 'Recommendations from Former Employers': "This surgeon's work quality varied.", 'Recommendations from Former Employers Label': 2}]</t>
  </si>
  <si>
    <t>Compton, Morgan and Brown</t>
  </si>
  <si>
    <t>Andrew Shelton</t>
  </si>
  <si>
    <t>719.948.9328x1415</t>
  </si>
  <si>
    <t>[('Ethics in Medical Practice', 67, datetime.date(1999, 11, 10), datetime.date(2000, 10, 18)), ('Biochemistry', 93, datetime.date(1999, 8, 17), datetime.date(1997, 11, 9)), ('Pharmacology', 98, datetime.date(1997, 7, 1), datetime.date(1999, 8, 12)), ('Transplant Surgery', 96, datetime.date(2000, 10, 2), datetime.date(1998, 6, 9)), ('Ethics in Medical Practice', 76, datetime.date(1999, 3, 6), datetime.date(1997, 7, 12)), ('Transplant Surgery', 63, datetime.date(1999, 8, 21), datetime.date(1998, 6, 8)), ('Neurosurgery', 99, datetime.date(2000, 12, 20), datetime.date(1999, 5, 1)), ('Neurosurgery', 69, datetime.date(1997, 4, 28), datetime.date(2000, 4, 19)), ('Pathology', 65, datetime.date(1997, 9, 3), datetime.date(2000, 7, 15)), ('Pediatric Surgery', 81, datetime.date(1998, 10, 15), datetime.date(1997, 12, 11))]</t>
  </si>
  <si>
    <t>[{'Institution Name': 'Black, Adkins and Lee', 'Location': 'Germany', 'Type of Institution': 'Private', 'Number of Years Worked There': 30, 'Medical Center Level': 'Primary', 'Number of Surgeries Performed': 302, 'Additional Responsibilities': [], 'Percentage of Patients with Complications': 99.80089622388863,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'Jackson-Jackson', 'Location': 'Germany', 'Type of Institution': 'Private', 'Number of Years Worked There': 6, 'Medical Center Level': 'Primary', 'Number of Surgeries Performed': 116, 'Additional Responsibilities': ['Mental health nurse'], 'Percentage of Patients with Complications': 90.77924990582498,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'Johnson Group', 'Location': 'Germany', 'Type of Institution': 'Private', 'Number of Years Worked There': 3, 'Medical Center Level': 'Secondary', 'Number of Surgeries Performed': 265, 'Additional Responsibilities': ['Illustrator', 'Dramatherapist', 'Geophysicist/field seismologist', 'Sports administrator', 'Psychologist, prison and probation services'], 'Percentage of Patients with Complications': 76.19221921734842,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'Castillo, Howard and Jones', 'Location': 'Germany', 'Type of Institution': 'Public', 'Number of Years Worked There': 5, 'Medical Center Level': 'Secondary', 'Number of Surgeries Performed': 123, 'Additional Responsibilities': ['Engineer, land', 'Music therapist'], 'Percentage of Patients with Complications': 1.1975510931861555,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 {'Institution Name': 'Krueger, Bailey and Malone', 'Location': 'Germany', 'Type of Institution': 'Private', 'Number of Years Worked There': 27, 'Medical Center Level': 'Primary', 'Number of Surgeries Performed': 847, 'Additional Responsibilities': ['Trading standards officer', 'Engineer, manufacturing systems'], 'Percentage of Patients with Complications': 69.21385975126505, 'Patient Feedback': 'The procedure was rushed and poorly executed.', 'Patient Feedback Label': 1, 'Recommendation Letters': "I have the highest regard for this surgeon's skills and professionalism.", 'Recommendation Letters Label': 5, 'Recommendations from Former Employers': 'This surgeon is an exceptional professional with outstanding skills.', 'Recommendations from Former Employers Label': 5}]</t>
  </si>
  <si>
    <t>Valdez-Rosario</t>
  </si>
  <si>
    <t>John Brown</t>
  </si>
  <si>
    <t>+1-916-812-6918x82406</t>
  </si>
  <si>
    <t>[('Biochemistry', 56, datetime.date(2004, 9, 5), datetime.date(2000, 4, 23)), ('Pharmacology', 70, datetime.date(2003, 3, 27), datetime.date(2003, 4, 13)), ('Cardiothoracic Surgery', 54, datetime.date(2002, 5, 11), datetime.date(2004, 3, 20)), ('Robotic Surgery', 66, datetime.date(2002, 10, 24), datetime.date(2003, 7, 27)), ('Pharmacology', 63, datetime.date(2001, 9, 12), datetime.date(2002, 8, 9)), ('Surgical Techniques', 93, datetime.date(2002, 12, 23), datetime.date(2000, 6, 13)), ('Neurosurgery', 65, datetime.date(2001, 2, 28), datetime.date(2002, 6, 26)), ('Microbiology', 55, datetime.date(2002, 11, 4), datetime.date(2004, 1, 8)), ('Transplant Surgery', 100, datetime.date(2001, 8, 15), datetime.date(2003, 3, 20)), ('Transplant Surgery', 68, datetime.date(2004, 9, 26), datetime.date(2002, 11, 29))]</t>
  </si>
  <si>
    <t>[{'Institution Name': 'Bell-Aguilar', 'Location': 'Canada', 'Type of Institution': 'Public', 'Number of Years Worked There': 7, 'Medical Center Level': 'Secondary', 'Number of Surgeries Performed': 193, 'Additional Responsibilities': ['Surgeon', 'Technical sales engineer'], 'Percentage of Patients with Complications': 83.63663607308764, 'Patient Feedback': 'The doctor did not provide sufficient information.', 'Patient Feedback Label': 2, 'Recommendation Letters': "The surgeon's conduct has raised some concerns.", 'Recommendation Letters Label': 2, 'Recommendations from Former Employers': 'I highly recommend this surgeon for their exceptional skills and professionalism.', 'Recommendations from Former Employers Label': 5}]</t>
  </si>
  <si>
    <t>Edwards, Rowland and Russell</t>
  </si>
  <si>
    <t>Caitlin Reeves</t>
  </si>
  <si>
    <t>(262)618-6049</t>
  </si>
  <si>
    <t>[('Oncological Surgery', 85, datetime.date(2004, 12, 12), datetime.date(2005, 7, 2)), ('Surgical Techniques', 62, datetime.date(1998, 4, 21), datetime.date(2004, 3, 19)), ('Pediatric Surgery', 87, datetime.date(2003, 6, 6), datetime.date(2001, 4, 1)), ('Transplant Surgery', 74, datetime.date(1998, 4, 19), datetime.date(1999, 1, 14)), ('Physiology', 65, datetime.date(1996, 7, 24), datetime.date(2000, 10, 25)), ('Emergency Medicine', 97, datetime.date(2005, 3, 9), datetime.date(2004, 6, 11)), ('Microbiology', 88, datetime.date(1999, 11, 26), datetime.date(2000, 11, 28)), ('Pathology', 75, datetime.date(1999, 8, 16), datetime.date(2001, 1, 27)), ('Anesthesiology', 96, datetime.date(1996, 12, 14), datetime.date(2001, 2, 25)), ('Oncological Surgery', 75, datetime.date(1998, 3, 31), datetime.date(2003, 10, 18))]</t>
  </si>
  <si>
    <t>[{'Institution Name': 'Smith, Kelly and Flores', 'Location': 'France', 'Type of Institution': 'Private', 'Number of Years Worked There': 19, 'Medical Center Level': 'Tertiary', 'Number of Surgeries Performed': 577, 'Additional Responsibilities': [], 'Percentage of Patients with Complications': 25.01476489243738,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'Owen, Francis and Gibson', 'Location': 'France', 'Type of Institution': 'Private', 'Number of Years Worked There': 4, 'Medical Center Level': 'Secondary', 'Number of Surgeries Performed': 2, 'Additional Responsibilities': [], 'Percentage of Patients with Complications': 71.39644974796369,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 {'Institution Name': 'Hines, Sanchez and Young', 'Location': 'France', 'Type of Institution': 'Private', 'Number of Years Worked There': 25, 'Medical Center Level': 'Tertiary', 'Number of Surgeries Performed': 722, 'Additional Responsibilities': ['Engineer, chemical', 'Lexicographer', 'English as a foreign language teacher', 'Designer, furniture'], 'Percentage of Patients with Complications': 41.013178528912896, 'Patient Feedback': 'The care provided was acceptable.', 'Patient Feedback Label': 3, 'Recommendation Letters': "The surgeon's approach is sometimes problematic.", 'Recommendation Letters Label': 2, 'Recommendations from Former Employers': "The surgeon's performance has been exemplary.", 'Recommendations from Former Employers Label': 4}]</t>
  </si>
  <si>
    <t>Significant number of unresolved claims.</t>
  </si>
  <si>
    <t>Mann-Bryant</t>
  </si>
  <si>
    <t>Michael Herrera</t>
  </si>
  <si>
    <t>388.513.3146x6453</t>
  </si>
  <si>
    <t>[('Plastic and Reconstructive Surgery', 64, datetime.date(2004, 7, 17), datetime.date(2003, 2, 17)), ('Physiology', 53, datetime.date(2002, 7, 10), datetime.date(2003, 6, 9)), ('Robotic Surgery', 88, datetime.date(2004, 5, 31), datetime.date(2004, 3, 18)), ('Neurosurgery', 69, datetime.date(2004, 1, 28), datetime.date(2003, 3, 9)), ('Microbiology', 84, datetime.date(2003, 1, 23), datetime.date(2003, 1, 1)), ('Cardiothoracic Surgery', 51, datetime.date(2002, 8, 4), datetime.date(2002, 7, 10)), ('Robotic Surgery', 50, datetime.date(2003, 6, 15), datetime.date(2003, 4, 15)), ('Pharmacology', 52, datetime.date(2004, 7, 11), datetime.date(2004, 1, 3)), ('Vascular Surgery', 60, datetime.date(2003, 7, 30), datetime.date(2004, 6, 22)), ('Ethics in Medical Practice', 94, datetime.date(2002, 6, 28), datetime.date(2004, 2, 9))]</t>
  </si>
  <si>
    <t>[{'Institution Name': 'Parsons, Johnson and Simmons', 'Location': 'Ethiopia', 'Type of Institution': 'Private', 'Number of Years Worked There': 20, 'Medical Center Level': 'Secondary', 'Number of Surgeries Performed': 245, 'Additional Responsibilities': [], 'Percentage of Patients with Complications': 42.14035439983426, 'Patient Feedback': 'I had issues during recovery that were not addressed.', 'Patient Feedback Label': 2, 'Recommendation Letters': 'This surgeon is a valuable asset to any medical team.', 'Recommendation Letters Label': 4, 'Recommendations from Former Employers': 'This surgeon has shown great dedication and skill.', 'Recommendations from Former Employers Label': 4}]</t>
  </si>
  <si>
    <t>Cook-Murphy</t>
  </si>
  <si>
    <t>Leslie Dyer</t>
  </si>
  <si>
    <t>(272)966-7290x058</t>
  </si>
  <si>
    <t>[('Pediatric Surgery', 70, datetime.date(1999, 7, 19), datetime.date(2001, 11, 7)), ('Pharmacology', 61, datetime.date(1997, 7, 4), datetime.date(2001, 6, 18)), ('Pediatric Surgery', 100, datetime.date(2000, 9, 26), datetime.date(1994, 12, 12)), ('Robotic Surgery', 88, datetime.date(1996, 3, 20), datetime.date(1994, 10, 31)), ('Pathology', 59, datetime.date(2001, 11, 5), datetime.date(1997, 7, 25)), ('Pharmacology', 68, datetime.date(2002, 6, 14), datetime.date(2002, 4, 20)), ('Ethics in Medical Practice', 79, datetime.date(1997, 10, 11), datetime.date(1999, 1, 20)), ('Transplant Surgery', 57, datetime.date(2001, 6, 1), datetime.date(1994, 11, 12)), ('Trauma Surgery', 53, datetime.date(1995, 6, 30), datetime.date(2000, 7, 6)), ('Pathology', 61, datetime.date(1995, 9, 18), datetime.date(1995, 3, 10))]</t>
  </si>
  <si>
    <t>[{'Institution Name': 'Vaughan, Gonzalez and Morales', 'Location': 'Ethiopia', 'Type of Institution': 'Public', 'Number of Years Worked There': 12, 'Medical Center Level': 'Secondary', 'Number of Surgeries Performed': 942, 'Additional Responsibilities': ['Microbiologist', 'Ceramics designer', 'Horticulturist, commercial'], 'Percentage of Patients with Complications': 59.66352522388424, 'Patient Feedback': "I couldn't have asked for a better experience.", 'Patient Feedback Label': 5, 'Recommendation Letters': "The surgeon's approach is sometimes problematic.", 'Recommendation Letters Label': 2, 'Recommendations from Former Employers': 'The surgeon meets the expected level of competence.', 'Recommendations from Former Employers Label': 3}]</t>
  </si>
  <si>
    <t>Haney-Richardson</t>
  </si>
  <si>
    <t>Cody Perez</t>
  </si>
  <si>
    <t>+1-569-581-5679x39868</t>
  </si>
  <si>
    <t>[('Cardiothoracic Surgery', 62, datetime.date(2001, 1, 25), datetime.date(2008, 5, 26)), ('Neurosurgery', 66, datetime.date(2000, 7, 18), datetime.date(2004, 10, 22)), ('Vascular Surgery', 57, datetime.date(2006, 9, 18), datetime.date(2000, 8, 31)), ('Plastic and Reconstructive Surgery', 60, datetime.date(2006, 7, 16), datetime.date(2005, 7, 19)), ('Transplant Surgery', 69, datetime.date(2005, 12, 23), datetime.date(2000, 5, 25)), ('Surgical Techniques', 88, datetime.date(2006, 10, 14), datetime.date(2001, 4, 30)), ('Vascular Surgery', 59, datetime.date(1999, 10, 16), datetime.date(2000, 3, 21)), ('Pathology', 72, datetime.date(2007, 9, 18), datetime.date(2004, 4, 21)), ('Surgical Techniques', 100, datetime.date(2004, 1, 28), datetime.date(1999, 6, 12)), ('Vascular Surgery', 56, datetime.date(2001, 7, 11), datetime.date(2008, 1, 27))]</t>
  </si>
  <si>
    <t>[{'Institution Name': 'Hood-Murphy', 'Location': 'South Africa', 'Type of Institution': 'Private', 'Number of Years Worked There': 15, 'Medical Center Level': 'Tertiary', 'Number of Surgeries Performed': 28, 'Additional Responsibilities': [], 'Percentage of Patients with Complications': 29.425202210949507,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'Juarez-Duran', 'Location': 'South Africa', 'Type of Institution': 'Private', 'Number of Years Worked There': 13, 'Medical Center Level': 'Primary', 'Number of Surgeries Performed': 960, 'Additional Responsibilities': ['Social research officer, government', 'Journalist, magazine', 'Curator', 'Engineer, mining', 'Embryologist, clinical'], 'Percentage of Patients with Complications': 96.13012155094616,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 {'Institution Name': 'Sutton, James and Jackson', 'Location': 'South Africa', 'Type of Institution': 'Private', 'Number of Years Worked There': 8, 'Medical Center Level': 'Tertiary', 'Number of Surgeries Performed': 611, 'Additional Responsibilities': [], 'Percentage of Patients with Complications': 5.90273035659632, 'Patient Feedback': 'The surgery was okay but the recovery was tough.', 'Patient Feedback Label': 2, 'Recommendation Letters': 'I have the utmost confidence in recommending this surgeon.', 'Recommendation Letters Label': 5, 'Recommendations from Former Employers': 'This surgeon is a top-notch professional.', 'Recommendations from Former Employers Label': 4}]</t>
  </si>
  <si>
    <t>Cochran, Wood and Heath</t>
  </si>
  <si>
    <t>Patrick Ryan</t>
  </si>
  <si>
    <t>001-978-846-6058x247</t>
  </si>
  <si>
    <t>[('Surgical Techniques', 65, datetime.date(2001, 11, 18), datetime.date(2003, 11, 29)), ('Surgical Techniques', 53, datetime.date(2004, 2, 7), datetime.date(2004, 5, 4)), ('Trauma Surgery', 58, datetime.date(2002, 10, 10), datetime.date(2003, 10, 2)), ('Oncological Surgery', 87, datetime.date(2003, 5, 13), datetime.date(2004, 3, 6)), ('Orthopedic Surgery', 89, datetime.date(2001, 7, 29), datetime.date(2001, 9, 4)), ('Surgical Techniques', 58, datetime.date(2003, 1, 5), datetime.date(2003, 6, 10)), ('Pediatric Surgery', 71, datetime.date(2001, 8, 6), datetime.date(2003, 11, 3)), ('Trauma Surgery', 87, datetime.date(2002, 1, 16), datetime.date(2004, 4, 1)), ('Plastic and Reconstructive Surgery', 60, datetime.date(2002, 10, 23), datetime.date(2004, 4, 6)), ('Plastic and Reconstructive Surgery', 70, datetime.date(2003, 12, 8), datetime.date(2001, 2, 8))]</t>
  </si>
  <si>
    <t>[{'Institution Name': 'Jones PLC', 'Location': 'Hungary', 'Type of Institution': 'Public', 'Number of Years Worked There': 30, 'Medical Center Level': 'Secondary', 'Number of Surgeries Performed': 214, 'Additional Responsibilities': ['Pharmacologist', 'Administrator, sports', 'Designer, fashion/clothing', 'Technical brewer'], 'Percentage of Patients with Complications': 44.04246088880832,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 {'Institution Name': 'Garza, Baker and Stone', 'Location': 'Hungary', 'Type of Institution': 'Private', 'Number of Years Worked There': 10, 'Medical Center Level': 'Tertiary', 'Number of Surgeries Performed': 826, 'Additional Responsibilities': ['Herbalist', 'Geneticist, molecular', 'Chartered accountant'], 'Percentage of Patients with Complications': 10.771833807255405, 'Patient Feedback': "The doctor was indifferent and the surgery wasn't successful.", 'Patient Feedback Label': 2, 'Recommendation Letters': "The surgeon's work is adequate and meets standards.", 'Recommendation Letters Label': 3, 'Recommendations from Former Employers': "The surgeon's work is generally satisfactory.", 'Recommendations from Former Employers Label': 3}]</t>
  </si>
  <si>
    <t>Jeff Smith</t>
  </si>
  <si>
    <t>424-736-6845x72758</t>
  </si>
  <si>
    <t>[('Anesthesiology', 86, datetime.date(2004, 11, 3), datetime.date(2005, 7, 19)), ('Biochemistry', 66, datetime.date(2004, 3, 12), datetime.date(2005, 1, 23)), ('Pediatric Surgery', 51, datetime.date(2003, 10, 11), datetime.date(2004, 7, 16)), ('Biochemistry', 54, datetime.date(2005, 3, 11), datetime.date(2007, 7, 9)), ('Transplant Surgery', 58, datetime.date(2002, 12, 8), datetime.date(2006, 12, 16)), ('Microbiology', 55, datetime.date(2006, 5, 1), datetime.date(2008, 5, 5)), ('Oncological Surgery', 62, datetime.date(2003, 9, 4), datetime.date(2007, 12, 26)), ('Plastic and Reconstructive Surgery', 62, datetime.date(2006, 5, 22), datetime.date(2005, 3, 31)), ('Anatomy', 87, datetime.date(2002, 6, 26), datetime.date(2005, 9, 19)), ('Surgical Techniques', 73, datetime.date(2007, 10, 5), datetime.date(2007, 7, 31))]</t>
  </si>
  <si>
    <t>[{'Institution Name': 'Nelson Ltd', 'Location': 'Ukraine', 'Type of Institution': 'Private', 'Number of Years Worked There': 1, 'Medical Center Level': 'Tertiary', 'Number of Surgeries Performed': 362, 'Additional Responsibilities': [], 'Percentage of Patients with Complications': 61.199645003530826,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'Vargas PLC', 'Location': 'Ukraine', 'Type of Institution': 'Private', 'Number of Years Worked There': 11, 'Medical Center Level': 'Secondary', 'Number of Surgeries Performed': 742, 'Additional Responsibilities': ['Patent attorney', 'Sports coach'], 'Percentage of Patients with Complications': 79.63074874573034,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'Blair LLC', 'Location': 'Ukraine', 'Type of Institution': 'Public', 'Number of Years Worked There': 21, 'Medical Center Level': 'Primary', 'Number of Surgeries Performed': 250, 'Additional Responsibilities': [], 'Percentage of Patients with Complications': 14.934234688058169,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'Martin, Mclean and Shah', 'Location': 'Ukraine', 'Type of Institution': 'Public', 'Number of Years Worked There': 20, 'Medical Center Level': 'Primary', 'Number of Surgeries Performed': 920, 'Additional Responsibilities': ['Network engineer', 'Teacher, secondary school', 'Data processing manager'], 'Percentage of Patients with Complications': 85.32102655264565,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 {'Institution Name': 'Jones Inc', 'Location': 'Ukraine', 'Type of Institution': 'Private', 'Number of Years Worked There': 7, 'Medical Center Level': 'Primary', 'Number of Surgeries Performed': 401, 'Additional Responsibilities': [], 'Percentage of Patients with Complications': 41.277735617316544, 'Patient Feedback': 'The procedure was a disaster, and I felt very unsafe.', 'Patient Feedback Label': 1, 'Recommendation Letters': "The surgeon's performance needs improvement.", 'Recommendation Letters Label': 2, 'Recommendations from Former Employers': "This surgeon's tenure was marked by numerous issues.", 'Recommendations from Former Employers Label': 1}]</t>
  </si>
  <si>
    <t>Bryant-Scott</t>
  </si>
  <si>
    <t>Michael Marsh DVM</t>
  </si>
  <si>
    <t>906.566.6448x0873</t>
  </si>
  <si>
    <t>[('Surgical Techniques', 88, datetime.date(1998, 7, 30), datetime.date(1995, 12, 26)), ('Trauma Surgery', 99, datetime.date(1999, 7, 15), datetime.date(1999, 11, 28)), ('Trauma Surgery', 71, datetime.date(1996, 8, 5), datetime.date(1999, 9, 15)), ('Microbiology', 84, datetime.date(1996, 11, 5), datetime.date(1996, 4, 22)), ('Ethics in Medical Practice', 57, datetime.date(1996, 6, 30), datetime.date(1998, 8, 9)), ('Plastic and Reconstructive Surgery', 59, datetime.date(1994, 12, 16), datetime.date(1996, 12, 27)), ('Ethics in Medical Practice', 98, datetime.date(1997, 7, 12), datetime.date(1997, 8, 10)), ('Oncological Surgery', 98, datetime.date(1996, 1, 24), datetime.date(1995, 11, 25)), ('Emergency Medicine', 76, datetime.date(1999, 11, 30), datetime.date(2000, 1, 20)), ('Anatomy', 77, datetime.date(1995, 6, 11), datetime.date(1997, 2, 5))]</t>
  </si>
  <si>
    <t>[{'Institution Name': 'Murray-Simon', 'Location': 'France', 'Type of Institution': 'Public', 'Number of Years Worked There': 21, 'Medical Center Level': 'Tertiary', 'Number of Surgeries Performed': 738, 'Additional Responsibilities': ['Psychiatric nurse', 'Actor', 'Advertising art director', 'Therapist, art'], 'Percentage of Patients with Complications': 20.9495776434917,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'Erickson-Clarke', 'Location': 'France', 'Type of Institution': 'Private', 'Number of Years Worked There': 12, 'Medical Center Level': 'Primary', 'Number of Surgeries Performed': 694, 'Additional Responsibilities': ['Careers adviser', 'Computer games developer', 'Education officer, environmental'], 'Percentage of Patients with Complications': 49.726019930760536,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'Newton, Murray and Fowler', 'Location': 'France', 'Type of Institution': 'Public', 'Number of Years Worked There': 7, 'Medical Center Level': 'Primary', 'Number of Surgeries Performed': 268, 'Additional Responsibilities': ['Nurse, learning disability', 'Operational investment banker', 'Lexicographer'], 'Percentage of Patients with Complications': 68.92302740492903,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 {'Institution Name': 'Warner Inc', 'Location': 'France', 'Type of Institution': 'Public', 'Number of Years Worked There': 20, 'Medical Center Level': 'Primary', 'Number of Surgeries Performed': 151, 'Additional Responsibilities': ['Learning disability nurse', 'Commercial art gallery manager'], 'Percentage of Patients with Complications': 72.07694024745847, 'Patient Feedback': 'The doctor ignored my symptoms and concerns.', 'Patient Feedback Label': 1, 'Recommendation Letters': 'There have been a few complaints about this surgeon.', 'Recommendation Letters Label': 2, 'Recommendations from Former Employers': "The surgeon's work has been satisfactory and meets basic standards.", 'Recommendations from Former Employers Label': 3}]</t>
  </si>
  <si>
    <t>Hubbard, Sanders and Hughes</t>
  </si>
  <si>
    <t>Jonathan Stephenson</t>
  </si>
  <si>
    <t>[('Pharmacology', 99, datetime.date(1998, 6, 9), datetime.date(2003, 6, 13)), ('Transplant Surgery', 94, datetime.date(1998, 9, 5), datetime.date(2001, 8, 24)), ('Neurosurgery', 82, datetime.date(2009, 3, 13), datetime.date(2000, 7, 2)), ('Biochemistry', 82, datetime.date(2006, 1, 21), datetime.date(2004, 10, 27)), ('Pathology', 66, datetime.date(2006, 6, 2), datetime.date(2008, 7, 5)), ('Plastic and Reconstructive Surgery', 50, datetime.date(1998, 3, 29), datetime.date(2000, 5, 14)), ('Cardiothoracic Surgery', 90, datetime.date(1999, 9, 19), datetime.date(2005, 5, 25)), ('Vascular Surgery', 65, datetime.date(2000, 8, 25), datetime.date(2006, 8, 5)), ('Emergency Medicine', 80, datetime.date(1999, 7, 6), datetime.date(2005, 1, 29)), ('Microbiology', 60, datetime.date(2008, 4, 3), datetime.date(1998, 4, 9))]</t>
  </si>
  <si>
    <t>[{'Institution Name': 'Davis-Johnson', 'Location': 'Russia', 'Type of Institution': 'Public', 'Number of Years Worked There': 7, 'Medical Center Level': 'Secondary', 'Number of Surgeries Performed': 507, 'Additional Responsibilities': ['Data processing manager', 'Careers adviser', 'Equality and diversity officer', 'Local government officer', 'Diplomatic Services operational officer'], 'Percentage of Patients with Complications': 94.33853766359283,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'Jacobson, Hobbs and Oliver', 'Location': 'Russia', 'Type of Institution': 'Private', 'Number of Years Worked There': 26, 'Medical Center Level': 'Tertiary', 'Number of Surgeries Performed': 625, 'Additional Responsibilities': ['Psychologist, occupational', 'Chartered public finance accountant', 'Psychotherapist, child'], 'Percentage of Patients with Complications': 28.741059178374773,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'Lopez, Knight and Hamilton', 'Location': 'Russia', 'Type of Institution': 'Public', 'Number of Years Worked There': 3, 'Medical Center Level': 'Primary', 'Number of Surgeries Performed': 466, 'Additional Responsibilities': ['Administrator, arts', 'Manufacturing systems engineer', 'Doctor, hospital', 'Historic buildings inspector/conservation officer', 'Designer, furniture'], 'Percentage of Patients with Complications': 6.146312006147403,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 {'Institution Name': 'Washington, Rios and Wilson', 'Location': 'Russia', 'Type of Institution': 'Public', 'Number of Years Worked There': 23, 'Medical Center Level': 'Tertiary', 'Number of Surgeries Performed': 980, 'Additional Responsibilities': ['Runner, broadcasting/film/video', 'Engineer, chemical'], 'Percentage of Patients with Complications': 53.263929638806694, 'Patient Feedback': 'The doctor was caring and the surgery a success.', 'Patient Feedback Label': 4, 'Recommendation Letters': "The surgeon's work is of consistently high quality.", 'Recommendation Letters Label': 4, 'Recommendations from Former Employers': "This surgeon's work had some issues.", 'Recommendations from Former Employers Label': 2}]</t>
  </si>
  <si>
    <t>Johnson, Kelly and Burke</t>
  </si>
  <si>
    <t>Natasha Johnson</t>
  </si>
  <si>
    <t>509.541.1246x297</t>
  </si>
  <si>
    <t>[('Anesthesiology', 65, datetime.date(2003, 11, 10), datetime.date(2005, 9, 16)), ('Transplant Surgery', 88, datetime.date(2002, 11, 5), datetime.date(2006, 1, 8)), ('Trauma Surgery', 91, datetime.date(2006, 1, 28), datetime.date(2005, 11, 19)), ('Biochemistry', 86, datetime.date(2003, 2, 5), datetime.date(2005, 5, 5)), ('Pathology', 63, datetime.date(2003, 6, 25), datetime.date(2005, 8, 28)), ('Anatomy', 66, datetime.date(2005, 7, 6), datetime.date(2003, 1, 8)), ('Biochemistry', 88, datetime.date(2006, 2, 22), datetime.date(2005, 10, 6)), ('Biochemistry', 67, datetime.date(2002, 7, 25), datetime.date(2005, 10, 10)), ('Microbiology', 82, datetime.date(2002, 12, 9), datetime.date(2005, 6, 30)), ('Pharmacology', 67, datetime.date(2005, 3, 2), datetime.date(2003, 6, 8))]</t>
  </si>
  <si>
    <t>[{'Institution Name': 'Bennett, Fitzgerald and Horton', 'Location': 'Ethiopia', 'Type of Institution': 'Private', 'Number of Years Worked There': 21, 'Medical Center Level': 'Secondary', 'Number of Surgeries Performed': 686, 'Additional Responsibilities': [], 'Percentage of Patients with Complications': 18.85191549456663,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'Lamb and Sons', 'Location': 'Ethiopia', 'Type of Institution': 'Public', 'Number of Years Worked There': 1, 'Medical Center Level': 'Tertiary', 'Number of Surgeries Performed': 828, 'Additional Responsibilities': ['Seismic interpreter', 'Games developer'], 'Percentage of Patients with Complications': 93.04154569037905,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'Williams, Nelson and Erickson', 'Location': 'Ethiopia', 'Type of Institution': 'Public', 'Number of Years Worked There': 23, 'Medical Center Level': 'Primary', 'Number of Surgeries Performed': 57, 'Additional Responsibilities': ['Geologist, engineering'], 'Percentage of Patients with Complications': 62.98330187612209,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 {'Institution Name': 'Monroe, Harris and Holland', 'Location': 'Ethiopia', 'Type of Institution': 'Private', 'Number of Years Worked There': 11, 'Medical Center Level': 'Secondary', 'Number of Surgeries Performed': 244, 'Additional Responsibilities': ['Systems analyst'], 'Percentage of Patients with Complications': 31.548628191798077, 'Patient Feedback': 'The surgery was routine and recovery was average.', 'Patient Feedback Label': 3, 'Recommendation Letters': 'I highly recommend this surgeon for their exceptional skills.', 'Recommendation Letters Label': 4, 'Recommendations from Former Employers': 'The surgeon has demonstrated adequate skills.', 'Recommendations from Former Employers Label': 3}]</t>
  </si>
  <si>
    <t>Holt PLC</t>
  </si>
  <si>
    <t>Dana Whitaker</t>
  </si>
  <si>
    <t>264-760-2901</t>
  </si>
  <si>
    <t>[('Pathology', 64, datetime.date(2006, 5, 22), datetime.date(2000, 4, 8)), ('Surgical Techniques', 65, datetime.date(2003, 9, 28), datetime.date(2006, 7, 6)), ('Vascular Surgery', 98, datetime.date(2006, 9, 30), datetime.date(2001, 1, 12)), ('Anatomy', 55, datetime.date(2002, 12, 28), datetime.date(2006, 2, 2)), ('Surgical Techniques', 91, datetime.date(2005, 4, 23), datetime.date(2007, 3, 11)), ('Microbiology', 82, datetime.date(2006, 1, 28), datetime.date(2006, 7, 16)), ('Physiology', 67, datetime.date(2005, 9, 4), datetime.date(2004, 11, 25)), ('Oncological Surgery', 58, datetime.date(2006, 7, 12), datetime.date(2004, 3, 8)), ('Microbiology', 63, datetime.date(2002, 4, 1), datetime.date(2000, 7, 18)), ('Emergency Medicine', 80, datetime.date(2002, 10, 29), datetime.date(2004, 7, 11))]</t>
  </si>
  <si>
    <t>[{'Institution Name': 'Bernard, Paul and Ramos', 'Location': 'United States', 'Type of Institution': 'Private', 'Number of Years Worked There': 24, 'Medical Center Level': 'Primary', 'Number of Surgeries Performed': 540, 'Additional Responsibilities': ['Medical secretary'], 'Percentage of Patients with Complications': 93.24128309588447,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'Morris-Butler', 'Location': 'United States', 'Type of Institution': 'Private', 'Number of Years Worked There': 25, 'Medical Center Level': 'Tertiary', 'Number of Surgeries Performed': 887, 'Additional Responsibilities': ['Printmaker'], 'Percentage of Patients with Complications': 64.16748344766721,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'Williams Ltd', 'Location': 'United States', 'Type of Institution': 'Public', 'Number of Years Worked There': 21, 'Medical Center Level': 'Tertiary', 'Number of Surgeries Performed': 285, 'Additional Responsibilities': ['Tour manager', 'Magazine features editor', 'Herpetologist', 'Industrial buyer'], 'Percentage of Patients with Complications': 82.68308032440468,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'Larson, Roberts and Jones', 'Location': 'United States', 'Type of Institution': 'Public', 'Number of Years Worked There': 26, 'Medical Center Level': 'Primary', 'Number of Surgeries Performed': 212, 'Additional Responsibilities': ['Pharmacologist'], 'Percentage of Patients with Complications': 17.31515214767263,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 {'Institution Name': 'Brock, Baker and Delgado', 'Location': 'United States', 'Type of Institution': 'Private', 'Number of Years Worked There': 16, 'Medical Center Level': 'Primary', 'Number of Surgeries Performed': 398, 'Additional Responsibilities': ['Radio broadcast assistant', 'Broadcast engineer'], 'Percentage of Patients with Complications': 61.38927226436833, 'Patient Feedback': 'The results were not what I hoped for.', 'Patient Feedback Label': 2, 'Recommendation Letters': 'This surgeon has failed to meet basic professional standards.', 'Recommendation Letters Label': 1, 'Recommendations from Former Employers': 'This surgeon did not meet our professional standards.', 'Recommendations from Former Employers Label': 1}]</t>
  </si>
  <si>
    <t>Rodriguez LLC</t>
  </si>
  <si>
    <t>Claudia Hensley</t>
  </si>
  <si>
    <t>001-600-315-6533x347</t>
  </si>
  <si>
    <t>[('Surgical Techniques', 75, datetime.date(2007, 10, 14), datetime.date(2008, 4, 19)), ('Oncological Surgery', 64, datetime.date(2004, 6, 19), datetime.date(2007, 2, 19)), ('Cardiothoracic Surgery', 71, datetime.date(2003, 6, 14), datetime.date(2005, 7, 18)), ('Transplant Surgery', 59, datetime.date(2003, 12, 22), datetime.date(2008, 1, 23)), ('Orthopedic Surgery', 60, datetime.date(2008, 8, 12), datetime.date(2008, 4, 19)), ('Pediatric Surgery', 90, datetime.date(2003, 10, 12), datetime.date(2005, 4, 15)), ('Pathology', 93, datetime.date(2006, 4, 20), datetime.date(2006, 5, 8)), ('Robotic Surgery', 50, datetime.date(2003, 4, 6), datetime.date(2004, 8, 17)), ('Plastic and Reconstructive Surgery', 52, datetime.date(2007, 10, 27), datetime.date(2005, 6, 11)), ('Surgical Techniques', 69, datetime.date(2006, 11, 10), datetime.date(2006, 9, 18))]</t>
  </si>
  <si>
    <t>[{'Institution Name': 'Miller Inc', 'Location': 'Lithuania', 'Type of Institution': 'Private', 'Number of Years Worked There': 25, 'Medical Center Level': 'Tertiary', 'Number of Surgeries Performed': 904, 'Additional Responsibilities': ['Merchant navy officer', 'Regulatory affairs officer'], 'Percentage of Patients with Complications': 50.878513572570014,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'Kent, Scott and Shaw', 'Location': 'Lithuania', 'Type of Institution': 'Private', 'Number of Years Worked There': 6, 'Medical Center Level': 'Tertiary', 'Number of Surgeries Performed': 595, 'Additional Responsibilities': [], 'Percentage of Patients with Complications': 73.1035316178323,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 {'Institution Name': 'Davis Inc', 'Location': 'Lithuania', 'Type of Institution': 'Private', 'Number of Years Worked There': 17, 'Medical Center Level': 'Secondary', 'Number of Surgeries Performed': 391, 'Additional Responsibilities': ['Lawyer', 'Engineer, broadcasting (operations)', 'Arts administrator', 'Theatre manager'], 'Percentage of Patients with Complications': 7.394061471801194, 'Patient Feedback': 'The doctor was incredibly skilled and the surgery went perfectly.', 'Patient Feedback Label': 5, 'Recommendation Letters': 'The surgeon has consistently delivered extraordinary results.', 'Recommendation Letters Label': 5, 'Recommendations from Former Employers': 'I have no reservations in recommending this surgeon for any position.', 'Recommendations from Former Employers Label': 5}]</t>
  </si>
  <si>
    <t>Mccall PLC</t>
  </si>
  <si>
    <t>Mrs. Jennifer Washington</t>
  </si>
  <si>
    <t>860.940.8804x990</t>
  </si>
  <si>
    <t>[('Pathology', 58, datetime.date(2004, 2, 6), datetime.date(2005, 10, 29)), ('Emergency Medicine', 80, datetime.date(2005, 8, 13), datetime.date(2003, 5, 23)), ('Pathology', 70, datetime.date(2006, 10, 30), datetime.date(2003, 2, 26)), ('Plastic and Reconstructive Surgery', 98, datetime.date(2005, 4, 4), datetime.date(2004, 10, 16)), ('Pharmacology', 86, datetime.date(2003, 7, 31), datetime.date(2004, 10, 22)), ('Robotic Surgery', 53, datetime.date(2004, 3, 12), datetime.date(2005, 2, 20)), ('Plastic and Reconstructive Surgery', 94, datetime.date(2003, 5, 23), datetime.date(2002, 6, 26)), ('Vascular Surgery', 71, datetime.date(2003, 9, 8), datetime.date(2004, 10, 10)), ('Anatomy', 73, datetime.date(2004, 1, 30), datetime.date(2005, 4, 24)), ('Surgical Techniques', 87, datetime.date(2004, 4, 28), datetime.date(2005, 10, 7))]</t>
  </si>
  <si>
    <t>[{'Institution Name': 'Coleman Group', 'Location': 'Ethiopia', 'Type of Institution': 'Private', 'Number of Years Worked There': 10, 'Medical Center Level': 'Primary', 'Number of Surgeries Performed': 474, 'Additional Responsibilities': ['Engineer, chemical', 'Public relations officer'], 'Percentage of Patients with Complications': 90.21242319870888, 'Patient Feedback': 'The doctor was somewhat detached and uninterested.', 'Patient Feedback Label': 2, 'Recommendation Letters': 'The surgeon meets the necessary professional criteria.', 'Recommendation Letters Label': 3, 'Recommendations from Former Employers': "This surgeon's tenure was marked by numerous issues.", 'Recommendations from Former Employers Label': 1}]</t>
  </si>
  <si>
    <t>Mclaughlin, Schroeder and Moreno</t>
  </si>
  <si>
    <t>Cameron Flynn</t>
  </si>
  <si>
    <t>(852)477-4272x01718</t>
  </si>
  <si>
    <t>[('Pharmacology', 57, datetime.date(2001, 5, 11), datetime.date(1998, 5, 1)), ('Emergency Medicine', 61, datetime.date(1999, 10, 27), datetime.date(2000, 10, 9)), ('Cardiothoracic Surgery', 62, datetime.date(1998, 5, 1), datetime.date(1999, 1, 22)), ('Trauma Surgery', 50, datetime.date(1999, 3, 24), datetime.date(2000, 6, 4)), ('Biochemistry', 55, datetime.date(2000, 6, 21), datetime.date(1998, 10, 9)), ('Vascular Surgery', 83, datetime.date(1998, 11, 16), datetime.date(1998, 12, 3)), ('Pathology', 96, datetime.date(2000, 4, 5), datetime.date(2000, 10, 29)), ('Transplant Surgery', 93, datetime.date(2001, 11, 11), datetime.date(1998, 10, 4)), ('Oncological Surgery', 87, datetime.date(2000, 2, 16), datetime.date(1999, 1, 13)), ('Neurosurgery', 79, datetime.date(2000, 3, 10), datetime.date(2001, 3, 9))]</t>
  </si>
  <si>
    <t>[{'Institution Name': 'Meyer, Hunt and Kaiser', 'Location': 'United Kingdom', 'Type of Institution': 'Public', 'Number of Years Worked There': 18, 'Medical Center Level': 'Secondary', 'Number of Surgeries Performed': 376, 'Additional Responsibilities': ['Ceramics designer', 'Associate Professor', 'Higher education careers adviser', 'Translator'], 'Percentage of Patients with Complications': 0.8640615878522939,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'Robinson LLC', 'Location': 'United Kingdom', 'Type of Institution': 'Private', 'Number of Years Worked There': 4, 'Medical Center Level': 'Secondary', 'Number of Surgeries Performed': 299, 'Additional Responsibilities': ['Technical sales engineer'], 'Percentage of Patients with Complications': 89.11980143453586,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 {'Institution Name': 'Warner Ltd', 'Location': 'United Kingdom', 'Type of Institution': 'Public', 'Number of Years Worked There': 13, 'Medical Center Level': 'Secondary', 'Number of Surgeries Performed': 903, 'Additional Responsibilities': ['Airline pilot', 'Brewing technologist', 'Theatre manager', 'Event organiser'], 'Percentage of Patients with Complications': 93.81110298969851, 'Patient Feedback': 'I felt neglected and the aftercare was nonexistent.', 'Patient Feedback Label': 1, 'Recommendation Letters': "The surgeon's work has been satisfactory but with notable issues.", 'Recommendation Letters Label': 2, 'Recommendations from Former Employers': "This surgeon's work was consistently inadequate.", 'Recommendations from Former Employers Label': 1}]</t>
  </si>
  <si>
    <t>Mosley Group</t>
  </si>
  <si>
    <t>David Alvarez</t>
  </si>
  <si>
    <t>+1-387-686-7395x221</t>
  </si>
  <si>
    <t>[('Pathology', 72, datetime.date(2007, 4, 30), datetime.date(2005, 5, 30)), ('Physiology', 84, datetime.date(2005, 1, 22), datetime.date(2007, 3, 9)), ('Biochemistry', 69, datetime.date(2005, 4, 15), datetime.date(2003, 10, 26)), ('Microbiology', 69, datetime.date(2004, 2, 27), datetime.date(2005, 4, 28)), ('Physiology', 86, datetime.date(2006, 3, 25), datetime.date(2003, 11, 1)), ('Surgical Techniques', 63, datetime.date(2003, 5, 18), datetime.date(2003, 11, 14)), ('Microbiology', 86, datetime.date(2004, 11, 16), datetime.date(2005, 11, 12)), ('Plastic and Reconstructive Surgery', 78, datetime.date(2007, 10, 12), datetime.date(2008, 2, 20)), ('Anatomy', 70, datetime.date(2008, 1, 27), datetime.date(2005, 9, 8)), ('Transplant Surgery', 65, datetime.date(2004, 3, 30), datetime.date(2003, 7, 16))]</t>
  </si>
  <si>
    <t>[{'Institution Name': 'Rogers, Logan and Myers', 'Location': 'Romania', 'Type of Institution': 'Private', 'Number of Years Worked There': 10, 'Medical Center Level': 'Primary', 'Number of Surgeries Performed': 834, 'Additional Responsibilities': ['Conference centre manager', 'Radio producer'], 'Percentage of Patients with Complications': 49.17120860433991,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'Williams, Hubbard and Taylor', 'Location': 'Romania', 'Type of Institution': 'Public', 'Number of Years Worked There': 13, 'Medical Center Level': 'Tertiary', 'Number of Surgeries Performed': 696, 'Additional Responsibilities': ['Publishing copy', 'Surveyor, insurance', 'Information systems manager'], 'Percentage of Patients with Complications': 18.459224350728654,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 {'Institution Name': 'Smith, Franco and Munoz', 'Location': 'Romania', 'Type of Institution': 'Private', 'Number of Years Worked There': 27, 'Medical Center Level': 'Tertiary', 'Number of Surgeries Performed': 218, 'Additional Responsibilities': ['Chartered accountant', 'Amenity horticulturist', 'Nurse, adult'], 'Percentage of Patients with Complications': 95.39136248337522, 'Patient Feedback': 'The surgery was routine and went as planned.', 'Patient Feedback Label': 3, 'Recommendation Letters': 'I strongly endorse this surgeon for any advanced role.', 'Recommendation Letters Label': 5, 'Recommendations from Former Employers': 'This surgeon is a highly valuable member of any medical team.', 'Recommendations from Former Employers Label': 4}]</t>
  </si>
  <si>
    <t>Payne-Henry</t>
  </si>
  <si>
    <t>Janet Butler</t>
  </si>
  <si>
    <t>[('Plastic and Reconstructive Surgery', 90, datetime.date(2006, 10, 25), datetime.date(2004, 11, 24)), ('Orthopedic Surgery', 58, datetime.date(2005, 7, 16), datetime.date(2003, 4, 6)), ('Microbiology', 63, datetime.date(2007, 5, 23), datetime.date(2008, 1, 29)), ('Cardiothoracic Surgery', 91, datetime.date(2003, 2, 8), datetime.date(2007, 1, 21)), ('Emergency Medicine', 99, datetime.date(2006, 5, 30), datetime.date(2004, 5, 21)), ('Plastic and Reconstructive Surgery', 85, datetime.date(2005, 4, 27), datetime.date(2004, 1, 2)), ('Plastic and Reconstructive Surgery', 92, datetime.date(2005, 1, 30), datetime.date(2005, 9, 28)), ('Pathology', 66, datetime.date(2002, 6, 10), datetime.date(2003, 6, 24)), ('Pathology', 60, datetime.date(2004, 6, 27), datetime.date(2006, 11, 12)), ('Physiology', 86, datetime.date(2003, 12, 11), datetime.date(2008, 10, 20))]</t>
  </si>
  <si>
    <t>[{'Institution Name': 'Rice-Newton', 'Location': 'Hungary', 'Type of Institution': 'Private', 'Number of Years Worked There': 24, 'Medical Center Level': 'Secondary', 'Number of Surgeries Performed': 309, 'Additional Responsibilities': ['Local government officer', 'Medical physicist', 'Commissioning editor'], 'Percentage of Patients with Complications': 76.9341500686301,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'Johns LLC', 'Location': 'Hungary', 'Type of Institution': 'Private', 'Number of Years Worked There': 18, 'Medical Center Level': 'Secondary', 'Number of Surgeries Performed': 580, 'Additional Responsibilities': ['Secretary, company', 'Psychologist, educational'], 'Percentage of Patients with Complications': 71.7813464861209,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'Reed, Phillips and Jones', 'Location': 'Hungary', 'Type of Institution': 'Public', 'Number of Years Worked There': 12, 'Medical Center Level': 'Primary', 'Number of Surgeries Performed': 52, 'Additional Responsibilities': ['Scientist, research (medical)', 'Designer, furniture', 'Wellsite geologist', 'Child psychotherapist', 'Medical physicist'], 'Percentage of Patients with Complications': 8.944574694359442,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'Brown-Fields', 'Location': 'Hungary', 'Type of Institution': 'Public', 'Number of Years Worked There': 8, 'Medical Center Level': 'Primary', 'Number of Surgeries Performed': 362, 'Additional Responsibilities': ['Civil Service administrator', 'Prison officer'], 'Percentage of Patients with Complications': 89.58885921208565,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 {'Institution Name': 'Ramirez-Bailey', 'Location': 'Hungary', 'Type of Institution': 'Private', 'Number of Years Worked There': 13, 'Medical Center Level': 'Secondary', 'Number of Surgeries Performed': 416, 'Additional Responsibilities': ['Arts administrator', 'Adult guidance worker', 'Soil scientist', 'Electrical engineer', 'Musician'], 'Percentage of Patients with Complications': 47.667630100013646, 'Patient Feedback': 'The surgery was perfect and the doctor was highly skilled.', 'Patient Feedback Label': 5, 'Recommendation Letters': 'I highly recommend this surgeon for their exceptional skills.', 'Recommendation Letters Label': 4, 'Recommendations from Former Employers': 'The surgeon meets the necessary professional criteria.', 'Recommendations from Former Employers Label': 3}]</t>
  </si>
  <si>
    <t>Landry, Summers and Higgins</t>
  </si>
  <si>
    <t>Colin Phillips</t>
  </si>
  <si>
    <t>+1-771-641-3562x406</t>
  </si>
  <si>
    <t>[('Trauma Surgery', 81, datetime.date(2000, 11, 15), datetime.date(2001, 10, 24)), ('Cardiothoracic Surgery', 61, datetime.date(2002, 2, 25), datetime.date(2000, 6, 15)), ('Trauma Surgery', 86, datetime.date(2001, 9, 6), datetime.date(2001, 2, 4)), ('Emergency Medicine', 97, datetime.date(2000, 12, 30), datetime.date(2001, 5, 25)), ('Surgical Techniques', 96, datetime.date(2001, 11, 13), datetime.date(2000, 6, 15)), ('Biochemistry', 54, datetime.date(2001, 5, 5), datetime.date(2001, 7, 1)), ('Pediatric Surgery', 57, datetime.date(2000, 8, 20), datetime.date(1999, 11, 21)), ('Robotic Surgery', 87, datetime.date(2001, 6, 25), datetime.date(2000, 2, 29)), ('Pediatric Surgery', 77, datetime.date(2002, 5, 25), datetime.date(2002, 3, 13)), ('Pharmacology', 97, datetime.date(2002, 6, 10), datetime.date(2001, 9, 30))]</t>
  </si>
  <si>
    <t>[{'Institution Name': 'Marsh and Sons', 'Location': 'Ukraine', 'Type of Institution': 'Public', 'Number of Years Worked There': 2, 'Medical Center Level': 'Secondary', 'Number of Surgeries Performed': 718, 'Additional Responsibilities': ['Programme researcher, broadcasting/film/video', 'Administrator, Civil Service'], 'Percentage of Patients with Complications': 56.7647128729942,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'West Group', 'Location': 'Ukraine', 'Type of Institution': 'Public', 'Number of Years Worked There': 29, 'Medical Center Level': 'Secondary', 'Number of Surgeries Performed': 250, 'Additional Responsibilities': ['Waste management officer', 'Editor, magazine features'], 'Percentage of Patients with Complications': 69.77835696976273,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'Kramer-Rose', 'Location': 'Ukraine', 'Type of Institution': 'Private', 'Number of Years Worked There': 7, 'Medical Center Level': 'Primary', 'Number of Surgeries Performed': 161, 'Additional Responsibilities': ['Scientist, marine', 'Surveyor, commercial/residential'], 'Percentage of Patients with Complications': 5.072775748951274,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 {'Institution Name': 'Brown LLC', 'Location': 'Ukraine', 'Type of Institution': 'Public', 'Number of Years Worked There': 10, 'Medical Center Level': 'Primary', 'Number of Surgeries Performed': 784, 'Additional Responsibilities': ['Music therapist', 'Health promotion specialist', 'Acupuncturist', 'Production assistant, radio', 'Armed forces training and education officer'], 'Percentage of Patients with Complications': 92.35821397723511, 'Patient Feedback': 'The doctor was thorough and professional. Satisfied with the results.', 'Patient Feedback Label': 4, 'Recommendation Letters': "The surgeon's skills are sometimes inadequate.", 'Recommendation Letters Label': 2, 'Recommendations from Former Employers': 'This surgeon is a valuable asset to any medical team.', 'Recommendations from Former Employers Label': 4}]</t>
  </si>
  <si>
    <t>Foster and Sons</t>
  </si>
  <si>
    <t>Christine Nelson</t>
  </si>
  <si>
    <t>001-727-720-1711x7877</t>
  </si>
  <si>
    <t>[('Robotic Surgery', 100, datetime.date(1999, 12, 21), datetime.date(2001, 7, 18)), ('Pharmacology', 97, datetime.date(2001, 9, 23), datetime.date(2001, 3, 1)), ('Emergency Medicine', 87, datetime.date(2002, 3, 10), datetime.date(1998, 10, 26)), ('Oncological Surgery', 71, datetime.date(2002, 3, 12), datetime.date(2000, 8, 29)), ('Orthopedic Surgery', 71, datetime.date(2001, 3, 30), datetime.date(2002, 6, 19)), ('Orthopedic Surgery', 74, datetime.date(2002, 6, 9), datetime.date(1999, 2, 5)), ('Robotic Surgery', 73, datetime.date(1999, 5, 7), datetime.date(2002, 6, 19)), ('Orthopedic Surgery', 100, datetime.date(2002, 7, 23), datetime.date(2000, 8, 9)), ('Surgical Techniques', 68, datetime.date(1999, 3, 18), datetime.date(1999, 1, 20)), ('Pharmacology', 77, datetime.date(2002, 7, 19), datetime.date(1998, 10, 16))]</t>
  </si>
  <si>
    <t>[{'Institution Name': 'Barrera-Moore', 'Location': 'United Kingdom', 'Type of Institution': 'Private', 'Number of Years Worked There': 11, 'Medical Center Level': 'Secondary', 'Number of Surgeries Performed': 448, 'Additional Responsibilities': ['Visual merchandiser'], 'Percentage of Patients with Complications': 71.58568840023388,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'Cunningham Group', 'Location': 'United Kingdom', 'Type of Institution': 'Public', 'Number of Years Worked There': 3, 'Medical Center Level': 'Secondary', 'Number of Surgeries Performed': 79, 'Additional Responsibilities': ['Conservator, museum/gallery', 'Charity officer', 'Software engineer'], 'Percentage of Patients with Complications': 6.844735532021451,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 {'Institution Name': 'Adkins LLC', 'Location': 'United Kingdom', 'Type of Institution': 'Private', 'Number of Years Worked There': 26, 'Medical Center Level': 'Secondary', 'Number of Surgeries Performed': 564, 'Additional Responsibilities': [], 'Percentage of Patients with Complications': 48.00529631818245, 'Patient Feedback': 'The procedure went smoothly and I felt well cared for.', 'Patient Feedback Label': 4, 'Recommendation Letters': 'The surgeon performs satisfactorily in most cases.', 'Recommendation Letters Label': 3, 'Recommendations from Former Employers': 'The surgeon performs adequately under normal conditions.', 'Recommendations from Former Employers Label': 3}]</t>
  </si>
  <si>
    <t>Hunter-Glenn</t>
  </si>
  <si>
    <t>Zachary Wallace</t>
  </si>
  <si>
    <t>522-561-0463x57755</t>
  </si>
  <si>
    <t>[('Oncological Surgery', 56, datetime.date(2002, 2, 12), datetime.date(2001, 3, 16)), ('Vascular Surgery', 96, datetime.date(2002, 10, 28), datetime.date(2004, 4, 6)), ('Neurosurgery', 77, datetime.date(2004, 2, 13), datetime.date(2002, 7, 21)), ('Trauma Surgery', 85, datetime.date(2001, 7, 18), datetime.date(2003, 3, 28)), ('Anatomy', 86, datetime.date(2000, 4, 3), datetime.date(1998, 12, 27)), ('Physiology', 95, datetime.date(1998, 5, 22), datetime.date(2000, 3, 8)), ('Cardiothoracic Surgery', 53, datetime.date(2001, 6, 12), datetime.date(1998, 12, 19)), ('Physiology', 57, datetime.date(2003, 9, 6), datetime.date(2003, 6, 21)), ('Pharmacology', 66, datetime.date(2000, 5, 26), datetime.date(2003, 2, 28)), ('Neurosurgery', 55, datetime.date(1999, 7, 9), datetime.date(1998, 7, 11))]</t>
  </si>
  <si>
    <t>[{'Institution Name': 'Allen, Thomas and Smith', 'Location': 'Romania', 'Type of Institution': 'Public', 'Number of Years Worked There': 18, 'Medical Center Level': 'Secondary', 'Number of Surgeries Performed': 19, 'Additional Responsibilities': ['Midwife', 'Librarian, public'], 'Percentage of Patients with Complications': 87.89145361667383,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'Kennedy Ltd', 'Location': 'Romania', 'Type of Institution': 'Private', 'Number of Years Worked There': 19, 'Medical Center Level': 'Tertiary', 'Number of Surgeries Performed': 915, 'Additional Responsibilities': ['Youth worker', 'Ship broker'], 'Percentage of Patients with Complications': 49.569135798033656,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'Sandoval Group', 'Location': 'Romania', 'Type of Institution': 'Public', 'Number of Years Worked There': 15, 'Medical Center Level': 'Primary', 'Number of Surgeries Performed': 681, 'Additional Responsibilities': [], 'Percentage of Patients with Complications': 37.41206561302356,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'Kim LLC', 'Location': 'Romania', 'Type of Institution': 'Private', 'Number of Years Worked There': 5, 'Medical Center Level': 'Primary', 'Number of Surgeries Performed': 115, 'Additional Responsibilities': ['Designer, multimedia', 'Corporate investment banker'], 'Percentage of Patients with Complications': 80.2865604014049,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 {'Institution Name': 'Murphy-Powell', 'Location': 'Romania', 'Type of Institution': 'Public', 'Number of Years Worked There': 3, 'Medical Center Level': 'Secondary', 'Number of Surgeries Performed': 249, 'Additional Responsibilities': ['English as a second language teacher', 'Rural practice surveyor'], 'Percentage of Patients with Complications': 69.38882089435944, 'Patient Feedback': "Couldn't be happier with the results and the care provided.", 'Patient Feedback Label': 5, 'Recommendation Letters': 'I highly recommend this surgeon for their exemplary work.', 'Recommendation Letters Label': 5, 'Recommendations from Former Employers': "The surgeon's work is competent but unremarkable.", 'Recommendations from Former Employers Label': 3}]</t>
  </si>
  <si>
    <t>Steele-Richardson</t>
  </si>
  <si>
    <t>(704)814-4803</t>
  </si>
  <si>
    <t>[('Ethics in Medical Practice', 95, datetime.date(2002, 1, 19), datetime.date(2002, 5, 16)), ('Emergency Medicine', 99, datetime.date(2000, 10, 26), datetime.date(2005, 12, 23)), ('Surgical Techniques', 74, datetime.date(2001, 9, 26), datetime.date(2001, 4, 20)), ('Pediatric Surgery', 96, datetime.date(2004, 4, 8), datetime.date(2007, 2, 2)), ('Pharmacology', 55, datetime.date(2007, 5, 29), datetime.date(2000, 11, 17)), ('Biochemistry', 67, datetime.date(2000, 9, 15), datetime.date(2001, 9, 24)), ('Plastic and Reconstructive Surgery', 54, datetime.date(2008, 10, 15), datetime.date(2003, 4, 3)), ('Surgical Techniques', 97, datetime.date(2000, 9, 18), datetime.date(2002, 3, 7)), ('Robotic Surgery', 61, datetime.date(2005, 5, 15), datetime.date(2005, 11, 26)), ('Surgical Techniques', 92, datetime.date(2003, 11, 15), datetime.date(2007, 2, 10))]</t>
  </si>
  <si>
    <t>[{'Institution Name': 'Frost-Clark', 'Location': 'Ethiopia', 'Type of Institution': 'Private', 'Number of Years Worked There': 18, 'Medical Center Level': 'Primary', 'Number of Surgeries Performed': 953, 'Additional Responsibilities': [], 'Percentage of Patients with Complications': 87.004332955337,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'Smith, Wilson and Chapman', 'Location': 'Ethiopia', 'Type of Institution': 'Public', 'Number of Years Worked There': 5, 'Medical Center Level': 'Tertiary', 'Number of Surgeries Performed': 863, 'Additional Responsibilities': ['Logistics and distribution manager', 'Scientific laboratory technician', 'Fitness centre manager', 'Radio broadcast assistant'], 'Percentage of Patients with Complications': 2.454613674768713,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 {'Institution Name': 'Lopez Group', 'Location': 'Ethiopia', 'Type of Institution': 'Private', 'Number of Years Worked There': 7, 'Medical Center Level': 'Secondary', 'Number of Surgeries Performed': 869, 'Additional Responsibilities': ['Public house manager', 'Music tutor', 'Designer, interior/spatial'], 'Percentage of Patients with Complications': 58.93907033628639, 'Patient Feedback': 'The doctor did a good job and I am happy with the results.', 'Patient Feedback Label': 4, 'Recommendation Letters': "The surgeon's performance is acceptable.", 'Recommendation Letters Label': 3, 'Recommendations from Former Employers': "This surgeon's performance had highs and lows.", 'Recommendations from Former Employers Label': 2}]</t>
  </si>
  <si>
    <t>Griffin-Jones</t>
  </si>
  <si>
    <t>Tracy Barnes</t>
  </si>
  <si>
    <t>388.870.3010</t>
  </si>
  <si>
    <t>[('Pharmacology', 70, datetime.date(2003, 6, 24), datetime.date(1999, 11, 29)), ('Pediatric Surgery', 94, datetime.date(2004, 5, 15), datetime.date(2006, 5, 10)), ('Robotic Surgery', 95, datetime.date(2000, 7, 9), datetime.date(2002, 6, 25)), ('Trauma Surgery', 75, datetime.date(2001, 7, 27), datetime.date(2004, 10, 18)), ('Robotic Surgery', 50, datetime.date(2000, 10, 20), datetime.date(1999, 8, 30)), ('Pharmacology', 98, datetime.date(2000, 3, 20), datetime.date(1999, 1, 23)), ('Pathology', 89, datetime.date(2006, 5, 16), datetime.date(2002, 3, 24)), ('Orthopedic Surgery', 56, datetime.date(2004, 1, 23), datetime.date(2005, 7, 26)), ('Surgical Techniques', 53, datetime.date(2006, 7, 1), datetime.date(1998, 12, 18)), ('Microbiology', 55, datetime.date(2004, 11, 28), datetime.date(2001, 12, 11))]</t>
  </si>
  <si>
    <t>[{'Institution Name': 'Gutierrez-Harris', 'Location': 'Belarus', 'Type of Institution': 'Private', 'Number of Years Worked There': 9, 'Medical Center Level': 'Primary', 'Number of Surgeries Performed': 998, 'Additional Responsibilities': ['Psychotherapist, child', 'Dentist', 'Sales executive'], 'Percentage of Patients with Complications': 74.4936640046934,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'Hawkins PLC', 'Location': 'Belarus', 'Type of Institution': 'Public', 'Number of Years Worked There': 14, 'Medical Center Level': 'Primary', 'Number of Surgeries Performed': 758, 'Additional Responsibilities': [], 'Percentage of Patients with Complications': 40.175309081830314,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'Gomez Inc', 'Location': 'Belarus', 'Type of Institution': 'Public', 'Number of Years Worked There': 18, 'Medical Center Level': 'Primary', 'Number of Surgeries Performed': 879, 'Additional Responsibilities': ['Teacher, English as a foreign language', 'Chartered accountant', 'Doctor, hospital'], 'Percentage of Patients with Complications': 52.6229310869884,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'Juarez-Lopez', 'Location': 'Belarus', 'Type of Institution': 'Public', 'Number of Years Worked There': 17, 'Medical Center Level': 'Tertiary', 'Number of Surgeries Performed': 164, 'Additional Responsibilities': ['Art gallery manager'], 'Percentage of Patients with Complications': 1.9616808000563535,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 {'Institution Name': 'Khan-Matthews', 'Location': 'Belarus', 'Type of Institution': 'Private', 'Number of Years Worked There': 16, 'Medical Center Level': 'Primary', 'Number of Surgeries Performed': 897, 'Additional Responsibilities': ['Archaeologist', 'Psychotherapist, dance movement', 'Aeronautical engineer', 'Merchant navy officer'], 'Percentage of Patients with Complications': 7.25361415595287, 'Patient Feedback': "I couldn't have asked for a better experience.", 'Patient Feedback Label': 5, 'Recommendation Letters': "The surgeon's performance is exceptional and reliable.", 'Recommendation Letters Label': 5, 'Recommendations from Former Employers': "This surgeon's tenure was highly unsatisfactory.", 'Recommendations from Former Employers Label': 1}]</t>
  </si>
  <si>
    <t>Smith, Valentine and Patel</t>
  </si>
  <si>
    <t>Michelle Turner</t>
  </si>
  <si>
    <t>854.296.0235</t>
  </si>
  <si>
    <t>[('Surgical Techniques', 94, datetime.date(2003, 4, 27), datetime.date(2000, 7, 4)), ('Pharmacology', 73, datetime.date(2001, 1, 9), datetime.date(2002, 11, 10)), ('Cardiothoracic Surgery', 66, datetime.date(2002, 1, 5), datetime.date(2001, 1, 19)), ('Physiology', 100, datetime.date(2001, 6, 26), datetime.date(2001, 12, 31)), ('Neurosurgery', 87, datetime.date(2000, 9, 16), datetime.date(2003, 5, 3)), ('Neurosurgery', 57, datetime.date(2001, 12, 18), datetime.date(2003, 5, 19)), ('Plastic and Reconstructive Surgery', 93, datetime.date(2000, 6, 29), datetime.date(2000, 10, 13)), ('Pharmacology', 90, datetime.date(2002, 6, 8), datetime.date(2002, 8, 24)), ('Plastic and Reconstructive Surgery', 98, datetime.date(2001, 6, 15), datetime.date(2001, 10, 22)), ('Cardiothoracic Surgery', 92, datetime.date(2002, 5, 22), datetime.date(2002, 1, 26))]</t>
  </si>
  <si>
    <t>[{'Institution Name': 'Parker-Boyd', 'Location': 'France', 'Type of Institution': 'Public', 'Number of Years Worked There': 6, 'Medical Center Level': 'Secondary', 'Number of Surgeries Performed': 522, 'Additional Responsibilities': ['Engineer, control and instrumentation', 'Conservator, furniture', 'Engineer, agricultural', 'Tour manager', 'Clothing/textile technologist'], 'Percentage of Patients with Complications': 84.77013548493001,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'Miller-White', 'Location': 'France', 'Type of Institution': 'Private', 'Number of Years Worked There': 24, 'Medical Center Level': 'Secondary', 'Number of Surgeries Performed': 785, 'Additional Responsibilities': ['Consulting civil engineer', 'Investment analyst', 'Press sub', 'Interior and spatial designer'], 'Percentage of Patients with Complications': 65.05197484786078,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'Pham-Howard', 'Location': 'France', 'Type of Institution': 'Private', 'Number of Years Worked There': 5, 'Medical Center Level': 'Primary', 'Number of Surgeries Performed': 23, 'Additional Responsibilities': ['Industrial buyer', 'Engineer, civil (contracting)', 'Product/process development scientist', 'Private music teacher', 'Public house manager'], 'Percentage of Patients with Complications': 86.01394278383759,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'Mills Ltd', 'Location': 'France', 'Type of Institution': 'Public', 'Number of Years Worked There': 9, 'Medical Center Level': 'Primary', 'Number of Surgeries Performed': 871, 'Additional Responsibilities': [], 'Percentage of Patients with Complications': 56.35113914115583,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 {'Institution Name': 'Phillips LLC', 'Location': 'France', 'Type of Institution': 'Private', 'Number of Years Worked There': 7, 'Medical Center Level': 'Tertiary', 'Number of Surgeries Performed': 206, 'Additional Responsibilities': ['Teacher, adult education', 'Drilling engineer', 'English as a foreign language teacher'], 'Percentage of Patients with Complications': 44.79281379707673, 'Patient Feedback': 'The experience left me feeling uncertain.', 'Patient Feedback Label': 2, 'Recommendation Letters': 'This surgeon is highly skilled and professional.', 'Recommendation Letters Label': 5, 'Recommendations from Former Employers': "This surgeon's behavior was concerning.", 'Recommendations from Former Employers Label': 1}]</t>
  </si>
  <si>
    <t>Wells-Wilson</t>
  </si>
  <si>
    <t>Amanda Carey</t>
  </si>
  <si>
    <t>001-298-553-2341</t>
  </si>
  <si>
    <t>[('Plastic and Reconstructive Surgery', 92, datetime.date(2003, 3, 4), datetime.date(2004, 1, 26)), ('Oncological Surgery', 66, datetime.date(2002, 8, 21), datetime.date(2002, 4, 7)), ('Neurosurgery', 77, datetime.date(2001, 1, 5), datetime.date(2002, 10, 5)), ('Anesthesiology', 86, datetime.date(2003, 1, 8), datetime.date(2001, 4, 19)), ('Neurosurgery', 63, datetime.date(2004, 3, 11), datetime.date(2000, 12, 24)), ('Robotic Surgery', 57, datetime.date(2001, 7, 1), datetime.date(2003, 3, 10)), ('Orthopedic Surgery', 78, datetime.date(2003, 10, 11), datetime.date(2003, 3, 19)), ('Orthopedic Surgery', 72, datetime.date(2001, 8, 5), datetime.date(2000, 9, 11)), ('Microbiology', 68, datetime.date(2000, 7, 29), datetime.date(2000, 12, 31)), ('Pathology', 69, datetime.date(2003, 9, 26), datetime.date(2001, 2, 5))]</t>
  </si>
  <si>
    <t>[{'Institution Name': 'James-Hines', 'Location': 'Ukraine', 'Type of Institution': 'Public', 'Number of Years Worked There': 10, 'Medical Center Level': 'Primary', 'Number of Surgeries Performed': 861, 'Additional Responsibilities': ['Clinical scientist, histocompatibility and immunogenetics', 'Community education officer', 'Make'], 'Percentage of Patients with Complications': 97.070959868194, 'Patient Feedback': 'The doctor was arrogant and dismissive of my concerns.', 'Patient Feedback Label': 1, 'Recommendation Letters': "The surgeon's behavior and skills are not up to par.", 'Recommendation Letters Label': 1, 'Recommendations from Former Employers': 'I have the utmost confidence in recommending this surgeon.', 'Recommendations from Former Employers Label': 5}]</t>
  </si>
  <si>
    <t>Patterson, Anderson and Burch</t>
  </si>
  <si>
    <t>Paul Davis</t>
  </si>
  <si>
    <t>437-349-9629</t>
  </si>
  <si>
    <t>[('Anesthesiology', 78, datetime.date(2007, 6, 15), datetime.date(2003, 9, 6)), ('Anatomy', 65, datetime.date(2001, 8, 5), datetime.date(2000, 12, 7)), ('Physiology', 96, datetime.date(1999, 2, 8), datetime.date(2000, 3, 26)), ('Biochemistry', 75, datetime.date(2001, 8, 18), datetime.date(2002, 2, 17)), ('Pathology', 82, datetime.date(2006, 1, 5), datetime.date(2007, 7, 30)), ('Oncological Surgery', 96, datetime.date(2000, 12, 13), datetime.date(2006, 2, 28)), ('Plastic and Reconstructive Surgery', 62, datetime.date(2002, 2, 16), datetime.date(2004, 3, 25)), ('Emergency Medicine', 50, datetime.date(1999, 9, 18), datetime.date(2006, 6, 8)), ('Anesthesiology', 68, datetime.date(2003, 11, 28), datetime.date(2008, 1, 11)), ('Microbiology', 61, datetime.date(2006, 7, 4), datetime.date(2003, 1, 16))]</t>
  </si>
  <si>
    <t>[{'Institution Name': 'Krueger Ltd', 'Location': 'Belarus', 'Type of Institution': 'Public', 'Number of Years Worked There': 11, 'Medical Center Level': 'Secondary', 'Number of Surgeries Performed': 732, 'Additional Responsibilities': ['Audiological scientist', 'Recruitment consultant', 'Surgeon', 'Magazine journalist'], 'Percentage of Patients with Complications': 57.46746023594371,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'Reyes, Valdez and Harris', 'Location': 'Belarus', 'Type of Institution': 'Public', 'Number of Years Worked There': 8, 'Medical Center Level': 'Tertiary', 'Number of Surgeries Performed': 759, 'Additional Responsibilities': [], 'Percentage of Patients with Complications': 39.264171665439996,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 {'Institution Name': 'Brown LLC', 'Location': 'Belarus', 'Type of Institution': 'Public', 'Number of Years Worked There': 8, 'Medical Center Level': 'Tertiary', 'Number of Surgeries Performed': 819, 'Additional Responsibilities': ['Insurance underwriter', 'Academic librarian', 'Market researcher'], 'Percentage of Patients with Complications': 79.74567102821896, 'Patient Feedback': "I couldn't have asked for a better experience.", 'Patient Feedback Label': 5, 'Recommendation Letters': 'I strongly discourage hiring this surgeon.', 'Recommendation Letters Label': 1, 'Recommendations from Former Employers': "There were some issues with this surgeon's work quality.", 'Recommendations from Former Employers Label': 2}]</t>
  </si>
  <si>
    <t>Robinson, Sims and Day</t>
  </si>
  <si>
    <t>Sara Leonard</t>
  </si>
  <si>
    <t>567-766-5845</t>
  </si>
  <si>
    <t>[('Microbiology', 82, datetime.date(2009, 1, 23), datetime.date(2003, 11, 19)), ('Emergency Medicine', 52, datetime.date(2000, 1, 31), datetime.date(2006, 7, 19)), ('Neurosurgery', 69, datetime.date(2009, 2, 10), datetime.date(2008, 8, 26)), ('Anesthesiology', 94, datetime.date(2005, 3, 22), datetime.date(2009, 4, 14)), ('Transplant Surgery', 73, datetime.date(2003, 9, 17), datetime.date(2006, 11, 2)), ('Pathology', 99, datetime.date(2005, 8, 30), datetime.date(2003, 11, 13)), ('Anatomy', 84, datetime.date(2005, 10, 24), datetime.date(2008, 10, 8)), ('Transplant Surgery', 90, datetime.date(2002, 6, 4), datetime.date(2002, 12, 23)), ('Anatomy', 75, datetime.date(2003, 7, 24), datetime.date(2003, 3, 26)), ('Pathology', 76, datetime.date(2008, 3, 12), datetime.date(2003, 10, 29))]</t>
  </si>
  <si>
    <t>[{'Institution Name': 'Hicks, Jordan and Becker', 'Location': 'Russia', 'Type of Institution': 'Private', 'Number of Years Worked There': 13, 'Medical Center Level': 'Secondary', 'Number of Surgeries Performed': 641, 'Additional Responsibilities': [], 'Percentage of Patients with Complications': 10.0516871974331, 'Patient Feedback': 'Horrible experience, the surgery left me in worse condition.', 'Patient Feedback Label': 1, 'Recommendation Letters': "The surgeon's work has been fraught with issues.", 'Recommendation Letters Label': 1, 'Recommendations from Former Employers': 'The surgeon meets the necessary professional criteria.', 'Recommendations from Former Employers Label': 3}]</t>
  </si>
  <si>
    <t>Campos PLC</t>
  </si>
  <si>
    <t>Jerry Mosley</t>
  </si>
  <si>
    <t>698-804-9925x16558</t>
  </si>
  <si>
    <t>[('Vascular Surgery', 53, datetime.date(2004, 5, 16), datetime.date(2008, 6, 20)), ('Microbiology', 95, datetime.date(2007, 1, 19), datetime.date(2004, 4, 27)), ('Anatomy', 72, datetime.date(2007, 9, 24), datetime.date(2003, 4, 21)), ('Orthopedic Surgery', 95, datetime.date(2006, 12, 26), datetime.date(2006, 6, 11)), ('Emergency Medicine', 87, datetime.date(2006, 11, 10), datetime.date(2008, 8, 4)), ('Pathology', 87, datetime.date(2006, 5, 1), datetime.date(2004, 9, 26)), ('Ethics in Medical Practice', 97, datetime.date(2006, 12, 12), datetime.date(2005, 6, 16)), ('Anesthesiology', 75, datetime.date(2005, 1, 1), datetime.date(2006, 7, 1)), ('Transplant Surgery', 80, datetime.date(2006, 10, 12), datetime.date(2008, 4, 21)), ('Ethics in Medical Practice', 77, datetime.date(2008, 4, 3), datetime.date(2007, 9, 30))]</t>
  </si>
  <si>
    <t>[{'Institution Name': 'Stephens Group', 'Location': 'Russia', 'Type of Institution': 'Public', 'Number of Years Worked There': 14, 'Medical Center Level': 'Secondary', 'Number of Surgeries Performed': 648, 'Additional Responsibilities': ['Quantity surveyor'], 'Percentage of Patients with Complications': 85.75026846716314,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'Anderson, Fisher and Flores', 'Location': 'Russia', 'Type of Institution': 'Public', 'Number of Years Worked There': 3, 'Medical Center Level': 'Primary', 'Number of Surgeries Performed': 921, 'Additional Responsibilities': ['Education administrator', 'Operations geologist', 'Fisheries officer', 'Wellsite geologist'], 'Percentage of Patients with Complications': 35.473908218660824,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'Ramirez PLC', 'Location': 'Russia', 'Type of Institution': 'Private', 'Number of Years Worked There': 29, 'Medical Center Level': 'Tertiary', 'Number of Surgeries Performed': 383, 'Additional Responsibilities': ['Production engineer', 'Facilities manager', "Politician's assistant"], 'Percentage of Patients with Complications': 4.584006975044663,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'Harper, Stein and Willis', 'Location': 'Russia', 'Type of Institution': 'Private', 'Number of Years Worked There': 30, 'Medical Center Level': 'Tertiary', 'Number of Surgeries Performed': 760, 'Additional Responsibilities': ['Surveyor, commercial/residential', 'Nurse, learning disability', 'Engineer, communications'], 'Percentage of Patients with Complications': 23.868318553682798,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 {'Institution Name': 'Elliott, Mcdonald and Craig', 'Location': 'Russia', 'Type of Institution': 'Private', 'Number of Years Worked There': 21, 'Medical Center Level': 'Primary', 'Number of Surgeries Performed': 509, 'Additional Responsibilities': ['Engineer, chemical', 'Architect', 'Research scientist (physical sciences)'], 'Percentage of Patients with Complications': 95.93169644357407, 'Patient Feedback': "The surgery went well, and the doctor was attentive. I'm pleased with the overall outcome.", 'Patient Feedback Label': 4, 'Recommendation Letters': "The surgeon's work has been satisfactory and meets basic standards.", 'Recommendation Letters Label': 3, 'Recommendations from Former Employers': "There were occasional problems with this surgeon's reliability.", 'Recommendations from Former Employers Label': 2}]</t>
  </si>
  <si>
    <t>Rodriguez Ltd</t>
  </si>
  <si>
    <t>Melinda Davis</t>
  </si>
  <si>
    <t>(732)338-4670x07579</t>
  </si>
  <si>
    <t>[('Pathology', 72, datetime.date(2001, 7, 5), datetime.date(2001, 11, 8)), ('Pathology', 74, datetime.date(2002, 2, 9), datetime.date(2002, 2, 7)), ('Vascular Surgery', 73, datetime.date(2001, 2, 13), datetime.date(2001, 11, 27)), ('Robotic Surgery', 59, datetime.date(2001, 1, 25), datetime.date(2001, 12, 8)), ('Vascular Surgery', 55, datetime.date(2000, 12, 2), datetime.date(2002, 3, 14)), ('Neurosurgery', 65, datetime.date(2001, 4, 19), datetime.date(2002, 2, 21)), ('Oncological Surgery', 95, datetime.date(2001, 10, 10), datetime.date(2002, 3, 13)), ('Microbiology', 55, datetime.date(2001, 1, 31), datetime.date(2001, 11, 17)), ('Pharmacology', 87, datetime.date(2001, 6, 21), datetime.date(2001, 4, 24)), ('Plastic and Reconstructive Surgery', 67, datetime.date(2001, 5, 29), datetime.date(2002, 4, 9))]</t>
  </si>
  <si>
    <t>[{'Institution Name': 'Spencer-Lee', 'Location': 'Canada', 'Type of Institution': 'Private', 'Number of Years Worked There': 5, 'Medical Center Level': 'Tertiary', 'Number of Surgeries Performed': 293, 'Additional Responsibilities': ['Illustrator', 'Marine scientist', 'Equities trader', 'Recruitment consultant', 'Research scientist (medical)'], 'Percentage of Patients with Complications': 62.19007476967276,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 {'Institution Name': 'Moore, Knox and Carr', 'Location': 'Canada', 'Type of Institution': 'Private', 'Number of Years Worked There': 20, 'Medical Center Level': 'Primary', 'Number of Surgeries Performed': 908, 'Additional Responsibilities': ['Horticulturist, commercial'], 'Percentage of Patients with Complications': 29.185851649726146, 'Patient Feedback': 'The doctor ignored my symptoms and concerns.', 'Patient Feedback Label': 1, 'Recommendation Letters': 'The surgeon has shown exceptional abilities and dedication.', 'Recommendation Letters Label': 4, 'Recommendations from Former Employers': "This surgeon's tenure was fraught with issues. I would advise against hiring them.", 'Recommendations from Former Employers Label': 1}]</t>
  </si>
  <si>
    <t>Underwood, Cole and Cooper</t>
  </si>
  <si>
    <t>Laura Martin</t>
  </si>
  <si>
    <t>205-931-1070x70846</t>
  </si>
  <si>
    <t>[('Oncological Surgery', 92, datetime.date(2002, 4, 21), datetime.date(2006, 5, 7)), ('Physiology', 92, datetime.date(2004, 4, 27), datetime.date(2002, 5, 22)), ('Emergency Medicine', 60, datetime.date(2005, 1, 9), datetime.date(2002, 3, 26)), ('Surgical Techniques', 71, datetime.date(2001, 7, 18), datetime.date(2004, 10, 2)), ('Transplant Surgery', 57, datetime.date(2004, 10, 8), datetime.date(2005, 12, 28)), ('Anesthesiology', 68, datetime.date(2003, 3, 8), datetime.date(2006, 1, 13)), ('Surgical Techniques', 90, datetime.date(2005, 2, 11), datetime.date(2006, 12, 11)), ('Robotic Surgery', 98, datetime.date(2003, 6, 21), datetime.date(2002, 10, 11)), ('Orthopedic Surgery', 63, datetime.date(2006, 6, 17), datetime.date(2001, 12, 26)), ('Oncological Surgery', 62, datetime.date(2006, 2, 16), datetime.date(2006, 6, 3))]</t>
  </si>
  <si>
    <t>[{'Institution Name': 'Rogers, Hughes and Smith', 'Location': 'United States', 'Type of Institution': 'Private', 'Number of Years Worked There': 18, 'Medical Center Level': 'Secondary', 'Number of Surgeries Performed': 447, 'Additional Responsibilities': ['Engineer, drilling', 'Water engineer', 'Records manager', 'Careers information officer', 'Immigration officer'], 'Percentage of Patients with Complications': 10.613725680574749, 'Patient Feedback': 'I had a terrible reaction and the doctor was unhelpful.', 'Patient Feedback Label': 1, 'Recommendation Letters': "I have some doubts about this surgeon's professionalism.", 'Recommendation Letters Label': 2, 'Recommendations from Former Employers': "The surgeon's performance is up to standard.", 'Recommendations from Former Employers Label': 3}]</t>
  </si>
  <si>
    <t>Stone, Sandoval and Li</t>
  </si>
  <si>
    <t>Chad Dodson</t>
  </si>
  <si>
    <t>298-776-6158x294</t>
  </si>
  <si>
    <t>[('Cardiothoracic Surgery', 90, datetime.date(2004, 1, 19), datetime.date(2004, 1, 13)), ('Robotic Surgery', 55, datetime.date(2004, 3, 29), datetime.date(2004, 3, 31)), ('Neurosurgery', 53, datetime.date(2004, 2, 29), datetime.date(2004, 3, 9)), ('Ethics in Medical Practice', 100, datetime.date(2004, 1, 7), datetime.date(2003, 12, 18)), ('Emergency Medicine', 58, datetime.date(2004, 3, 5), datetime.date(2004, 3, 27)), ('Emergency Medicine', 50, datetime.date(2003, 12, 27), datetime.date(2004, 1, 16)), ('Anesthesiology', 89, datetime.date(2004, 3, 20), datetime.date(2004, 4, 6)), ('Pharmacology', 85, datetime.date(2003, 12, 24), datetime.date(2004, 4, 12)), ('Pharmacology', 65, datetime.date(2004, 1, 24), datetime.date(2004, 2, 18)), ('Robotic Surgery', 51, datetime.date(2004, 3, 23), datetime.date(2004, 4, 18))]</t>
  </si>
  <si>
    <t>[{'Institution Name': 'Davidson LLC', 'Location': 'Argentina', 'Type of Institution': 'Private', 'Number of Years Worked There': 28, 'Medical Center Level': 'Primary', 'Number of Surgeries Performed': 422, 'Additional Responsibilities': ['Race relations officer', 'Human resources officer', 'Museum/gallery exhibitions officer', 'Human resources officer', 'Computer games developer'], 'Percentage of Patients with Complications': 11.547430781778345,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'Wade, Dickson and Miller', 'Location': 'Argentina', 'Type of Institution': 'Public', 'Number of Years Worked There': 23, 'Medical Center Level': 'Tertiary', 'Number of Surgeries Performed': 565, 'Additional Responsibilities': ['Chief of Staff', 'Accountant, chartered', 'Marketing executive', 'Engineer, communications', 'Psychotherapist'], 'Percentage of Patients with Complications': 7.456866300127163,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 {'Institution Name': 'Williams-Gordon', 'Location': 'Argentina', 'Type of Institution': 'Private', 'Number of Years Worked There': 12, 'Medical Center Level': 'Tertiary', 'Number of Surgeries Performed': 238, 'Additional Responsibilities': ['Investment analyst', 'Insurance risk surveyor', 'Chief of Staff', 'Housing manager/officer'], 'Percentage of Patients with Complications': 10.443771777441613, 'Patient Feedback': 'The surgery was more complicated than it needed to be.', 'Patient Feedback Label': 2, 'Recommendation Letters': "The surgeon's work is consistently outstanding.", 'Recommendation Letters Label': 5, 'Recommendations from Former Employers': 'This surgeon frequently failed to meet expectations.', 'Recommendations from Former Employers Label': 1}]</t>
  </si>
  <si>
    <t>Ruiz, Salas and Houston</t>
  </si>
  <si>
    <t>Vanessa Mcgee</t>
  </si>
  <si>
    <t>001-970-521-2697x3159</t>
  </si>
  <si>
    <t>[('Orthopedic Surgery', 76, datetime.date(2002, 12, 26), datetime.date(2003, 2, 25)), ('Ethics in Medical Practice', 99, datetime.date(2003, 4, 7), datetime.date(2003, 1, 16)), ('Anesthesiology', 59, datetime.date(2002, 6, 29), datetime.date(2002, 8, 20)), ('Surgical Techniques', 75, datetime.date(2002, 6, 26), datetime.date(2002, 6, 20)), ('Surgical Techniques', 76, datetime.date(2002, 5, 26), datetime.date(2002, 5, 17)), ('Biochemistry', 66, datetime.date(2002, 5, 2), datetime.date(2003, 4, 3)), ('Trauma Surgery', 58, datetime.date(2002, 6, 28), datetime.date(2002, 5, 4)), ('Oncological Surgery', 56, datetime.date(2002, 7, 6), datetime.date(2002, 12, 24)), ('Surgical Techniques', 93, datetime.date(2002, 4, 25), datetime.date(2002, 7, 1)), ('Biochemistry', 98, datetime.date(2002, 10, 8), datetime.date(2002, 7, 31))]</t>
  </si>
  <si>
    <t>[{'Institution Name': 'Rivera and Sons', 'Location': 'Belarus', 'Type of Institution': 'Public', 'Number of Years Worked There': 21, 'Medical Center Level': 'Primary', 'Number of Surgeries Performed': 983, 'Additional Responsibilities': ['Race relations officer'], 'Percentage of Patients with Complications': 5.890360133695327,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'Lewis, Ray and Gray', 'Location': 'Belarus', 'Type of Institution': 'Public', 'Number of Years Worked There': 23, 'Medical Center Level': 'Primary', 'Number of Surgeries Performed': 697, 'Additional Responsibilities': ['Designer, jewellery'], 'Percentage of Patients with Complications': 7.884119968684599,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'Thomas Group', 'Location': 'Belarus', 'Type of Institution': 'Public', 'Number of Years Worked There': 2, 'Medical Center Level': 'Secondary', 'Number of Surgeries Performed': 511, 'Additional Responsibilities': ['English as a foreign language teacher', 'TEFL teacher', 'Therapeutic radiographer'], 'Percentage of Patients with Complications': 77.42954963951556,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'Manning Group', 'Location': 'Belarus', 'Type of Institution': 'Public', 'Number of Years Worked There': 17, 'Medical Center Level': 'Tertiary', 'Number of Surgeries Performed': 705, 'Additional Responsibilities': ['Education administrator', 'Conservator, museum/gallery', 'Database administrator', 'Educational psychologist'], 'Percentage of Patients with Complications': 91.37969124560837,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 {'Institution Name': 'Johnson, Boyle and Fry', 'Location': 'Belarus', 'Type of Institution': 'Public', 'Number of Years Worked There': 9, 'Medical Center Level': 'Tertiary', 'Number of Surgeries Performed': 223, 'Additional Responsibilities': ['Geoscientist', 'Soil scientist', 'Engineer, production', 'Web designer', 'Research scientist (medical)'], 'Percentage of Patients with Complications': 85.01756032428483, 'Patient Feedback': 'The doctor was amazing. The surgery was perfect and the recovery was smooth.', 'Patient Feedback Label': 5, 'Recommendation Letters': 'I have full confidence in recommending this surgeon.', 'Recommendation Letters Label': 4, 'Recommendations from Former Employers': 'I strongly recommend this surgeon for their exceptional skills.', 'Recommendations from Former Employers Label': 5}]</t>
  </si>
  <si>
    <t>Yates, Hammond and Jimenez</t>
  </si>
  <si>
    <t>Stephanie Welch</t>
  </si>
  <si>
    <t>001-854-437-7376</t>
  </si>
  <si>
    <t>[('Vascular Surgery', 73, datetime.date(2002, 5, 5), datetime.date(2001, 1, 6)), ('Surgical Techniques', 88, datetime.date(1997, 5, 23), datetime.date(1996, 4, 22)), ('Physiology', 91, datetime.date(2003, 9, 14), datetime.date(2004, 9, 21)), ('Neurosurgery', 74, datetime.date(2005, 7, 15), datetime.date(1997, 6, 28)), ('Anatomy', 82, datetime.date(2006, 9, 1), datetime.date(1997, 10, 30)), ('Surgical Techniques', 86, datetime.date(2003, 11, 11), datetime.date(2005, 1, 8)), ('Pediatric Surgery', 63, datetime.date(2006, 3, 26), datetime.date(2007, 4, 9)), ('Robotic Surgery', 70, datetime.date(1996, 11, 9), datetime.date(1998, 8, 2)), ('Physiology', 92, datetime.date(1999, 4, 7), datetime.date(2001, 2, 7)), ('Microbiology', 99, datetime.date(2000, 2, 13), datetime.date(1995, 6, 16))]</t>
  </si>
  <si>
    <t>[{'Institution Name': 'Brown LLC', 'Location': 'Lithuania', 'Type of Institution': 'Public', 'Number of Years Worked There': 12, 'Medical Center Level': 'Secondary', 'Number of Surgeries Performed': 300, 'Additional Responsibilities': ['Energy engineer', 'Sports coach', 'Training and development officer'], 'Percentage of Patients with Complications': 52.87524662233965,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'Anthony, Brown and Jackson', 'Location': 'Lithuania', 'Type of Institution': 'Public', 'Number of Years Worked There': 9, 'Medical Center Level': 'Primary', 'Number of Surgeries Performed': 217, 'Additional Responsibilities': ['Surveyor, building'], 'Percentage of Patients with Complications': 85.2597208663764,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'Delgado Group', 'Location': 'Lithuania', 'Type of Institution': 'Public', 'Number of Years Worked There': 8, 'Medical Center Level': 'Secondary', 'Number of Surgeries Performed': 696, 'Additional Responsibilities': ['Community arts worker', 'Conservation officer, nature', 'IT sales professional', 'Merchandiser, retail', 'Podiatrist'], 'Percentage of Patients with Complications': 83.26292435544563,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 {'Institution Name': 'Armstrong, Charles and Myers', 'Location': 'Lithuania', 'Type of Institution': 'Public', 'Number of Years Worked There': 7, 'Medical Center Level': 'Primary', 'Number of Surgeries Performed': 592, 'Additional Responsibilities': ['Music therapist', 'Designer, interior/spatial', 'Firefighter', 'Retail banker', 'Barrister'], 'Percentage of Patients with Complications': 91.259754233903, 'Patient Feedback': 'I received adequate care and attention.', 'Patient Feedback Label': 3, 'Recommendation Letters': "The surgeon's work is competent and reliable.", 'Recommendation Letters Label': 3, 'Recommendations from Former Employers': 'The surgeon meets the expected level of competence.', 'Recommendations from Former Employers Label': 3}]</t>
  </si>
  <si>
    <t>Nichols, Winters and Paul</t>
  </si>
  <si>
    <t>Jacob Walker</t>
  </si>
  <si>
    <t>820.423.0218</t>
  </si>
  <si>
    <t>[('Trauma Surgery', 85, datetime.date(2001, 11, 14), datetime.date(2003, 2, 21)), ('Neurosurgery', 74, datetime.date(2003, 12, 9), datetime.date(2000, 9, 29)), ('Physiology', 67, datetime.date(2002, 7, 25), datetime.date(2001, 8, 26)), ('Plastic and Reconstructive Surgery', 83, datetime.date(2000, 12, 23), datetime.date(2002, 4, 22)), ('Vascular Surgery', 82, datetime.date(2000, 2, 29), datetime.date(2003, 8, 17)), ('Trauma Surgery', 56, datetime.date(2003, 11, 11), datetime.date(2001, 9, 5)), ('Neurosurgery', 61, datetime.date(2003, 9, 17), datetime.date(2003, 11, 13)), ('Anatomy', 55, datetime.date(2002, 6, 7), datetime.date(2001, 9, 16)), ('Emergency Medicine', 75, datetime.date(2003, 10, 12), datetime.date(2002, 6, 28)), ('Oncological Surgery', 56, datetime.date(2002, 9, 8), datetime.date(2000, 7, 13))]</t>
  </si>
  <si>
    <t>[{'Institution Name': 'Robinson, Cordova and Rose', 'Location': 'United States', 'Type of Institution': 'Public', 'Number of Years Worked There': 12, 'Medical Center Level': 'Tertiary', 'Number of Surgeries Performed': 56, 'Additional Responsibilities': [], 'Percentage of Patients with Complications': 45.82154288646956,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'Smith, Delgado and Anderson', 'Location': 'United States', 'Type of Institution': 'Public', 'Number of Years Worked There': 26, 'Medical Center Level': 'Tertiary', 'Number of Surgeries Performed': 681, 'Additional Responsibilities': ['Designer, exhibition/display', 'Engineer, control and instrumentation', 'Musician', 'Scientist, physiological', 'Banker'], 'Percentage of Patients with Complications': 90.88065023806472,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'Johnson Inc', 'Location': 'United States', 'Type of Institution': 'Private', 'Number of Years Worked There': 8, 'Medical Center Level': 'Primary', 'Number of Surgeries Performed': 605, 'Additional Responsibilities': [], 'Percentage of Patients with Complications': 8.741780764947094,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 {'Institution Name': 'Bowman, Brown and Moore', 'Location': 'United States', 'Type of Institution': 'Private', 'Number of Years Worked There': 3, 'Medical Center Level': 'Primary', 'Number of Surgeries Performed': 718, 'Additional Responsibilities': ['Musician', 'Editorial assistant'], 'Percentage of Patients with Complications': 77.06566388550485, 'Patient Feedback': 'The procedure was fine, nothing remarkable but acceptable.', 'Patient Feedback Label': 3, 'Recommendation Letters': 'The surgeon has had a few problems in the past.', 'Recommendation Letters Label': 2, 'Recommendations from Former Employers': "The surgeon's work is sufficient and meets basic standards.", 'Recommendations from Former Employers Label': 3}]</t>
  </si>
  <si>
    <t>Johnson Group</t>
  </si>
  <si>
    <t>Evan Carpenter</t>
  </si>
  <si>
    <t>+1-964-614-0463x924</t>
  </si>
  <si>
    <t>[('Pharmacology', 75, datetime.date(2003, 7, 6), datetime.date(2003, 11, 6)), ('Biochemistry', 80, datetime.date(2003, 1, 30), datetime.date(2002, 6, 17)), ('Pediatric Surgery', 57, datetime.date(2002, 9, 18), datetime.date(2003, 3, 12)), ('Orthopedic Surgery', 60, datetime.date(2003, 10, 10), datetime.date(2003, 9, 7)), ('Orthopedic Surgery', 64, datetime.date(2003, 1, 1), datetime.date(2001, 9, 18)), ('Transplant Surgery', 68, datetime.date(2002, 7, 15), datetime.date(2003, 3, 30)), ('Oncological Surgery', 80, datetime.date(2002, 8, 30), datetime.date(2003, 1, 4)), ('Biochemistry', 64, datetime.date(2001, 8, 11), datetime.date(2001, 6, 15)), ('Neurosurgery', 76, datetime.date(2003, 5, 17), datetime.date(2003, 2, 19)), ('Physiology', 66, datetime.date(2002, 3, 13), datetime.date(2002, 1, 29))]</t>
  </si>
  <si>
    <t>[{'Institution Name': 'Beasley LLC', 'Location': 'Russia', 'Type of Institution': 'Private', 'Number of Years Worked There': 24, 'Medical Center Level': 'Secondary', 'Number of Surgeries Performed': 160, 'Additional Responsibilities': ['Ceramics designer', 'Copy'], 'Percentage of Patients with Complications': 57.00023939838659,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'Flores PLC', 'Location': 'Russia', 'Type of Institution': 'Private', 'Number of Years Worked There': 29, 'Medical Center Level': 'Primary', 'Number of Surgeries Performed': 378, 'Additional Responsibilities': ['Passenger transport manager', 'Scientist, research (medical)', 'Therapist, horticultural'], 'Percentage of Patients with Complications': 28.718339006773952,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'Baker Inc', 'Location': 'Russia', 'Type of Institution': 'Public', 'Number of Years Worked There': 3, 'Medical Center Level': 'Secondary', 'Number of Surgeries Performed': 395, 'Additional Responsibilities': ['Sport and exercise psychologist', 'Leisure centre manager', 'Furniture conservator/restorer', 'Restaurant manager, fast food'], 'Percentage of Patients with Complications': 48.24058134081095,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 {'Institution Name': 'Chavez-Lee', 'Location': 'Russia', 'Type of Institution': 'Public', 'Number of Years Worked There': 7, 'Medical Center Level': 'Secondary', 'Number of Surgeries Performed': 601, 'Additional Responsibilities': ['Social worker', 'Geologist, wellsite', 'Structural engineer', 'Community education officer'], 'Percentage of Patients with Complications': 44.53159672106882, 'Patient Feedback': 'The care provided was exceptional and the surgery was successful.', 'Patient Feedback Label': 5, 'Recommendation Letters': 'Multiple complaints from patients about this surgeon.', 'Recommendation Letters Label': 1, 'Recommendations from Former Employers': "The surgeon's work is exceptional and reliable.", 'Recommendations from Former Employers Label': 5}]</t>
  </si>
  <si>
    <t>Tyler, Sawyer and Moss</t>
  </si>
  <si>
    <t>James Bond</t>
  </si>
  <si>
    <t>353.885.2233x99721</t>
  </si>
  <si>
    <t>[('Ethics in Medical Practice', 86, datetime.date(2005, 9, 17), datetime.date(2006, 2, 6)), ('Robotic Surgery', 68, datetime.date(2005, 10, 16), datetime.date(2005, 4, 2)), ('Plastic and Reconstructive Surgery', 78, datetime.date(2006, 7, 11), datetime.date(2006, 9, 11)), ('Microbiology', 96, datetime.date(2005, 11, 18), datetime.date(2004, 2, 9)), ('Vascular Surgery', 62, datetime.date(2006, 4, 12), datetime.date(2005, 9, 3)), ('Pediatric Surgery', 85, datetime.date(2005, 4, 6), datetime.date(2005, 1, 20)), ('Surgical Techniques', 75, datetime.date(2007, 2, 8), datetime.date(2006, 10, 12)), ('Pathology', 87, datetime.date(2006, 10, 5), datetime.date(2004, 8, 24)), ('Anesthesiology', 73, datetime.date(2006, 11, 5), datetime.date(2006, 12, 29)), ('Robotic Surgery', 72, datetime.date(2004, 8, 17), datetime.date(2006, 1, 8))]</t>
  </si>
  <si>
    <t>[{'Institution Name': 'Nelson PLC', 'Location': 'United Kingdom', 'Type of Institution': 'Public', 'Number of Years Worked There': 1, 'Medical Center Level': 'Tertiary', 'Number of Surgeries Performed': 447, 'Additional Responsibilities': ['Broadcast presenter', 'Designer, television/film set', 'Chemical engineer', 'Water quality scientist', 'Geologist, wellsite'], 'Percentage of Patients with Complications': 6.450239872229091, 'Patient Feedback': 'The results were not what I hoped for.', 'Patient Feedback Label': 2, 'Recommendation Letters': "The surgeon's work is consistently outstanding.", 'Recommendation Letters Label': 5, 'Recommendations from Former Employers': "There were some inconsistencies in this surgeon's performance.", 'Recommendations from Former Employers Label': 2}]</t>
  </si>
  <si>
    <t>James, Bryan and Davis</t>
  </si>
  <si>
    <t>Amanda Williams</t>
  </si>
  <si>
    <t>001-263-446-1592x74367</t>
  </si>
  <si>
    <t>[('Cardiothoracic Surgery', 73, datetime.date(2004, 10, 1), datetime.date(1996, 4, 14)), ('Plastic and Reconstructive Surgery', 71, datetime.date(2003, 5, 25), datetime.date(2007, 7, 27)), ('Pathology', 75, datetime.date(2001, 12, 30), datetime.date(1996, 9, 27)), ('Vascular Surgery', 66, datetime.date(1996, 3, 15), datetime.date(1997, 12, 1)), ('Emergency Medicine', 84, datetime.date(1996, 11, 28), datetime.date(1999, 10, 15)), ('Anatomy', 90, datetime.date(1998, 7, 31), datetime.date(2003, 1, 17)), ('Pathology', 72, datetime.date(1998, 4, 21), datetime.date(2005, 1, 24)), ('Surgical Techniques', 91, datetime.date(1998, 12, 21), datetime.date(2006, 12, 26)), ('Anatomy', 69, datetime.date(1998, 11, 21), datetime.date(2006, 10, 10)), ('Biochemistry', 81, datetime.date(1999, 3, 1), datetime.date(2003, 10, 8))]</t>
  </si>
  <si>
    <t>[{'Institution Name': 'Burgess, Navarro and Washington', 'Location': 'Lithuania', 'Type of Institution': 'Private', 'Number of Years Worked There': 17, 'Medical Center Level': 'Primary', 'Number of Surgeries Performed': 171, 'Additional Responsibilities': ['Scientist, biomedical'], 'Percentage of Patients with Complications': 69.6793987909255,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'Berry Inc', 'Location': 'Lithuania', 'Type of Institution': 'Public', 'Number of Years Worked There': 21, 'Medical Center Level': 'Primary', 'Number of Surgeries Performed': 156, 'Additional Responsibilities': ['Archivist', 'Advertising account executive'], 'Percentage of Patients with Complications': 78.52667218132217,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'Stone, Thompson and Hoffman', 'Location': 'Lithuania', 'Type of Institution': 'Public', 'Number of Years Worked There': 9, 'Medical Center Level': 'Tertiary', 'Number of Surgeries Performed': 960, 'Additional Responsibilities': ['Psychotherapist, child', 'Nurse, mental health', 'Minerals surveyor', 'Health visitor'], 'Percentage of Patients with Complications': 26.07815500169278,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'Combs, Kelly and Tapia', 'Location': 'Lithuania', 'Type of Institution': 'Private', 'Number of Years Worked There': 11, 'Medical Center Level': 'Tertiary', 'Number of Surgeries Performed': 240, 'Additional Responsibilities': ['Heritage manager', 'Clinical cytogeneticist', 'Speech and language therapist', 'Runner, broadcasting/film/video'], 'Percentage of Patients with Complications': 13.432414027537675,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 {'Institution Name': 'Roman, Williams and Gordon', 'Location': 'Lithuania', 'Type of Institution': 'Public', 'Number of Years Worked There': 21, 'Medical Center Level': 'Tertiary', 'Number of Surgeries Performed': 981, 'Additional Responsibilities': [], 'Percentage of Patients with Complications': 70.8546623538239, 'Patient Feedback': 'The procedure was more painful than explained.', 'Patient Feedback Label': 2, 'Recommendation Letters': 'This surgeon is outstanding. Their surgical skills and dedication to patient care are exemplary.', 'Recommendation Letters Label': 5, 'Recommendations from Former Employers': "This surgeon's performance had highs and lows.", 'Recommendations from Former Employers Label': 2}]</t>
  </si>
  <si>
    <t>Davis PLC</t>
  </si>
  <si>
    <t>John Carlson</t>
  </si>
  <si>
    <t>273-705-6924</t>
  </si>
  <si>
    <t>[('Cardiothoracic Surgery', 58, datetime.date(1996, 7, 9), datetime.date(1997, 7, 13)), ('Microbiology', 55, datetime.date(1999, 9, 13), datetime.date(1995, 6, 3)), ('Anesthesiology', 61, datetime.date(2001, 3, 25), datetime.date(1998, 8, 24)), ('Cardiothoracic Surgery', 100, datetime.date(2000, 3, 24), datetime.date(1997, 10, 31)), ('Oncological Surgery', 92, datetime.date(2000, 3, 4), datetime.date(2000, 4, 4)), ('Ethics in Medical Practice', 52, datetime.date(1994, 11, 29), datetime.date(1999, 10, 24)), ('Plastic and Reconstructive Surgery', 71, datetime.date(1996, 11, 18), datetime.date(1998, 1, 16)), ('Biochemistry', 65, datetime.date(1996, 10, 31), datetime.date(1996, 12, 19)), ('Physiology', 91, datetime.date(1996, 2, 17), datetime.date(2000, 11, 15)), ('Emergency Medicine', 90, datetime.date(2000, 11, 14), datetime.date(1995, 10, 28))]</t>
  </si>
  <si>
    <t>[{'Institution Name': 'Wright PLC', 'Location': 'Ukraine', 'Type of Institution': 'Public', 'Number of Years Worked There': 8, 'Medical Center Level': 'Tertiary', 'Number of Surgeries Performed': 637, 'Additional Responsibilities': [], 'Percentage of Patients with Complications': 30.447662068319513,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'Webb, Ramirez and Mendez', 'Location': 'Ukraine', 'Type of Institution': 'Public', 'Number of Years Worked There': 27, 'Medical Center Level': 'Secondary', 'Number of Surgeries Performed': 945, 'Additional Responsibilities': ['Contracting civil engineer', 'Exhibitions officer, museum/gallery'], 'Percentage of Patients with Complications': 48.17435600675159,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'Taylor, Bennett and Smith', 'Location': 'Ukraine', 'Type of Institution': 'Private', 'Number of Years Worked There': 1, 'Medical Center Level': 'Primary', 'Number of Surgeries Performed': 396, 'Additional Responsibilities': ['Hydrogeologist', 'Administrator, charities/voluntary organisations', 'Local government officer', 'Health visitor'], 'Percentage of Patients with Complications': 27.500048422866453,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 {'Institution Name': 'Martinez, Mann and Curtis', 'Location': 'Ukraine', 'Type of Institution': 'Private', 'Number of Years Worked There': 13, 'Medical Center Level': 'Tertiary', 'Number of Surgeries Performed': 197, 'Additional Responsibilities': ['Mudlogger', 'Product/process development scientist', 'Computer games developer', 'Learning disability nurse'], 'Percentage of Patients with Complications': 76.02030479671699, 'Patient Feedback': 'The procedure was fine, nothing remarkable but acceptable.', 'Patient Feedback Label': 3, 'Recommendation Letters': 'This surgeon is outstanding. Their surgical skills and dedication to patient care are exemplary.', 'Recommendation Letters Label': 5, 'Recommendations from Former Employers': 'I strongly recommend this surgeon for their excellent work.', 'Recommendations from Former Employers Label': 4}]</t>
  </si>
  <si>
    <t>Cooper, Robinson and Carr</t>
  </si>
  <si>
    <t>Brandon Obrien</t>
  </si>
  <si>
    <t>[('Robotic Surgery', 87, datetime.date(1997, 4, 7), datetime.date(2000, 10, 23)), ('Emergency Medicine', 91, datetime.date(2001, 7, 16), datetime.date(2001, 1, 5)), ('Pathology', 55, datetime.date(1997, 5, 28), datetime.date(1997, 7, 16)), ('Transplant Surgery', 71, datetime.date(2000, 12, 11), datetime.date(1999, 3, 22)), ('Pharmacology', 96, datetime.date(1997, 11, 19), datetime.date(2002, 5, 31)), ('Orthopedic Surgery', 58, datetime.date(2000, 3, 21), datetime.date(1997, 12, 22)), ('Biochemistry', 96, datetime.date(1997, 3, 20), datetime.date(1999, 10, 8)), ('Pediatric Surgery', 83, datetime.date(2002, 5, 21), datetime.date(1998, 10, 22)), ('Pathology', 82, datetime.date(1997, 11, 9), datetime.date(2001, 5, 18)), ('Anatomy', 59, datetime.date(1998, 2, 9), datetime.date(1999, 7, 13))]</t>
  </si>
  <si>
    <t>[{'Institution Name': 'Carlson PLC', 'Location': 'South Africa', 'Type of Institution': 'Private', 'Number of Years Worked There': 18, 'Medical Center Level': 'Primary', 'Number of Surgeries Performed': 980, 'Additional Responsibilities': ['Community development worker', 'Water engineer'], 'Percentage of Patients with Complications': 71.2011347165759,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'Stevenson-Rice', 'Location': 'South Africa', 'Type of Institution': 'Public', 'Number of Years Worked There': 14, 'Medical Center Level': 'Tertiary', 'Number of Surgeries Performed': 770, 'Additional Responsibilities': ['Journalist, magazine'], 'Percentage of Patients with Complications': 94.86155871609121,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 {'Institution Name': 'Garcia PLC', 'Location': 'South Africa', 'Type of Institution': 'Public', 'Number of Years Worked There': 19, 'Medical Center Level': 'Primary', 'Number of Surgeries Performed': 266, 'Additional Responsibilities': [], 'Percentage of Patients with Complications': 80.52212722970378, 'Patient Feedback': 'The surgery was as expected. No major issues.', 'Patient Feedback Label': 3, 'Recommendation Letters': 'The surgeon has made several critical mistakes.', 'Recommendation Letters Label': 1, 'Recommendations from Former Employers': 'This surgeon made several critical errors.', 'Recommendations from Former Employers Label': 1}]</t>
  </si>
  <si>
    <t>Linda Pineda</t>
  </si>
  <si>
    <t>(260)858-1616x148</t>
  </si>
  <si>
    <t>[('Vascular Surgery', 98, datetime.date(2003, 7, 9), datetime.date(2004, 1, 19)), ('Robotic Surgery', 98, datetime.date(2003, 12, 31), datetime.date(2003, 6, 30)), ('Orthopedic Surgery', 91, datetime.date(2004, 12, 25), datetime.date(2003, 6, 17)), ('Cardiothoracic Surgery', 67, datetime.date(2002, 9, 2), datetime.date(2004, 4, 16)), ('Cardiothoracic Surgery', 95, datetime.date(2004, 9, 27), datetime.date(2004, 12, 10)), ('Physiology', 87, datetime.date(2005, 2, 18), datetime.date(2004, 1, 20)), ('Physiology', 73, datetime.date(2003, 10, 31), datetime.date(2004, 7, 28)), ('Ethics in Medical Practice', 50, datetime.date(2004, 9, 19), datetime.date(2002, 10, 16)), ('Surgical Techniques', 72, datetime.date(2002, 12, 18), datetime.date(2004, 6, 19)), ('Physiology', 72, datetime.date(2004, 3, 25), datetime.date(2005, 4, 21))]</t>
  </si>
  <si>
    <t>[{'Institution Name': 'Castillo-Li', 'Location': 'Ukraine', 'Type of Institution': 'Public', 'Number of Years Worked There': 21, 'Medical Center Level': 'Primary', 'Number of Surgeries Performed': 979, 'Additional Responsibilities': ['Radiographer, diagnostic', 'Radio producer'], 'Percentage of Patients with Complications': 66.69835906857506,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'Green, Braun and Carter', 'Location': 'Ukraine', 'Type of Institution': 'Public', 'Number of Years Worked There': 24, 'Medical Center Level': 'Secondary', 'Number of Surgeries Performed': 54, 'Additional Responsibilities': ['Pensions consultant'], 'Percentage of Patients with Complications': 7.827884982664523,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'Stewart, Stewart and Rush', 'Location': 'Ukraine', 'Type of Institution': 'Public', 'Number of Years Worked There': 24, 'Medical Center Level': 'Secondary', 'Number of Surgeries Performed': 928, 'Additional Responsibilities': ['Accountant, chartered'], 'Percentage of Patients with Complications': 68.21923387406433,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'Jensen-Garcia', 'Location': 'Ukraine', 'Type of Institution': 'Private', 'Number of Years Worked There': 22, 'Medical Center Level': 'Primary', 'Number of Surgeries Performed': 961, 'Additional Responsibilities': ['Agricultural engineer'], 'Percentage of Patients with Complications': 76.1763131311303,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 {'Institution Name': 'Garcia, Bell and Montes', 'Location': 'Ukraine', 'Type of Institution': 'Public', 'Number of Years Worked There': 19, 'Medical Center Level': 'Tertiary', 'Number of Surgeries Performed': 72, 'Additional Responsibilities': ['Designer, multimedia', 'Educational psychologist'], 'Percentage of Patients with Complications': 68.90376954340844, 'Patient Feedback': 'The procedure was not as smooth as promised.', 'Patient Feedback Label': 2, 'Recommendation Letters': 'This surgeon is an outstanding professional.', 'Recommendation Letters Label': 4, 'Recommendations from Former Employers': 'This surgeon is among the top professionals in their field.', 'Recommendations from Former Employers Label': 5}]</t>
  </si>
  <si>
    <t>Smith-Liu</t>
  </si>
  <si>
    <t>Erik Powell</t>
  </si>
  <si>
    <t>(988)453-0581x32188</t>
  </si>
  <si>
    <t>[('Cardiothoracic Surgery', 96, datetime.date(2001, 3, 5), datetime.date(2001, 2, 5)), ('Microbiology', 61, datetime.date(2001, 6, 22), datetime.date(2000, 11, 14)), ('Pharmacology', 70, datetime.date(2001, 7, 23), datetime.date(2001, 6, 9)), ('Ethics in Medical Practice', 83, datetime.date(2001, 7, 18), datetime.date(2001, 7, 16)), ('Transplant Surgery', 92, datetime.date(2000, 9, 26), datetime.date(2000, 9, 8)), ('Robotic Surgery', 69, datetime.date(2000, 10, 22), datetime.date(2000, 11, 14)), ('Physiology', 86, datetime.date(2001, 6, 13), datetime.date(2001, 2, 7)), ('Surgical Techniques', 69, datetime.date(2001, 6, 15), datetime.date(2001, 2, 12)), ('Oncological Surgery', 91, datetime.date(2000, 11, 12), datetime.date(2001, 6, 29)), ('Orthopedic Surgery', 62, datetime.date(2000, 9, 7), datetime.date(2000, 12, 23))]</t>
  </si>
  <si>
    <t>[{'Institution Name': 'Patterson Group', 'Location': 'Philippines', 'Type of Institution': 'Private', 'Number of Years Worked There': 20, 'Medical Center Level': 'Secondary', 'Number of Surgeries Performed': 376, 'Additional Responsibilities': ['Furniture designer', 'Broadcast engineer', 'Statistician', 'Art therapist', 'Network engineer'], 'Percentage of Patients with Complications': 51.79100681200444,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'Powers-Parker', 'Location': 'Philippines', 'Type of Institution': 'Public', 'Number of Years Worked There': 16, 'Medical Center Level': 'Primary', 'Number of Surgeries Performed': 496, 'Additional Responsibilities': ['Charity fundraiser'], 'Percentage of Patients with Complications': 27.429374816127215,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'Dorsey PLC', 'Location': 'Philippines', 'Type of Institution': 'Private', 'Number of Years Worked There': 17, 'Medical Center Level': 'Tertiary', 'Number of Surgeries Performed': 868, 'Additional Responsibilities': ['Police officer', 'Race relations officer', 'Embryologist, clinical', 'Designer, blown glass/stained glass', 'Personal assistant'], 'Percentage of Patients with Complications': 17.561955191310474,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'Rhodes-Fisher', 'Location': 'Philippines', 'Type of Institution': 'Public', 'Number of Years Worked There': 18, 'Medical Center Level': 'Secondary', 'Number of Surgeries Performed': 248, 'Additional Responsibilities': ['Trade union research officer', 'Fish farm manager'], 'Percentage of Patients with Complications': 70.37734566803326,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 {'Institution Name': 'Hughes Group', 'Location': 'Philippines', 'Type of Institution': 'Private', 'Number of Years Worked There': 2, 'Medical Center Level': 'Tertiary', 'Number of Surgeries Performed': 278, 'Additional Responsibilities': ['Nurse, learning disability', 'Occupational therapist', 'Human resources officer', 'Librarian, academic', 'Horticultural therapist'], 'Percentage of Patients with Complications': 59.92758701532763, 'Patient Feedback': 'A standard experience. The doctor did their job.', 'Patient Feedback Label': 3, 'Recommendation Letters': 'There are some areas where this surgeon needs to improve.', 'Recommendation Letters Label': 2, 'Recommendations from Former Employers': "This surgeon's behavior was concerning.", 'Recommendations from Former Employers Label': 1}]</t>
  </si>
  <si>
    <t>Reed Group</t>
  </si>
  <si>
    <t>Crystal Nguyen</t>
  </si>
  <si>
    <t>001-723-344-8139</t>
  </si>
  <si>
    <t>[('Pharmacology', 96, datetime.date(1999, 3, 15), datetime.date(1999, 5, 24)), ('Oncological Surgery', 89, datetime.date(1999, 2, 20), datetime.date(1999, 4, 24)), ('Trauma Surgery', 58, datetime.date(1999, 5, 5), datetime.date(1999, 2, 20)), ('Vascular Surgery', 61, datetime.date(1999, 3, 10), datetime.date(1999, 3, 2)), ('Anesthesiology', 82, datetime.date(1999, 4, 13), datetime.date(1999, 4, 16)), ('Anesthesiology', 95, datetime.date(1999, 5, 20), datetime.date(1999, 3, 18)), ('Oncological Surgery', 89, datetime.date(1999, 4, 30), datetime.date(1999, 2, 9)), ('Surgical Techniques', 83, datetime.date(1999, 5, 5), datetime.date(1999, 4, 17)), ('Anesthesiology', 88, datetime.date(1999, 5, 15), datetime.date(1999, 5, 15)), ('Pathology', 63, datetime.date(1999, 4, 4), datetime.date(1999, 3, 27))]</t>
  </si>
  <si>
    <t>[{'Institution Name': 'Clark-Reyes', 'Location': 'Ukraine', 'Type of Institution': 'Public', 'Number of Years Worked There': 8, 'Medical Center Level': 'Primary', 'Number of Surgeries Performed': 280, 'Additional Responsibilities': [], 'Percentage of Patients with Complications': 60.789339026263036,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'Lee Group', 'Location': 'Ukraine', 'Type of Institution': 'Public', 'Number of Years Worked There': 26, 'Medical Center Level': 'Secondary', 'Number of Surgeries Performed': 416, 'Additional Responsibilities': ['Chartered legal executive (England and Wales)', 'Insurance risk surveyor'], 'Percentage of Patients with Complications': 25.90897988079588,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'Arnold PLC', 'Location': 'Ukraine', 'Type of Institution': 'Public', 'Number of Years Worked There': 27, 'Medical Center Level': 'Primary', 'Number of Surgeries Performed': 624, 'Additional Responsibilities': ['Stage manager', 'Scientist, forensic', 'Technical sales engineer', 'Recruitment consultant'], 'Percentage of Patients with Complications': 53.90570581638235,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 {'Institution Name': 'Hernandez, Brown and Fuller', 'Location': 'Ukraine', 'Type of Institution': 'Public', 'Number of Years Worked There': 30, 'Medical Center Level': 'Tertiary', 'Number of Surgeries Performed': 413, 'Additional Responsibilities': ['Engineer, civil (consulting)', 'IT consultant', 'Learning mentor', 'Financial trader', 'Production assistant, radio'], 'Percentage of Patients with Complications': 22.430582200138527, 'Patient Feedback': 'Overall, a negative experience with poor results.', 'Patient Feedback Label': 2, 'Recommendation Letters': 'I highly recommend this surgeon for their exemplary work.', 'Recommendation Letters Label': 5, 'Recommendations from Former Employers': 'I strongly endorse this surgeon for any advanced role.', 'Recommendations from Former Employers Label': 5}]</t>
  </si>
  <si>
    <t>Sosa-Edwards</t>
  </si>
  <si>
    <t>Nicholas Miller</t>
  </si>
  <si>
    <t>459.781.0213</t>
  </si>
  <si>
    <t>[('Orthopedic Surgery', 95, datetime.date(2001, 4, 13), datetime.date(2001, 4, 13)), ('Pharmacology', 59, datetime.date(2001, 4, 29), datetime.date(2001, 4, 20)), ('Transplant Surgery', 86, datetime.date(2001, 4, 21), datetime.date(2001, 5, 10)), ('Trauma Surgery', 50, datetime.date(2001, 5, 13), datetime.date(2001, 5, 14)), ('Vascular Surgery', 58, datetime.date(2001, 5, 1), datetime.date(2001, 4, 13)), ('Neurosurgery', 53, datetime.date(2001, 4, 6), datetime.date(2001, 4, 27)), ('Physiology', 58, datetime.date(2001, 4, 12), datetime.date(2001, 5, 10)), ('Surgical Techniques', 53, datetime.date(2001, 4, 22), datetime.date(2001, 4, 10)), ('Ethics in Medical Practice', 98, datetime.date(2001, 4, 8), datetime.date(2001, 5, 3)), ('Oncological Surgery', 58, datetime.date(2001, 4, 10), datetime.date(2001, 4, 4))]</t>
  </si>
  <si>
    <t>[{'Institution Name': 'Castillo LLC', 'Location': 'Russia', 'Type of Institution': 'Private', 'Number of Years Worked There': 13, 'Medical Center Level': 'Primary', 'Number of Surgeries Performed': 323, 'Additional Responsibilities': ['Designer, interior/spatial', 'Data scientist', 'Engineer, production'], 'Percentage of Patients with Complications': 20.726717503464343,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'Rodriguez Inc', 'Location': 'Russia', 'Type of Institution': 'Public', 'Number of Years Worked There': 29, 'Medical Center Level': 'Tertiary', 'Number of Surgeries Performed': 113, 'Additional Responsibilities': ['Musician', 'Contractor', 'Nurse, mental health', 'Librarian, public', 'Scientist, research (medical)'], 'Percentage of Patients with Complications': 13.623932513847715,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 {'Institution Name': 'Kim, Ellis and Parsons', 'Location': 'Russia', 'Type of Institution': 'Private', 'Number of Years Worked There': 13, 'Medical Center Level': 'Tertiary', 'Number of Surgeries Performed': 289, 'Additional Responsibilities': ['Private music teacher', 'Media planner', 'Multimedia specialist', 'Catering manager', 'Leisure centre manager'], 'Percentage of Patients with Complications': 99.38013127190024, 'Patient Feedback': 'The results were as expected, no complaints.', 'Patient Feedback Label': 3, 'Recommendation Letters': "The surgeon's overall performance is unacceptable.", 'Recommendation Letters Label': 1, 'Recommendations from Former Employers': "This surgeon's behavior was sometimes concerning.", 'Recommendations from Former Employers Label': 2}]</t>
  </si>
  <si>
    <t>Erickson Inc</t>
  </si>
  <si>
    <t>David Macias</t>
  </si>
  <si>
    <t>625-751-1396</t>
  </si>
  <si>
    <t>[('Pathology', 92, datetime.date(2001, 8, 15), datetime.date(2001, 6, 23)), ('Microbiology', 62, datetime.date(2002, 2, 20), datetime.date(2002, 9, 8)), ('Robotic Surgery', 65, datetime.date(2001, 6, 23), datetime.date(2001, 9, 7)), ('Transplant Surgery', 97, datetime.date(2002, 2, 10), datetime.date(2002, 6, 24)), ('Ethics in Medical Practice', 95, datetime.date(2001, 6, 7), datetime.date(2001, 5, 10)), ('Transplant Surgery', 69, datetime.date(2002, 11, 6), datetime.date(2002, 5, 26)), ('Pharmacology', 81, datetime.date(2001, 6, 30), datetime.date(2001, 3, 5)), ('Physiology', 97, datetime.date(2002, 4, 15), datetime.date(2001, 2, 14)), ('Robotic Surgery', 91, datetime.date(2002, 1, 23), datetime.date(2001, 7, 25)), ('Physiology', 88, datetime.date(2002, 5, 26), datetime.date(2001, 5, 7))]</t>
  </si>
  <si>
    <t>[{'Institution Name': 'Chang-Cooper', 'Location': 'France', 'Type of Institution': 'Public', 'Number of Years Worked There': 24, 'Medical Center Level': 'Secondary', 'Number of Surgeries Performed': 745, 'Additional Responsibilities': ['Photographer', 'Broadcast presenter'], 'Percentage of Patients with Complications': 64.25489702965692,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'Pearson-Bowman', 'Location': 'France', 'Type of Institution': 'Public', 'Number of Years Worked There': 8, 'Medical Center Level': 'Tertiary', 'Number of Surgeries Performed': 127, 'Additional Responsibilities': ['Administrator, sports'], 'Percentage of Patients with Complications': 73.07008161944839,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 {'Institution Name': 'Mccoy LLC', 'Location': 'France', 'Type of Institution': 'Public', 'Number of Years Worked There': 25, 'Medical Center Level': 'Secondary', 'Number of Surgeries Performed': 288, 'Additional Responsibilities': [], 'Percentage of Patients with Complications': 80.75132826759798, 'Patient Feedback': 'The surgery was performed adequately.', 'Patient Feedback Label': 3, 'Recommendation Letters': "The surgeon's performance needs improvement.", 'Recommendation Letters Label': 2, 'Recommendations from Former Employers': "The surgeon's performance is acceptable.", 'Recommendations from Former Employers Label': 3}]</t>
  </si>
  <si>
    <t>Giles Inc</t>
  </si>
  <si>
    <t>Amanda Lee</t>
  </si>
  <si>
    <t>001-240-427-1020x96356</t>
  </si>
  <si>
    <t>[('Biochemistry', 64, datetime.date(2005, 7, 30), datetime.date(1999, 5, 2)), ('Trauma Surgery', 61, datetime.date(2004, 12, 26), datetime.date(2006, 5, 27)), ('Physiology', 56, datetime.date(2000, 5, 24), datetime.date(1999, 7, 19)), ('Transplant Surgery', 92, datetime.date(1999, 1, 19), datetime.date(1998, 12, 22)), ('Transplant Surgery', 80, datetime.date(2004, 6, 10), datetime.date(2003, 9, 18)), ('Surgical Techniques', 54, datetime.date(2002, 7, 13), datetime.date(2001, 5, 3)), ('Microbiology', 88, datetime.date(1999, 3, 27), datetime.date(2002, 3, 30)), ('Pathology', 50, datetime.date(2000, 4, 14), datetime.date(2004, 10, 19)), ('Ethics in Medical Practice', 71, datetime.date(2003, 9, 21), datetime.date(2006, 2, 20)), ('Ethics in Medical Practice', 78, datetime.date(1999, 7, 17), datetime.date(2001, 2, 19))]</t>
  </si>
  <si>
    <t>[{'Institution Name': 'Johnson PLC', 'Location': 'Russia', 'Type of Institution': 'Public', 'Number of Years Worked There': 19, 'Medical Center Level': 'Primary', 'Number of Surgeries Performed': 713, 'Additional Responsibilities': ['IT consultant', 'Research officer, political party', 'Art therapist'], 'Percentage of Patients with Complications': 62.55175410254841, 'Patient Feedback': 'The overall experience was just fine.', 'Patient Feedback Label': 3, 'Recommendation Letters': "The surgeon's performance is consistent with expectations.", 'Recommendation Letters Label': 3, 'Recommendations from Former Employers': "The surgeon's performance has been consistently exemplary.", 'Recommendations from Former Employers Label': 4}]</t>
  </si>
  <si>
    <t>Morris PLC</t>
  </si>
  <si>
    <t>Wanda Henry</t>
  </si>
  <si>
    <t>001-786-383-4687x6591</t>
  </si>
  <si>
    <t>[('Surgical Techniques', 93, datetime.date(2000, 4, 27), datetime.date(2003, 10, 14)), ('Robotic Surgery', 83, datetime.date(2004, 12, 7), datetime.date(2004, 3, 3)), ('Pediatric Surgery', 67, datetime.date(2000, 5, 23), datetime.date(2004, 4, 11)), ('Emergency Medicine', 73, datetime.date(2005, 4, 15), datetime.date(2000, 7, 15)), ('Anesthesiology', 72, datetime.date(2005, 1, 7), datetime.date(2003, 5, 21)), ('Biochemistry', 81, datetime.date(2003, 7, 21), datetime.date(2006, 5, 3)), ('Oncological Surgery', 58, datetime.date(2000, 5, 6), datetime.date(2005, 9, 8)), ('Neurosurgery', 73, datetime.date(2005, 5, 13), datetime.date(2001, 4, 15)), ('Plastic and Reconstructive Surgery', 94, datetime.date(2001, 6, 28), datetime.date(2005, 7, 14)), ('Microbiology', 67, datetime.date(2002, 4, 22), datetime.date(2003, 9, 25))]</t>
  </si>
  <si>
    <t>[{'Institution Name': 'Jones, Whitaker and Ross', 'Location': 'France', 'Type of Institution': 'Private', 'Number of Years Worked There': 27, 'Medical Center Level': 'Primary', 'Number of Surgeries Performed': 557, 'Additional Responsibilities': ['Logistics and distribution manager', 'Aid worker'], 'Percentage of Patients with Complications': 76.02302223927711,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'Strickland LLC', 'Location': 'France', 'Type of Institution': 'Public', 'Number of Years Worked There': 30, 'Medical Center Level': 'Tertiary', 'Number of Surgeries Performed': 670, 'Additional Responsibilities': ['Psychiatrist', 'Site engineer', 'Advertising account planner'], 'Percentage of Patients with Complications': 20.734413418831497,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'Williams-Yang', 'Location': 'France', 'Type of Institution': 'Public', 'Number of Years Worked There': 1, 'Medical Center Level': 'Tertiary', 'Number of Surgeries Performed': 312, 'Additional Responsibilities': ['General practice doctor', 'Agricultural engineer'], 'Percentage of Patients with Complications': 83.24408978329762,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'Thomas-Williams', 'Location': 'France', 'Type of Institution': 'Private', 'Number of Years Worked There': 6, 'Medical Center Level': 'Tertiary', 'Number of Surgeries Performed': 623, 'Additional Responsibilities': ['Engineer, land', 'Local government officer', 'Proofreader', 'Mining engineer'], 'Percentage of Patients with Complications': 82.00262873410054,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 {'Institution Name': 'Green-Koch', 'Location': 'France', 'Type of Institution': 'Private', 'Number of Years Worked There': 15, 'Medical Center Level': 'Secondary', 'Number of Surgeries Performed': 615, 'Additional Responsibilities': [], 'Percentage of Patients with Complications': 29.072836228161382, 'Patient Feedback': 'Disappointed with the procedure and the lack of care.', 'Patient Feedback Label': 2, 'Recommendation Letters': 'I strongly discourage hiring this surgeon.', 'Recommendation Letters Label': 1, 'Recommendations from Former Employers': "The surgeon's performance is up to standard.", 'Recommendations from Former Employers Label': 3}]</t>
  </si>
  <si>
    <t>Ruiz-Dodson</t>
  </si>
  <si>
    <t>Laura Green</t>
  </si>
  <si>
    <t>001-664-636-1578x6748</t>
  </si>
  <si>
    <t>[('Emergency Medicine', 85, datetime.date(2000, 2, 15), datetime.date(1998, 9, 14)), ('Transplant Surgery', 56, datetime.date(1995, 4, 18), datetime.date(1995, 12, 28)), ('Biochemistry', 61, datetime.date(1998, 12, 16), datetime.date(1996, 12, 21)), ('Ethics in Medical Practice', 83, datetime.date(2000, 12, 29), datetime.date(1999, 1, 16)), ('Pediatric Surgery', 64, datetime.date(1998, 7, 24), datetime.date(1999, 5, 12)), ('Orthopedic Surgery', 99, datetime.date(2000, 8, 15), datetime.date(1995, 10, 24)), ('Biochemistry', 93, datetime.date(1995, 11, 21), datetime.date(1998, 5, 8)), ('Ethics in Medical Practice', 95, datetime.date(1997, 7, 17), datetime.date(2000, 10, 7)), ('Physiology', 81, datetime.date(2001, 3, 5), datetime.date(1996, 12, 10)), ('Microbiology', 98, datetime.date(1999, 1, 30), datetime.date(1996, 2, 29))]</t>
  </si>
  <si>
    <t>[{'Institution Name': 'Simpson PLC', 'Location': 'South Africa', 'Type of Institution': 'Public', 'Number of Years Worked There': 30, 'Medical Center Level': 'Primary', 'Number of Surgeries Performed': 633, 'Additional Responsibilities': ['Investment analyst', 'Research scientist (medical)', 'Research officer, political party', 'Designer, industrial/product'], 'Percentage of Patients with Complications': 51.94018254952456,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 {'Institution Name': 'Smith-Mcmillan', 'Location': 'South Africa', 'Type of Institution': 'Private', 'Number of Years Worked There': 17, 'Medical Center Level': 'Tertiary', 'Number of Surgeries Performed': 896, 'Additional Responsibilities': ['Social worker'], 'Percentage of Patients with Complications': 42.667645335763794, 'Patient Feedback': "Couldn't be happier with the results and the care provided.", 'Patient Feedback Label': 5, 'Recommendation Letters': 'The surgeon meets the necessary requirements.', 'Recommendation Letters Label': 3, 'Recommendations from Former Employers': "The surgeon's work has been satisfactory and meets basic standards.", 'Recommendations from Former Employers Label': 3}]</t>
  </si>
  <si>
    <t>Martinez, Banks and Carroll</t>
  </si>
  <si>
    <t>Toni Barry</t>
  </si>
  <si>
    <t>[('Oncological Surgery', 73, datetime.date(1998, 2, 23), datetime.date(2003, 9, 26)), ('Oncological Surgery', 86, datetime.date(1997, 12, 15), datetime.date(2004, 3, 17)), ('Robotic Surgery', 83, datetime.date(2003, 11, 17), datetime.date(2000, 9, 26)), ('Anatomy', 57, datetime.date(2002, 12, 23), datetime.date(2003, 4, 5)), ('Biochemistry', 88, datetime.date(1997, 4, 12), datetime.date(1995, 9, 12)), ('Vascular Surgery', 75, datetime.date(1998, 10, 16), datetime.date(2002, 1, 26)), ('Pathology', 96, datetime.date(1996, 8, 27), datetime.date(1997, 8, 3)), ('Transplant Surgery', 99, datetime.date(1996, 4, 2), datetime.date(1995, 4, 22)), ('Surgical Techniques', 64, datetime.date(2004, 7, 15), datetime.date(1998, 5, 21)), ('Pediatric Surgery', 92, datetime.date(2002, 1, 25), datetime.date(1999, 2, 15))]</t>
  </si>
  <si>
    <t>[{'Institution Name': 'Mcmahon, Burgess and Martinez', 'Location': 'Hungary', 'Type of Institution': 'Public', 'Number of Years Worked There': 10, 'Medical Center Level': 'Tertiary', 'Number of Surgeries Performed': 247, 'Additional Responsibilities': ['Barrister'], 'Percentage of Patients with Complications': 19.597652682479747, 'Patient Feedback': 'The surgery was well done and the follow-up was great.', 'Patient Feedback Label': 4, 'Recommendation Letters': 'The surgeon has shown sufficient professional competence.', 'Recommendation Letters Label': 3, 'Recommendations from Former Employers': 'I have no hesitation in recommending this surgeon.', 'Recommendations from Former Employers Label': 4}]</t>
  </si>
  <si>
    <t>Lin Ltd</t>
  </si>
  <si>
    <t>Dominic Chung</t>
  </si>
  <si>
    <t>254.773.0340</t>
  </si>
  <si>
    <t>[('Cardiothoracic Surgery', 58, datetime.date(2007, 11, 8), datetime.date(2007, 5, 2)), ('Microbiology', 88, datetime.date(2006, 6, 7), datetime.date(2006, 5, 1)), ('Vascular Surgery', 74, datetime.date(2004, 10, 16), datetime.date(2007, 11, 27)), ('Anatomy', 64, datetime.date(2007, 1, 10), datetime.date(2007, 3, 25)), ('Oncological Surgery', 72, datetime.date(2005, 11, 14), datetime.date(2005, 7, 31)), ('Physiology', 78, datetime.date(2006, 3, 27), datetime.date(2006, 11, 6)), ('Orthopedic Surgery', 87, datetime.date(2007, 6, 28), datetime.date(2007, 6, 4)), ('Anesthesiology', 60, datetime.date(2006, 12, 11), datetime.date(2005, 1, 22)), ('Neurosurgery', 66, datetime.date(2006, 5, 23), datetime.date(2004, 5, 26)), ('Vascular Surgery', 63, datetime.date(2005, 7, 27), datetime.date(2004, 10, 2))]</t>
  </si>
  <si>
    <t>[{'Institution Name': 'Gutierrez, Mason and Bright', 'Location': 'Brazil', 'Type of Institution': 'Private', 'Number of Years Worked There': 17, 'Medical Center Level': 'Secondary', 'Number of Surgeries Performed': 641, 'Additional Responsibilities': ['Air broker'], 'Percentage of Patients with Complications': 12.6341836365921, 'Patient Feedback': 'The doctor was amazing and the surgery was perfect.', 'Patient Feedback Label': 5, 'Recommendation Letters': 'There have been a few complaints about this surgeon.', 'Recommendation Letters Label': 2, 'Recommendations from Former Employers': "This surgeon's performance had highs and lows.", 'Recommendations from Former Employers Label': 2}]</t>
  </si>
  <si>
    <t>West PLC</t>
  </si>
  <si>
    <t>Melanie Jenkins</t>
  </si>
  <si>
    <t>(826)324-1911x283</t>
  </si>
  <si>
    <t>[('Orthopedic Surgery', 71, datetime.date(1994, 11, 19), datetime.date(1994, 10, 4)), ('Orthopedic Surgery', 97, datetime.date(1994, 12, 30), datetime.date(1994, 12, 6)), ('Anesthesiology', 57, datetime.date(1994, 10, 7), datetime.date(1994, 12, 2)), ('Cardiothoracic Surgery', 71, datetime.date(1994, 12, 26), datetime.date(1994, 10, 20)), ('Neurosurgery', 86, datetime.date(1994, 12, 21), datetime.date(1994, 12, 18)), ('Vascular Surgery', 81, datetime.date(1994, 12, 22), datetime.date(1994, 10, 13)), ('Emergency Medicine', 61, datetime.date(1995, 2, 4), datetime.date(1994, 12, 16)), ('Plastic and Reconstructive Surgery', 86, datetime.date(1995, 1, 8), datetime.date(1994, 11, 11)), ('Pediatric Surgery', 75, datetime.date(1994, 12, 6), datetime.date(1994, 12, 15)), ('Microbiology', 55, datetime.date(1995, 1, 15), datetime.date(1994, 11, 26))]</t>
  </si>
  <si>
    <t>[{'Institution Name': 'Church Ltd', 'Location': 'Romania', 'Type of Institution': 'Public', 'Number of Years Worked There': 14, 'Medical Center Level': 'Secondary', 'Number of Surgeries Performed': 933, 'Additional Responsibilities': [], 'Percentage of Patients with Complications': 70.18988731205191,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'Mitchell, Beard and Nelson', 'Location': 'Romania', 'Type of Institution': 'Private', 'Number of Years Worked There': 13, 'Medical Center Level': 'Tertiary', 'Number of Surgeries Performed': 957, 'Additional Responsibilities': ['Energy engineer', 'Insurance broker', 'Patent attorney', 'Surgeon', 'Statistician'], 'Percentage of Patients with Complications': 27.108164183055205,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'Davis-Coleman', 'Location': 'Romania', 'Type of Institution': 'Private', 'Number of Years Worked There': 23, 'Medical Center Level': 'Tertiary', 'Number of Surgeries Performed': 572, 'Additional Responsibilities': ['Technical author', 'Senior tax professional/tax inspector', 'Scientist, clinical (histocompatibility and immunogenetics)', 'Engineer, maintenance (IT)', 'Learning mentor'], 'Percentage of Patients with Complications': 76.76395397074049,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'Yu, Beasley and Ramos', 'Location': 'Romania', 'Type of Institution': 'Public', 'Number of Years Worked There': 9, 'Medical Center Level': 'Primary', 'Number of Surgeries Performed': 175, 'Additional Responsibilities': [], 'Percentage of Patients with Complications': 80.40292315209618,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 {'Institution Name': 'Aguilar, Jones and Murphy', 'Location': 'Romania', 'Type of Institution': 'Public', 'Number of Years Worked There': 2, 'Medical Center Level': 'Primary', 'Number of Surgeries Performed': 609, 'Additional Responsibilities': ['Investment banker, operational'], 'Percentage of Patients with Complications': 37.036546549859196, 'Patient Feedback': 'Top-quality care and excellent surgical results.', 'Patient Feedback Label': 5, 'Recommendation Letters': "The surgeon's track record is not entirely positive.", 'Recommendation Letters Label': 2, 'Recommendations from Former Employers': 'The surgeon has shown remarkable skills and dedication.', 'Recommendations from Former Employers Label': 5}]</t>
  </si>
  <si>
    <t>Wilson-Smith</t>
  </si>
  <si>
    <t>Chris George</t>
  </si>
  <si>
    <t>883-796-2144x25842</t>
  </si>
  <si>
    <t>[('Surgical Techniques', 60, datetime.date(2005, 3, 22), datetime.date(2005, 11, 8)), ('Orthopedic Surgery', 60, datetime.date(2007, 9, 14), datetime.date(2002, 12, 31)), ('Microbiology', 59, datetime.date(2002, 5, 21), datetime.date(2003, 12, 3)), ('Vascular Surgery', 94, datetime.date(2007, 1, 25), datetime.date(2007, 4, 28)), ('Oncological Surgery', 70, datetime.date(2003, 4, 19), datetime.date(2005, 4, 24)), ('Microbiology', 97, datetime.date(2003, 12, 21), datetime.date(2004, 11, 27)), ('Microbiology', 97, datetime.date(2004, 3, 1), datetime.date(2006, 2, 6)), ('Ethics in Medical Practice', 95, datetime.date(2006, 1, 1), datetime.date(2003, 5, 23)), ('Pathology', 75, datetime.date(2002, 9, 22), datetime.date(2006, 2, 1)), ('Anesthesiology', 62, datetime.date(2004, 4, 8), datetime.date(2004, 2, 9))]</t>
  </si>
  <si>
    <t>[{'Institution Name': 'Tucker Group', 'Location': 'France', 'Type of Institution': 'Private', 'Number of Years Worked There': 10, 'Medical Center Level': 'Tertiary', 'Number of Surgeries Performed': 807, 'Additional Responsibilities': ['Arts administrator'], 'Percentage of Patients with Complications': 58.53945865790035,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'West, Salazar and Noble', 'Location': 'France', 'Type of Institution': 'Public', 'Number of Years Worked There': 20, 'Medical Center Level': 'Primary', 'Number of Surgeries Performed': 883, 'Additional Responsibilities': ['Broadcast engineer', 'Hydrographic surveyor'], 'Percentage of Patients with Complications': 89.41380048051609,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'Brown, Hall and Escobar', 'Location': 'France', 'Type of Institution': 'Public', 'Number of Years Worked There': 18, 'Medical Center Level': 'Secondary', 'Number of Surgeries Performed': 880, 'Additional Responsibilities': ['Insurance broker', 'Police officer', 'Public affairs consultant', 'Radiation protection practitioner', 'Social worker'], 'Percentage of Patients with Complications': 45.738436192703055,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'Goodman and Sons', 'Location': 'France', 'Type of Institution': 'Public', 'Number of Years Worked There': 9, 'Medical Center Level': 'Tertiary', 'Number of Surgeries Performed': 185, 'Additional Responsibilities': [], 'Percentage of Patients with Complications': 13.942270278060665,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 {'Institution Name': 'Serrano LLC', 'Location': 'France', 'Type of Institution': 'Private', 'Number of Years Worked There': 23, 'Medical Center Level': 'Secondary', 'Number of Surgeries Performed': 316, 'Additional Responsibilities': ['Hydrographic surveyor'], 'Percentage of Patients with Complications': 25.00085624368287, 'Patient Feedback': 'The results were not what I hoped for.', 'Patient Feedback Label': 2, 'Recommendation Letters': 'Multiple complaints from patients about this surgeon.', 'Recommendation Letters Label': 1, 'Recommendations from Former Employers': 'I have no hesitation in recommending this surgeon.', 'Recommendations from Former Employers Label': 4}]</t>
  </si>
  <si>
    <t>James, Bennett and Smith</t>
  </si>
  <si>
    <t>Christopher Nichols</t>
  </si>
  <si>
    <t>001-472-413-9223x62412</t>
  </si>
  <si>
    <t>[('Plastic and Reconstructive Surgery', 62, datetime.date(2001, 11, 6), datetime.date(2004, 8, 18)), ('Physiology', 89, datetime.date(2003, 4, 23), datetime.date(2004, 2, 4)), ('Vascular Surgery', 51, datetime.date(2004, 9, 28), datetime.date(2004, 8, 20)), ('Microbiology', 52, datetime.date(2004, 12, 18), datetime.date(2005, 2, 21)), ('Anesthesiology', 80, datetime.date(2004, 9, 4), datetime.date(2004, 5, 28)), ('Pharmacology', 100, datetime.date(2003, 9, 30), datetime.date(2004, 2, 4)), ('Neurosurgery', 85, datetime.date(2004, 6, 8), datetime.date(2002, 9, 1)), ('Cardiothoracic Surgery', 63, datetime.date(2002, 11, 28), datetime.date(2001, 10, 30)), ('Pediatric Surgery', 81, datetime.date(2004, 8, 2), datetime.date(2003, 6, 18)), ('Pathology', 96, datetime.date(2004, 8, 6), datetime.date(2002, 7, 15))]</t>
  </si>
  <si>
    <t>[{'Institution Name': 'Johnson, Davis and Morgan', 'Location': 'Russia', 'Type of Institution': 'Public', 'Number of Years Worked There': 16, 'Medical Center Level': 'Tertiary', 'Number of Surgeries Performed': 69, 'Additional Responsibilities': ['Clinical cytogeneticist', 'Garment/textile technologist', 'Pharmacist, hospital', 'Engineer, civil (consulting)'], 'Percentage of Patients with Complications': 49.56331953067837,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'Maxwell and Sons', 'Location': 'Russia', 'Type of Institution': 'Private', 'Number of Years Worked There': 12, 'Medical Center Level': 'Primary', 'Number of Surgeries Performed': 903, 'Additional Responsibilities': ['Presenter, broadcasting', 'Engineer, petroleum', 'Community education officer', 'Race relations officer'], 'Percentage of Patients with Complications': 49.75695320267426,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'Hurley Inc', 'Location': 'Russia', 'Type of Institution': 'Private', 'Number of Years Worked There': 30, 'Medical Center Level': 'Primary', 'Number of Surgeries Performed': 744, 'Additional Responsibilities': ['Holiday representative'], 'Percentage of Patients with Complications': 87.4136278955045,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'Hunter Group', 'Location': 'Russia', 'Type of Institution': 'Private', 'Number of Years Worked There': 7, 'Medical Center Level': 'Primary', 'Number of Surgeries Performed': 357, 'Additional Responsibilities': ['Farm manager', 'Financial controller', 'Race relations officer'], 'Percentage of Patients with Complications': 7.875374221577658,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 {'Institution Name': 'Sloan LLC', 'Location': 'Russia', 'Type of Institution': 'Public', 'Number of Years Worked There': 17, 'Medical Center Level': 'Primary', 'Number of Surgeries Performed': 726, 'Additional Responsibilities': ['Legal secretary'], 'Percentage of Patients with Complications': 5.7020243222166584, 'Patient Feedback': 'The surgery went perfectly and the follow-up care was great.', 'Patient Feedback Label': 5, 'Recommendation Letters': 'The surgeon has demonstrated adequate skills.', 'Recommendation Letters Label': 3, 'Recommendations from Former Employers': 'This surgeon is a top-tier professional with outstanding abilities.', 'Recommendations from Former Employers Label': 5}]</t>
  </si>
  <si>
    <t>Torres, Baldwin and Evans</t>
  </si>
  <si>
    <t>Mr. Sean Morris</t>
  </si>
  <si>
    <t>380-816-5274</t>
  </si>
  <si>
    <t>[('Anesthesiology', 50, datetime.date(2003, 9, 18), datetime.date(2004, 12, 8)), ('Surgical Techniques', 77, datetime.date(1999, 3, 3), datetime.date(2000, 7, 10)), ('Pharmacology', 93, datetime.date(2004, 10, 11), datetime.date(2003, 4, 17)), ('Ethics in Medical Practice', 92, datetime.date(2001, 4, 5), datetime.date(2006, 7, 31)), ('Emergency Medicine', 66, datetime.date(2001, 2, 8), datetime.date(1997, 1, 22)), ('Microbiology', 81, datetime.date(1998, 10, 16), datetime.date(2002, 4, 16)), ('Pharmacology', 73, datetime.date(2000, 2, 1), datetime.date(1999, 10, 13)), ('Cardiothoracic Surgery', 72, datetime.date(2002, 9, 25), datetime.date(2002, 4, 6)), ('Pediatric Surgery', 78, datetime.date(1996, 1, 2), datetime.date(2004, 9, 2)), ('Oncological Surgery', 73, datetime.date(2005, 4, 10), datetime.date(2001, 2, 8))]</t>
  </si>
  <si>
    <t>[{'Institution Name': 'Malone Ltd', 'Location': 'United States', 'Type of Institution': 'Private', 'Number of Years Worked There': 28, 'Medical Center Level': 'Secondary', 'Number of Surgeries Performed': 790, 'Additional Responsibilities': ['Production designer, theatre/television/film', 'Event organiser', 'Printmaker', 'Telecommunications researcher'], 'Percentage of Patients with Complications': 71.64038837256619, 'Patient Feedback': "The doctor was indifferent and the surgery wasn't successful.", 'Patient Feedback Label': 2, 'Recommendation Letters': 'The surgeon meets the expected level of competence.', 'Recommendation Letters Label': 3, 'Recommendations from Former Employers': "The surgeon's work is reliable and meets expectations.", 'Recommendations from Former Employers Label': 3}]</t>
  </si>
  <si>
    <t>Porter-Park</t>
  </si>
  <si>
    <t>Gary Mckinney</t>
  </si>
  <si>
    <t>001-590-774-4359x191</t>
  </si>
  <si>
    <t>[('Microbiology', 80, datetime.date(2004, 10, 30), datetime.date(2006, 8, 4)), ('Vascular Surgery', 55, datetime.date(2008, 7, 23), datetime.date(2003, 1, 25)), ('Robotic Surgery', 81, datetime.date(2008, 3, 23), datetime.date(2004, 10, 18)), ('Trauma Surgery', 73, datetime.date(2006, 10, 22), datetime.date(2005, 11, 3)), ('Pediatric Surgery', 62, datetime.date(2003, 4, 5), datetime.date(2003, 8, 19)), ('Physiology', 88, datetime.date(2008, 4, 28), datetime.date(2006, 9, 22)), ('Oncological Surgery', 82, datetime.date(2005, 1, 18), datetime.date(2007, 4, 1)), ('Emergency Medicine', 89, datetime.date(2007, 4, 12), datetime.date(2004, 11, 17)), ('Anesthesiology', 59, datetime.date(2008, 7, 8), datetime.date(2008, 12, 27)), ('Biochemistry', 67, datetime.date(2006, 11, 7), datetime.date(2006, 3, 6))]</t>
  </si>
  <si>
    <t>[{'Institution Name': 'Johnson Ltd', 'Location': 'Argentina', 'Type of Institution': 'Private', 'Number of Years Worked There': 18, 'Medical Center Level': 'Primary', 'Number of Surgeries Performed': 694, 'Additional Responsibilities': [], 'Percentage of Patients with Complications': 17.64441830553476,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'Torres and Sons', 'Location': 'Argentina', 'Type of Institution': 'Private', 'Number of Years Worked There': 13, 'Medical Center Level': 'Secondary', 'Number of Surgeries Performed': 950, 'Additional Responsibilities': ['Neurosurgeon', 'Architectural technologist'], 'Percentage of Patients with Complications': 48.33590734816605,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'Simmons, Mcdowell and Jones', 'Location': 'Argentina', 'Type of Institution': 'Private', 'Number of Years Worked There': 26, 'Medical Center Level': 'Primary', 'Number of Surgeries Performed': 896, 'Additional Responsibilities': ['Administrator, arts', 'Pharmacist, hospital'], 'Percentage of Patients with Complications': 66.76030327602403,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 {'Institution Name': 'Richardson Ltd', 'Location': 'Argentina', 'Type of Institution': 'Private', 'Number of Years Worked There': 6, 'Medical Center Level': 'Tertiary', 'Number of Surgeries Performed': 204, 'Additional Responsibilities': ['Surveyor, land/geomatics', 'Herbalist', 'Prison officer', 'Science writer', 'Geographical information systems officer'], 'Percentage of Patients with Complications': 49.972287005043036, 'Patient Feedback': "Couldn't be happier with the surgery and the follow-up care.", 'Patient Feedback Label': 5, 'Recommendation Letters': 'The surgeon has made several critical mistakes.', 'Recommendation Letters Label': 1, 'Recommendations from Former Employers': "The surgeon's work is consistently of high quality.", 'Recommendations from Former Employers Label': 4}]</t>
  </si>
  <si>
    <t>York Group</t>
  </si>
  <si>
    <t>John Stanley</t>
  </si>
  <si>
    <t>983.206.6961x6158</t>
  </si>
  <si>
    <t>[('Cardiothoracic Surgery', 59, datetime.date(1999, 2, 21), datetime.date(2003, 6, 27)), ('Oncological Surgery', 89, datetime.date(2003, 8, 24), datetime.date(2003, 8, 27)), ('Pharmacology', 76, datetime.date(2004, 5, 12), datetime.date(2005, 2, 7)), ('Physiology', 74, datetime.date(1999, 8, 2), datetime.date(2000, 6, 10)), ('Pharmacology', 99, datetime.date(2000, 8, 20), datetime.date(1999, 1, 3)), ('Surgical Techniques', 85, datetime.date(2002, 2, 7), datetime.date(2005, 4, 11)), ('Anesthesiology', 93, datetime.date(1999, 11, 16), datetime.date(2004, 11, 6)), ('Physiology', 91, datetime.date(2001, 2, 13), datetime.date(2002, 6, 8)), ('Transplant Surgery', 66, datetime.date(2000, 12, 6), datetime.date(2002, 12, 20)), ('Pathology', 75, datetime.date(2005, 4, 18), datetime.date(2003, 5, 6))]</t>
  </si>
  <si>
    <t>[{'Institution Name': 'Caldwell-Griffith', 'Location': 'Uzbekistan', 'Type of Institution': 'Public', 'Number of Years Worked There': 8, 'Medical Center Level': 'Secondary', 'Number of Surgeries Performed': 102, 'Additional Responsibilities': ['Film/video editor', 'Magazine features editor'], 'Percentage of Patients with Complications': 80.37457739177346, 'Patient Feedback': 'The procedure was successful and the doctor was attentive.', 'Patient Feedback Label': 4, 'Recommendation Letters': "The surgeon's performance has been consistently exemplary.", 'Recommendation Letters Label': 4, 'Recommendations from Former Employers': 'This surgeon is highly reliable and competent.', 'Recommendations from Former Employers Label': 4}]</t>
  </si>
  <si>
    <t>Moore, Martinez and Shaffer</t>
  </si>
  <si>
    <t>Kyle Hansen</t>
  </si>
  <si>
    <t>001-555-482-6355x26066</t>
  </si>
  <si>
    <t>[('Microbiology', 58, datetime.date(1995, 1, 14), datetime.date(2004, 1, 7)), ('Robotic Surgery', 54, datetime.date(1995, 7, 6), datetime.date(1996, 12, 1)), ('Plastic and Reconstructive Surgery', 55, datetime.date(1997, 7, 13), datetime.date(2002, 8, 10)), ('Oncological Surgery', 65, datetime.date(2005, 2, 12), datetime.date(2005, 10, 1)), ('Pathology', 71, datetime.date(1995, 3, 13), datetime.date(2003, 1, 10)), ('Neurosurgery', 94, datetime.date(2002, 10, 13), datetime.date(1995, 7, 24)), ('Anatomy', 66, datetime.date(2002, 3, 26), datetime.date(1999, 7, 16)), ('Transplant Surgery', 69, datetime.date(2001, 12, 14), datetime.date(1998, 8, 12)), ('Cardiothoracic Surgery', 77, datetime.date(1995, 3, 14), datetime.date(1998, 2, 24)), ('Surgical Techniques', 75, datetime.date(2000, 6, 22), datetime.date(2005, 3, 23))]</t>
  </si>
  <si>
    <t>[{'Institution Name': 'Giles, Allen and Douglas', 'Location': 'United States', 'Type of Institution': 'Private', 'Number of Years Worked There': 17, 'Medical Center Level': 'Secondary', 'Number of Surgeries Performed': 41, 'Additional Responsibilities': ['Engineer, energy', 'Dentist', 'Chemical engineer'], 'Percentage of Patients with Complications': 5.666902806053564,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 {'Institution Name': 'Lewis, Lewis and Bradford', 'Location': 'United States', 'Type of Institution': 'Private', 'Number of Years Worked There': 9, 'Medical Center Level': 'Primary', 'Number of Surgeries Performed': 878, 'Additional Responsibilities': ['Chartered loss adjuster', 'Counselling psychologist'], 'Percentage of Patients with Complications': 59.469813406090665, 'Patient Feedback': "Not happy with the results. The doctor didn't seem to care much.", 'Patient Feedback Label': 2, 'Recommendation Letters': 'I have no reservations in recommending this surgeon for any position.', 'Recommendation Letters Label': 5, 'Recommendations from Former Employers': "The surgeon's performance is acceptable.", 'Recommendations from Former Employers Label': 3}]</t>
  </si>
  <si>
    <t>Powell, Curtis and Watkins</t>
  </si>
  <si>
    <t>Brianna Cooke</t>
  </si>
  <si>
    <t>772-560-7543x8046</t>
  </si>
  <si>
    <t>[('Microbiology', 67, datetime.date(2008, 4, 23), datetime.date(2006, 2, 14)), ('Pediatric Surgery', 100, datetime.date(2004, 8, 12), datetime.date(2008, 2, 13)), ('Orthopedic Surgery', 54, datetime.date(2004, 12, 27), datetime.date(2004, 6, 8)), ('Robotic Surgery', 90, datetime.date(2006, 8, 3), datetime.date(2006, 11, 29)), ('Pediatric Surgery', 69, datetime.date(2008, 8, 3), datetime.date(2004, 8, 30)), ('Anesthesiology', 74, datetime.date(2006, 5, 28), datetime.date(2004, 11, 24)), ('Pathology', 62, datetime.date(2006, 12, 4), datetime.date(2004, 9, 2)), ('Pediatric Surgery', 82, datetime.date(2007, 6, 3), datetime.date(2006, 1, 11)), ('Cardiothoracic Surgery', 61, datetime.date(2008, 6, 8), datetime.date(2004, 10, 10)), ('Trauma Surgery', 96, datetime.date(2005, 5, 22), datetime.date(2005, 7, 23))]</t>
  </si>
  <si>
    <t>[{'Institution Name': 'Harris Inc', 'Location': 'Ethiopia', 'Type of Institution': 'Private', 'Number of Years Worked There': 2, 'Medical Center Level': 'Tertiary', 'Number of Surgeries Performed': 458, 'Additional Responsibilities': ['Museum/gallery exhibitions officer', 'Engineering geologist', 'Radio broadcast assistant', 'Theme park manager'], 'Percentage of Patients with Complications': 39.79689846567209,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'Phillips Ltd', 'Location': 'Ethiopia', 'Type of Institution': 'Public', 'Number of Years Worked There': 9, 'Medical Center Level': 'Primary', 'Number of Surgeries Performed': 334, 'Additional Responsibilities': ['Chief Marketing Officer', 'Engineer, electrical'], 'Percentage of Patients with Complications': 32.78224397910006,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 {'Institution Name': 'Charles PLC', 'Location': 'Ethiopia', 'Type of Institution': 'Public', 'Number of Years Worked There': 3, 'Medical Center Level': 'Tertiary', 'Number of Surgeries Performed': 855, 'Additional Responsibilities': ['Conservator, furniture', 'Surveyor, minerals', 'Health and safety adviser', 'Dance movement psychotherapist', 'Tax adviser'], 'Percentage of Patients with Complications': 45.58368671848243, 'Patient Feedback': 'The doctor was incredibly skilled and the surgery went perfectly.', 'Patient Feedback Label': 5, 'Recommendation Letters': 'This surgeon is a top-tier professional with outstanding abilities.', 'Recommendation Letters Label': 5, 'Recommendations from Former Employers': "This surgeon's tenure was highly unsatisfactory.", 'Recommendations from Former Employers Label': 1}]</t>
  </si>
  <si>
    <t>Morrison, Burns and Lawson</t>
  </si>
  <si>
    <t>John Mueller</t>
  </si>
  <si>
    <t>[('Physiology', 70, datetime.date(2003, 8, 22), datetime.date(2000, 9, 7)), ('Orthopedic Surgery', 98, datetime.date(2004, 11, 30), datetime.date(2005, 9, 12)), ('Anatomy', 74, datetime.date(2003, 5, 5), datetime.date(2003, 1, 17)), ('Vascular Surgery', 69, datetime.date(2000, 12, 6), datetime.date(2001, 12, 14)), ('Anatomy', 76, datetime.date(2006, 2, 17), datetime.date(2002, 4, 13)), ('Biochemistry', 72, datetime.date(2000, 8, 24), datetime.date(2005, 8, 2)), ('Anesthesiology', 82, datetime.date(2001, 12, 4), datetime.date(2003, 1, 30)), ('Trauma Surgery', 86, datetime.date(2003, 4, 1), datetime.date(2007, 1, 6)), ('Microbiology', 87, datetime.date(2004, 7, 2), datetime.date(2003, 5, 8)), ('Trauma Surgery', 54, datetime.date(2003, 9, 8), datetime.date(2001, 7, 13))]</t>
  </si>
  <si>
    <t>[{'Institution Name': 'Turner Group', 'Location': 'France', 'Type of Institution': 'Private', 'Number of Years Worked There': 9, 'Medical Center Level': 'Tertiary', 'Number of Surgeries Performed': 823, 'Additional Responsibilities': ['Structural engineer'], 'Percentage of Patients with Complications': 74.18814757651525,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'Scott, Owen and Murphy', 'Location': 'France', 'Type of Institution': 'Private', 'Number of Years Worked There': 5, 'Medical Center Level': 'Primary', 'Number of Surgeries Performed': 492, 'Additional Responsibilities': [], 'Percentage of Patients with Complications': 45.83784143875085,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'Stevens Inc', 'Location': 'France', 'Type of Institution': 'Public', 'Number of Years Worked There': 3, 'Medical Center Level': 'Tertiary', 'Number of Surgeries Performed': 586, 'Additional Responsibilities': ['Communications engineer', 'Designer, graphic', 'Estate manager/land agent'], 'Percentage of Patients with Complications': 92.41287365546327,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'Collins, Dickson and Carpenter', 'Location': 'France', 'Type of Institution': 'Private', 'Number of Years Worked There': 6, 'Medical Center Level': 'Primary', 'Number of Surgeries Performed': 269, 'Additional Responsibilities': ['Lecturer, further education', 'Sports therapist', 'Administrator'], 'Percentage of Patients with Complications': 39.70704321520785,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 {'Institution Name': 'Sosa and Sons', 'Location': 'France', 'Type of Institution': 'Private', 'Number of Years Worked There': 28, 'Medical Center Level': 'Primary', 'Number of Surgeries Performed': 625, 'Additional Responsibilities': ['Designer, multimedia', 'Music therapist', 'Surveyor, building'], 'Percentage of Patients with Complications': 25.780154222491948, 'Patient Feedback': 'I am very disappointed. The surgery was botched and the aftercare was awful.', 'Patient Feedback Label': 1, 'Recommendation Letters': "There are serious concerns about this surgeon's abilities.", 'Recommendation Letters Label': 1, 'Recommendations from Former Employers': 'This surgeon is highly skilled and professional.', 'Recommendations from Former Employers Label': 5}]</t>
  </si>
  <si>
    <t>Woodard and Sons</t>
  </si>
  <si>
    <t>Daniel Atkins</t>
  </si>
  <si>
    <t>+1-328-331-8778x774</t>
  </si>
  <si>
    <t>[('Pediatric Surgery', 100, datetime.date(2005, 9, 20), datetime.date(2004, 5, 14)), ('Pediatric Surgery', 94, datetime.date(2005, 1, 27), datetime.date(2005, 8, 17)), ('Vascular Surgery', 85, datetime.date(2006, 5, 21), datetime.date(2005, 4, 15)), ('Biochemistry', 82, datetime.date(2002, 12, 9), datetime.date(2005, 11, 30)), ('Pathology', 53, datetime.date(2003, 8, 23), datetime.date(2002, 7, 16)), ('Oncological Surgery', 60, datetime.date(2004, 10, 30), datetime.date(2005, 7, 4)), ('Biochemistry', 64, datetime.date(2005, 8, 31), datetime.date(2002, 9, 26)), ('Ethics in Medical Practice', 77, datetime.date(2001, 11, 24), datetime.date(2002, 7, 11)), ('Pharmacology', 85, datetime.date(2002, 8, 13), datetime.date(2004, 6, 12)), ('Pathology', 56, datetime.date(2003, 12, 19), datetime.date(2002, 9, 18))]</t>
  </si>
  <si>
    <t>[{'Institution Name': 'Sanchez, Oliver and Diaz', 'Location': 'United Kingdom', 'Type of Institution': 'Public', 'Number of Years Worked There': 27, 'Medical Center Level': 'Tertiary', 'Number of Surgeries Performed': 938, 'Additional Responsibilities': ['Sport and exercise psychologist'], 'Percentage of Patients with Complications': 82.05878335641287, 'Patient Feedback': 'The entire experience was a complete failure.', 'Patient Feedback Label': 1, 'Recommendation Letters': "There have been occasional issues with this surgeon's work.", 'Recommendation Letters Label': 2, 'Recommendations from Former Employers': "This surgeon's behavior was sometimes concerning.", 'Recommendations from Former Employers Label': 2}]</t>
  </si>
  <si>
    <t>Bishop LLC</t>
  </si>
  <si>
    <t>Albert Mccall</t>
  </si>
  <si>
    <t>+1-264-799-9247x6107</t>
  </si>
  <si>
    <t>[('Anesthesiology', 88, datetime.date(1995, 11, 24), datetime.date(1996, 1, 26)), ('Oncological Surgery', 75, datetime.date(1995, 11, 18), datetime.date(1995, 11, 20)), ('Orthopedic Surgery', 61, datetime.date(1996, 1, 20), datetime.date(1996, 1, 4)), ('Pharmacology', 85, datetime.date(1995, 11, 13), datetime.date(1996, 2, 20)), ('Transplant Surgery', 74, datetime.date(1995, 12, 18), datetime.date(1995, 11, 1)), ('Oncological Surgery', 65, datetime.date(1995, 12, 27), datetime.date(1995, 11, 13)), ('Emergency Medicine', 92, datetime.date(1996, 2, 5), datetime.date(1996, 2, 23)), ('Anesthesiology', 57, datetime.date(1995, 12, 13), datetime.date(1996, 1, 11)), ('Ethics in Medical Practice', 62, datetime.date(1995, 11, 10), datetime.date(1996, 2, 3)), ('Orthopedic Surgery', 84, datetime.date(1996, 2, 2), datetime.date(1995, 11, 25))]</t>
  </si>
  <si>
    <t>[{'Institution Name': 'Wu-Li', 'Location': 'Ukraine', 'Type of Institution': 'Public', 'Number of Years Worked There': 3, 'Medical Center Level': 'Primary', 'Number of Surgeries Performed': 917, 'Additional Responsibilities': [], 'Percentage of Patients with Complications': 21.94442838856204,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 {'Institution Name': 'Smith, Alexander and Myers', 'Location': 'Ukraine', 'Type of Institution': 'Public', 'Number of Years Worked There': 21, 'Medical Center Level': 'Tertiary', 'Number of Surgeries Performed': 352, 'Additional Responsibilities': ['Government social research officer', 'Designer, blown glass/stained glass', 'Conference centre manager', 'Occupational hygienist', 'Metallurgist'], 'Percentage of Patients with Complications': 77.15934111368554, 'Patient Feedback': 'The doctor did not provide sufficient information.', 'Patient Feedback Label': 2, 'Recommendation Letters': 'This surgeon has performed adequately. There are no major concerns, but also no standout qualities.', 'Recommendation Letters Label': 3, 'Recommendations from Former Employers': "This surgeon's skills were inadequate.", 'Recommendations from Former Employers Label': 1}]</t>
  </si>
  <si>
    <t>Cortez LLC</t>
  </si>
  <si>
    <t>Arthur Wright</t>
  </si>
  <si>
    <t>[('Microbiology', 80, datetime.date(2002, 8, 24), datetime.date(2000, 7, 5)), ('Oncological Surgery', 91, datetime.date(2002, 6, 6), datetime.date(2004, 11, 25)), ('Oncological Surgery', 70, datetime.date(2004, 10, 4), datetime.date(2005, 6, 4)), ('Trauma Surgery', 90, datetime.date(2002, 2, 26), datetime.date(2001, 10, 31)), ('Microbiology', 51, datetime.date(2005, 4, 14), datetime.date(2001, 9, 2)), ('Physiology', 64, datetime.date(2002, 6, 2), datetime.date(2005, 3, 14)), ('Pediatric Surgery', 59, datetime.date(2004, 2, 14), datetime.date(2001, 11, 22)), ('Transplant Surgery', 63, datetime.date(2003, 1, 31), datetime.date(2005, 4, 24)), ('Anatomy', 54, datetime.date(2001, 4, 9), datetime.date(2004, 9, 12)), ('Neurosurgery', 97, datetime.date(2003, 3, 12), datetime.date(2005, 8, 17))]</t>
  </si>
  <si>
    <t>[{'Institution Name': 'Jackson-Davis', 'Location': 'Russia', 'Type of Institution': 'Private', 'Number of Years Worked There': 4, 'Medical Center Level': 'Secondary', 'Number of Surgeries Performed': 280, 'Additional Responsibilities': ['Physicist, medical'], 'Percentage of Patients with Complications': 23.326785790019134,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 {'Institution Name': 'King-Owens', 'Location': 'Russia', 'Type of Institution': 'Public', 'Number of Years Worked There': 3, 'Medical Center Level': 'Tertiary', 'Number of Surgeries Performed': 508, 'Additional Responsibilities': ['Geoscientist'], 'Percentage of Patients with Complications': 24.707526641281763, 'Patient Feedback': 'The doctor was professional, but the experience was average.', 'Patient Feedback Label': 3, 'Recommendation Letters': "The surgeon's approach is sometimes problematic.", 'Recommendation Letters Label': 2, 'Recommendations from Former Employers': "This surgeon's professional conduct had some issues.", 'Recommendations from Former Employers Label': 2}]</t>
  </si>
  <si>
    <t>Moore, Freeman and Compton</t>
  </si>
  <si>
    <t>Matthew Griffin</t>
  </si>
  <si>
    <t>326-942-8058</t>
  </si>
  <si>
    <t>[('Orthopedic Surgery', 100, datetime.date(2000, 12, 26), datetime.date(2000, 2, 14)), ('Anesthesiology', 79, datetime.date(1999, 9, 6), datetime.date(2000, 11, 3)), ('Surgical Techniques', 75, datetime.date(2000, 4, 15), datetime.date(2000, 6, 1)), ('Pediatric Surgery', 100, datetime.date(1999, 5, 5), datetime.date(2000, 8, 5)), ('Anatomy', 82, datetime.date(2000, 8, 25), datetime.date(2000, 10, 4)), ('Pharmacology', 93, datetime.date(2000, 3, 2), datetime.date(2000, 1, 15)), ('Pharmacology', 57, datetime.date(2000, 9, 16), datetime.date(2001, 1, 25)), ('Neurosurgery', 68, datetime.date(1999, 7, 3), datetime.date(2000, 8, 5)), ('Vascular Surgery', 51, datetime.date(2000, 3, 16), datetime.date(2000, 7, 24)), ('Pharmacology', 84, datetime.date(2000, 4, 13), datetime.date(2000, 11, 25))]</t>
  </si>
  <si>
    <t>[{'Institution Name': 'Patton LLC', 'Location': 'Uzbekistan', 'Type of Institution': 'Public', 'Number of Years Worked There': 13, 'Medical Center Level': 'Tertiary', 'Number of Surgeries Performed': 165, 'Additional Responsibilities': ['Surveyor, planning and development', 'Sports coach', 'Airline pilot'], 'Percentage of Patients with Complications': 97.82320036473749,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 {'Institution Name': 'Lopez-Ramos', 'Location': 'Uzbekistan', 'Type of Institution': 'Private', 'Number of Years Worked There': 4, 'Medical Center Level': 'Secondary', 'Number of Surgeries Performed': 298, 'Additional Responsibilities': ['Housing manager/officer'], 'Percentage of Patients with Complications': 38.71648480080421, 'Patient Feedback': 'Fantastic experience! The doctor was highly professional, and the surgery was a great success. The care I received was top-notch.', 'Patient Feedback Label': 5, 'Recommendation Letters': 'The surgeon performs to a satisfactory level.', 'Recommendation Letters Label': 3, 'Recommendations from Former Employers': 'This surgeon is a top-notch professional.', 'Recommendations from Former Employers Label': 4}]</t>
  </si>
  <si>
    <t>Vargas, Nicholson and Day</t>
  </si>
  <si>
    <t>James Webster</t>
  </si>
  <si>
    <t>(500)756-3586x083</t>
  </si>
  <si>
    <t>[('Pathology', 84, datetime.date(1999, 12, 29), datetime.date(1999, 1, 5)), ('Ethics in Medical Practice', 67, datetime.date(1998, 11, 10), datetime.date(2000, 2, 14)), ('Robotic Surgery', 67, datetime.date(1999, 11, 19), datetime.date(1999, 12, 21)), ('Surgical Techniques', 79, datetime.date(2000, 5, 11), datetime.date(1998, 12, 5)), ('Physiology', 76, datetime.date(1999, 12, 25), datetime.date(2000, 5, 13)), ('Physiology', 93, datetime.date(1999, 3, 25), datetime.date(1999, 12, 11)), ('Plastic and Reconstructive Surgery', 80, datetime.date(1999, 9, 21), datetime.date(1998, 11, 2)), ('Surgical Techniques', 97, datetime.date(1999, 8, 27), datetime.date(1999, 7, 21)), ('Biochemistry', 95, datetime.date(1999, 4, 13), datetime.date(1999, 12, 23)), ('Oncological Surgery', 87, datetime.date(1999, 7, 20), datetime.date(1998, 11, 5))]</t>
  </si>
  <si>
    <t>[{'Institution Name': 'Flynn Ltd', 'Location': 'United States', 'Type of Institution': 'Private', 'Number of Years Worked There': 19, 'Medical Center Level': 'Tertiary', 'Number of Surgeries Performed': 439, 'Additional Responsibilities': ['Therapist, music', 'Designer, interior/spatial', 'Scientific laboratory technician'], 'Percentage of Patients with Complications': 2.557220133897331,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'Becker-Glass', 'Location': 'United States', 'Type of Institution': 'Public', 'Number of Years Worked There': 9, 'Medical Center Level': 'Primary', 'Number of Surgeries Performed': 397, 'Additional Responsibilities': ['Designer, television/film set', 'Investment banker, operational', 'Solicitor'], 'Percentage of Patients with Complications': 83.86810366363999,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'Hall-Martinez', 'Location': 'United States', 'Type of Institution': 'Public', 'Number of Years Worked There': 5, 'Medical Center Level': 'Primary', 'Number of Surgeries Performed': 515, 'Additional Responsibilities': ['Firefighter'], 'Percentage of Patients with Complications': 55.011441518145844,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'Small, Hood and Robinson', 'Location': 'United States', 'Type of Institution': 'Public', 'Number of Years Worked There': 24, 'Medical Center Level': 'Secondary', 'Number of Surgeries Performed': 875, 'Additional Responsibilities': ['Trade union research officer', 'English as a foreign language teacher', 'Medical illustrator'], 'Percentage of Patients with Complications': 17.353431304473432,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 {'Institution Name': 'Douglas-Smith', 'Location': 'United States', 'Type of Institution': 'Private', 'Number of Years Worked There': 26, 'Medical Center Level': 'Primary', 'Number of Surgeries Performed': 446, 'Additional Responsibilities': ['Production designer, theatre/television/film', 'Electronics engineer', 'Historic buildings inspector/conservation officer', 'Psychotherapist'], 'Percentage of Patients with Complications': 13.235167029261241, 'Patient Feedback': 'The surgery was a disaster. The doctor was rude and unprofessional, and the staff were not helpful at all.', 'Patient Feedback Label': 1, 'Recommendation Letters': 'The surgeon performs to a satisfactory level.', 'Recommendation Letters Label': 3, 'Recommendations from Former Employers': "There were occasional problems with this surgeon's reliability.", 'Recommendations from Former Employers Label': 2}]</t>
  </si>
  <si>
    <t>Ball, Kelly and Miller</t>
  </si>
  <si>
    <t>Heidi Foley</t>
  </si>
  <si>
    <t>001-308-960-2187x0359</t>
  </si>
  <si>
    <t>[('Anatomy', 95, datetime.date(1998, 5, 31), datetime.date(1996, 2, 3)), ('Plastic and Reconstructive Surgery', 61, datetime.date(1999, 10, 22), datetime.date(1998, 5, 25)), ('Biochemistry', 77, datetime.date(1996, 8, 18), datetime.date(1995, 11, 27)), ('Vascular Surgery', 57, datetime.date(2002, 1, 12), datetime.date(1996, 4, 5)), ('Physiology', 94, datetime.date(2003, 2, 21), datetime.date(2003, 5, 12)), ('Vascular Surgery', 94, datetime.date(2003, 7, 28), datetime.date(1998, 9, 16)), ('Vascular Surgery', 100, datetime.date(1999, 6, 21), datetime.date(2003, 6, 6)), ('Biochemistry', 98, datetime.date(2001, 9, 16), datetime.date(1998, 8, 4)), ('Pharmacology', 90, datetime.date(1996, 12, 14), datetime.date(1995, 10, 2)), ('Trauma Surgery', 93, datetime.date(2002, 12, 25), datetime.date(2002, 12, 8))]</t>
  </si>
  <si>
    <t>[{'Institution Name': 'Davis Ltd', 'Location': 'Germany', 'Type of Institution': 'Public', 'Number of Years Worked There': 29, 'Medical Center Level': 'Primary', 'Number of Surgeries Performed': 346, 'Additional Responsibilities': ['Lecturer, further education', 'Market researcher', 'Engineer, maintenance (IT)', 'Chemical engineer', 'Surveyor, land/geomatics'], 'Percentage of Patients with Complications': 43.340305280081495,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'Anthony-Barnes', 'Location': 'Germany', 'Type of Institution': 'Public', 'Number of Years Worked There': 18, 'Medical Center Level': 'Secondary', 'Number of Surgeries Performed': 270, 'Additional Responsibilities': ['Chief Strategy Officer'], 'Percentage of Patients with Complications': 69.4995540578188,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'Singh Group', 'Location': 'Germany', 'Type of Institution': 'Private', 'Number of Years Worked There': 22, 'Medical Center Level': 'Secondary', 'Number of Surgeries Performed': 934, 'Additional Responsibilities': ['Psychotherapist, dance movement'], 'Percentage of Patients with Complications': 1.4970153299320055,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 {'Institution Name': 'Powell-Lynch', 'Location': 'Germany', 'Type of Institution': 'Public', 'Number of Years Worked There': 6, 'Medical Center Level': 'Tertiary', 'Number of Surgeries Performed': 670, 'Additional Responsibilities': ['Printmaker', 'Surveyor, mining'], 'Percentage of Patients with Complications': 72.00278604163117, 'Patient Feedback': 'I received exceptional care and the surgery was a success.', 'Patient Feedback Label': 5, 'Recommendation Letters': 'I strongly endorse this surgeon for any advanced role.', 'Recommendation Letters Label': 4, 'Recommendations from Former Employers': 'I have no hesitation in recommending this surgeon.', 'Recommendations from Former Employers Label': 4}]</t>
  </si>
  <si>
    <t>Wilson-Brown</t>
  </si>
  <si>
    <t>Shane Lopez</t>
  </si>
  <si>
    <t>(711)543-7037</t>
  </si>
  <si>
    <t>[('Robotic Surgery', 56, datetime.date(1998, 3, 16), datetime.date(2000, 2, 6)), ('Surgical Techniques', 82, datetime.date(2003, 12, 20), datetime.date(2001, 12, 29)), ('Cardiothoracic Surgery', 76, datetime.date(2001, 6, 26), datetime.date(2003, 5, 7)), ('Emergency Medicine', 53, datetime.date(2000, 3, 6), datetime.date(1998, 7, 7)), ('Emergency Medicine', 83, datetime.date(2004, 2, 10), datetime.date(1999, 2, 3)), ('Transplant Surgery', 68, datetime.date(2003, 7, 23), datetime.date(2000, 4, 1)), ('Emergency Medicine', 54, datetime.date(1998, 5, 28), datetime.date(2004, 4, 10)), ('Anatomy', 95, datetime.date(2001, 2, 24), datetime.date(1999, 12, 14)), ('Biochemistry', 78, datetime.date(1999, 11, 20), datetime.date(2004, 4, 11)), ('Anatomy', 59, datetime.date(2001, 8, 20), datetime.date(1998, 12, 24))]</t>
  </si>
  <si>
    <t>[{'Institution Name': 'Jones-Weber', 'Location': 'Philippines', 'Type of Institution': 'Public', 'Number of Years Worked There': 5, 'Medical Center Level': 'Primary', 'Number of Surgeries Performed': 835, 'Additional Responsibilities': ['Hospital pharmacist', 'Town planner', 'Engineer, petroleum', 'Television production assistant', 'Journalist, newspaper'], 'Percentage of Patients with Complications': 79.1183120576582,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 {'Institution Name': 'Gardner-Clay', 'Location': 'Philippines', 'Type of Institution': 'Private', 'Number of Years Worked There': 16, 'Medical Center Level': 'Primary', 'Number of Surgeries Performed': 672, 'Additional Responsibilities': ['Set designer', 'Commissioning editor'], 'Percentage of Patients with Complications': 85.94306827133043, 'Patient Feedback': 'The procedure was handled competently.', 'Patient Feedback Label': 3, 'Recommendation Letters': "The surgeon's work is generally satisfactory.", 'Recommendation Letters Label': 3, 'Recommendations from Former Employers': "There were minor issues with this surgeon's behavior.", 'Recommendations from Former Employers Label': 2}]</t>
  </si>
  <si>
    <t>Torres-Kelly</t>
  </si>
  <si>
    <t>Sean Keller</t>
  </si>
  <si>
    <t>468.759.5402x06289</t>
  </si>
  <si>
    <t>[('Surgical Techniques', 54, datetime.date(1999, 11, 13), datetime.date(2003, 6, 3)), ('Oncological Surgery', 50, datetime.date(1998, 7, 13), datetime.date(1998, 4, 13)), ('Oncological Surgery', 59, datetime.date(1998, 1, 15), datetime.date(2000, 8, 21)), ('Trauma Surgery', 57, datetime.date(2003, 11, 5), datetime.date(2001, 6, 10)), ('Biochemistry', 60, datetime.date(2006, 3, 27), datetime.date(2004, 3, 1)), ('Oncological Surgery', 87, datetime.date(2002, 9, 4), datetime.date(2006, 5, 1)), ('Pathology', 98, datetime.date(2001, 9, 29), datetime.date(2003, 9, 10)), ('Physiology', 59, datetime.date(1999, 8, 8), datetime.date(2005, 7, 11)), ('Biochemistry', 73, datetime.date(2006, 1, 8), datetime.date(2005, 12, 22)), ('Pharmacology', 94, datetime.date(2004, 9, 4), datetime.date(2000, 4, 25))]</t>
  </si>
  <si>
    <t>[{'Institution Name': 'Lopez, Mack and Green', 'Location': 'India', 'Type of Institution': 'Public', 'Number of Years Worked There': 15, 'Medical Center Level': 'Secondary', 'Number of Surgeries Performed': 989, 'Additional Responsibilities': ['Producer, radio', 'Barrister'], 'Percentage of Patients with Complications': 60.865308695907295,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'Henry-Hunt', 'Location': 'India', 'Type of Institution': 'Public', 'Number of Years Worked There': 28, 'Medical Center Level': 'Primary', 'Number of Surgeries Performed': 958, 'Additional Responsibilities': ['Engineer, site'], 'Percentage of Patients with Complications': 32.930979939000984,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'White-Taylor', 'Location': 'India', 'Type of Institution': 'Private', 'Number of Years Worked There': 6, 'Medical Center Level': 'Primary', 'Number of Surgeries Performed': 959, 'Additional Responsibilities': ['Gaffer', 'Graphic designer', 'Paediatric nurse'], 'Percentage of Patients with Complications': 13.527884211458641,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 {'Institution Name': 'Brown, Hunter and Aguilar', 'Location': 'India', 'Type of Institution': 'Public', 'Number of Years Worked There': 15, 'Medical Center Level': 'Primary', 'Number of Surgeries Performed': 334, 'Additional Responsibilities': ['Geographical information systems officer', 'Office manager', 'Primary school teacher', 'Engineer, biomedical', 'Translator'], 'Percentage of Patients with Complications': 65.25195697757718, 'Patient Feedback': 'The procedure went as planned. An average experience.', 'Patient Feedback Label': 3, 'Recommendation Letters': 'The surgeon has made several critical mistakes.', 'Recommendation Letters Label': 1, 'Recommendations from Former Employers': 'This surgeon exhibited a lack of professionalism.', 'Recommendations from Former Employers Label': 1}]</t>
  </si>
  <si>
    <t>Clark, Hamilton and Sanders</t>
  </si>
  <si>
    <t>Amy Mcclain</t>
  </si>
  <si>
    <t>+1-232-541-0608x3324</t>
  </si>
  <si>
    <t>[('Trauma Surgery', 58, datetime.date(1998, 6, 10), datetime.date(1998, 3, 23)), ('Ethics in Medical Practice', 53, datetime.date(1998, 4, 14), datetime.date(1997, 7, 12)), ('Vascular Surgery', 56, datetime.date(1997, 9, 23), datetime.date(1997, 6, 27)), ('Neurosurgery', 51, datetime.date(1997, 12, 8), datetime.date(1998, 3, 7)), ('Orthopedic Surgery', 77, datetime.date(1998, 6, 17), datetime.date(1997, 8, 30)), ('Neurosurgery', 51, datetime.date(1998, 2, 21), datetime.date(1998, 2, 23)), ('Robotic Surgery', 92, datetime.date(1997, 8, 8), datetime.date(1997, 8, 5)), ('Ethics in Medical Practice', 59, datetime.date(1998, 5, 2), datetime.date(1998, 3, 14)), ('Transplant Surgery', 89, datetime.date(1997, 7, 16), datetime.date(1998, 2, 22)), ('Plastic and Reconstructive Surgery', 63, datetime.date(1998, 3, 13), datetime.date(1997, 10, 29))]</t>
  </si>
  <si>
    <t>[{'Institution Name': 'Jacobs, Wright and Smith', 'Location': 'Romania', 'Type of Institution': 'Private', 'Number of Years Worked There': 17, 'Medical Center Level': 'Primary', 'Number of Surgeries Performed': 11, 'Additional Responsibilities': ['Mining engineer', 'Pensions consultant', 'Production assistant, television', 'Lexicographer', 'Accountant, chartered'], 'Percentage of Patients with Complications': 99.46717208662685,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'Jones-Doyle', 'Location': 'Romania', 'Type of Institution': 'Public', 'Number of Years Worked There': 22, 'Medical Center Level': 'Secondary', 'Number of Surgeries Performed': 491, 'Additional Responsibilities': [], 'Percentage of Patients with Complications': 86.12704891161653,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'Williams, Johnston and Pierce', 'Location': 'Romania', 'Type of Institution': 'Private', 'Number of Years Worked There': 28, 'Medical Center Level': 'Secondary', 'Number of Surgeries Performed': 914, 'Additional Responsibilities': ['Advertising art director', 'Psychologist, sport and exercise', 'Immigration officer'], 'Percentage of Patients with Complications': 52.4822837439098,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 {'Institution Name': 'Stone, Beck and Jones', 'Location': 'Romania', 'Type of Institution': 'Public', 'Number of Years Worked There': 7, 'Medical Center Level': 'Primary', 'Number of Surgeries Performed': 623, 'Additional Responsibilities': ['Financial controller', 'Television/film/video producer', 'Printmaker', 'Geophysicist/field seismologist'], 'Percentage of Patients with Complications': 33.04134306058069, 'Patient Feedback': 'The doctor was highly professional and the results were excellent.', 'Patient Feedback Label': 5, 'Recommendation Letters': 'This surgeon is outstanding. Their surgical skills and dedication to patient care are exemplary.', 'Recommendation Letters Label': 5, 'Recommendations from Former Employers': "There were occasional lapses in this surgeon's performance.", 'Recommendations from Former Employers Label': 2}]</t>
  </si>
  <si>
    <t>Pugh, Gould and Hughes</t>
  </si>
  <si>
    <t>Elizabeth Parsons</t>
  </si>
  <si>
    <t>772.628.6132x672</t>
  </si>
  <si>
    <t>[('Anesthesiology', 78, datetime.date(1999, 1, 4), datetime.date(1999, 8, 21)), ('Surgical Techniques', 85, datetime.date(1997, 4, 17), datetime.date(1997, 12, 4)), ('Anesthesiology', 97, datetime.date(1996, 10, 22), datetime.date(1998, 1, 10)), ('Oncological Surgery', 64, datetime.date(1999, 7, 18), datetime.date(1999, 3, 13)), ('Biochemistry', 72, datetime.date(1997, 6, 8), datetime.date(1997, 4, 15)), ('Orthopedic Surgery', 58, datetime.date(1999, 3, 11), datetime.date(1997, 6, 9)), ('Plastic and Reconstructive Surgery', 87, datetime.date(2000, 6, 6), datetime.date(1995, 4, 20)), ('Cardiothoracic Surgery', 56, datetime.date(1995, 5, 2), datetime.date(1995, 3, 21)), ('Ethics in Medical Practice', 68, datetime.date(1999, 5, 9), datetime.date(1997, 5, 6)), ('Plastic and Reconstructive Surgery', 89, datetime.date(1997, 4, 19), datetime.date(1997, 4, 13))]</t>
  </si>
  <si>
    <t>[{'Institution Name': 'Perez Group', 'Location': 'Ukraine', 'Type of Institution': 'Public', 'Number of Years Worked There': 8, 'Medical Center Level': 'Primary', 'Number of Surgeries Performed': 440, 'Additional Responsibilities': ['Chief Technology Officer'], 'Percentage of Patients with Complications': 49.27867042007505,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'Marshall-Oconnor', 'Location': 'Ukraine', 'Type of Institution': 'Public', 'Number of Years Worked There': 1, 'Medical Center Level': 'Tertiary', 'Number of Surgeries Performed': 355, 'Additional Responsibilities': ['Event organiser', 'Forensic psychologist', 'Quarry manager', 'Applications developer'], 'Percentage of Patients with Complications': 21.50724586374084,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 {'Institution Name': 'Miles, Moran and Smith', 'Location': 'Ukraine', 'Type of Institution': 'Public', 'Number of Years Worked There': 9, 'Medical Center Level': 'Tertiary', 'Number of Surgeries Performed': 874, 'Additional Responsibilities': [], 'Percentage of Patients with Complications': 6.704247214284742, 'Patient Feedback': "Couldn't be happier with the results and the care provided.", 'Patient Feedback Label': 5, 'Recommendation Letters': "I have some doubts about this surgeon's professionalism.", 'Recommendation Letters Label': 2, 'Recommendations from Former Employers': "The surgeon's performance is up to standard.", 'Recommendations from Former Employers Label': 3}]</t>
  </si>
  <si>
    <t>Wilson, Chambers and Mccormick</t>
  </si>
  <si>
    <t>Courtney Patterson</t>
  </si>
  <si>
    <t>393.620.1313x0351</t>
  </si>
  <si>
    <t>[('Pathology', 89, datetime.date(2001, 5, 2), datetime.date(2004, 6, 2)), ('Robotic Surgery', 62, datetime.date(2002, 8, 16), datetime.date(1999, 9, 27)), ('Anesthesiology', 78, datetime.date(2001, 4, 20), datetime.date(1999, 1, 30)), ('Orthopedic Surgery', 58, datetime.date(2003, 3, 15), datetime.date(2003, 1, 29)), ('Pharmacology', 74, datetime.date(2002, 7, 20), datetime.date(2000, 1, 30)), ('Pathology', 68, datetime.date(2003, 9, 29), datetime.date(2000, 9, 26)), ('Cardiothoracic Surgery', 72, datetime.date(2003, 12, 24), datetime.date(2000, 9, 22)), ('Robotic Surgery', 75, datetime.date(2001, 12, 8), datetime.date(2001, 6, 28)), ('Plastic and Reconstructive Surgery', 62, datetime.date(2005, 5, 15), datetime.date(2004, 3, 17)), ('Trauma Surgery', 70, datetime.date(2004, 12, 24), datetime.date(2005, 3, 20))]</t>
  </si>
  <si>
    <t>[{'Institution Name': 'Butler, Baker and Thompson', 'Location': 'Uzbekistan', 'Type of Institution': 'Public', 'Number of Years Worked There': 29, 'Medical Center Level': 'Primary', 'Number of Surgeries Performed': 184, 'Additional Responsibilities': ['Magazine features editor'], 'Percentage of Patients with Complications': 73.9252594780946,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'Schwartz Inc', 'Location': 'Uzbekistan', 'Type of Institution': 'Public', 'Number of Years Worked There': 16, 'Medical Center Level': 'Tertiary', 'Number of Surgeries Performed': 571, 'Additional Responsibilities': [], 'Percentage of Patients with Complications': 66.29617444258768,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'Davis Inc', 'Location': 'Uzbekistan', 'Type of Institution': 'Public', 'Number of Years Worked There': 12, 'Medical Center Level': 'Tertiary', 'Number of Surgeries Performed': 471, 'Additional Responsibilities': ['Pathologist', 'Glass blower/designer'], 'Percentage of Patients with Complications': 12.741468163484182,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'Oconnor, Stevens and Turner', 'Location': 'Uzbekistan', 'Type of Institution': 'Public', 'Number of Years Worked There': 4, 'Medical Center Level': 'Primary', 'Number of Surgeries Performed': 685, 'Additional Responsibilities': ['Freight forwarder', 'Hotel manager', 'Conference centre manager'], 'Percentage of Patients with Complications': 63.134307153382515,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 {'Institution Name': 'Stone LLC', 'Location': 'Uzbekistan', 'Type of Institution': 'Private', 'Number of Years Worked There': 29, 'Medical Center Level': 'Secondary', 'Number of Surgeries Performed': 38, 'Additional Responsibilities': ['Pilot, airline'], 'Percentage of Patients with Complications': 51.42325324629752, 'Patient Feedback': 'I felt like just another number, not a patient.', 'Patient Feedback Label': 2, 'Recommendation Letters': "The surgeon's work is sufficient and meets basic standards.", 'Recommendation Letters Label': 3, 'Recommendations from Former Employers': "There were occasional problems with this surgeon's reliability.", 'Recommendations from Former Employers Label': 2}]</t>
  </si>
  <si>
    <t>Thomas Inc</t>
  </si>
  <si>
    <t>Jeffrey Craig</t>
  </si>
  <si>
    <t>[('Anesthesiology', 63, datetime.date(2003, 2, 23), datetime.date(2000, 11, 2)), ('Anesthesiology', 61, datetime.date(2002, 3, 24), datetime.date(2003, 2, 22)), ('Physiology', 82, datetime.date(2002, 3, 1), datetime.date(2003, 11, 29)), ('Physiology', 66, datetime.date(1998, 7, 5), datetime.date(1995, 9, 13)), ('Microbiology', 77, datetime.date(1996, 5, 19), datetime.date(2000, 12, 1)), ('Pathology', 99, datetime.date(1996, 4, 3), datetime.date(2000, 6, 17)), ('Pediatric Surgery', 63, datetime.date(1998, 1, 8), datetime.date(1998, 8, 9)), ('Oncological Surgery', 70, datetime.date(2004, 8, 15), datetime.date(1998, 5, 24)), ('Vascular Surgery', 98, datetime.date(1995, 6, 29), datetime.date(1997, 3, 29)), ('Cardiothoracic Surgery', 63, datetime.date(1998, 5, 20), datetime.date(2002, 6, 26))]</t>
  </si>
  <si>
    <t>[{'Institution Name': 'Rivers-Hayden', 'Location': 'Ukraine', 'Type of Institution': 'Public', 'Number of Years Worked There': 19, 'Medical Center Level': 'Primary', 'Number of Surgeries Performed': 85, 'Additional Responsibilities': ['Doctor, general practice', 'Architectural technologist', 'Trade mark attorney', 'Operational investment banker', 'Civil engineer, contracting'], 'Percentage of Patients with Complications': 84.11969191225573,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'Hancock Group', 'Location': 'Ukraine', 'Type of Institution': 'Private', 'Number of Years Worked There': 29, 'Medical Center Level': 'Primary', 'Number of Surgeries Performed': 354, 'Additional Responsibilities': ['Computer games developer'], 'Percentage of Patients with Complications': 44.706347375229896,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 {'Institution Name': 'Vasquez, Williams and Shaw', 'Location': 'Ukraine', 'Type of Institution': 'Public', 'Number of Years Worked There': 21, 'Medical Center Level': 'Primary', 'Number of Surgeries Performed': 104, 'Additional Responsibilities': [], 'Percentage of Patients with Complications': 57.665202798137116, 'Patient Feedback': 'The doctor was arrogant and dismissive of my concerns.', 'Patient Feedback Label': 1, 'Recommendation Letters': 'This surgeon has shown great dedication and skill.', 'Recommendation Letters Label': 4, 'Recommendations from Former Employers': 'I have the utmost confidence in recommending this surgeon.', 'Recommendations from Former Employers Label': 5}]</t>
  </si>
  <si>
    <t>Flynn, Gutierrez and Robertson</t>
  </si>
  <si>
    <t>Billy Coffey</t>
  </si>
  <si>
    <t>(905)901-6107</t>
  </si>
  <si>
    <t>[('Pediatric Surgery', 71, datetime.date(2005, 4, 6), datetime.date(2004, 5, 10)), ('Plastic and Reconstructive Surgery', 68, datetime.date(2004, 7, 22), datetime.date(2007, 12, 12)), ('Transplant Surgery', 52, datetime.date(2007, 6, 26), datetime.date(2004, 3, 6)), ('Trauma Surgery', 92, datetime.date(2001, 12, 20), datetime.date(2007, 4, 1)), ('Trauma Surgery', 96, datetime.date(2006, 4, 28), datetime.date(2006, 11, 24)), ('Ethics in Medical Practice', 68, datetime.date(2003, 12, 5), datetime.date(2004, 9, 29)), ('Pathology', 85, datetime.date(2004, 5, 24), datetime.date(2007, 12, 17)), ('Biochemistry', 86, datetime.date(2003, 8, 17), datetime.date(2002, 11, 30)), ('Anesthesiology', 71, datetime.date(2005, 1, 18), datetime.date(2002, 12, 21)), ('Surgical Techniques', 84, datetime.date(2002, 8, 5), datetime.date(2005, 2, 7))]</t>
  </si>
  <si>
    <t>[{'Institution Name': 'Wilson, Fuller and Wright', 'Location': 'Philippines', 'Type of Institution': 'Public', 'Number of Years Worked There': 28, 'Medical Center Level': 'Primary', 'Number of Surgeries Performed': 147, 'Additional Responsibilities': ['Textile designer', 'Psychologist, clinical', 'Health physicist', 'Art gallery manager', 'Fisheries officer'], 'Percentage of Patients with Complications': 43.05605344118371,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'Jones PLC', 'Location': 'Philippines', 'Type of Institution': 'Public', 'Number of Years Worked There': 15, 'Medical Center Level': 'Secondary', 'Number of Surgeries Performed': 909, 'Additional Responsibilities': ['Advertising copywriter', 'Pensions consultant', 'Automotive engineer', 'Nutritional therapist'], 'Percentage of Patients with Complications': 91.6013750376699,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'Trujillo Inc', 'Location': 'Philippines', 'Type of Institution': 'Private', 'Number of Years Worked There': 2, 'Medical Center Level': 'Primary', 'Number of Surgeries Performed': 373, 'Additional Responsibilities': ['Naval architect', 'Chartered loss adjuster'], 'Percentage of Patients with Complications': 44.09632214600985,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'Barton, Peterson and Henderson', 'Location': 'Philippines', 'Type of Institution': 'Public', 'Number of Years Worked There': 24, 'Medical Center Level': 'Tertiary', 'Number of Surgeries Performed': 10, 'Additional Responsibilities': ['Copy', 'Media planner', 'Intelligence analyst', 'Advertising account planner', 'Surveyor, land/geomatics'], 'Percentage of Patients with Complications': 14.04125189987454,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 {'Institution Name': 'Ramos PLC', 'Location': 'Philippines', 'Type of Institution': 'Private', 'Number of Years Worked There': 10, 'Medical Center Level': 'Tertiary', 'Number of Surgeries Performed': 297, 'Additional Responsibilities': ['Publishing rights manager'], 'Percentage of Patients with Complications': 74.52555655433362, 'Patient Feedback': 'The procedure was performed competently.', 'Patient Feedback Label': 3, 'Recommendation Letters': 'This surgeon is a highly valuable member of any medical team.', 'Recommendation Letters Label': 4, 'Recommendations from Former Employers': "The surgeon's work is exceptional in every respect.", 'Recommendations from Former Employers Label': 5}]</t>
  </si>
  <si>
    <t>Palmer, Davis and Kemp</t>
  </si>
  <si>
    <t>Angela Guzman</t>
  </si>
  <si>
    <t>(751)916-5281x757</t>
  </si>
  <si>
    <t>[('Trauma Surgery', 64, datetime.date(2002, 12, 22), datetime.date(2003, 7, 17)), ('Microbiology', 87, datetime.date(2001, 11, 4), datetime.date(2003, 7, 30)), ('Pharmacology', 100, datetime.date(2002, 8, 10), datetime.date(2002, 9, 14)), ('Plastic and Reconstructive Surgery', 58, datetime.date(2003, 1, 2), datetime.date(2003, 9, 2)), ('Biochemistry', 86, datetime.date(2002, 9, 30), datetime.date(2002, 6, 9)), ('Physiology', 56, datetime.date(2003, 12, 11), datetime.date(2003, 12, 16)), ('Transplant Surgery', 58, datetime.date(2002, 11, 3), datetime.date(2002, 1, 15)), ('Oncological Surgery', 53, datetime.date(2003, 8, 24), datetime.date(2003, 6, 6)), ('Transplant Surgery', 86, datetime.date(2003, 10, 13), datetime.date(2003, 1, 6)), ('Pathology', 60, datetime.date(2001, 9, 8), datetime.date(2003, 4, 1))]</t>
  </si>
  <si>
    <t>[{'Institution Name': 'Johnson PLC', 'Location': 'Germany', 'Type of Institution': 'Public', 'Number of Years Worked There': 21, 'Medical Center Level': 'Secondary', 'Number of Surgeries Performed': 453, 'Additional Responsibilities': ['Clothing/textile technologist', 'Corporate treasurer', 'Printmaker', 'English as a foreign language teacher'], 'Percentage of Patients with Complications': 45.951747055027866,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'Peterson-Mitchell', 'Location': 'Germany', 'Type of Institution': 'Private', 'Number of Years Worked There': 27, 'Medical Center Level': 'Secondary', 'Number of Surgeries Performed': 815, 'Additional Responsibilities': ['Web designer'], 'Percentage of Patients with Complications': 6.38853744244784,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Powers and Miller', 'Location': 'Germany', 'Type of Institution': 'Public', 'Number of Years Worked There': 25, 'Medical Center Level': 'Primary', 'Number of Surgeries Performed': 184, 'Additional Responsibilities': ['Museum/gallery conservator'], 'Percentage of Patients with Complications': 48.43118232346184,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'Morris, Farmer and Miller', 'Location': 'Germany', 'Type of Institution': 'Private', 'Number of Years Worked There': 25, 'Medical Center Level': 'Secondary', 'Number of Surgeries Performed': 998, 'Additional Responsibilities': ['Youth worker', 'Surveyor, building'], 'Percentage of Patients with Complications': 30.66934823244808,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 {'Institution Name': 'Ware-Mcintyre', 'Location': 'Germany', 'Type of Institution': 'Private', 'Number of Years Worked There': 25, 'Medical Center Level': 'Secondary', 'Number of Surgeries Performed': 717, 'Additional Responsibilities': ['Sports administrator', 'Housing manager/officer', 'Arts development officer', 'Designer, furniture', 'Primary school teacher'], 'Percentage of Patients with Complications': 61.09972988847604, 'Patient Feedback': 'The doctor showed no empathy and was very rough.', 'Patient Feedback Label': 1, 'Recommendation Letters': 'This surgeon is a valuable asset to any medical team.', 'Recommendation Letters Label': 4, 'Recommendations from Former Employers': "The surgeon's work is consistently of high quality.", 'Recommendations from Former Employers Label': 4}]</t>
  </si>
  <si>
    <t>Strickland, Hanna and Perez</t>
  </si>
  <si>
    <t>Tammy Wilson</t>
  </si>
  <si>
    <t>(470)366-0287x97359</t>
  </si>
  <si>
    <t>[('Emergency Medicine', 58, datetime.date(1997, 12, 28), datetime.date(1998, 6, 30)), ('Biochemistry', 54, datetime.date(1998, 5, 21), datetime.date(1998, 1, 18)), ('Robotic Surgery', 65, datetime.date(1998, 10, 28), datetime.date(1998, 7, 8)), ('Physiology', 79, datetime.date(1998, 3, 5), datetime.date(1998, 3, 21)), ('Biochemistry', 78, datetime.date(1998, 8, 2), datetime.date(1999, 1, 22)), ('Ethics in Medical Practice', 54, datetime.date(1998, 6, 10), datetime.date(1998, 4, 24)), ('Ethics in Medical Practice', 66, datetime.date(1998, 4, 4), datetime.date(1998, 10, 2)), ('Microbiology', 73, datetime.date(1998, 1, 25), datetime.date(1998, 12, 2)), ('Biochemistry', 71, datetime.date(1998, 10, 26), datetime.date(1998, 11, 1)), ('Trauma Surgery', 55, datetime.date(1998, 2, 16), datetime.date(1998, 7, 27))]</t>
  </si>
  <si>
    <t>[{'Institution Name': 'Evans-Blackburn', 'Location': 'France', 'Type of Institution': 'Public', 'Number of Years Worked There': 28, 'Medical Center Level': 'Tertiary', 'Number of Surgeries Performed': 736, 'Additional Responsibilities': [], 'Percentage of Patients with Complications': 49.59601557753118, 'Patient Feedback': "Couldn't be happier with the surgery and the follow-up care.", 'Patient Feedback Label': 5, 'Recommendation Letters': "The surgeon's performance has been consistently exemplary.", 'Recommendation Letters Label': 4, 'Recommendations from Former Employers': "This surgeon's work was consistently below expectations.", 'Recommendations from Former Employers Label': 1}]</t>
  </si>
  <si>
    <t>Lowery, Torres and Horn</t>
  </si>
  <si>
    <t>Curtis Jones</t>
  </si>
  <si>
    <t>+1-585-641-4163x14654</t>
  </si>
  <si>
    <t>[('Trauma Surgery', 71, datetime.date(2003, 3, 14), datetime.date(2002, 3, 29)), ('Transplant Surgery', 83, datetime.date(1998, 5, 12), datetime.date(2000, 11, 23)), ('Pediatric Surgery', 91, datetime.date(1999, 9, 7), datetime.date(2000, 7, 2)), ('Pathology', 92, datetime.date(2000, 1, 25), datetime.date(1997, 4, 4)), ('Ethics in Medical Practice', 68, datetime.date(2000, 3, 13), datetime.date(2001, 2, 23)), ('Plastic and Reconstructive Surgery', 57, datetime.date(1997, 3, 30), datetime.date(2002, 7, 18)), ('Robotic Surgery', 81, datetime.date(2003, 5, 5), datetime.date(2000, 3, 30)), ('Microbiology', 94, datetime.date(1998, 6, 29), datetime.date(2000, 6, 12)), ('Surgical Techniques', 83, datetime.date(1999, 3, 10), datetime.date(2000, 11, 5)), ('Pediatric Surgery', 72, datetime.date(1999, 9, 26), datetime.date(2001, 11, 14))]</t>
  </si>
  <si>
    <t>[{'Institution Name': 'Williams, Phillips and Shaw', 'Location': 'Ukraine', 'Type of Institution': 'Public', 'Number of Years Worked There': 2, 'Medical Center Level': 'Primary', 'Number of Surgeries Performed': 106, 'Additional Responsibilities': ['Scientist, research (maths)', 'Investment banker, corporate'], 'Percentage of Patients with Complications': 80.45382308895806,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'Wolfe, Meadows and Mcdonald', 'Location': 'Ukraine', 'Type of Institution': 'Private', 'Number of Years Worked There': 8, 'Medical Center Level': 'Tertiary', 'Number of Surgeries Performed': 4, 'Additional Responsibilities': ['Furniture designer'], 'Percentage of Patients with Complications': 74.24227293134359,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 {'Institution Name': 'Reynolds and Sons', 'Location': 'Ukraine', 'Type of Institution': 'Private', 'Number of Years Worked There': 15, 'Medical Center Level': 'Tertiary', 'Number of Surgeries Performed': 617, 'Additional Responsibilities': ['Engineer, site'], 'Percentage of Patients with Complications': 65.29285972711727, 'Patient Feedback': 'I would never go back to this doctor again.', 'Patient Feedback Label': 1, 'Recommendation Letters': "The surgeon's skills and professionalism are seriously lacking.", 'Recommendation Letters Label': 1, 'Recommendations from Former Employers': 'This surgeon had several issues during their employment.', 'Recommendations from Former Employers Label': 2}]</t>
  </si>
  <si>
    <t>Barry-Nelson</t>
  </si>
  <si>
    <t>Heather Montoya</t>
  </si>
  <si>
    <t>470-940-4886x7652</t>
  </si>
  <si>
    <t>[('Physiology', 78, datetime.date(2002, 6, 25), datetime.date(2001, 12, 14)), ('Robotic Surgery', 91, datetime.date(2002, 6, 29), datetime.date(2002, 4, 17)), ('Orthopedic Surgery', 91, datetime.date(2002, 1, 28), datetime.date(2001, 8, 20)), ('Plastic and Reconstructive Surgery', 94, datetime.date(2001, 9, 16), datetime.date(2001, 4, 8)), ('Pharmacology', 82, datetime.date(2002, 8, 14), datetime.date(2002, 5, 31)), ('Pharmacology', 83, datetime.date(2001, 8, 20), datetime.date(2001, 12, 2)), ('Transplant Surgery', 76, datetime.date(2002, 10, 10), datetime.date(2001, 10, 25)), ('Transplant Surgery', 81, datetime.date(2001, 2, 22), datetime.date(2001, 3, 10)), ('Ethics in Medical Practice', 77, datetime.date(2001, 6, 24), datetime.date(2002, 6, 30)), ('Surgical Techniques', 85, datetime.date(2001, 5, 11), datetime.date(2002, 1, 16))]</t>
  </si>
  <si>
    <t>[{'Institution Name': 'Jackson-Wright', 'Location': 'Belarus', 'Type of Institution': 'Private', 'Number of Years Worked There': 9, 'Medical Center Level': 'Tertiary', 'Number of Surgeries Performed': 963, 'Additional Responsibilities': ['Clinical molecular geneticist'], 'Percentage of Patients with Complications': 16.161207461479997,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 {'Institution Name': 'Keith LLC', 'Location': 'Belarus', 'Type of Institution': 'Private', 'Number of Years Worked There': 17, 'Medical Center Level': 'Primary', 'Number of Surgeries Performed': 521, 'Additional Responsibilities': ['Garment/textile technologist'], 'Percentage of Patients with Complications': 45.03052696354556, 'Patient Feedback': 'An unremarkable experience. The surgery went as expected.', 'Patient Feedback Label': 3, 'Recommendation Letters': "The surgeon's work has been somewhat inconsistent.", 'Recommendation Letters Label': 2, 'Recommendations from Former Employers': 'This surgeon is an exceptional professional with outstanding skills.', 'Recommendations from Former Employers Label': 5}]</t>
  </si>
  <si>
    <t>Ochoa Ltd</t>
  </si>
  <si>
    <t>Carol Melton</t>
  </si>
  <si>
    <t>(769)241-7767x68379</t>
  </si>
  <si>
    <t>[('Biochemistry', 73, datetime.date(2004, 7, 4), datetime.date(2004, 6, 30)), ('Physiology', 88, datetime.date(2004, 7, 17), datetime.date(2004, 6, 28)), ('Robotic Surgery', 94, datetime.date(2004, 6, 30), datetime.date(2004, 7, 16)), ('Biochemistry', 50, datetime.date(2004, 7, 16), datetime.date(2004, 6, 29)), ('Anatomy', 73, datetime.date(2004, 7, 2), datetime.date(2004, 6, 27)), ('Pathology', 97, datetime.date(2004, 7, 3), datetime.date(2004, 7, 8)), ('Robotic Surgery', 97, datetime.date(2004, 7, 15), datetime.date(2004, 7, 2)), ('Pharmacology', 59, datetime.date(2004, 6, 26), datetime.date(2004, 6, 29)), ('Cardiothoracic Surgery', 100, datetime.date(2004, 6, 27), datetime.date(2004, 6, 28)), ('Orthopedic Surgery', 95, datetime.date(2004, 7, 10), datetime.date(2004, 7, 2))]</t>
  </si>
  <si>
    <t>[{'Institution Name': 'Anderson-Rodriguez', 'Location': 'Poland', 'Type of Institution': 'Public', 'Number of Years Worked There': 9, 'Medical Center Level': 'Primary', 'Number of Surgeries Performed': 180, 'Additional Responsibilities': [], 'Percentage of Patients with Complications': 93.41171543660226,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'Reynolds-Diaz', 'Location': 'Poland', 'Type of Institution': 'Private', 'Number of Years Worked There': 19, 'Medical Center Level': 'Primary', 'Number of Surgeries Performed': 8, 'Additional Responsibilities': ['Set designer', 'Science writer', 'Building services engineer', 'Horticultural therapist', 'Surveyor, building control'], 'Percentage of Patients with Complications': 6.634397875862241,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 {'Institution Name': 'Suarez PLC', 'Location': 'Poland', 'Type of Institution': 'Private', 'Number of Years Worked There': 27, 'Medical Center Level': 'Tertiary', 'Number of Surgeries Performed': 529, 'Additional Responsibilities': [], 'Percentage of Patients with Complications': 81.65959674508431, 'Patient Feedback': 'The doctor provided excellent care and the surgery went well.', 'Patient Feedback Label': 4, 'Recommendation Letters': "The surgeon's performance is up to standard.", 'Recommendation Letters Label': 3, 'Recommendations from Former Employers': "The surgeon's work is of consistently high quality.", 'Recommendations from Former Employers Label': 4}]</t>
  </si>
  <si>
    <t>Garcia-Frey</t>
  </si>
  <si>
    <t>Eric Lewis</t>
  </si>
  <si>
    <t>(998)511-5611x760</t>
  </si>
  <si>
    <t>[('Neurosurgery', 72, datetime.date(1996, 9, 5), datetime.date(2001, 1, 26)), ('Biochemistry', 60, datetime.date(1997, 11, 16), datetime.date(2003, 11, 19)), ('Surgical Techniques', 50, datetime.date(1998, 10, 23), datetime.date(2000, 7, 15)), ('Physiology', 82, datetime.date(1998, 9, 13), datetime.date(1997, 5, 5)), ('Pathology', 82, datetime.date(2003, 4, 7), datetime.date(1997, 3, 17)), ('Plastic and Reconstructive Surgery', 96, datetime.date(2000, 11, 21), datetime.date(2003, 6, 5)), ('Plastic and Reconstructive Surgery', 55, datetime.date(2000, 10, 22), datetime.date(2001, 2, 18)), ('Anatomy', 79, datetime.date(1996, 11, 19), datetime.date(2000, 8, 31)), ('Oncological Surgery', 96, datetime.date(1997, 12, 13), datetime.date(2003, 10, 22)), ('Pediatric Surgery', 50, datetime.date(1997, 11, 8), datetime.date(2000, 4, 11))]</t>
  </si>
  <si>
    <t>[{'Institution Name': 'Shah, Wilcox and Smith', 'Location': 'United States', 'Type of Institution': 'Public', 'Number of Years Worked There': 25, 'Medical Center Level': 'Primary', 'Number of Surgeries Performed': 700, 'Additional Responsibilities': ['Energy manager', 'Youth worker'], 'Percentage of Patients with Complications': 59.37242731966633,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 {'Institution Name': 'Hayes, Weber and King', 'Location': 'United States', 'Type of Institution': 'Public', 'Number of Years Worked There': 12, 'Medical Center Level': 'Secondary', 'Number of Surgeries Performed': 475, 'Additional Responsibilities': ['Therapist, music', 'Financial risk analyst'], 'Percentage of Patients with Complications': 33.98222805918496, 'Patient Feedback': 'The surgery was successful and the care was attentive.', 'Patient Feedback Label': 4, 'Recommendation Letters': 'The surgeon performs adequately under normal conditions.', 'Recommendation Letters Label': 3, 'Recommendations from Former Employers': 'This surgeon is highly competent and professional.', 'Recommendations from Former Employers Label': 4}]</t>
  </si>
  <si>
    <t>Benson LLC</t>
  </si>
  <si>
    <t>Maria Mccoy</t>
  </si>
  <si>
    <t>546-908-2988x856</t>
  </si>
  <si>
    <t>[('Pediatric Surgery', 65, datetime.date(2001, 8, 30), datetime.date(2002, 1, 3)), ('Microbiology', 60, datetime.date(2004, 4, 2), datetime.date(2002, 1, 4)), ('Robotic Surgery', 73, datetime.date(2003, 9, 6), datetime.date(2004, 4, 16)), ('Robotic Surgery', 100, datetime.date(2001, 2, 7), datetime.date(2001, 11, 7)), ('Biochemistry', 69, datetime.date(2002, 1, 22), datetime.date(2001, 1, 26)), ('Ethics in Medical Practice', 51, datetime.date(2002, 5, 31), datetime.date(2002, 1, 7)), ('Pharmacology', 65, datetime.date(2002, 3, 3), datetime.date(2003, 10, 6)), ('Oncological Surgery', 98, datetime.date(2001, 1, 8), datetime.date(2004, 1, 12)), ('Cardiothoracic Surgery', 57, datetime.date(2001, 5, 18), datetime.date(2002, 4, 15)), ('Physiology', 70, datetime.date(2002, 11, 27), datetime.date(2004, 4, 12))]</t>
  </si>
  <si>
    <t>[{'Institution Name': 'Phillips PLC', 'Location': 'India', 'Type of Institution': 'Public', 'Number of Years Worked There': 4, 'Medical Center Level': 'Secondary', 'Number of Surgeries Performed': 523, 'Additional Responsibilities': ['General practice doctor', 'Engineer, site', 'Arboriculturist', 'Chemist, analytical', 'Futures trader'], 'Percentage of Patients with Complications': 31.836252311539315,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'Gray-Thompson', 'Location': 'India', 'Type of Institution': 'Public', 'Number of Years Worked There': 27, 'Medical Center Level': 'Tertiary', 'Number of Surgeries Performed': 360, 'Additional Responsibilities': ['Pathologist', 'Civil engineer, contracting'], 'Percentage of Patients with Complications': 62.822772703255545,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'Hayes Ltd', 'Location': 'India', 'Type of Institution': 'Public', 'Number of Years Worked There': 16, 'Medical Center Level': 'Primary', 'Number of Surgeries Performed': 406, 'Additional Responsibilities': ['Television/film/video producer', 'Comptroller'], 'Percentage of Patients with Complications': 42.7313276185948,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 {'Institution Name': 'Lopez PLC', 'Location': 'India', 'Type of Institution': 'Public', 'Number of Years Worked There': 13, 'Medical Center Level': 'Secondary', 'Number of Surgeries Performed': 201, 'Additional Responsibilities': ['Comptroller'], 'Percentage of Patients with Complications': 57.14067235189493, 'Patient Feedback': 'I am very disappointed. The surgery was botched and the aftercare was awful.', 'Patient Feedback Label': 1, 'Recommendation Letters': 'This surgeon is an outstanding member of any medical team.', 'Recommendation Letters Label': 5, 'Recommendations from Former Employers': "This surgeon's work had some issues.", 'Recommendations from Former Employers Label': 2}]</t>
  </si>
  <si>
    <t>Barron, Thomas and Simmons</t>
  </si>
  <si>
    <t>Brian Baker</t>
  </si>
  <si>
    <t>348.939.7242x2242</t>
  </si>
  <si>
    <t>[('Plastic and Reconstructive Surgery', 55, datetime.date(2005, 4, 29), datetime.date(2006, 4, 12)), ('Pharmacology', 80, datetime.date(2005, 8, 27), datetime.date(2006, 9, 9)), ('Neurosurgery', 100, datetime.date(2005, 11, 20), datetime.date(2003, 8, 12)), ('Pediatric Surgery', 82, datetime.date(2007, 2, 2), datetime.date(2003, 2, 23)), ('Transplant Surgery', 77, datetime.date(2006, 3, 17), datetime.date(2005, 11, 14)), ('Trauma Surgery', 87, datetime.date(2004, 3, 10), datetime.date(2002, 8, 29)), ('Biochemistry', 79, datetime.date(2004, 9, 7), datetime.date(2006, 5, 8)), ('Pathology', 55, datetime.date(2004, 1, 27), datetime.date(2004, 1, 13)), ('Robotic Surgery', 69, datetime.date(2003, 10, 24), datetime.date(2005, 12, 7)), ('Oncological Surgery', 77, datetime.date(2003, 1, 29), datetime.date(2003, 11, 29))]</t>
  </si>
  <si>
    <t>[{'Institution Name': 'Colon, Hardy and Wilkins', 'Location': 'Russia', 'Type of Institution': 'Public', 'Number of Years Worked There': 16, 'Medical Center Level': 'Primary', 'Number of Surgeries Performed': 947, 'Additional Responsibilities': ['Patent examiner'], 'Percentage of Patients with Complications': 95.9497547888936,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 {'Institution Name': 'Robinson-Greer', 'Location': 'Russia', 'Type of Institution': 'Private', 'Number of Years Worked There': 25, 'Medical Center Level': 'Primary', 'Number of Surgeries Performed': 346, 'Additional Responsibilities': ['Diplomatic Services operational officer', 'Insurance underwriter', 'Passenger transport manager', 'Facilities manager'], 'Percentage of Patients with Complications': 91.77037551547528, 'Patient Feedback': 'A typical surgical experience, nothing outstanding.', 'Patient Feedback Label': 3, 'Recommendation Letters': "There have been occasional lapses in this surgeon's performance.", 'Recommendation Letters Label': 2, 'Recommendations from Former Employers': "This surgeon's conduct was occasionally problematic.", 'Recommendations from Former Employers Label': 2}]</t>
  </si>
  <si>
    <t>Insurance record with moderate risk profile.</t>
  </si>
  <si>
    <t>Victor Jones</t>
  </si>
  <si>
    <t>736.861.7655x8908</t>
  </si>
  <si>
    <t>[('Pathology', 56, datetime.date(2003, 8, 23), datetime.date(2006, 9, 28)), ('Surgical Techniques', 65, datetime.date(2003, 4, 26), datetime.date(2008, 1, 15)), ('Surgical Techniques', 68, datetime.date(2008, 3, 30), datetime.date(2003, 2, 14)), ('Robotic Surgery', 79, datetime.date(2004, 6, 2), datetime.date(2005, 8, 11)), ('Anesthesiology', 70, datetime.date(2006, 10, 7), datetime.date(2003, 1, 16)), ('Surgical Techniques', 71, datetime.date(2007, 6, 16), datetime.date(2002, 9, 14)), ('Emergency Medicine', 90, datetime.date(2002, 5, 10), datetime.date(2005, 6, 18)), ('Pediatric Surgery', 90, datetime.date(2003, 9, 27), datetime.date(2008, 10, 7)), ('Pediatric Surgery', 68, datetime.date(2003, 11, 6), datetime.date(2003, 1, 8)), ('Ethics in Medical Practice', 66, datetime.date(2007, 10, 10), datetime.date(2006, 11, 1))]</t>
  </si>
  <si>
    <t>[{'Institution Name': 'Horton, Jones and Anderson', 'Location': 'Ukraine', 'Type of Institution': 'Private', 'Number of Years Worked There': 2, 'Medical Center Level': 'Secondary', 'Number of Surgeries Performed': 282, 'Additional Responsibilities': ['Personnel officer', 'Scientist, clinical (histocompatibility and immunogenetics)', 'Cartographer'], 'Percentage of Patients with Complications': 13.919429906358472, 'Patient Feedback': 'The surgery had complications and the doctor was not helpful.', 'Patient Feedback Label': 2, 'Recommendation Letters': "The surgeon's performance has been consistently high.", 'Recommendation Letters Label': 4, 'Recommendations from Former Employers': 'This surgeon had multiple issues during their tenure.', 'Recommendations from Former Employers Label': 1}]</t>
  </si>
  <si>
    <t>Dominguez LLC</t>
  </si>
  <si>
    <t>Mr. Aaron Oliver</t>
  </si>
  <si>
    <t>[('Emergency Medicine', 75, datetime.date(2005, 7, 3), datetime.date(2005, 6, 24)), ('Ethics in Medical Practice', 83, datetime.date(2004, 8, 28), datetime.date(2006, 1, 26)), ('Pharmacology', 65, datetime.date(2004, 12, 3), datetime.date(2005, 4, 23)), ('Anatomy', 62, datetime.date(2005, 2, 5), datetime.date(2004, 2, 10)), ('Anesthesiology', 61, datetime.date(2005, 6, 23), datetime.date(2004, 9, 6)), ('Plastic and Reconstructive Surgery', 61, datetime.date(2004, 2, 9), datetime.date(2005, 2, 15)), ('Pathology', 68, datetime.date(2004, 11, 25), datetime.date(2005, 8, 25)), ('Pharmacology', 84, datetime.date(2005, 7, 27), datetime.date(2004, 4, 22)), ('Biochemistry', 57, datetime.date(2005, 7, 8), datetime.date(2005, 6, 10)), ('Cardiothoracic Surgery', 63, datetime.date(2004, 11, 27), datetime.date(2005, 3, 6))]</t>
  </si>
  <si>
    <t>[{'Institution Name': 'Walker, Palmer and Hunter', 'Location': 'Germany', 'Type of Institution': 'Public', 'Number of Years Worked There': 19, 'Medical Center Level': 'Tertiary', 'Number of Surgeries Performed': 182, 'Additional Responsibilities': ['Media buyer', 'Best boy', 'Catering manager', 'Purchasing manager'], 'Percentage of Patients with Complications': 10.47761313870722,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'Stark Group', 'Location': 'Germany', 'Type of Institution': 'Private', 'Number of Years Worked There': 22, 'Medical Center Level': 'Tertiary', 'Number of Surgeries Performed': 245, 'Additional Responsibilities': ['Engineer, civil (contracting)', 'Administrator, charities/voluntary organisations', 'Retail banker'], 'Percentage of Patients with Complications': 75.97929953680213,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 {'Institution Name': 'James, Wright and Fleming', 'Location': 'Germany', 'Type of Institution': 'Private', 'Number of Years Worked There': 24, 'Medical Center Level': 'Primary', 'Number of Surgeries Performed': 727, 'Additional Responsibilities': ['Advice worker', 'Psychologist, forensic', 'Careers adviser', 'Scientist, clinical (histocompatibility and immunogenetics)'], 'Percentage of Patients with Complications': 76.29810418574017, 'Patient Feedback': 'The procedure was handled competently.', 'Patient Feedback Label': 3, 'Recommendation Letters': "The surgeon's work is exceptional in every respect.", 'Recommendation Letters Label': 5, 'Recommendations from Former Employers': 'I have great confidence in recommending this surgeon.', 'Recommendations from Former Employers Label': 4}]</t>
  </si>
  <si>
    <t>Parks-Brown</t>
  </si>
  <si>
    <t>Ashley Richardson</t>
  </si>
  <si>
    <t>(570)804-7866</t>
  </si>
  <si>
    <t>[('Oncological Surgery', 50, datetime.date(2003, 2, 20), datetime.date(2003, 6, 22)), ('Biochemistry', 71, datetime.date(2003, 6, 18), datetime.date(2003, 7, 28)), ('Anesthesiology', 55, datetime.date(2003, 7, 4), datetime.date(2003, 6, 4)), ('Transplant Surgery', 83, datetime.date(2003, 4, 18), datetime.date(2003, 7, 21)), ('Pathology', 58, datetime.date(2003, 8, 26), datetime.date(2003, 6, 21)), ('Transplant Surgery', 93, datetime.date(2003, 7, 10), datetime.date(2003, 9, 12)), ('Robotic Surgery', 89, datetime.date(2003, 4, 7), datetime.date(2003, 3, 17)), ('Microbiology', 97, datetime.date(2003, 9, 17), datetime.date(2003, 3, 20)), ('Surgical Techniques', 81, datetime.date(2003, 8, 8), datetime.date(2003, 8, 1)), ('Transplant Surgery', 90, datetime.date(2003, 2, 14), datetime.date(2003, 5, 16))]</t>
  </si>
  <si>
    <t>[{'Institution Name': 'Rodriguez Inc', 'Location': 'India', 'Type of Institution': 'Private', 'Number of Years Worked There': 20, 'Medical Center Level': 'Secondary', 'Number of Surgeries Performed': 203, 'Additional Responsibilities': ['Insurance account manager', 'Statistician', 'Geographical information systems officer'], 'Percentage of Patients with Complications': 34.42558981659513,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 {'Institution Name': 'Smith-Thompson', 'Location': 'India', 'Type of Institution': 'Public', 'Number of Years Worked There': 28, 'Medical Center Level': 'Secondary', 'Number of Surgeries Performed': 861, 'Additional Responsibilities': ['Armed forces technical officer', 'Operational investment banker', 'Chief Strategy Officer'], 'Percentage of Patients with Complications': 94.51247481160192, 'Patient Feedback': 'A flawless experience with outstanding results.', 'Patient Feedback Label': 5, 'Recommendation Letters': "There have been minor issues with this surgeon's work.", 'Recommendation Letters Label': 2, 'Recommendations from Former Employers': 'The surgeon meets the necessary requirements.', 'Recommendations from Former Employers Label': 3}]</t>
  </si>
  <si>
    <t>Curry Ltd</t>
  </si>
  <si>
    <t>Victoria Ayala</t>
  </si>
  <si>
    <t>+1-814-772-3049x7373</t>
  </si>
  <si>
    <t>[('Plastic and Reconstructive Surgery', 95, datetime.date(2005, 2, 26), datetime.date(2006, 6, 16)), ('Pediatric Surgery', 51, datetime.date(2004, 11, 3), datetime.date(2006, 7, 22)), ('Ethics in Medical Practice', 83, datetime.date(2005, 10, 11), datetime.date(2006, 1, 10)), ('Cardiothoracic Surgery', 58, datetime.date(2004, 12, 17), datetime.date(2004, 8, 24)), ('Pharmacology', 53, datetime.date(2006, 8, 27), datetime.date(2004, 9, 29)), ('Ethics in Medical Practice', 79, datetime.date(2005, 2, 10), datetime.date(2005, 3, 16)), ('Anesthesiology', 72, datetime.date(2006, 4, 3), datetime.date(2004, 7, 4)), ('Emergency Medicine', 55, datetime.date(2005, 8, 12), datetime.date(2005, 12, 22)), ('Neurosurgery', 71, datetime.date(2005, 5, 6), datetime.date(2004, 4, 17)), ('Robotic Surgery', 72, datetime.date(2006, 2, 10), datetime.date(2004, 6, 30))]</t>
  </si>
  <si>
    <t>[{'Institution Name': 'Rosales and Sons', 'Location': 'Romania', 'Type of Institution': 'Public', 'Number of Years Worked There': 7, 'Medical Center Level': 'Primary', 'Number of Surgeries Performed': 630, 'Additional Responsibilities': ['Mudlogger', 'Arts administrator'], 'Percentage of Patients with Complications': 44.30834779680413,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 {'Institution Name': 'Lang Ltd', 'Location': 'Romania', 'Type of Institution': 'Public', 'Number of Years Worked There': 28, 'Medical Center Level': 'Primary', 'Number of Surgeries Performed': 534, 'Additional Responsibilities': ['Armed forces training and education officer'], 'Percentage of Patients with Complications': 51.831155650050384, 'Patient Feedback': "I felt confident in the doctor's abilities. Good outcome.", 'Patient Feedback Label': 4, 'Recommendation Letters': 'The surgeon meets the expected level of competence.', 'Recommendation Letters Label': 3, 'Recommendations from Former Employers': 'This surgeon is a top-tier professional with outstanding abilities.', 'Recommendations from Former Employers Label': 5}]</t>
  </si>
  <si>
    <t>Valdez Ltd</t>
  </si>
  <si>
    <t>Heather Cole</t>
  </si>
  <si>
    <t>(762)940-7233x4746</t>
  </si>
  <si>
    <t>[('Oncological Surgery', 92, datetime.date(1998, 4, 21), datetime.date(1998, 5, 21)), ('Biochemistry', 77, datetime.date(1998, 9, 11), datetime.date(1998, 2, 5)), ('Anatomy', 78, datetime.date(1998, 11, 11), datetime.date(1998, 10, 1)), ('Emergency Medicine', 90, datetime.date(1997, 9, 26), datetime.date(1998, 7, 14)), ('Orthopedic Surgery', 59, datetime.date(1998, 3, 11), datetime.date(1998, 9, 14)), ('Emergency Medicine', 79, datetime.date(1998, 10, 29), datetime.date(1998, 8, 5)), ('Anesthesiology', 67, datetime.date(1997, 11, 6), datetime.date(1998, 7, 19)), ('Robotic Surgery', 54, datetime.date(1998, 4, 17), datetime.date(1998, 5, 18)), ('Oncological Surgery', 87, datetime.date(1998, 2, 24), datetime.date(1998, 5, 18)), ('Anatomy', 96, datetime.date(1998, 1, 23), datetime.date(1998, 10, 28))]</t>
  </si>
  <si>
    <t>[{'Institution Name': 'Cooper-Stephens', 'Location': 'Ukraine', 'Type of Institution': 'Private', 'Number of Years Worked There': 10, 'Medical Center Level': 'Secondary', 'Number of Surgeries Performed': 13, 'Additional Responsibilities': ['Building services engineer', 'Sports coach'], 'Percentage of Patients with Complications': 63.79029944905417,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'Anderson-Pace', 'Location': 'Ukraine', 'Type of Institution': 'Private', 'Number of Years Worked There': 20, 'Medical Center Level': 'Tertiary', 'Number of Surgeries Performed': 444, 'Additional Responsibilities': ['Legal secretary', 'Surveyor, planning and development', 'Technical author'], 'Percentage of Patients with Complications': 34.005870263109195,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 {'Institution Name': 'Jordan, Palmer and Brown', 'Location': 'Ukraine', 'Type of Institution': 'Private', 'Number of Years Worked There': 25, 'Medical Center Level': 'Primary', 'Number of Surgeries Performed': 57, 'Additional Responsibilities': ['Acupuncturist', 'Designer, blown glass/stained glass', 'Visual merchandiser', 'Physiological scientist', 'Engineer, electrical'], 'Percentage of Patients with Complications': 71.287679484054, 'Patient Feedback': 'The doctor ignored my symptoms and concerns.', 'Patient Feedback Label': 1, 'Recommendation Letters': 'This surgeon has shown great dedication and skill.', 'Recommendation Letters Label': 4, 'Recommendations from Former Employers': 'This surgeon demonstrated a lack of necessary skills.', 'Recommendations from Former Employers Label': 1}]</t>
  </si>
  <si>
    <t>Leach-Miller</t>
  </si>
  <si>
    <t>Anna Dawson</t>
  </si>
  <si>
    <t>+1-206-296-1970x4318</t>
  </si>
  <si>
    <t>[('Microbiology', 57, datetime.date(1999, 6, 19), datetime.date(2000, 1, 17)), ('Physiology', 95, datetime.date(1997, 5, 19), datetime.date(1998, 4, 5)), ('Trauma Surgery', 79, datetime.date(1998, 3, 12), datetime.date(1999, 1, 30)), ('Pediatric Surgery', 62, datetime.date(1998, 5, 3), datetime.date(1998, 10, 23)), ('Trauma Surgery', 84, datetime.date(1999, 8, 26), datetime.date(1996, 11, 6)), ('Trauma Surgery', 51, datetime.date(1999, 11, 20), datetime.date(1998, 1, 7)), ('Orthopedic Surgery', 50, datetime.date(1996, 9, 17), datetime.date(1996, 10, 6)), ('Ethics in Medical Practice', 84, datetime.date(1998, 3, 9), datetime.date(1999, 4, 2)), ('Anatomy', 60, datetime.date(1996, 12, 20), datetime.date(1999, 9, 21)), ('Transplant Surgery', 86, datetime.date(1998, 11, 12), datetime.date(1997, 5, 10))]</t>
  </si>
  <si>
    <t>[{'Institution Name': 'Warren Group', 'Location': 'France', 'Type of Institution': 'Private', 'Number of Years Worked There': 13, 'Medical Center Level': 'Secondary', 'Number of Surgeries Performed': 192, 'Additional Responsibilities': ['Administrator, Civil Service', 'Dealer', 'Environmental consultant', 'Designer, ceramics/pottery', 'Furniture designer'], 'Percentage of Patients with Complications': 85.306257976112,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'Wagner Group', 'Location': 'France', 'Type of Institution': 'Private', 'Number of Years Worked There': 7, 'Medical Center Level': 'Tertiary', 'Number of Surgeries Performed': 384, 'Additional Responsibilities': ['Outdoor activities/education manager'], 'Percentage of Patients with Complications': 87.50583918213482,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 {'Institution Name': 'Zimmerman LLC', 'Location': 'France', 'Type of Institution': 'Public', 'Number of Years Worked There': 19, 'Medical Center Level': 'Tertiary', 'Number of Surgeries Performed': 954, 'Additional Responsibilities': ['Civil Service fast streamer', 'Aid worker', 'Therapist, music', 'Teaching laboratory technician'], 'Percentage of Patients with Complications': 81.68017439127809, 'Patient Feedback': 'The doctor did not provide sufficient information.', 'Patient Feedback Label': 2, 'Recommendation Letters': "The surgeon's work is exceptional in every respect.", 'Recommendation Letters Label': 5, 'Recommendations from Former Employers': "The surgeon's performance is consistently excellent.", 'Recommendations from Former Employers Label': 5}]</t>
  </si>
  <si>
    <t>Maldonado-Morrow</t>
  </si>
  <si>
    <t>Jason Bradford</t>
  </si>
  <si>
    <t>001-867-473-9884x618</t>
  </si>
  <si>
    <t>[('Robotic Surgery', 78, datetime.date(2001, 12, 23), datetime.date(2003, 3, 28)), ('Microbiology', 95, datetime.date(2004, 10, 5), datetime.date(2004, 7, 22)), ('Cardiothoracic Surgery', 93, datetime.date(2004, 2, 24), datetime.date(2002, 3, 28)), ('Trauma Surgery', 84, datetime.date(2002, 10, 2), datetime.date(2002, 3, 18)), ('Orthopedic Surgery', 90, datetime.date(2002, 4, 4), datetime.date(2001, 9, 9)), ('Robotic Surgery', 77, datetime.date(2001, 7, 15), datetime.date(2003, 3, 6)), ('Microbiology', 57, datetime.date(2004, 7, 27), datetime.date(2002, 5, 25)), ('Orthopedic Surgery', 68, datetime.date(2002, 1, 9), datetime.date(2004, 5, 12)), ('Pathology', 86, datetime.date(2001, 11, 18), datetime.date(2002, 1, 8)), ('Vascular Surgery', 95, datetime.date(2001, 12, 16), datetime.date(2003, 8, 27))]</t>
  </si>
  <si>
    <t>[{'Institution Name': 'White LLC', 'Location': 'United States', 'Type of Institution': 'Private', 'Number of Years Worked There': 11, 'Medical Center Level': 'Tertiary', 'Number of Surgeries Performed': 356, 'Additional Responsibilities': [], 'Percentage of Patients with Complications': 12.017089768122224,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'Jackson LLC', 'Location': 'United States', 'Type of Institution': 'Private', 'Number of Years Worked There': 17, 'Medical Center Level': 'Tertiary', 'Number of Surgeries Performed': 64, 'Additional Responsibilities': ['Psychiatrist', 'Professor Emeritus'], 'Percentage of Patients with Complications': 44.34660605836667,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 {'Institution Name': 'Nichols LLC', 'Location': 'United States', 'Type of Institution': 'Public', 'Number of Years Worked There': 25, 'Medical Center Level': 'Secondary', 'Number of Surgeries Performed': 813, 'Additional Responsibilities': ['Diplomatic Services operational officer', 'Patent examiner', 'Health physicist', 'Chief Executive Officer'], 'Percentage of Patients with Complications': 35.9817673528631, 'Patient Feedback': 'The doctor was attentive and the surgery was a success.', 'Patient Feedback Label': 4, 'Recommendation Letters': "There have been significant issues with this surgeon's work.", 'Recommendation Letters Label': 1, 'Recommendations from Former Employers': 'The surgeon has shown exceptional abilities and dedication.', 'Recommendations from Former Employers Label': 4}]</t>
  </si>
  <si>
    <t>Webb-Williams</t>
  </si>
  <si>
    <t>Linda Rodriguez</t>
  </si>
  <si>
    <t>[('Biochemistry', 61, datetime.date(2001, 1, 19), datetime.date(1999, 3, 30)), ('Robotic Surgery', 73, datetime.date(2001, 8, 19), datetime.date(2000, 6, 21)), ('Anesthesiology', 73, datetime.date(2002, 11, 6), datetime.date(2002, 4, 21)), ('Surgical Techniques', 97, datetime.date(2003, 11, 12), datetime.date(1999, 9, 2)), ('Trauma Surgery', 81, datetime.date(2004, 12, 28), datetime.date(2005, 1, 29)), ('Biochemistry', 86, datetime.date(2003, 5, 18), datetime.date(2004, 1, 7)), ('Transplant Surgery', 86, datetime.date(2002, 4, 26), datetime.date(2001, 12, 27)), ('Plastic and Reconstructive Surgery', 78, datetime.date(2002, 8, 25), datetime.date(1998, 11, 29)), ('Cardiothoracic Surgery', 66, datetime.date(2004, 6, 21), datetime.date(2005, 2, 21)), ('Plastic and Reconstructive Surgery', 66, datetime.date(2001, 12, 15), datetime.date(2002, 1, 24))]</t>
  </si>
  <si>
    <t>[{'Institution Name': 'Armstrong PLC', 'Location': 'France', 'Type of Institution': 'Public', 'Number of Years Worked There': 20, 'Medical Center Level': 'Primary', 'Number of Surgeries Performed': 104, 'Additional Responsibilities': ['Medical technical officer', 'Lawyer', 'Software engineer', 'Administrator, Civil Service'], 'Percentage of Patients with Complications': 37.20649004063492,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'Fernandez-Williamson', 'Location': 'France', 'Type of Institution': 'Public', 'Number of Years Worked There': 25, 'Medical Center Level': 'Tertiary', 'Number of Surgeries Performed': 460, 'Additional Responsibilities': ['Phytotherapist', 'Curator', 'Theatre director', 'Interpreter', 'Counselling psychologist'], 'Percentage of Patients with Complications': 63.50505401291441,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'Kelly-Bailey', 'Location': 'France', 'Type of Institution': 'Public', 'Number of Years Worked There': 29, 'Medical Center Level': 'Tertiary', 'Number of Surgeries Performed': 902, 'Additional Responsibilities': [], 'Percentage of Patients with Complications': 37.59384778513284,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'Ramirez-Williams', 'Location': 'France', 'Type of Institution': 'Public', 'Number of Years Worked There': 24, 'Medical Center Level': 'Tertiary', 'Number of Surgeries Performed': 324, 'Additional Responsibilities': ['Exhibitions officer, museum/gallery', 'Town planner', 'Theatre manager'], 'Percentage of Patients with Complications': 1.9078043347589002,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 {'Institution Name': 'Smith, Anderson and Williams', 'Location': 'France', 'Type of Institution': 'Private', 'Number of Years Worked There': 6, 'Medical Center Level': 'Secondary', 'Number of Surgeries Performed': 913, 'Additional Responsibilities': ['Media planner', 'Writer', 'Product/process development scientist', 'Counsellor', 'Energy manager'], 'Percentage of Patients with Complications': 76.37019477683718, 'Patient Feedback': 'The surgery was less successful than expected.', 'Patient Feedback Label': 2, 'Recommendation Letters': "The surgeon's performance is acceptable.", 'Recommendation Letters Label': 3, 'Recommendations from Former Employers': 'The surgeon has demonstrated adequate skills.', 'Recommendations from Former Employers Label': 3}]</t>
  </si>
  <si>
    <t>Valdez, Kirk and Benjamin</t>
  </si>
  <si>
    <t>Daniel Kramer DDS</t>
  </si>
  <si>
    <t>+1-318-511-9509x0867</t>
  </si>
  <si>
    <t>[('Trauma Surgery', 99, datetime.date(2007, 1, 25), datetime.date(2005, 3, 4)), ('Biochemistry', 89, datetime.date(2004, 5, 18), datetime.date(2003, 12, 11)), ('Pathology', 67, datetime.date(2006, 3, 13), datetime.date(2005, 4, 3)), ('Vascular Surgery', 64, datetime.date(2004, 12, 16), datetime.date(2006, 10, 14)), ('Vascular Surgery', 79, datetime.date(2005, 6, 29), datetime.date(2006, 6, 21)), ('Anesthesiology', 73, datetime.date(2007, 2, 23), datetime.date(2006, 4, 12)), ('Surgical Techniques', 78, datetime.date(2005, 3, 3), datetime.date(2006, 10, 3)), ('Neurosurgery', 86, datetime.date(2005, 8, 20), datetime.date(2007, 2, 12)), ('Emergency Medicine', 76, datetime.date(2006, 8, 5), datetime.date(2004, 12, 20)), ('Surgical Techniques', 57, datetime.date(2005, 12, 30), datetime.date(2004, 2, 13))]</t>
  </si>
  <si>
    <t>[{'Institution Name': 'Bowman, Robinson and Miller', 'Location': 'India', 'Type of Institution': 'Public', 'Number of Years Worked There': 14, 'Medical Center Level': 'Tertiary', 'Number of Surgeries Performed': 569, 'Additional Responsibilities': ['Production manager', 'Economist'], 'Percentage of Patients with Complications': 32.17928283312007,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 {'Institution Name': 'Miller-Buchanan', 'Location': 'India', 'Type of Institution': 'Public', 'Number of Years Worked There': 17, 'Medical Center Level': 'Tertiary', 'Number of Surgeries Performed': 852, 'Additional Responsibilities': ['Barista', 'Conservator, museum/gallery', 'Development worker, international aid', 'Designer, fashion/clothing'], 'Percentage of Patients with Complications': 57.099802571531455, 'Patient Feedback': 'The procedure met my expectations.', 'Patient Feedback Label': 3, 'Recommendation Letters': 'I have full confidence in recommending this surgeon.', 'Recommendation Letters Label': 4, 'Recommendations from Former Employers': "This surgeon's conduct was often problematic.", 'Recommendations from Former Employers Label': 1}]</t>
  </si>
  <si>
    <t>Eaton Ltd</t>
  </si>
  <si>
    <t>Suzanne Wright</t>
  </si>
  <si>
    <t>+1-222-795-8746x38629</t>
  </si>
  <si>
    <t>[('Biochemistry', 65, datetime.date(1997, 8, 19), datetime.date(1995, 8, 28)), ('Ethics in Medical Practice', 61, datetime.date(1996, 9, 6), datetime.date(1997, 1, 15)), ('Trauma Surgery', 99, datetime.date(1996, 11, 12), datetime.date(1995, 6, 3)), ('Pediatric Surgery', 50, datetime.date(1997, 3, 10), datetime.date(1997, 2, 14)), ('Ethics in Medical Practice', 78, datetime.date(1996, 7, 8), datetime.date(1997, 9, 12)), ('Pediatric Surgery', 99, datetime.date(1995, 1, 2), datetime.date(1996, 7, 2)), ('Surgical Techniques', 54, datetime.date(1996, 7, 13), datetime.date(1997, 4, 23)), ('Anesthesiology', 81, datetime.date(1995, 4, 15), datetime.date(1997, 8, 24)), ('Biochemistry', 72, datetime.date(1997, 8, 7), datetime.date(1996, 10, 12)), ('Vascular Surgery', 54, datetime.date(1996, 1, 21), datetime.date(1996, 6, 26))]</t>
  </si>
  <si>
    <t>[{'Institution Name': 'Wilson-Rodriguez', 'Location': 'Germany', 'Type of Institution': 'Public', 'Number of Years Worked There': 18, 'Medical Center Level': 'Primary', 'Number of Surgeries Performed': 652, 'Additional Responsibilities': ['Jewellery designer', 'Mudlogger'], 'Percentage of Patients with Complications': 9.672843270364007,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'Bowman, Conway and Cruz', 'Location': 'Germany', 'Type of Institution': 'Public', 'Number of Years Worked There': 30, 'Medical Center Level': 'Secondary', 'Number of Surgeries Performed': 636, 'Additional Responsibilities': [], 'Percentage of Patients with Complications': 37.418254554169174,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'Black-Bishop', 'Location': 'Germany', 'Type of Institution': 'Public', 'Number of Years Worked There': 13, 'Medical Center Level': 'Secondary', 'Number of Surgeries Performed': 901, 'Additional Responsibilities': ['Horticulturist, commercial'], 'Percentage of Patients with Complications': 48.655045131744714,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'Willis, Sullivan and Jones', 'Location': 'Germany', 'Type of Institution': 'Public', 'Number of Years Worked There': 14, 'Medical Center Level': 'Primary', 'Number of Surgeries Performed': 13, 'Additional Responsibilities': ['Newspaper journalist', 'Engineer, civil (consulting)', 'Adult nurse'], 'Percentage of Patients with Complications': 47.0902722203227,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 {'Institution Name': 'Irwin and Sons', 'Location': 'Germany', 'Type of Institution': 'Public', 'Number of Years Worked There': 6, 'Medical Center Level': 'Secondary', 'Number of Surgeries Performed': 507, 'Additional Responsibilities': ['Solicitor', 'Analytical chemist', 'Midwife', 'Trade mark attorney'], 'Percentage of Patients with Complications': 8.646690666100099, 'Patient Feedback': 'I received adequate care and attention.', 'Patient Feedback Label': 3, 'Recommendation Letters': "The surgeon's work is generally satisfactory.", 'Recommendation Letters Label': 3, 'Recommendations from Former Employers': 'I strongly recommend this surgeon for their excellent work.', 'Recommendations from Former Employers Label': 4}]</t>
  </si>
  <si>
    <t>Phillips, Brown and Juarez</t>
  </si>
  <si>
    <t>Daniel Mason</t>
  </si>
  <si>
    <t>266.802.5435x28563</t>
  </si>
  <si>
    <t>[('Vascular Surgery', 98, datetime.date(1996, 7, 19), datetime.date(1998, 3, 1)), ('Pediatric Surgery', 52, datetime.date(1999, 1, 18), datetime.date(1997, 7, 1)), ('Pediatric Surgery', 54, datetime.date(1998, 11, 13), datetime.date(1999, 5, 25)), ('Vascular Surgery', 87, datetime.date(1996, 12, 19), datetime.date(1998, 4, 20)), ('Surgical Techniques', 97, datetime.date(1995, 11, 22), datetime.date(1997, 2, 14)), ('Pathology', 79, datetime.date(1998, 12, 23), datetime.date(1998, 7, 28)), ('Anatomy', 64, datetime.date(1996, 6, 26), datetime.date(1999, 4, 27)), ('Anatomy', 95, datetime.date(1997, 2, 17), datetime.date(1997, 2, 12)), ('Microbiology', 58, datetime.date(1999, 4, 27), datetime.date(1998, 3, 18)), ('Anesthesiology', 66, datetime.date(1996, 7, 10), datetime.date(1996, 10, 10))]</t>
  </si>
  <si>
    <t>[{'Institution Name': 'Jones Ltd', 'Location': 'United States', 'Type of Institution': 'Private', 'Number of Years Worked There': 6, 'Medical Center Level': 'Secondary', 'Number of Surgeries Performed': 999, 'Additional Responsibilities': ['Lecturer, further education', 'Tax adviser', 'Public relations officer'], 'Percentage of Patients with Complications': 10.13972829753068,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'Walker-Williams', 'Location': 'United States', 'Type of Institution': 'Public', 'Number of Years Worked There': 18, 'Medical Center Level': 'Tertiary', 'Number of Surgeries Performed': 361, 'Additional Responsibilities': ['Meteorologist'], 'Percentage of Patients with Complications': 54.35830495559287,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 {'Institution Name': 'Jarvis-Conley', 'Location': 'United States', 'Type of Institution': 'Public', 'Number of Years Worked There': 30, 'Medical Center Level': 'Secondary', 'Number of Surgeries Performed': 75, 'Additional Responsibilities': ['Doctor, general practice', 'Barista', "Nurse, children's", 'Phytotherapist'], 'Percentage of Patients with Complications': 39.18723522946175, 'Patient Feedback': "Couldn't be happier with the surgery and the follow-up care.", 'Patient Feedback Label': 5, 'Recommendation Letters': "The surgeon's behavior and skills are not up to par.", 'Recommendation Letters Label': 1, 'Recommendations from Former Employers': 'The surgeon performs to a satisfactory level.', 'Recommendations from Former Employers Label': 3}]</t>
  </si>
  <si>
    <t>Tristan Nelson</t>
  </si>
  <si>
    <t>001-711-676-3854x7158</t>
  </si>
  <si>
    <t>[('Orthopedic Surgery', 95, datetime.date(1999, 8, 22), datetime.date(2004, 1, 15)), ('Neurosurgery', 51, datetime.date(2000, 3, 4), datetime.date(1999, 2, 20)), ('Neurosurgery', 67, datetime.date(2004, 1, 2), datetime.date(2000, 4, 18)), ('Anesthesiology', 94, datetime.date(1998, 11, 16), datetime.date(2001, 4, 3)), ('Physiology', 99, datetime.date(1997, 11, 14), datetime.date(2000, 9, 22)), ('Anesthesiology', 94, datetime.date(1999, 7, 12), datetime.date(1998, 4, 4)), ('Ethics in Medical Practice', 98, datetime.date(1997, 10, 14), datetime.date(1999, 1, 26)), ('Microbiology', 68, datetime.date(1998, 9, 5), datetime.date(2003, 2, 5)), ('Pediatric Surgery', 50, datetime.date(2004, 4, 22), datetime.date(1999, 3, 2)), ('Transplant Surgery', 89, datetime.date(2001, 6, 7), datetime.date(2000, 3, 12))]</t>
  </si>
  <si>
    <t>[{'Institution Name': 'Martin PLC', 'Location': 'Philippines', 'Type of Institution': 'Private', 'Number of Years Worked There': 2, 'Medical Center Level': 'Tertiary', 'Number of Surgeries Performed': 858, 'Additional Responsibilities': ['Marine scientist', 'Orthoptist', 'Chartered management accountant', 'Producer, television/film/video'], 'Percentage of Patients with Complications': 5.224390799843093,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'Price-Hall', 'Location': 'Philippines', 'Type of Institution': 'Public', 'Number of Years Worked There': 13, 'Medical Center Level': 'Tertiary', 'Number of Surgeries Performed': 655, 'Additional Responsibilities': ['Civil engineer, contracting', 'Illustrator', 'Midwife'], 'Percentage of Patients with Complications': 49.14617015018273,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 {'Institution Name': 'White, Archer and Reyes', 'Location': 'Philippines', 'Type of Institution': 'Private', 'Number of Years Worked There': 2, 'Medical Center Level': 'Secondary', 'Number of Surgeries Performed': 123, 'Additional Responsibilities': [], 'Percentage of Patients with Complications': 38.490781294097985, 'Patient Feedback': 'The procedure was smooth and the doctor was caring.', 'Patient Feedback Label': 4, 'Recommendation Letters': 'I would advise caution in hiring this surgeon.', 'Recommendation Letters Label': 2, 'Recommendations from Former Employers': "There were occasional lapses in this surgeon's performance.", 'Recommendations from Former Employers Label': 2}]</t>
  </si>
  <si>
    <t>Giles LLC</t>
  </si>
  <si>
    <t>Donald Jensen</t>
  </si>
  <si>
    <t>307.687.3843</t>
  </si>
  <si>
    <t>[('Oncological Surgery', 62, datetime.date(2003, 5, 24), datetime.date(2000, 3, 4)), ('Microbiology', 63, datetime.date(2002, 5, 16), datetime.date(2004, 6, 2)), ('Biochemistry', 95, datetime.date(2003, 6, 1), datetime.date(2003, 5, 8)), ('Robotic Surgery', 88, datetime.date(2006, 3, 29), datetime.date(2002, 3, 26)), ('Biochemistry', 56, datetime.date(2001, 12, 19), datetime.date(2002, 8, 8)), ('Surgical Techniques', 70, datetime.date(2006, 5, 9), datetime.date(1999, 10, 25)), ('Microbiology', 86, datetime.date(1999, 4, 4), datetime.date(1999, 12, 13)), ('Cardiothoracic Surgery', 66, datetime.date(2002, 8, 8), datetime.date(2000, 1, 15)), ('Plastic and Reconstructive Surgery', 88, datetime.date(2004, 5, 1), datetime.date(2002, 7, 26)), ('Transplant Surgery', 56, datetime.date(2005, 10, 21), datetime.date(2000, 5, 5))]</t>
  </si>
  <si>
    <t>[{'Institution Name': 'Garcia-Smith', 'Location': 'Hungary', 'Type of Institution': 'Private', 'Number of Years Worked There': 25, 'Medical Center Level': 'Tertiary', 'Number of Surgeries Performed': 716, 'Additional Responsibilities': ['Occupational therapist', 'Sales executive', 'Hydrologist'], 'Percentage of Patients with Complications': 10.714490684430855,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'Sweeney-Barber', 'Location': 'Hungary', 'Type of Institution': 'Private', 'Number of Years Worked There': 16, 'Medical Center Level': 'Primary', 'Number of Surgeries Performed': 859, 'Additional Responsibilities': ['Psychologist, sport and exercise', 'Careers information officer'], 'Percentage of Patients with Complications': 21.205038803332464,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 {'Institution Name': 'Mann Ltd', 'Location': 'Hungary', 'Type of Institution': 'Public', 'Number of Years Worked There': 4, 'Medical Center Level': 'Tertiary', 'Number of Surgeries Performed': 103, 'Additional Responsibilities': ['Industrial buyer', 'Hotel manager', 'Hydrologist'], 'Percentage of Patients with Complications': 97.51773642541458, 'Patient Feedback': 'The doctor was incompetent and the results were disastrous.', 'Patient Feedback Label': 1, 'Recommendation Letters': 'I would advise caution in hiring this surgeon.', 'Recommendation Letters Label': 2, 'Recommendations from Former Employers': 'The surgeon has consistently delivered extraordinary results.', 'Recommendations from Former Employers Label': 5}]</t>
  </si>
  <si>
    <t>Garza Group</t>
  </si>
  <si>
    <t>Rebecca Nelson</t>
  </si>
  <si>
    <t>(714)945-4404x1085</t>
  </si>
  <si>
    <t>[('Surgical Techniques', 60, datetime.date(1998, 1, 3), datetime.date(1997, 3, 30)), ('Neurosurgery', 54, datetime.date(2002, 3, 7), datetime.date(2004, 4, 13)), ('Physiology', 63, datetime.date(2000, 2, 26), datetime.date(2001, 4, 7)), ('Anatomy', 89, datetime.date(1999, 5, 9), datetime.date(1998, 5, 5)), ('Microbiology', 86, datetime.date(2000, 2, 13), datetime.date(1996, 5, 19)), ('Trauma Surgery', 88, datetime.date(1998, 5, 14), datetime.date(2001, 5, 31)), ('Anesthesiology', 52, datetime.date(1998, 9, 22), datetime.date(2001, 7, 20)), ('Emergency Medicine', 99, datetime.date(2002, 5, 3), datetime.date(2001, 3, 17)), ('Trauma Surgery', 74, datetime.date(2002, 7, 18), datetime.date(1999, 4, 17)), ('Biochemistry', 52, datetime.date(2001, 8, 10), datetime.date(2003, 9, 8))]</t>
  </si>
  <si>
    <t>[{'Institution Name': 'Miller, Ward and Brooks', 'Location': 'Russia', 'Type of Institution': 'Public', 'Number of Years Worked There': 7, 'Medical Center Level': 'Secondary', 'Number of Surgeries Performed': 645, 'Additional Responsibilities': ['Tour manager', 'Architectural technologist', 'Trading standards officer', 'Curator'], 'Percentage of Patients with Complications': 43.54609365780081,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'Huff-Bradley', 'Location': 'Russia', 'Type of Institution': 'Private', 'Number of Years Worked There': 19, 'Medical Center Level': 'Secondary', 'Number of Surgeries Performed': 10, 'Additional Responsibilities': ['Engineer, maintenance (IT)'], 'Percentage of Patients with Complications': 69.61934970247097,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 {'Institution Name': 'Barnett-Torres', 'Location': 'Russia', 'Type of Institution': 'Private', 'Number of Years Worked There': 18, 'Medical Center Level': 'Tertiary', 'Number of Surgeries Performed': 473, 'Additional Responsibilities': ['Broadcast engineer'], 'Percentage of Patients with Complications': 73.37837430529419, 'Patient Feedback': "The surgery went well, and the doctor was attentive. I'm pleased with the overall outcome.", 'Patient Feedback Label': 4, 'Recommendation Letters': 'The surgeon has made several critical mistakes.', 'Recommendation Letters Label': 1, 'Recommendations from Former Employers': "This surgeon's performance was inconsistent.", 'Recommendations from Former Employers Label': 2}]</t>
  </si>
  <si>
    <t>Dunn, Munoz and Mitchell</t>
  </si>
  <si>
    <t>Matthew Peterson</t>
  </si>
  <si>
    <t>(752)264-4575x002</t>
  </si>
  <si>
    <t>[('Neurosurgery', 89, datetime.date(2002, 1, 5), datetime.date(2006, 11, 13)), ('Pharmacology', 67, datetime.date(2006, 10, 10), datetime.date(2002, 6, 4)), ('Robotic Surgery', 63, datetime.date(2002, 1, 11), datetime.date(2001, 8, 28)), ('Emergency Medicine', 91, datetime.date(2000, 12, 18), datetime.date(2000, 1, 23)), ('Pharmacology', 83, datetime.date(2005, 3, 17), datetime.date(2002, 2, 22)), ('Neurosurgery', 95, datetime.date(2004, 8, 20), datetime.date(2006, 3, 21)), ('Pathology', 91, datetime.date(2004, 1, 23), datetime.date(2002, 6, 2)), ('Neurosurgery', 87, datetime.date(2006, 2, 10), datetime.date(2003, 2, 22)), ('Oncological Surgery', 86, datetime.date(2004, 8, 17), datetime.date(2006, 3, 22)), ('Anesthesiology', 58, datetime.date(2002, 12, 22), datetime.date(2000, 9, 5))]</t>
  </si>
  <si>
    <t>[{'Institution Name': 'Reyes, Valenzuela and Murphy', 'Location': 'Ethiopia', 'Type of Institution': 'Private', 'Number of Years Worked There': 12, 'Medical Center Level': 'Tertiary', 'Number of Surgeries Performed': 151, 'Additional Responsibilities': ['Occupational therapist', 'Clinical embryologist', 'Scientist, water quality'], 'Percentage of Patients with Complications': 88.36620810835105,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 {'Institution Name': 'Adams and Sons', 'Location': 'Ethiopia', 'Type of Institution': 'Public', 'Number of Years Worked There': 18, 'Medical Center Level': 'Tertiary', 'Number of Surgeries Performed': 156, 'Additional Responsibilities': ['Public affairs consultant', 'Health service manager', 'Health and safety inspector', 'Teacher, English as a foreign language', 'Acupuncturist'], 'Percentage of Patients with Complications': 38.74890397717634, 'Patient Feedback': "Couldn't be happier with the surgery and the follow-up care.", 'Patient Feedback Label': 5, 'Recommendation Letters': 'I have no reservations in recommending this surgeon for any position.', 'Recommendation Letters Label': 5, 'Recommendations from Former Employers': "The surgeon's performance is consistently excellent.", 'Recommendations from Former Employers Label': 5}]</t>
  </si>
  <si>
    <t>Hawkins, Mckee and White</t>
  </si>
  <si>
    <t>Veronica Mclean</t>
  </si>
  <si>
    <t>+1-476-936-4883x1015</t>
  </si>
  <si>
    <t>[('Microbiology', 83, datetime.date(1996, 9, 5), datetime.date(1996, 8, 20)), ('Robotic Surgery', 76, datetime.date(1997, 2, 8), datetime.date(1998, 10, 16)), ('Robotic Surgery', 94, datetime.date(1998, 12, 20), datetime.date(1998, 9, 23)), ('Physiology', 100, datetime.date(1996, 9, 30), datetime.date(1998, 11, 5)), ('Microbiology', 72, datetime.date(1997, 12, 11), datetime.date(1998, 4, 14)), ('Orthopedic Surgery', 97, datetime.date(1997, 11, 18), datetime.date(1997, 9, 21)), ('Physiology', 83, datetime.date(1996, 9, 19), datetime.date(1997, 3, 23)), ('Physiology', 74, datetime.date(1997, 8, 4), datetime.date(1996, 8, 8)), ('Anesthesiology', 60, datetime.date(1997, 8, 18), datetime.date(1997, 12, 10)), ('Cardiothoracic Surgery', 73, datetime.date(1998, 7, 23), datetime.date(1997, 8, 6))]</t>
  </si>
  <si>
    <t>[{'Institution Name': 'Rivera LLC', 'Location': 'Hungary', 'Type of Institution': 'Public', 'Number of Years Worked There': 14, 'Medical Center Level': 'Tertiary', 'Number of Surgeries Performed': 839, 'Additional Responsibilities': [], 'Percentage of Patients with Complications': 77.91034050521677,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'Strong Ltd', 'Location': 'Hungary', 'Type of Institution': 'Public', 'Number of Years Worked There': 21, 'Medical Center Level': 'Primary', 'Number of Surgeries Performed': 258, 'Additional Responsibilities': ['Youth worker', 'Geneticist, molecular', 'Theatre stage manager'], 'Percentage of Patients with Complications': 83.61197223502147,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'Porter, Davis and Silva', 'Location': 'Hungary', 'Type of Institution': 'Private', 'Number of Years Worked There': 17, 'Medical Center Level': 'Secondary', 'Number of Surgeries Performed': 589, 'Additional Responsibilities': [], 'Percentage of Patients with Complications': 98.30976611243061,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'Valdez Ltd', 'Location': 'Hungary', 'Type of Institution': 'Private', 'Number of Years Worked There': 17, 'Medical Center Level': 'Primary', 'Number of Surgeries Performed': 294, 'Additional Responsibilities': ['Retail buyer'], 'Percentage of Patients with Complications': 27.215826595782712,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 {'Institution Name': 'Gomez Inc', 'Location': 'Hungary', 'Type of Institution': 'Public', 'Number of Years Worked There': 29, 'Medical Center Level': 'Primary', 'Number of Surgeries Performed': 85, 'Additional Responsibilities': ['Proofreader'], 'Percentage of Patients with Complications': 91.829369218277, 'Patient Feedback': 'I felt neglected and the aftercare was nonexistent.', 'Patient Feedback Label': 1, 'Recommendation Letters': 'I have no hesitation in recommending this surgeon.', 'Recommendation Letters Label': 4, 'Recommendations from Former Employers': "This surgeon's performance was disappointing.", 'Recommendations from Former Employers Label': 1}]</t>
  </si>
  <si>
    <t>Jackson-Rodriguez</t>
  </si>
  <si>
    <t>Tyler Parks</t>
  </si>
  <si>
    <t>749-714-2430x86882</t>
  </si>
  <si>
    <t>[('Surgical Techniques', 90, datetime.date(2006, 8, 7), datetime.date(2005, 10, 22)), ('Plastic and Reconstructive Surgery', 98, datetime.date(1998, 5, 20), datetime.date(2006, 9, 10)), ('Pediatric Surgery', 81, datetime.date(2006, 7, 29), datetime.date(2004, 9, 23)), ('Pediatric Surgery', 82, datetime.date(2002, 9, 12), datetime.date(2002, 1, 11)), ('Pediatric Surgery', 61, datetime.date(2000, 6, 23), datetime.date(2003, 12, 2)), ('Emergency Medicine', 74, datetime.date(2000, 4, 13), datetime.date(2006, 9, 9)), ('Anesthesiology', 77, datetime.date(1998, 6, 6), datetime.date(2003, 8, 2)), ('Cardiothoracic Surgery', 54, datetime.date(2005, 7, 12), datetime.date(2000, 7, 11)), ('Robotic Surgery', 85, datetime.date(1999, 5, 16), datetime.date(2002, 9, 22)), ('Robotic Surgery', 74, datetime.date(1998, 12, 16), datetime.date(2002, 8, 10))]</t>
  </si>
  <si>
    <t>[{'Institution Name': 'Whitaker Ltd', 'Location': 'Germany', 'Type of Institution': 'Private', 'Number of Years Worked There': 2, 'Medical Center Level': 'Tertiary', 'Number of Surgeries Performed': 819, 'Additional Responsibilities': ['Careers adviser', 'Industrial/product designer', 'Location manager', 'Radiographer, therapeutic'], 'Percentage of Patients with Complications': 5.431597759553797,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'Romero, Ellison and Smith', 'Location': 'Germany', 'Type of Institution': 'Public', 'Number of Years Worked There': 15, 'Medical Center Level': 'Tertiary', 'Number of Surgeries Performed': 313, 'Additional Responsibilities': ['Scientist, research (maths)'], 'Percentage of Patients with Complications': 1.4347146957509715,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'Guerrero-Wise', 'Location': 'Germany', 'Type of Institution': 'Private', 'Number of Years Worked There': 27, 'Medical Center Level': 'Secondary', 'Number of Surgeries Performed': 308, 'Additional Responsibilities': ['Designer, fashion/clothing'], 'Percentage of Patients with Complications': 95.834132941071,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 {'Institution Name': 'Ward, Ramirez and Johnson', 'Location': 'Germany', 'Type of Institution': 'Public', 'Number of Years Worked There': 4, 'Medical Center Level': 'Secondary', 'Number of Surgeries Performed': 722, 'Additional Responsibilities': ['Environmental manager'], 'Percentage of Patients with Complications': 31.807544523329945, 'Patient Feedback': 'The doctor seemed uninterested in my recovery.', 'Patient Feedback Label': 2, 'Recommendation Letters': 'The surgeon meets professional requirements.', 'Recommendation Letters Label': 3, 'Recommendations from Former Employers': 'The surgeon has shown remarkable skills and dedication.', 'Recommendations from Former Employers Label': 5}]</t>
  </si>
  <si>
    <t>Alexander and Sons</t>
  </si>
  <si>
    <t>Antonio Jones</t>
  </si>
  <si>
    <t>490.698.9134x98637</t>
  </si>
  <si>
    <t>[('Microbiology', 67, datetime.date(2004, 7, 25), datetime.date(2007, 4, 15)), ('Vascular Surgery', 78, datetime.date(2005, 5, 10), datetime.date(2005, 9, 25)), ('Biochemistry', 50, datetime.date(2005, 3, 2), datetime.date(2006, 12, 21)), ('Anatomy', 55, datetime.date(2007, 5, 24), datetime.date(2005, 5, 27)), ('Anatomy', 79, datetime.date(2007, 10, 15), datetime.date(2005, 9, 1)), ('Trauma Surgery', 55, datetime.date(2005, 4, 18), datetime.date(2007, 1, 7)), ('Pathology', 56, datetime.date(2005, 6, 7), datetime.date(2007, 7, 30)), ('Trauma Surgery', 67, datetime.date(2005, 3, 11), datetime.date(2008, 2, 19)), ('Microbiology', 100, datetime.date(2008, 1, 26), datetime.date(2007, 5, 9)), ('Biochemistry', 62, datetime.date(2006, 7, 6), datetime.date(2006, 10, 16))]</t>
  </si>
  <si>
    <t>[{'Institution Name': 'Horn-Watkins', 'Location': 'Moldova', 'Type of Institution': 'Public', 'Number of Years Worked There': 4, 'Medical Center Level': 'Primary', 'Number of Surgeries Performed': 916, 'Additional Responsibilities': ['Clothing/textile technologist'], 'Percentage of Patients with Complications': 56.61660534268689,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 {'Institution Name': 'Erickson-Mendez', 'Location': 'Moldova', 'Type of Institution': 'Private', 'Number of Years Worked There': 17, 'Medical Center Level': 'Primary', 'Number of Surgeries Performed': 300, 'Additional Responsibilities': ['Podiatrist'], 'Percentage of Patients with Complications': 35.45979433932486, 'Patient Feedback': 'The surgery was okay. The experience was neither good nor bad, just average.', 'Patient Feedback Label': 3, 'Recommendation Letters': 'The surgeon meets the necessary requirements.', 'Recommendation Letters Label': 3, 'Recommendations from Former Employers': "This surgeon's work was often below par.", 'Recommendations from Former Employers Label': 1}]</t>
  </si>
  <si>
    <t>Woods-Gardner</t>
  </si>
  <si>
    <t>Lawrence Briggs</t>
  </si>
  <si>
    <t>540-906-9213</t>
  </si>
  <si>
    <t>[('Plastic and Reconstructive Surgery', 93, datetime.date(1995, 2, 4), datetime.date(1995, 2, 18)), ('Robotic Surgery', 76, datetime.date(1995, 2, 1), datetime.date(1995, 2, 6)), ('Oncological Surgery', 76, datetime.date(1995, 2, 10), datetime.date(1995, 2, 16)), ('Plastic and Reconstructive Surgery', 94, datetime.date(1995, 1, 25), datetime.date(1995, 2, 4)), ('Pathology', 63, datetime.date(1995, 2, 8), datetime.date(1995, 2, 8)), ('Pharmacology', 56, datetime.date(1995, 3, 2), datetime.date(1995, 1, 29)), ('Pediatric Surgery', 73, datetime.date(1995, 3, 8), datetime.date(1995, 2, 3)), ('Neurosurgery', 82, datetime.date(1995, 2, 15), datetime.date(1995, 2, 21)), ('Anesthesiology', 96, datetime.date(1995, 2, 1), datetime.date(1995, 1, 25)), ('Cardiothoracic Surgery', 62, datetime.date(1995, 2, 27), datetime.date(1995, 3, 7))]</t>
  </si>
  <si>
    <t>[{'Institution Name': 'Stone, Christian and Kennedy', 'Location': 'United Kingdom', 'Type of Institution': 'Public', 'Number of Years Worked There': 6, 'Medical Center Level': 'Tertiary', 'Number of Surgeries Performed': 699, 'Additional Responsibilities': ['Clinical cytogeneticist', 'Cartographer', 'Soil scientist', 'Economist'], 'Percentage of Patients with Complications': 79.34161841210593, 'Patient Feedback': "The best care I've ever received. The surgery was perfect.", 'Patient Feedback Label': 5, 'Recommendation Letters': 'The surgeon has shown satisfactory skills.', 'Recommendation Letters Label': 3, 'Recommendations from Former Employers': 'The surgeon meets the necessary requirements.', 'Recommendations from Former Employers Label': 3}]</t>
  </si>
  <si>
    <t>Ross PLC</t>
  </si>
  <si>
    <t>Veronica Harris</t>
  </si>
  <si>
    <t>+1-417-408-0009x5088</t>
  </si>
  <si>
    <t>[('Ethics in Medical Practice', 85, datetime.date(2002, 3, 5), datetime.date(2003, 9, 4)), ('Biochemistry', 81, datetime.date(2005, 9, 1), datetime.date(2001, 3, 8)), ('Neurosurgery', 97, datetime.date(1998, 1, 11), datetime.date(1998, 12, 9)), ('Trauma Surgery', 88, datetime.date(2006, 12, 20), datetime.date(2001, 6, 9)), ('Anesthesiology', 79, datetime.date(1996, 8, 5), datetime.date(2002, 3, 10)), ('Robotic Surgery', 72, datetime.date(1997, 5, 3), datetime.date(1996, 2, 18)), ('Oncological Surgery', 70, datetime.date(2007, 5, 30), datetime.date(2005, 2, 14)), ('Cardiothoracic Surgery', 96, datetime.date(1997, 2, 5), datetime.date(1999, 2, 15)), ('Pharmacology', 66, datetime.date(2001, 8, 19), datetime.date(1999, 2, 27)), ('Surgical Techniques', 73, datetime.date(2003, 11, 26), datetime.date(2000, 6, 30))]</t>
  </si>
  <si>
    <t>[{'Institution Name': 'Reeves Ltd', 'Location': 'Russia', 'Type of Institution': 'Private', 'Number of Years Worked There': 30, 'Medical Center Level': 'Primary', 'Number of Surgeries Performed': 64, 'Additional Responsibilities': ['Social research officer, government', 'Commissioning editor', 'Broadcast presenter', 'Hotel manager', 'Sport and exercise psychologist'], 'Percentage of Patients with Complications': 92.26823078571228, 'Patient Feedback': 'The surgery was a disaster. The doctor was rude and unprofessional, and the staff were not helpful at all.', 'Patient Feedback Label': 1, 'Recommendation Letters': "There are no significant issues with this surgeon's performance.", 'Recommendation Letters Label': 3, 'Recommendations from Former Employers': "This surgeon's work was not consistently up to standard.", 'Recommendations from Former Employers Label': 2}]</t>
  </si>
  <si>
    <t>King, King and Kelly</t>
  </si>
  <si>
    <t>Alexis Perez</t>
  </si>
  <si>
    <t>(351)692-9024x1346</t>
  </si>
  <si>
    <t>[('Ethics in Medical Practice', 79, datetime.date(2005, 9, 12), datetime.date(2004, 2, 17)), ('Cardiothoracic Surgery', 83, datetime.date(2003, 10, 1), datetime.date(2006, 1, 26)), ('Biochemistry', 56, datetime.date(2006, 2, 14), datetime.date(2006, 9, 20)), ('Transplant Surgery', 53, datetime.date(2003, 10, 9), datetime.date(2004, 1, 15)), ('Pharmacology', 100, datetime.date(2006, 10, 5), datetime.date(2006, 6, 30)), ('Robotic Surgery', 86, datetime.date(2005, 8, 24), datetime.date(2003, 6, 14)), ('Anesthesiology', 55, datetime.date(2003, 9, 3), datetime.date(2005, 5, 8)), ('Anatomy', 82, datetime.date(2005, 10, 24), datetime.date(2004, 1, 8)), ('Transplant Surgery', 95, datetime.date(2005, 4, 29), datetime.date(2004, 4, 1)), ('Neurosurgery', 64, datetime.date(2003, 11, 9), datetime.date(2005, 3, 18))]</t>
  </si>
  <si>
    <t>[{'Institution Name': 'Garcia, Barnes and Diaz', 'Location': 'United States', 'Type of Institution': 'Private', 'Number of Years Worked There': 23, 'Medical Center Level': 'Secondary', 'Number of Surgeries Performed': 503, 'Additional Responsibilities': ['Civil engineer, consulting', 'Engineer, technical sales', 'Lecturer, further education'], 'Percentage of Patients with Complications': 75.47513838313469,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'Perez, Melendez and Rodriguez', 'Location': 'United States', 'Type of Institution': 'Private', 'Number of Years Worked There': 13, 'Medical Center Level': 'Primary', 'Number of Surgeries Performed': 316, 'Additional Responsibilities': [], 'Percentage of Patients with Complications': 37.31678057556272,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'Reyes, Perez and Ryan', 'Location': 'United States', 'Type of Institution': 'Public', 'Number of Years Worked There': 4, 'Medical Center Level': 'Primary', 'Number of Surgeries Performed': 668, 'Additional Responsibilities': ['Communications engineer', 'Orthoptist', 'Fashion designer', 'Warden/ranger'], 'Percentage of Patients with Complications': 23.27003572338091,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'Green, Johnson and Paul', 'Location': 'United States', 'Type of Institution': 'Private', 'Number of Years Worked There': 12, 'Medical Center Level': 'Tertiary', 'Number of Surgeries Performed': 286, 'Additional Responsibilities': [], 'Percentage of Patients with Complications': 91.84543421563538,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 {'Institution Name': 'Morrison Group', 'Location': 'United States', 'Type of Institution': 'Private', 'Number of Years Worked There': 12, 'Medical Center Level': 'Primary', 'Number of Surgeries Performed': 489, 'Additional Responsibilities': [], 'Percentage of Patients with Complications': 17.377530152165267, 'Patient Feedback': 'The doctor was highly professional and the results were excellent.', 'Patient Feedback Label': 5, 'Recommendation Letters': "The surgeon's performance needs improvement.", 'Recommendation Letters Label': 2, 'Recommendations from Former Employers': 'The surgeon has shown sufficient professional competence.', 'Recommendations from Former Employers Label': 3}]</t>
  </si>
  <si>
    <t>Davis, Ayala and Mccann</t>
  </si>
  <si>
    <t>James Rodriguez</t>
  </si>
  <si>
    <t>[('Pathology', 69, datetime.date(2004, 3, 7), datetime.date(2004, 12, 2)), ('Pharmacology', 70, datetime.date(2005, 7, 12), datetime.date(2005, 9, 22)), ('Emergency Medicine', 57, datetime.date(2005, 7, 18), datetime.date(2005, 10, 20)), ('Anatomy', 86, datetime.date(2004, 2, 28), datetime.date(2003, 2, 22)), ('Plastic and Reconstructive Surgery', 94, datetime.date(2002, 12, 1), datetime.date(2002, 4, 9)), ('Microbiology', 99, datetime.date(2004, 7, 6), datetime.date(2005, 7, 1)), ('Biochemistry', 81, datetime.date(2004, 3, 30), datetime.date(2003, 11, 23)), ('Physiology', 61, datetime.date(2003, 6, 17), datetime.date(2006, 5, 28)), ('Anatomy', 86, datetime.date(2006, 6, 9), datetime.date(2003, 9, 30)), ('Pediatric Surgery', 78, datetime.date(2005, 4, 28), datetime.date(2003, 4, 24))]</t>
  </si>
  <si>
    <t>[{'Institution Name': 'Stevens, Edwards and Crawford', 'Location': 'Germany', 'Type of Institution': 'Public', 'Number of Years Worked There': 4, 'Medical Center Level': 'Tertiary', 'Number of Surgeries Performed': 905, 'Additional Responsibilities': ['Firefighter', 'Materials engineer'], 'Percentage of Patients with Complications': 88.41491309460238,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'Dillon Inc', 'Location': 'Germany', 'Type of Institution': 'Private', 'Number of Years Worked There': 22, 'Medical Center Level': 'Primary', 'Number of Surgeries Performed': 80, 'Additional Responsibilities': ['Holiday representative', 'Patent attorney', 'Chemist, analytical', 'Translator', 'Music therapist'], 'Percentage of Patients with Complications': 63.784688636081874,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'Perry-Tyler', 'Location': 'Germany', 'Type of Institution': 'Public', 'Number of Years Worked There': 16, 'Medical Center Level': 'Tertiary', 'Number of Surgeries Performed': 442, 'Additional Responsibilities': ['Tour manager', 'Professor Emeritus', 'Psychologist, prison and probation services'], 'Percentage of Patients with Complications': 77.21993561307895,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 {'Institution Name': 'Harris, House and Rogers', 'Location': 'Germany', 'Type of Institution': 'Public', 'Number of Years Worked There': 28, 'Medical Center Level': 'Secondary', 'Number of Surgeries Performed': 570, 'Additional Responsibilities': ['Therapist, horticultural'], 'Percentage of Patients with Complications': 54.81157213066976, 'Patient Feedback': 'The surgery was performed adequately.', 'Patient Feedback Label': 3, 'Recommendation Letters': 'I highly recommend this surgeon for their exceptional skills and professionalism.', 'Recommendation Letters Label': 5, 'Recommendations from Former Employers': 'There were occasional complaints about this surgeon.', 'Recommendations from Former Employers Label': 2}]</t>
  </si>
  <si>
    <t>Cobb and Sons</t>
  </si>
  <si>
    <t>Barbara Hayes</t>
  </si>
  <si>
    <t>880.547.4718</t>
  </si>
  <si>
    <t>[('Anatomy', 60, datetime.date(1999, 7, 12), datetime.date(1998, 12, 21)), ('Cardiothoracic Surgery', 98, datetime.date(1998, 9, 24), datetime.date(1998, 9, 13)), ('Pathology', 55, datetime.date(1998, 6, 23), datetime.date(1998, 12, 2)), ('Oncological Surgery', 93, datetime.date(1999, 1, 13), datetime.date(1998, 6, 6)), ('Surgical Techniques', 51, datetime.date(1999, 5, 23), datetime.date(1999, 7, 7)), ('Anesthesiology', 66, datetime.date(1998, 7, 18), datetime.date(1999, 1, 31)), ('Cardiothoracic Surgery', 77, datetime.date(1998, 10, 13), datetime.date(1999, 3, 25)), ('Robotic Surgery', 93, datetime.date(1998, 8, 18), datetime.date(1999, 7, 11)), ('Anatomy', 65, datetime.date(1999, 6, 30), datetime.date(1999, 4, 20)), ('Vascular Surgery', 76, datetime.date(1998, 11, 17), datetime.date(1998, 11, 30))]</t>
  </si>
  <si>
    <t>[{'Institution Name': 'Clark-Rhodes', 'Location': 'United States', 'Type of Institution': 'Private', 'Number of Years Worked There': 3, 'Medical Center Level': 'Tertiary', 'Number of Surgeries Performed': 273, 'Additional Responsibilities': ['Buyer, retail', 'Psychologist, forensic'], 'Percentage of Patients with Complications': 2.085256715022532,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'Martinez, Bowman and Thornton', 'Location': 'United States', 'Type of Institution': 'Private', 'Number of Years Worked There': 21, 'Medical Center Level': 'Primary', 'Number of Surgeries Performed': 647, 'Additional Responsibilities': ['Astronomer'], 'Percentage of Patients with Complications': 16.00198848925607,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'Cook Inc', 'Location': 'United States', 'Type of Institution': 'Public', 'Number of Years Worked There': 13, 'Medical Center Level': 'Tertiary', 'Number of Surgeries Performed': 24, 'Additional Responsibilities': ['Museum/gallery conservator'], 'Percentage of Patients with Complications': 92.1981868480944,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'Thomas-Oconnor', 'Location': 'United States', 'Type of Institution': 'Public', 'Number of Years Worked There': 23, 'Medical Center Level': 'Tertiary', 'Number of Surgeries Performed': 57, 'Additional Responsibilities': [], 'Percentage of Patients with Complications': 77.91673128986135,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 {'Institution Name': 'Mercer Inc', 'Location': 'United States', 'Type of Institution': 'Private', 'Number of Years Worked There': 19, 'Medical Center Level': 'Primary', 'Number of Surgeries Performed': 89, 'Additional Responsibilities': ['Engineer, site'], 'Percentage of Patients with Complications': 48.61277823335083, 'Patient Feedback': 'I would never go back to this doctor again.', 'Patient Feedback Label': 1, 'Recommendation Letters': "I cannot endorse this surgeon's work.", 'Recommendation Letters Label': 1, 'Recommendations from Former Employers': "There were some inconsistencies in this surgeon's performance.", 'Recommendations from Former Employers Label': 2}]</t>
  </si>
  <si>
    <t>Figueroa, Lee and Lynch</t>
  </si>
  <si>
    <t>Cynthia Hall</t>
  </si>
  <si>
    <t>[('Surgical Techniques', 64, datetime.date(2001, 4, 27), datetime.date(2001, 5, 2)), ('Trauma Surgery', 78, datetime.date(2001, 4, 25), datetime.date(2001, 6, 9)), ('Transplant Surgery', 60, datetime.date(2001, 7, 28), datetime.date(2001, 8, 15)), ('Biochemistry', 55, datetime.date(2001, 7, 30), datetime.date(2001, 8, 31)), ('Oncological Surgery', 83, datetime.date(2002, 1, 6), datetime.date(2001, 10, 1)), ('Oncological Surgery', 60, datetime.date(2002, 1, 11), datetime.date(2001, 8, 4)), ('Robotic Surgery', 61, datetime.date(2001, 7, 10), datetime.date(2001, 5, 6)), ('Biochemistry', 72, datetime.date(2001, 12, 6), datetime.date(2001, 12, 30)), ('Orthopedic Surgery', 74, datetime.date(2001, 5, 15), datetime.date(2001, 7, 11)), ('Pediatric Surgery', 67, datetime.date(2001, 5, 6), datetime.date(2001, 10, 27))]</t>
  </si>
  <si>
    <t>[{'Institution Name': 'Merritt Ltd', 'Location': 'Germany', 'Type of Institution': 'Public', 'Number of Years Worked There': 6, 'Medical Center Level': 'Secondary', 'Number of Surgeries Performed': 142, 'Additional Responsibilities': ['Advertising copywriter', 'Estate manager/land agent', 'Quantity surveyor', 'Corporate investment banker'], 'Percentage of Patients with Complications': 39.29767897679513,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'Acevedo Group', 'Location': 'Germany', 'Type of Institution': 'Private', 'Number of Years Worked There': 15, 'Medical Center Level': 'Tertiary', 'Number of Surgeries Performed': 570, 'Additional Responsibilities': ['Scientist, audiological', 'Insurance account manager', 'Brewing technologist'], 'Percentage of Patients with Complications': 73.85013334352374,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 {'Institution Name': 'Jarvis-Diaz', 'Location': 'Germany', 'Type of Institution': 'Private', 'Number of Years Worked There': 25, 'Medical Center Level': 'Secondary', 'Number of Surgeries Performed': 95, 'Additional Responsibilities': ['Ergonomist', 'Technical author', 'Engineer, production'], 'Percentage of Patients with Complications': 21.444877144885087, 'Patient Feedback': 'The surgery was fine, not great but not terrible either.', 'Patient Feedback Label': 3, 'Recommendation Letters': "The surgeon's work has been fraught with issues.", 'Recommendation Letters Label': 1, 'Recommendations from Former Employers': 'This surgeon exhibited a lack of professionalism.', 'Recommendations from Former Employers Label': 1}]</t>
  </si>
  <si>
    <t>Weber Inc</t>
  </si>
  <si>
    <t>Martin Brooks</t>
  </si>
  <si>
    <t>611.658.0071x083</t>
  </si>
  <si>
    <t>[('Robotic Surgery', 61, datetime.date(2003, 8, 17), datetime.date(2003, 3, 10)), ('Physiology', 61, datetime.date(2003, 7, 23), datetime.date(2003, 2, 27)), ('Trauma Surgery', 81, datetime.date(2003, 9, 26), datetime.date(2003, 4, 2)), ('Neurosurgery', 89, datetime.date(2003, 12, 14), datetime.date(2003, 7, 18)), ('Anatomy', 51, datetime.date(2003, 6, 8), datetime.date(2003, 5, 30)), ('Physiology', 73, datetime.date(2003, 11, 9), datetime.date(2003, 5, 11)), ('Pediatric Surgery', 92, datetime.date(2003, 12, 19), datetime.date(2003, 5, 3)), ('Pharmacology', 85, datetime.date(2003, 9, 8), datetime.date(2003, 7, 30)), ('Vascular Surgery', 98, datetime.date(2003, 3, 24), datetime.date(2003, 4, 25)), ('Pathology', 97, datetime.date(2003, 4, 6), datetime.date(2003, 9, 9))]</t>
  </si>
  <si>
    <t>[{'Institution Name': 'Harvey, Reed and Sandoval', 'Location': 'Ukraine', 'Type of Institution': 'Public', 'Number of Years Worked There': 30, 'Medical Center Level': 'Secondary', 'Number of Surgeries Performed': 406, 'Additional Responsibilities': ['Textile designer', 'Public house manager', 'Investment banker, operational', 'Engineer, technical sales', 'Radiographer, diagnostic'], 'Percentage of Patients with Complications': 29.358397281861027,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'Scott-Byrd', 'Location': 'Ukraine', 'Type of Institution': 'Public', 'Number of Years Worked There': 28, 'Medical Center Level': 'Primary', 'Number of Surgeries Performed': 723, 'Additional Responsibilities': ['Media planner', 'Pharmacologist'], 'Percentage of Patients with Complications': 29.862602187439823,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'Hurley-Evans', 'Location': 'Ukraine', 'Type of Institution': 'Private', 'Number of Years Worked There': 29, 'Medical Center Level': 'Primary', 'Number of Surgeries Performed': 982, 'Additional Responsibilities': ['Engineer, manufacturing', 'Engineer, civil (contracting)', 'Bookseller'], 'Percentage of Patients with Complications': 98.10198319947428,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 {'Institution Name': 'Acevedo-Wells', 'Location': 'Ukraine', 'Type of Institution': 'Public', 'Number of Years Worked There': 30, 'Medical Center Level': 'Tertiary', 'Number of Surgeries Performed': 220, 'Additional Responsibilities': ['Archivist', 'Clinical psychologist'], 'Percentage of Patients with Complications': 3.4581879228810064, 'Patient Feedback': 'The surgery was not successful and I had to seek further treatment.', 'Patient Feedback Label': 1, 'Recommendation Letters': 'The surgeon has had a few problems in the past.', 'Recommendation Letters Label': 2, 'Recommendations from Former Employers': 'This surgeon had multiple issues during their tenure.', 'Recommendations from Former Employers Label': 1}]</t>
  </si>
  <si>
    <t>Phillips PLC</t>
  </si>
  <si>
    <t>Sandy Mccoy</t>
  </si>
  <si>
    <t>(461)300-8405</t>
  </si>
  <si>
    <t>[('Pathology', 74, datetime.date(2003, 9, 4), datetime.date(2001, 12, 22)), ('Anatomy', 81, datetime.date(2001, 5, 4), datetime.date(2000, 10, 27)), ('Trauma Surgery', 64, datetime.date(2000, 10, 30), datetime.date(2002, 5, 15)), ('Trauma Surgery', 82, datetime.date(2002, 12, 5), datetime.date(2000, 12, 7)), ('Oncological Surgery', 54, datetime.date(2001, 11, 27), datetime.date(2002, 12, 24)), ('Anatomy', 74, datetime.date(2000, 11, 16), datetime.date(2003, 6, 3)), ('Transplant Surgery', 98, datetime.date(2003, 11, 17), datetime.date(2001, 7, 23)), ('Microbiology', 69, datetime.date(2003, 3, 30), datetime.date(2001, 10, 10)), ('Trauma Surgery', 67, datetime.date(2002, 12, 28), datetime.date(2002, 1, 19)), ('Pediatric Surgery', 80, datetime.date(2001, 6, 9), datetime.date(2001, 3, 25))]</t>
  </si>
  <si>
    <t>[{'Institution Name': 'Adams-Washington', 'Location': 'Brazil', 'Type of Institution': 'Private', 'Number of Years Worked There': 13, 'Medical Center Level': 'Tertiary', 'Number of Surgeries Performed': 148, 'Additional Responsibilities': ['Contractor', 'Ceramics designer', 'Production assistant, radio', 'Chief Executive Officer'], 'Percentage of Patients with Complications': 49.85160682516473,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'Galvan PLC', 'Location': 'Brazil', 'Type of Institution': 'Public', 'Number of Years Worked There': 4, 'Medical Center Level': 'Tertiary', 'Number of Surgeries Performed': 976, 'Additional Responsibilities': ['Surgeon', 'Health physicist', 'Chief Marketing Officer', 'Lecturer, further education'], 'Percentage of Patients with Complications': 58.50868397854501,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'Schmidt-Newton', 'Location': 'Brazil', 'Type of Institution': 'Public', 'Number of Years Worked There': 19, 'Medical Center Level': 'Tertiary', 'Number of Surgeries Performed': 992, 'Additional Responsibilities': ['Theme park manager', 'Land', 'Administrator, local government', 'Podiatrist'], 'Percentage of Patients with Complications': 19.995351632589276,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'Escobar, Lewis and Henson', 'Location': 'Brazil', 'Type of Institution': 'Public', 'Number of Years Worked There': 18, 'Medical Center Level': 'Primary', 'Number of Surgeries Performed': 454, 'Additional Responsibilities': [], 'Percentage of Patients with Complications': 3.442193582034614,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 {'Institution Name': 'Graves Ltd', 'Location': 'Brazil', 'Type of Institution': 'Private', 'Number of Years Worked There': 25, 'Medical Center Level': 'Primary', 'Number of Surgeries Performed': 991, 'Additional Responsibilities': ['Sports administrator', 'Producer, television/film/video', 'Surgeon', 'Armed forces operational officer', 'Dealer'], 'Percentage of Patients with Complications': 69.28541494949819, 'Patient Feedback': 'The procedure was more painful than explained.', 'Patient Feedback Label': 2, 'Recommendation Letters': "The surgeon's performance is consistent with expectations.", 'Recommendation Letters Label': 3, 'Recommendations from Former Employers': "This surgeon's work was sometimes problematic.", 'Recommendations from Former Employers Label': 2}]</t>
  </si>
  <si>
    <t>Brown-Duke</t>
  </si>
  <si>
    <t>Andrew Hall</t>
  </si>
  <si>
    <t>001-379-881-4008x77412</t>
  </si>
  <si>
    <t>[('Vascular Surgery', 68, datetime.date(2005, 1, 27), datetime.date(2005, 4, 29)), ('Ethics in Medical Practice', 86, datetime.date(2005, 8, 22), datetime.date(2008, 6, 3)), ('Physiology', 50, datetime.date(2007, 11, 17), datetime.date(2005, 11, 1)), ('Pharmacology', 65, datetime.date(2004, 9, 9), datetime.date(2006, 3, 16)), ('Orthopedic Surgery', 90, datetime.date(2007, 3, 31), datetime.date(2005, 8, 27)), ('Pediatric Surgery', 81, datetime.date(2004, 10, 4), datetime.date(2005, 1, 24)), ('Trauma Surgery', 73, datetime.date(2006, 2, 28), datetime.date(2008, 3, 28)), ('Orthopedic Surgery', 93, datetime.date(2005, 2, 4), datetime.date(2006, 3, 1)), ('Oncological Surgery', 90, datetime.date(2005, 5, 23), datetime.date(2008, 3, 16)), ('Transplant Surgery', 55, datetime.date(2005, 4, 20), datetime.date(2006, 1, 10))]</t>
  </si>
  <si>
    <t>[{'Institution Name': 'Foley, Davis and May', 'Location': 'Moldova', 'Type of Institution': 'Private', 'Number of Years Worked There': 16, 'Medical Center Level': 'Primary', 'Number of Surgeries Performed': 307, 'Additional Responsibilities': ['Ship broker', 'Advertising copywriter', 'Physicist, medical', 'Designer, graphic'], 'Percentage of Patients with Complications': 77.90569495629654,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'Mitchell Ltd', 'Location': 'Moldova', 'Type of Institution': 'Private', 'Number of Years Worked There': 16, 'Medical Center Level': 'Tertiary', 'Number of Surgeries Performed': 815, 'Additional Responsibilities': ['Environmental education officer', 'Copy', 'Scientist, research (life sciences)'], 'Percentage of Patients with Complications': 88.85658477083534,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'Reynolds-Williams', 'Location': 'Moldova', 'Type of Institution': 'Public', 'Number of Years Worked There': 30, 'Medical Center Level': 'Secondary', 'Number of Surgeries Performed': 784, 'Additional Responsibilities': [], 'Percentage of Patients with Complications': 30.727131198314805,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'Bryan, Washington and Lucero', 'Location': 'Moldova', 'Type of Institution': 'Public', 'Number of Years Worked There': 18, 'Medical Center Level': 'Secondary', 'Number of Surgeries Performed': 89, 'Additional Responsibilities': ['Press photographer', 'Scientist, research (medical)', 'Teacher, special educational needs'], 'Percentage of Patients with Complications': 70.7617155485362,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 {'Institution Name': 'Davis, Lamb and Gordon', 'Location': 'Moldova', 'Type of Institution': 'Public', 'Number of Years Worked There': 14, 'Medical Center Level': 'Primary', 'Number of Surgeries Performed': 62, 'Additional Responsibilities': ['Market researcher'], 'Percentage of Patients with Complications': 46.77267788266571, 'Patient Feedback': 'The surgery was below expectations. The follow-up was poor.', 'Patient Feedback Label': 2, 'Recommendation Letters': 'The surgeon performs satisfactorily in most cases.', 'Recommendation Letters Label': 3, 'Recommendations from Former Employers': 'I have great confidence in recommending this surgeon.', 'Recommendations from Former Employers Label': 4}]</t>
  </si>
  <si>
    <t>Cervantes-Bell</t>
  </si>
  <si>
    <t>Rachael Moses</t>
  </si>
  <si>
    <t>001-959-710-1494x3831</t>
  </si>
  <si>
    <t>[('Pharmacology', 67, datetime.date(2003, 10, 21), datetime.date(2004, 3, 27)), ('Pharmacology', 60, datetime.date(2000, 7, 28), datetime.date(2002, 9, 6)), ('Cardiothoracic Surgery', 60, datetime.date(2003, 4, 20), datetime.date(2002, 1, 26)), ('Transplant Surgery', 59, datetime.date(2003, 6, 14), datetime.date(2000, 9, 30)), ('Pharmacology', 99, datetime.date(2004, 9, 1), datetime.date(2001, 8, 4)), ('Anesthesiology', 74, datetime.date(2003, 4, 3), datetime.date(2002, 9, 30)), ('Orthopedic Surgery', 71, datetime.date(2003, 12, 2), datetime.date(2003, 10, 1)), ('Anatomy', 57, datetime.date(2003, 11, 16), datetime.date(2004, 3, 16)), ('Trauma Surgery', 70, datetime.date(2002, 6, 4), datetime.date(2000, 12, 2)), ('Robotic Surgery', 90, datetime.date(2001, 8, 29), datetime.date(2004, 3, 1))]</t>
  </si>
  <si>
    <t>[{'Institution Name': 'Thompson-Keller', 'Location': 'Canada', 'Type of Institution': 'Private', 'Number of Years Worked There': 25, 'Medical Center Level': 'Tertiary', 'Number of Surgeries Performed': 648, 'Additional Responsibilities': ['Product manager', 'Chartered management accountant', 'Building services engineer'], 'Percentage of Patients with Complications': 43.39980636151316,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'Morrison, Mercer and Andrews', 'Location': 'Canada', 'Type of Institution': 'Private', 'Number of Years Worked There': 6, 'Medical Center Level': 'Primary', 'Number of Surgeries Performed': 796, 'Additional Responsibilities': ['Chiropractor'], 'Percentage of Patients with Complications': 12.545570756864144,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'Cordova, Roberts and Pruitt', 'Location': 'Canada', 'Type of Institution': 'Public', 'Number of Years Worked There': 18, 'Medical Center Level': 'Primary', 'Number of Surgeries Performed': 876, 'Additional Responsibilities': [], 'Percentage of Patients with Complications': 44.603083353833576,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 {'Institution Name': 'Johnson-Nichols', 'Location': 'Canada', 'Type of Institution': 'Public', 'Number of Years Worked There': 23, 'Medical Center Level': 'Primary', 'Number of Surgeries Performed': 983, 'Additional Responsibilities': ['Contractor'], 'Percentage of Patients with Complications': 1.9295781464155781, 'Patient Feedback': 'The surgery exceeded all my expectations.', 'Patient Feedback Label': 5, 'Recommendation Letters': 'This surgeon is among the top professionals in their field.', 'Recommendation Letters Label': 5, 'Recommendations from Former Employers': "The surgeon's work is reliable and meets expectations.", 'Recommendations from Former Employers Label': 3}]</t>
  </si>
  <si>
    <t>Mcdonald, Fry and Terrell</t>
  </si>
  <si>
    <t>Jacob Wu</t>
  </si>
  <si>
    <t>(769)373-5319x6078</t>
  </si>
  <si>
    <t>[('Ethics in Medical Practice', 69, datetime.date(2005, 5, 27), datetime.date(2006, 4, 7)), ('Orthopedic Surgery', 67, datetime.date(2004, 12, 24), datetime.date(2005, 6, 5)), ('Pediatric Surgery', 98, datetime.date(2004, 5, 10), datetime.date(2006, 12, 10)), ('Biochemistry', 79, datetime.date(2005, 9, 30), datetime.date(2005, 3, 8)), ('Transplant Surgery', 94, datetime.date(2005, 1, 7), datetime.date(2007, 2, 22)), ('Plastic and Reconstructive Surgery', 61, datetime.date(2004, 3, 28), datetime.date(2006, 2, 4)), ('Orthopedic Surgery', 88, datetime.date(2005, 5, 3), datetime.date(2004, 8, 11)), ('Anatomy', 95, datetime.date(2005, 11, 24), datetime.date(2004, 3, 22)), ('Physiology', 72, datetime.date(2006, 5, 14), datetime.date(2006, 5, 20)), ('Ethics in Medical Practice', 96, datetime.date(2006, 7, 23), datetime.date(2007, 9, 13))]</t>
  </si>
  <si>
    <t>[{'Institution Name': 'Hill, Villanueva and Hodges', 'Location': 'Russia', 'Type of Institution': 'Public', 'Number of Years Worked There': 5, 'Medical Center Level': 'Secondary', 'Number of Surgeries Performed': 748, 'Additional Responsibilities': ['Chief of Staff'], 'Percentage of Patients with Complications': 39.94541055368616,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'Jones PLC', 'Location': 'Russia', 'Type of Institution': 'Private', 'Number of Years Worked There': 19, 'Medical Center Level': 'Secondary', 'Number of Surgeries Performed': 242, 'Additional Responsibilities': ['Industrial/product designer', 'Investment analyst', 'Midwife'], 'Percentage of Patients with Complications': 62.84562268493718,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 {'Institution Name': 'Hoffman-Randall', 'Location': 'Russia', 'Type of Institution': 'Public', 'Number of Years Worked There': 24, 'Medical Center Level': 'Primary', 'Number of Surgeries Performed': 416, 'Additional Responsibilities': ['Community arts worker', 'Occupational psychologist', 'Marketing executive'], 'Percentage of Patients with Complications': 43.44959236006222, 'Patient Feedback': 'Fantastic experience! The doctor was highly professional, and the surgery was a great success. The care I received was top-notch.', 'Patient Feedback Label': 5, 'Recommendation Letters': 'This surgeon is an outstanding professional.', 'Recommendation Letters Label': 4, 'Recommendations from Former Employers': "This surgeon's work was often below par.", 'Recommendations from Former Employers Label': 1}]</t>
  </si>
  <si>
    <t>Orozco Ltd</t>
  </si>
  <si>
    <t>April Butler</t>
  </si>
  <si>
    <t>(674)441-4590</t>
  </si>
  <si>
    <t>[('Ethics in Medical Practice', 53, datetime.date(1997, 7, 27), datetime.date(1996, 10, 31)), ('Vascular Surgery', 76, datetime.date(1998, 8, 26), datetime.date(1998, 7, 4)), ('Ethics in Medical Practice', 57, datetime.date(1998, 2, 1), datetime.date(1997, 11, 15)), ('Anesthesiology', 88, datetime.date(1998, 2, 18), datetime.date(1996, 5, 1)), ('Oncological Surgery', 86, datetime.date(1997, 4, 11), datetime.date(1997, 10, 9)), ('Plastic and Reconstructive Surgery', 77, datetime.date(1996, 8, 27), datetime.date(1996, 10, 23)), ('Microbiology', 86, datetime.date(1996, 7, 28), datetime.date(1997, 9, 23)), ('Oncological Surgery', 64, datetime.date(1996, 5, 22), datetime.date(1996, 8, 28)), ('Orthopedic Surgery', 51, datetime.date(1997, 10, 1), datetime.date(1996, 8, 1)), ('Orthopedic Surgery', 84, datetime.date(1996, 11, 6), datetime.date(1996, 9, 7))]</t>
  </si>
  <si>
    <t>[{'Institution Name': 'Johnson-Smith', 'Location': 'Canada', 'Type of Institution': 'Public', 'Number of Years Worked There': 6, 'Medical Center Level': 'Secondary', 'Number of Surgeries Performed': 432, 'Additional Responsibilities': [], 'Percentage of Patients with Complications': 60.234854895618476,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'Lane-Shepard', 'Location': 'Canada', 'Type of Institution': 'Private', 'Number of Years Worked There': 3, 'Medical Center Level': 'Secondary', 'Number of Surgeries Performed': 461, 'Additional Responsibilities': [], 'Percentage of Patients with Complications': 33.76328001578085,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 {'Institution Name': 'Glover, Taylor and Lee', 'Location': 'Canada', 'Type of Institution': 'Public', 'Number of Years Worked There': 29, 'Medical Center Level': 'Primary', 'Number of Surgeries Performed': 292, 'Additional Responsibilities': ['Public relations officer', 'Research officer, political party'], 'Percentage of Patients with Complications': 62.679396256891785, 'Patient Feedback': "The doctor's bedside manner was lacking.", 'Patient Feedback Label': 2, 'Recommendation Letters': "The surgeon's performance needs improvement.", 'Recommendation Letters Label': 2, 'Recommendations from Former Employers': 'This surgeon frequently failed to meet expectations.', 'Recommendations from Former Employers Label': 1}]</t>
  </si>
  <si>
    <t>Daniels-Medina</t>
  </si>
  <si>
    <t>Jane Smith</t>
  </si>
  <si>
    <t>798-557-2770x3957</t>
  </si>
  <si>
    <t>[('Pediatric Surgery', 80, datetime.date(2002, 6, 19), datetime.date(1999, 1, 31)), ('Anesthesiology', 96, datetime.date(1998, 5, 14), datetime.date(1996, 12, 14)), ('Trauma Surgery', 76, datetime.date(2001, 1, 5), datetime.date(1997, 9, 14)), ('Orthopedic Surgery', 71, datetime.date(1996, 2, 20), datetime.date(1996, 10, 14)), ('Robotic Surgery', 75, datetime.date(1995, 10, 22), datetime.date(2002, 11, 5)), ('Ethics in Medical Practice', 84, datetime.date(1997, 8, 4), datetime.date(2001, 11, 22)), ('Cardiothoracic Surgery', 83, datetime.date(2002, 8, 2), datetime.date(1997, 12, 11)), ('Pediatric Surgery', 59, datetime.date(2003, 6, 20), datetime.date(2001, 7, 18)), ('Orthopedic Surgery', 78, datetime.date(2001, 11, 12), datetime.date(2004, 4, 23)), ('Orthopedic Surgery', 54, datetime.date(2004, 3, 18), datetime.date(1999, 9, 13))]</t>
  </si>
  <si>
    <t>[{'Institution Name': 'Lang-Singh', 'Location': 'France', 'Type of Institution': 'Public', 'Number of Years Worked There': 26, 'Medical Center Level': 'Primary', 'Number of Surgeries Performed': 715, 'Additional Responsibilities': [], 'Percentage of Patients with Complications': 90.68747669441315,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 {'Institution Name': 'Hernandez Group', 'Location': 'France', 'Type of Institution': 'Private', 'Number of Years Worked There': 5, 'Medical Center Level': 'Primary', 'Number of Surgeries Performed': 988, 'Additional Responsibilities': ['Lobbyist', 'Health physicist', 'Community education officer'], 'Percentage of Patients with Complications': 59.150084492429336, 'Patient Feedback': 'I am very disappointed. The surgery was botched and the aftercare was awful.', 'Patient Feedback Label': 1, 'Recommendation Letters': 'The surgeon meets the necessary requirements.', 'Recommendation Letters Label': 3, 'Recommendations from Former Employers': "The surgeon's performance is acceptable.", 'Recommendations from Former Employers Label': 3}]</t>
  </si>
  <si>
    <t>Richardson Inc</t>
  </si>
  <si>
    <t>Ann Hall</t>
  </si>
  <si>
    <t>+1-326-381-5018x79986</t>
  </si>
  <si>
    <t>[('Surgical Techniques', 55, datetime.date(2001, 10, 17), datetime.date(2001, 10, 4)), ('Pediatric Surgery', 71, datetime.date(2001, 10, 6), datetime.date(2001, 10, 20)), ('Orthopedic Surgery', 50, datetime.date(2001, 10, 5), datetime.date(2001, 10, 3)), ('Neurosurgery', 79, datetime.date(2001, 10, 25), datetime.date(2001, 10, 25)), ('Microbiology', 84, datetime.date(2001, 10, 26), datetime.date(2001, 10, 6)), ('Transplant Surgery', 71, datetime.date(2001, 10, 24), datetime.date(2001, 10, 11)), ('Ethics in Medical Practice', 94, datetime.date(2001, 10, 24), datetime.date(2001, 10, 9)), ('Pharmacology', 76, datetime.date(2001, 10, 4), datetime.date(2001, 10, 15)), ('Neurosurgery', 52, datetime.date(2001, 10, 17), datetime.date(2001, 10, 10)), ('Anatomy', 58, datetime.date(2001, 10, 16), datetime.date(2001, 10, 3))]</t>
  </si>
  <si>
    <t>[{'Institution Name': 'Nelson Ltd', 'Location': 'Germany', 'Type of Institution': 'Private', 'Number of Years Worked There': 23, 'Medical Center Level': 'Secondary', 'Number of Surgeries Performed': 611, 'Additional Responsibilities': ['Local government officer', 'Radiation protection practitioner', 'Public affairs consultant'], 'Percentage of Patients with Complications': 42.222829521881, 'Patient Feedback': 'The surgery was below expectations. The follow-up was poor.', 'Patient Feedback Label': 2, 'Recommendation Letters': 'I highly recommend this surgeon for their exceptional skills.', 'Recommendation Letters Label': 4, 'Recommendations from Former Employers': 'This surgeon had mixed reviews from colleagues.', 'Recommendations from Former Employers Label': 2}]</t>
  </si>
  <si>
    <t>Williams-Phillips</t>
  </si>
  <si>
    <t>Craig Davis</t>
  </si>
  <si>
    <t>001-463-709-9364</t>
  </si>
  <si>
    <t>[('Trauma Surgery', 87, datetime.date(2005, 2, 20), datetime.date(2005, 5, 13)), ('Surgical Techniques', 68, datetime.date(2004, 4, 11), datetime.date(2005, 11, 6)), ('Neurosurgery', 78, datetime.date(2006, 2, 12), datetime.date(2005, 8, 4)), ('Microbiology', 83, datetime.date(2004, 6, 16), datetime.date(2005, 9, 28)), ('Microbiology', 65, datetime.date(2004, 5, 9), datetime.date(2004, 12, 12)), ('Anatomy', 96, datetime.date(2004, 1, 23), datetime.date(2005, 1, 14)), ('Emergency Medicine', 61, datetime.date(2005, 6, 30), datetime.date(2004, 3, 26)), ('Trauma Surgery', 89, datetime.date(2004, 6, 16), datetime.date(2005, 12, 4)), ('Oncological Surgery', 69, datetime.date(2006, 2, 4), datetime.date(2006, 5, 10)), ('Robotic Surgery', 60, datetime.date(2004, 5, 6), datetime.date(2004, 1, 7))]</t>
  </si>
  <si>
    <t>[{'Institution Name': 'Anderson, Simpson and Lewis', 'Location': 'Ukraine', 'Type of Institution': 'Private', 'Number of Years Worked There': 4, 'Medical Center Level': 'Tertiary', 'Number of Surgeries Performed': 302, 'Additional Responsibilities': ['Education officer, community', 'Chemical engineer', 'Charity officer', 'Special educational needs teacher', 'Naval architect'], 'Percentage of Patients with Complications': 9.977823951813857,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'Hoffman-Skinner', 'Location': 'Ukraine', 'Type of Institution': 'Public', 'Number of Years Worked There': 27, 'Medical Center Level': 'Secondary', 'Number of Surgeries Performed': 677, 'Additional Responsibilities': ['Broadcast presenter', 'Early years teacher'], 'Percentage of Patients with Complications': 11.479518148738366,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 {'Institution Name': 'Bruce-Smith', 'Location': 'Ukraine', 'Type of Institution': 'Public', 'Number of Years Worked There': 26, 'Medical Center Level': 'Secondary', 'Number of Surgeries Performed': 149, 'Additional Responsibilities': ['Sound technician, broadcasting/film/video'], 'Percentage of Patients with Complications': 14.165923256201173, 'Patient Feedback': 'I would strongly advise against seeing this doctor.', 'Patient Feedback Label': 1, 'Recommendation Letters': 'The surgeon has consistently met basic expectations.', 'Recommendation Letters Label': 3, 'Recommendations from Former Employers': "This surgeon's work was sometimes problematic.", 'Recommendations from Former Employers Label': 2}]</t>
  </si>
  <si>
    <t>Holder-Bailey</t>
  </si>
  <si>
    <t>Tammy Shepherd</t>
  </si>
  <si>
    <t>001-356-439-6955x310</t>
  </si>
  <si>
    <t>[('Orthopedic Surgery', 66, datetime.date(2000, 5, 21), datetime.date(1998, 3, 1)), ('Surgical Techniques', 97, datetime.date(2001, 10, 19), datetime.date(1999, 4, 5)), ('Anatomy', 75, datetime.date(2000, 8, 11), datetime.date(2002, 10, 9)), ('Physiology', 100, datetime.date(2002, 3, 23), datetime.date(2004, 11, 8)), ('Pharmacology', 86, datetime.date(2001, 4, 15), datetime.date(1997, 10, 4)), ('Trauma Surgery', 81, datetime.date(2005, 5, 29), datetime.date(2001, 7, 5)), ('Pathology', 59, datetime.date(1997, 6, 12), datetime.date(2002, 12, 14)), ('Biochemistry', 54, datetime.date(1997, 7, 29), datetime.date(2001, 7, 13)), ('Oncological Surgery', 55, datetime.date(2002, 11, 8), datetime.date(2002, 8, 22)), ('Biochemistry', 73, datetime.date(2004, 9, 21), datetime.date(2001, 10, 9))]</t>
  </si>
  <si>
    <t>[{'Institution Name': 'Lewis-Anthony', 'Location': 'France', 'Type of Institution': 'Private', 'Number of Years Worked There': 14, 'Medical Center Level': 'Primary', 'Number of Surgeries Performed': 474, 'Additional Responsibilities': [], 'Percentage of Patients with Complications': 91.10004199043632,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'Bennett Ltd', 'Location': 'France', 'Type of Institution': 'Private', 'Number of Years Worked There': 2, 'Medical Center Level': 'Secondary', 'Number of Surgeries Performed': 984, 'Additional Responsibilities': [], 'Percentage of Patients with Complications': 21.470936293492215,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 {'Institution Name': 'Skinner, Richards and Walters', 'Location': 'France', 'Type of Institution': 'Public', 'Number of Years Worked There': 18, 'Medical Center Level': 'Secondary', 'Number of Surgeries Performed': 14, 'Additional Responsibilities': [], 'Percentage of Patients with Complications': 70.39076683792167, 'Patient Feedback': 'A typical surgical experience, nothing outstanding.', 'Patient Feedback Label': 3, 'Recommendation Letters': "The surgeon's work has been fraught with issues.", 'Recommendation Letters Label': 1, 'Recommendations from Former Employers': "The surgeon's work is generally adequate.", 'Recommendations from Former Employers Label': 3}]</t>
  </si>
  <si>
    <t>Riley Group</t>
  </si>
  <si>
    <t>Scott Pope</t>
  </si>
  <si>
    <t>[('Biochemistry', 53, datetime.date(2003, 11, 22), datetime.date(2003, 9, 6)), ('Microbiology', 61, datetime.date(2007, 3, 15), datetime.date(2007, 9, 17)), ('Transplant Surgery', 69, datetime.date(2004, 3, 16), datetime.date(2002, 12, 16)), ('Microbiology', 72, datetime.date(2008, 2, 1), datetime.date(2006, 5, 7)), ('Transplant Surgery', 50, datetime.date(2003, 7, 27), datetime.date(2002, 10, 19)), ('Physiology', 92, datetime.date(2003, 12, 22), datetime.date(2005, 2, 10)), ('Pharmacology', 82, datetime.date(2005, 2, 11), datetime.date(2004, 6, 29)), ('Orthopedic Surgery', 100, datetime.date(2002, 9, 4), datetime.date(2007, 6, 7)), ('Surgical Techniques', 68, datetime.date(2007, 6, 2), datetime.date(2003, 12, 29)), ('Surgical Techniques', 53, datetime.date(2006, 1, 15), datetime.date(2006, 3, 12))]</t>
  </si>
  <si>
    <t>[{'Institution Name': 'Barry, Cruz and Gonzales', 'Location': 'Brazil', 'Type of Institution': 'Public', 'Number of Years Worked There': 8, 'Medical Center Level': 'Primary', 'Number of Surgeries Performed': 209, 'Additional Responsibilities': ['Air cabin crew', 'Buyer, industrial', 'Electrical engineer', 'Engineer, maintenance (IT)', 'Sports development officer'], 'Percentage of Patients with Complications': 26.480379019526623,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'Miller-Serrano', 'Location': 'Brazil', 'Type of Institution': 'Private', 'Number of Years Worked There': 15, 'Medical Center Level': 'Primary', 'Number of Surgeries Performed': 976, 'Additional Responsibilities': ['Site engineer'], 'Percentage of Patients with Complications': 58.19290564264873,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 {'Institution Name': 'Jacobson LLC', 'Location': 'Brazil', 'Type of Institution': 'Private', 'Number of Years Worked There': 5, 'Medical Center Level': 'Secondary', 'Number of Surgeries Performed': 130, 'Additional Responsibilities': ['Engineer, aeronautical', 'Artist', 'Water engineer', 'Health physicist', 'Administrator, sports'], 'Percentage of Patients with Complications': 42.867861031769486, 'Patient Feedback': "The surgery went well, and the doctor was attentive. I'm pleased with the overall outcome.", 'Patient Feedback Label': 4, 'Recommendation Letters': "There have been some concerns regarding this surgeon's skills and attitude. I would suggest caution.", 'Recommendation Letters Label': 2, 'Recommendations from Former Employers': "This surgeon's performance had highs and lows.", 'Recommendations from Former Employers Label': 2}]</t>
  </si>
  <si>
    <t>Campbell, Moore and Sullivan</t>
  </si>
  <si>
    <t>Richard Allen</t>
  </si>
  <si>
    <t>001-292-736-8623x3916</t>
  </si>
  <si>
    <t>[('Vascular Surgery', 67, datetime.date(2001, 1, 8), datetime.date(2005, 2, 24)), ('Anatomy', 56, datetime.date(2001, 3, 18), datetime.date(2003, 11, 15)), ('Pharmacology', 52, datetime.date(1998, 5, 21), datetime.date(1995, 6, 25)), ('Vascular Surgery', 75, datetime.date(2004, 12, 19), datetime.date(2001, 12, 25)), ('Anesthesiology', 50, datetime.date(2001, 7, 25), datetime.date(2000, 12, 30)), ('Emergency Medicine', 98, datetime.date(1998, 1, 16), datetime.date(2004, 3, 3)), ('Neurosurgery', 71, datetime.date(2003, 6, 22), datetime.date(1997, 11, 19)), ('Pharmacology', 56, datetime.date(1999, 3, 20), datetime.date(2001, 11, 14)), ('Ethics in Medical Practice', 89, datetime.date(1997, 12, 31), datetime.date(2002, 6, 18)), ('Cardiothoracic Surgery', 58, datetime.date(2004, 12, 25), datetime.date(2004, 4, 29))]</t>
  </si>
  <si>
    <t>[{'Institution Name': 'Weaver, Davis and Obrien', 'Location': 'Ukraine', 'Type of Institution': 'Private', 'Number of Years Worked There': 29, 'Medical Center Level': 'Tertiary', 'Number of Surgeries Performed': 864, 'Additional Responsibilities': ['Community arts worker'], 'Percentage of Patients with Complications': 34.55088989281398, 'Patient Feedback': 'The doctor was unprofessional and the surgery failed.', 'Patient Feedback Label': 1, 'Recommendation Letters': 'I have the utmost confidence in recommending this surgeon.', 'Recommendation Letters Label': 5, 'Recommendations from Former Employers': "This surgeon's behavior was sometimes concerning.", 'Recommendations from Former Employers Label': 2}]</t>
  </si>
  <si>
    <t>Lopez, Horn and Rose</t>
  </si>
  <si>
    <t>Steven Gomez</t>
  </si>
  <si>
    <t>(396)886-5242</t>
  </si>
  <si>
    <t>[('Cardiothoracic Surgery', 80, datetime.date(1997, 7, 28), datetime.date(1996, 7, 25)), ('Plastic and Reconstructive Surgery', 74, datetime.date(2003, 3, 19), datetime.date(1997, 2, 12)), ('Anesthesiology', 68, datetime.date(1996, 6, 5), datetime.date(1997, 9, 30)), ('Anesthesiology', 55, datetime.date(1999, 12, 25), datetime.date(1995, 5, 20)), ('Anesthesiology', 84, datetime.date(1999, 11, 28), datetime.date(2002, 10, 5)), ('Pediatric Surgery', 50, datetime.date(2002, 4, 8), datetime.date(2002, 7, 19)), ('Plastic and Reconstructive Surgery', 50, datetime.date(1998, 6, 8), datetime.date(1998, 1, 13)), ('Cardiothoracic Surgery', 100, datetime.date(2001, 10, 16), datetime.date(1996, 4, 16)), ('Pathology', 72, datetime.date(2003, 1, 19), datetime.date(2002, 1, 23)), ('Orthopedic Surgery', 99, datetime.date(1997, 5, 1), datetime.date(1997, 12, 10))]</t>
  </si>
  <si>
    <t>[{'Institution Name': 'Dawson, James and Strickland', 'Location': 'Belarus', 'Type of Institution': 'Public', 'Number of Years Worked There': 25, 'Medical Center Level': 'Tertiary', 'Number of Surgeries Performed': 375, 'Additional Responsibilities': ['Advice worker', 'Learning disability nurse', 'Art gallery manager'], 'Percentage of Patients with Complications': 63.03337637299028,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 {'Institution Name': 'Hernandez, Nguyen and Burch', 'Location': 'Belarus', 'Type of Institution': 'Private', 'Number of Years Worked There': 8, 'Medical Center Level': 'Tertiary', 'Number of Surgeries Performed': 74, 'Additional Responsibilities': ['Planning and development surveyor'], 'Percentage of Patients with Complications': 35.01601939991453, 'Patient Feedback': "I felt confident in the doctor's abilities. Good outcome.", 'Patient Feedback Label': 4, 'Recommendation Letters': 'The surgeon meets basic professional standards.', 'Recommendation Letters Label': 3, 'Recommendations from Former Employers': "The surgeon's work is generally acceptable.", 'Recommendations from Former Employers Label': 3}]</t>
  </si>
  <si>
    <t>Pruitt Ltd</t>
  </si>
  <si>
    <t>Jason Archer</t>
  </si>
  <si>
    <t>(661)952-9200</t>
  </si>
  <si>
    <t>[('Neurosurgery', 93, datetime.date(1997, 1, 20), datetime.date(1996, 6, 6)), ('Plastic and Reconstructive Surgery', 75, datetime.date(1997, 2, 16), datetime.date(1996, 11, 19)), ('Trauma Surgery', 66, datetime.date(1997, 2, 8), datetime.date(1995, 8, 25)), ('Robotic Surgery', 92, datetime.date(1996, 5, 15), datetime.date(1995, 12, 9)), ('Pathology', 83, datetime.date(1995, 8, 10), datetime.date(1997, 3, 9)), ('Oncological Surgery', 66, datetime.date(1997, 1, 25), datetime.date(1996, 12, 1)), ('Physiology', 70, datetime.date(1996, 6, 29), datetime.date(1996, 2, 21)), ('Physiology', 83, datetime.date(1995, 11, 5), datetime.date(1997, 4, 10)), ('Cardiothoracic Surgery', 68, datetime.date(1996, 9, 30), datetime.date(1997, 4, 1)), ('Physiology', 90, datetime.date(1996, 2, 27), datetime.date(1996, 2, 2))]</t>
  </si>
  <si>
    <t>[{'Institution Name': 'Gomez-Kelly', 'Location': 'Brazil', 'Type of Institution': 'Public', 'Number of Years Worked There': 28, 'Medical Center Level': 'Primary', 'Number of Surgeries Performed': 368, 'Additional Responsibilities': ['Research scientist (maths)', 'Lighting technician, broadcasting/film/video', 'Scientist, biomedical', 'Radiographer, therapeutic', 'Textile designer'], 'Percentage of Patients with Complications': 93.27107297716172, 'Patient Feedback': 'Horrible experience, the surgery left me in worse condition.', 'Patient Feedback Label': 1, 'Recommendation Letters': 'There have been a few incidents involving this surgeon.', 'Recommendation Letters Label': 2, 'Recommendations from Former Employers': "The surgeon's work is exceptional and reliable.", 'Recommendations from Former Employers Label': 5}]</t>
  </si>
  <si>
    <t>Tucker-Morse</t>
  </si>
  <si>
    <t>William Weiss</t>
  </si>
  <si>
    <t>(904)964-0032x29625</t>
  </si>
  <si>
    <t>[('Surgical Techniques', 50, datetime.date(2002, 1, 15), datetime.date(2001, 6, 21)), ('Cardiothoracic Surgery', 86, datetime.date(2000, 5, 18), datetime.date(2000, 2, 24)), ('Surgical Techniques', 93, datetime.date(1999, 2, 7), datetime.date(1999, 7, 19)), ('Surgical Techniques', 89, datetime.date(2001, 1, 3), datetime.date(1999, 3, 13)), ('Orthopedic Surgery', 74, datetime.date(2001, 5, 20), datetime.date(2001, 1, 3)), ('Emergency Medicine', 53, datetime.date(1999, 6, 22), datetime.date(2001, 7, 25)), ('Microbiology', 68, datetime.date(1999, 12, 15), datetime.date(2000, 9, 20)), ('Microbiology', 77, datetime.date(2001, 3, 28), datetime.date(1999, 6, 1)), ('Microbiology', 98, datetime.date(1999, 3, 28), datetime.date(2000, 2, 17)), ('Oncological Surgery', 61, datetime.date(2002, 7, 27), datetime.date(2002, 9, 10))]</t>
  </si>
  <si>
    <t>[{'Institution Name': 'Douglas-Bonilla', 'Location': 'Russia', 'Type of Institution': 'Private', 'Number of Years Worked There': 5, 'Medical Center Level': 'Secondary', 'Number of Surgeries Performed': 218, 'Additional Responsibilities': [], 'Percentage of Patients with Complications': 92.07420286605173,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'Bass, Jackson and Davidson', 'Location': 'Russia', 'Type of Institution': 'Private', 'Number of Years Worked There': 29, 'Medical Center Level': 'Tertiary', 'Number of Surgeries Performed': 403, 'Additional Responsibilities': [], 'Percentage of Patients with Complications': 73.77535945540137,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'Norris-Brown', 'Location': 'Russia', 'Type of Institution': 'Public', 'Number of Years Worked There': 25, 'Medical Center Level': 'Tertiary', 'Number of Surgeries Performed': 712, 'Additional Responsibilities': ['Psychologist, occupational', 'Surveyor, mining'], 'Percentage of Patients with Complications': 77.92962381315249,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 {'Institution Name': 'Montgomery-Barrett', 'Location': 'Russia', 'Type of Institution': 'Private', 'Number of Years Worked There': 10, 'Medical Center Level': 'Tertiary', 'Number of Surgeries Performed': 855, 'Additional Responsibilities': [], 'Percentage of Patients with Complications': 85.54491976334909, 'Patient Feedback': 'I am extremely happy with the surgery and the care provided.', 'Patient Feedback Label': 5, 'Recommendation Letters': 'The surgeon has performed to a competent standard.', 'Recommendation Letters Label': 3, 'Recommendations from Former Employers': "This surgeon's behavior was concerning.", 'Recommendations from Former Employers Label': 1}]</t>
  </si>
  <si>
    <t>Vazquez, Shaw and Santiago</t>
  </si>
  <si>
    <t>James Young</t>
  </si>
  <si>
    <t>[('Anatomy', 96, datetime.date(1999, 7, 14), datetime.date(1999, 7, 19)), ('Anesthesiology', 90, datetime.date(1999, 10, 8), datetime.date(1999, 8, 11)), ('Physiology', 76, datetime.date(1999, 9, 5), datetime.date(1999, 8, 5)), ('Anesthesiology', 51, datetime.date(1999, 8, 29), datetime.date(1999, 6, 19)), ('Neurosurgery', 71, datetime.date(1999, 5, 17), datetime.date(1999, 6, 25)), ('Microbiology', 95, datetime.date(1999, 9, 2), datetime.date(1999, 7, 8)), ('Microbiology', 54, datetime.date(1999, 9, 20), datetime.date(1999, 10, 11)), ('Vascular Surgery', 50, datetime.date(1999, 7, 14), datetime.date(1999, 8, 29)), ('Pathology', 52, datetime.date(1999, 7, 5), datetime.date(1999, 9, 1)), ('Emergency Medicine', 93, datetime.date(1999, 8, 25), datetime.date(1999, 8, 7))]</t>
  </si>
  <si>
    <t>[{'Institution Name': 'Taylor Group', 'Location': 'Poland', 'Type of Institution': 'Private', 'Number of Years Worked There': 22, 'Medical Center Level': 'Primary', 'Number of Surgeries Performed': 353, 'Additional Responsibilities': ['Hospital doctor', 'Research officer, political party', 'Film/video editor', 'Sales promotion account executive', 'Theme park manager'], 'Percentage of Patients with Complications': 36.06158169051137,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'Murphy-Phillips', 'Location': 'Poland', 'Type of Institution': 'Public', 'Number of Years Worked There': 4, 'Medical Center Level': 'Primary', 'Number of Surgeries Performed': 914, 'Additional Responsibilities': ['Development worker, community'], 'Percentage of Patients with Complications': 58.47608747234868,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'Mccoy, Bell and Eaton', 'Location': 'Poland', 'Type of Institution': 'Private', 'Number of Years Worked There': 16, 'Medical Center Level': 'Primary', 'Number of Surgeries Performed': 189, 'Additional Responsibilities': ['Hotel manager', 'Psychologist, forensic', 'Accountant, chartered'], 'Percentage of Patients with Complications': 11.387821119699614,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 {'Institution Name': 'Thomas-Hill', 'Location': 'Poland', 'Type of Institution': 'Private', 'Number of Years Worked There': 4, 'Medical Center Level': 'Secondary', 'Number of Surgeries Performed': 236, 'Additional Responsibilities': ['Investment banker, operational'], 'Percentage of Patients with Complications': 44.22937746329881, 'Patient Feedback': 'The care was sufficient but not exceptional.', 'Patient Feedback Label': 3, 'Recommendation Letters': "The surgeon's performance is exceptional and reliable.", 'Recommendation Letters Label': 5, 'Recommendations from Former Employers': 'The surgeon has demonstrated extraordinary abilities and dedication.', 'Recommendations from Former Employers Label': 5}]</t>
  </si>
  <si>
    <t>Thompson Ltd</t>
  </si>
  <si>
    <t>Paul Moore</t>
  </si>
  <si>
    <t>455.907.0696</t>
  </si>
  <si>
    <t>[('Physiology', 63, datetime.date(1999, 11, 25), datetime.date(1997, 9, 22)), ('Emergency Medicine', 61, datetime.date(2003, 7, 23), datetime.date(2004, 1, 4)), ('Biochemistry', 66, datetime.date(2002, 2, 21), datetime.date(1998, 4, 21)), ('Vascular Surgery', 78, datetime.date(2006, 7, 23), datetime.date(2004, 9, 12)), ('Neurosurgery', 97, datetime.date(2004, 6, 14), datetime.date(2007, 1, 31)), ('Physiology', 83, datetime.date(2001, 7, 30), datetime.date(2000, 8, 22)), ('Biochemistry', 90, datetime.date(2002, 4, 24), datetime.date(2001, 3, 3)), ('Emergency Medicine', 90, datetime.date(2006, 8, 15), datetime.date(1998, 12, 12)), ('Neurosurgery', 66, datetime.date(2003, 9, 7), datetime.date(1996, 12, 2)), ('Cardiothoracic Surgery', 80, datetime.date(1997, 4, 5), datetime.date(1997, 5, 13))]</t>
  </si>
  <si>
    <t>[{'Institution Name': 'Washington Ltd', 'Location': 'Belarus', 'Type of Institution': 'Public', 'Number of Years Worked There': 21, 'Medical Center Level': 'Secondary', 'Number of Surgeries Performed': 321, 'Additional Responsibilities': ['Scientist, research (maths)', 'Hydrologist', 'Oceanographer', 'Retail banker'], 'Percentage of Patients with Complications': 6.420251879145611, 'Patient Feedback': 'The surgery had more complications than expected.', 'Patient Feedback Label': 2, 'Recommendation Letters': 'The surgeon has consistently delivered excellent results.', 'Recommendation Letters Label': 4, 'Recommendations from Former Employers': 'This surgeon was often unprofessional.', 'Recommendations from Former Employers Label': 1}]</t>
  </si>
  <si>
    <t>Wilcox, Turner and Daniels</t>
  </si>
  <si>
    <t>Michael Proctor</t>
  </si>
  <si>
    <t>873.503.6381x62338</t>
  </si>
  <si>
    <t>[('Oncological Surgery', 71, datetime.date(2003, 11, 4), datetime.date(2003, 5, 17)), ('Anatomy', 91, datetime.date(2003, 3, 9), datetime.date(2003, 6, 7)), ('Oncological Surgery', 70, datetime.date(2003, 11, 3), datetime.date(2003, 8, 16)), ('Robotic Surgery', 60, datetime.date(2003, 7, 11), datetime.date(2003, 10, 3)), ('Orthopedic Surgery', 84, datetime.date(2003, 9, 10), datetime.date(2003, 7, 3)), ('Cardiothoracic Surgery', 76, datetime.date(2003, 6, 14), datetime.date(2002, 11, 20)), ('Neurosurgery', 63, datetime.date(2002, 12, 8), datetime.date(2003, 3, 9)), ('Pathology', 70, datetime.date(2003, 4, 4), datetime.date(2003, 3, 18)), ('Biochemistry', 77, datetime.date(2003, 1, 14), datetime.date(2003, 11, 2)), ('Ethics in Medical Practice', 63, datetime.date(2003, 1, 17), datetime.date(2003, 6, 8))]</t>
  </si>
  <si>
    <t>[{'Institution Name': 'Baker, Davenport and Crosby', 'Location': 'Canada', 'Type of Institution': 'Public', 'Number of Years Worked There': 25, 'Medical Center Level': 'Secondary', 'Number of Surgeries Performed': 601, 'Additional Responsibilities': ['Quality manager', 'Musician', 'Insurance underwriter', 'Psychologist, educational'], 'Percentage of Patients with Complications': 24.584064085552203,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 {'Institution Name': 'Jones-Johnson', 'Location': 'Canada', 'Type of Institution': 'Public', 'Number of Years Worked There': 22, 'Medical Center Level': 'Secondary', 'Number of Surgeries Performed': 509, 'Additional Responsibilities': ['Pension scheme manager', 'Accommodation manager', 'Technical author', 'Development worker, community'], 'Percentage of Patients with Complications': 62.63232988306902, 'Patient Feedback': "Happy with the surgery and the doctor's professionalism.", 'Patient Feedback Label': 4, 'Recommendation Letters': 'The surgeon has not demonstrated the required competencies.', 'Recommendation Letters Label': 1, 'Recommendations from Former Employers': 'This surgeon had some professional conduct issues.', 'Recommendations from Former Employers Label': 2}]</t>
  </si>
  <si>
    <t>Larson Group</t>
  </si>
  <si>
    <t>Debbie Michael</t>
  </si>
  <si>
    <t>274-908-8833x0388</t>
  </si>
  <si>
    <t>[('Transplant Surgery', 89, datetime.date(1998, 8, 14), datetime.date(1998, 4, 20)), ('Orthopedic Surgery', 52, datetime.date(2002, 11, 13), datetime.date(1998, 8, 13)), ('Surgical Techniques', 76, datetime.date(1998, 3, 24), datetime.date(2001, 1, 14)), ('Anatomy', 50, datetime.date(1998, 5, 4), datetime.date(1999, 12, 11)), ('Transplant Surgery', 86, datetime.date(2002, 5, 18), datetime.date(2000, 5, 1)), ('Transplant Surgery', 72, datetime.date(1999, 12, 11), datetime.date(2000, 10, 31)), ('Oncological Surgery', 60, datetime.date(2002, 10, 1), datetime.date(2001, 7, 5)), ('Robotic Surgery', 83, datetime.date(1999, 5, 14), datetime.date(1999, 2, 27)), ('Pediatric Surgery', 56, datetime.date(1999, 8, 16), datetime.date(1999, 4, 29)), ('Physiology', 96, datetime.date(2002, 8, 5), datetime.date(1998, 8, 16))]</t>
  </si>
  <si>
    <t>[{'Institution Name': 'Dean-Clark', 'Location': 'Lithuania', 'Type of Institution': 'Public', 'Number of Years Worked There': 23, 'Medical Center Level': 'Secondary', 'Number of Surgeries Performed': 674, 'Additional Responsibilities': [], 'Percentage of Patients with Complications': 89.34486927911013,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 {'Institution Name': 'Clark, Richardson and Martin', 'Location': 'Lithuania', 'Type of Institution': 'Private', 'Number of Years Worked There': 18, 'Medical Center Level': 'Tertiary', 'Number of Surgeries Performed': 727, 'Additional Responsibilities': ['Electronics engineer', 'Merchandiser, retail', 'Regulatory affairs officer', 'Editor, film/video'], 'Percentage of Patients with Complications': 5.29877616833474, 'Patient Feedback': 'The doctor was highly professional and the results were excellent.', 'Patient Feedback Label': 5, 'Recommendation Letters': 'The surgeon has not demonstrated the required competencies.', 'Recommendation Letters Label': 1, 'Recommendations from Former Employers': 'This surgeon did not meet our professional standards.', 'Recommendations from Former Employers Label': 1}]</t>
  </si>
  <si>
    <t>Shepherd, Jones and Miller</t>
  </si>
  <si>
    <t>Christopher Carlson</t>
  </si>
  <si>
    <t>+1-430-800-7957x303</t>
  </si>
  <si>
    <t>[('Pathology', 62, datetime.date(2005, 1, 5), datetime.date(2001, 5, 28)), ('Ethics in Medical Practice', 99, datetime.date(2001, 7, 29), datetime.date(2005, 11, 23)), ('Pathology', 63, datetime.date(2001, 5, 8), datetime.date(2000, 2, 7)), ('Anatomy', 96, datetime.date(2005, 12, 6), datetime.date(2001, 11, 6)), ('Microbiology', 53, datetime.date(2003, 12, 14), datetime.date(2003, 9, 2)), ('Ethics in Medical Practice', 69, datetime.date(2004, 4, 3), datetime.date(2000, 10, 15)), ('Robotic Surgery', 80, datetime.date(2001, 6, 13), datetime.date(2001, 11, 19)), ('Microbiology', 86, datetime.date(2002, 11, 2), datetime.date(2004, 6, 12)), ('Physiology', 60, datetime.date(2002, 8, 23), datetime.date(2001, 8, 22)), ('Vascular Surgery', 65, datetime.date(2000, 7, 29), datetime.date(2005, 3, 1))]</t>
  </si>
  <si>
    <t>[{'Institution Name': 'Olsen, Smith and Guzman', 'Location': 'Philippines', 'Type of Institution': 'Public', 'Number of Years Worked There': 3, 'Medical Center Level': 'Primary', 'Number of Surgeries Performed': 58, 'Additional Responsibilities': [], 'Percentage of Patients with Complications': 72.45448534772927,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 {'Institution Name': 'Wilson Ltd', 'Location': 'Philippines', 'Type of Institution': 'Private', 'Number of Years Worked There': 18, 'Medical Center Level': 'Secondary', 'Number of Surgeries Performed': 701, 'Additional Responsibilities': ['Product manager', 'Fitness centre manager', 'Cytogeneticist'], 'Percentage of Patients with Complications': 0.7811318307880177, 'Patient Feedback': 'The surgery was not successful and I had to seek further treatment.', 'Patient Feedback Label': 1, 'Recommendation Letters': 'I highly recommend this surgeon for their outstanding abilities.', 'Recommendation Letters Label': 5, 'Recommendations from Former Employers': 'The surgeon meets basic professional standards.', 'Recommendations from Former Employers Label': 3}]</t>
  </si>
  <si>
    <t>Reynolds, Little and Gay</t>
  </si>
  <si>
    <t>Anna Berry</t>
  </si>
  <si>
    <t>+1-424-875-8617x28970</t>
  </si>
  <si>
    <t>[('Pediatric Surgery', 61, datetime.date(1999, 7, 26), datetime.date(2001, 12, 28)), ('Orthopedic Surgery', 82, datetime.date(2007, 12, 11), datetime.date(2003, 12, 8)), ('Physiology', 95, datetime.date(2009, 1, 22), datetime.date(2008, 10, 24)), ('Anesthesiology', 75, datetime.date(1999, 6, 17), datetime.date(2006, 4, 5)), ('Robotic Surgery', 55, datetime.date(2000, 1, 4), datetime.date(2000, 2, 20)), ('Trauma Surgery', 65, datetime.date(2008, 12, 17), datetime.date(1999, 5, 27)), ('Pediatric Surgery', 79, datetime.date(2006, 10, 4), datetime.date(2004, 6, 20)), ('Plastic and Reconstructive Surgery', 90, datetime.date(2003, 7, 30), datetime.date(2000, 7, 16)), ('Robotic Surgery', 81, datetime.date(2005, 2, 2), datetime.date(1999, 2, 9)), ('Orthopedic Surgery', 73, datetime.date(2000, 3, 15), datetime.date(2007, 3, 26))]</t>
  </si>
  <si>
    <t>[{'Institution Name': 'Douglas-Webb', 'Location': 'Uzbekistan', 'Type of Institution': 'Public', 'Number of Years Worked There': 9, 'Medical Center Level': 'Secondary', 'Number of Surgeries Performed': 386, 'Additional Responsibilities': ['Engineer, control and instrumentation', 'Land', 'Optician, dispensing', 'Materials engineer', 'Lobbyist'], 'Percentage of Patients with Complications': 70.19209653549791,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'Pearson, Villa and Allen', 'Location': 'Uzbekistan', 'Type of Institution': 'Public', 'Number of Years Worked There': 28, 'Medical Center Level': 'Secondary', 'Number of Surgeries Performed': 879, 'Additional Responsibilities': ['Software engineer', 'Press photographer', 'Educational psychologist', 'Private music teacher', 'Scientific laboratory technician'], 'Percentage of Patients with Complications': 36.436004609260394,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'Harris, Martinez and Lopez', 'Location': 'Uzbekistan', 'Type of Institution': 'Private', 'Number of Years Worked There': 4, 'Medical Center Level': 'Tertiary', 'Number of Surgeries Performed': 100, 'Additional Responsibilities': ['Merchandiser, retail', 'Seismic interpreter'], 'Percentage of Patients with Complications': 20.92994804259619,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 {'Institution Name': 'Potts and Sons', 'Location': 'Uzbekistan', 'Type of Institution': 'Public', 'Number of Years Worked There': 24, 'Medical Center Level': 'Primary', 'Number of Surgeries Performed': 124, 'Additional Responsibilities': ['Pensions consultant', 'Psychologist, prison and probation services', 'Environmental consultant', 'Musician', 'Warden/ranger'], 'Percentage of Patients with Complications': 56.42407465863486, 'Patient Feedback': 'An average experience. The surgery went as expected.', 'Patient Feedback Label': 3, 'Recommendation Letters': 'This surgeon is a top-notch professional.', 'Recommendation Letters Label': 4, 'Recommendations from Former Employers': "This surgeon's performance was occasionally below standard.", 'Recommendations from Former Employers Label': 2}]</t>
  </si>
  <si>
    <t>Sullivan-Henry</t>
  </si>
  <si>
    <t>Miguel Mccarthy</t>
  </si>
  <si>
    <t>+1-513-792-3557x3070</t>
  </si>
  <si>
    <t>[('Neurosurgery', 65, datetime.date(2007, 3, 29), datetime.date(2004, 6, 29)), ('Emergency Medicine', 73, datetime.date(2007, 5, 30), datetime.date(2002, 12, 27)), ('Oncological Surgery', 63, datetime.date(2006, 12, 21), datetime.date(2006, 3, 22)), ('Transplant Surgery', 69, datetime.date(2005, 11, 13), datetime.date(2004, 12, 27)), ('Cardiothoracic Surgery', 58, datetime.date(2004, 9, 24), datetime.date(2003, 8, 8)), ('Microbiology', 92, datetime.date(2003, 7, 25), datetime.date(2005, 2, 22)), ('Vascular Surgery', 77, datetime.date(2005, 1, 18), datetime.date(2004, 7, 14)), ('Anatomy', 55, datetime.date(2003, 11, 19), datetime.date(2004, 9, 12)), ('Emergency Medicine', 56, datetime.date(2006, 5, 26), datetime.date(2003, 7, 28)), ('Ethics in Medical Practice', 86, datetime.date(2006, 6, 11), datetime.date(2006, 9, 29))]</t>
  </si>
  <si>
    <t>[{'Institution Name': 'Mayer, Scott and Delgado', 'Location': 'United Kingdom', 'Type of Institution': 'Private', 'Number of Years Worked There': 9, 'Medical Center Level': 'Secondary', 'Number of Surgeries Performed': 86, 'Additional Responsibilities': ['Research officer, trade union', 'Sound technician, broadcasting/film/video', 'Education officer, museum', 'Homeopath'], 'Percentage of Patients with Complications': 42.23211405072209,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 {'Institution Name': 'Tanner-Sherman', 'Location': 'United Kingdom', 'Type of Institution': 'Private', 'Number of Years Worked There': 14, 'Medical Center Level': 'Tertiary', 'Number of Surgeries Performed': 252, 'Additional Responsibilities': ['Sports development officer', 'Sports administrator', 'Editor, magazine features', 'Administrator, arts', 'Adult nurse'], 'Percentage of Patients with Complications': 1.8571504015063245, 'Patient Feedback': 'The surgery was well done and the follow-up was great.', 'Patient Feedback Label': 4, 'Recommendation Letters': 'The surgeon has shown satisfactory skills.', 'Recommendation Letters Label': 3, 'Recommendations from Former Employers': "There were some issues with this surgeon's work quality.", 'Recommendations from Former Employers Label': 2}]</t>
  </si>
  <si>
    <t>Roman, Murphy and Chambers</t>
  </si>
  <si>
    <t>Isaac Young</t>
  </si>
  <si>
    <t>[('Ethics in Medical Practice', 77, datetime.date(1998, 4, 10), datetime.date(2003, 7, 16)), ('Microbiology', 87, datetime.date(1999, 9, 29), datetime.date(1999, 1, 2)), ('Surgical Techniques', 71, datetime.date(1998, 8, 16), datetime.date(2000, 12, 25)), ('Pharmacology', 65, datetime.date(2003, 7, 7), datetime.date(2004, 1, 3)), ('Ethics in Medical Practice', 89, datetime.date(2004, 5, 14), datetime.date(2000, 10, 28)), ('Plastic and Reconstructive Surgery', 57, datetime.date(2004, 8, 7), datetime.date(2001, 1, 22)), ('Pathology', 98, datetime.date(1999, 1, 30), datetime.date(2000, 2, 3)), ('Anesthesiology', 67, datetime.date(2004, 8, 31), datetime.date(1999, 6, 9)), ('Trauma Surgery', 90, datetime.date(2002, 1, 16), datetime.date(2001, 10, 19)), ('Biochemistry', 77, datetime.date(1998, 10, 6), datetime.date(2002, 11, 7))]</t>
  </si>
  <si>
    <t>[{'Institution Name': 'Gross, Taylor and Joseph', 'Location': 'France', 'Type of Institution': 'Private', 'Number of Years Worked There': 28, 'Medical Center Level': 'Tertiary', 'Number of Surgeries Performed': 677, 'Additional Responsibilities': ['Lecturer, higher education', 'Careers adviser', 'Careers adviser'], 'Percentage of Patients with Complications': 45.079617734032254, 'Patient Feedback': 'The doctor did an adequate job. Nothing special.', 'Patient Feedback Label': 3, 'Recommendation Letters': "The surgeon's work is generally adequate.", 'Recommendation Letters Label': 3, 'Recommendations from Former Employers': 'This surgeon is a highly valuable member of any medical team.', 'Recommendations from Former Employers Label': 4}]</t>
  </si>
  <si>
    <t>Maldonado-Ward</t>
  </si>
  <si>
    <t>Leslie Alvarez</t>
  </si>
  <si>
    <t>(673)566-7297x95687</t>
  </si>
  <si>
    <t>[('Robotic Surgery', 65, datetime.date(2005, 4, 30), datetime.date(2004, 12, 17)), ('Anatomy', 80, datetime.date(2005, 3, 12), datetime.date(2005, 7, 29)), ('Neurosurgery', 72, datetime.date(2004, 9, 13), datetime.date(2003, 7, 2)), ('Orthopedic Surgery', 73, datetime.date(2004, 7, 14), datetime.date(2005, 5, 24)), ('Physiology', 99, datetime.date(2003, 1, 4), datetime.date(2005, 8, 10)), ('Ethics in Medical Practice', 73, datetime.date(2003, 2, 13), datetime.date(2003, 11, 18)), ('Cardiothoracic Surgery', 94, datetime.date(2005, 3, 28), datetime.date(2004, 11, 5)), ('Pediatric Surgery', 93, datetime.date(2005, 4, 14), datetime.date(2004, 7, 15)), ('Trauma Surgery', 81, datetime.date(2005, 12, 24), datetime.date(2004, 9, 28)), ('Pathology', 95, datetime.date(2005, 11, 4), datetime.date(2006, 5, 6))]</t>
  </si>
  <si>
    <t>[{'Institution Name': 'Evans-Hess', 'Location': 'Philippines', 'Type of Institution': 'Public', 'Number of Years Worked There': 9, 'Medical Center Level': 'Secondary', 'Number of Surgeries Performed': 554, 'Additional Responsibilities': ['Banker', 'Multimedia programmer', 'Patent examiner', 'Radio producer'], 'Percentage of Patients with Complications': 56.992014744400066,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 {'Institution Name': 'Fisher-Harvey', 'Location': 'Philippines', 'Type of Institution': 'Public', 'Number of Years Worked There': 2, 'Medical Center Level': 'Secondary', 'Number of Surgeries Performed': 61, 'Additional Responsibilities': ['Horticulturist, commercial', 'Web designer', 'Publishing copy', 'Therapist, music', 'Doctor, hospital'], 'Percentage of Patients with Complications': 46.24277241743149, 'Patient Feedback': 'A standard experience. The doctor did their job.', 'Patient Feedback Label': 3, 'Recommendation Letters': "The surgeon's behavior and skills are not up to par.", 'Recommendation Letters Label': 1, 'Recommendations from Former Employers': 'The surgeon has shown remarkable skills and dedication.', 'Recommendations from Former Employers Label': 5}]</t>
  </si>
  <si>
    <t>Claims record shows average risk.</t>
  </si>
  <si>
    <t>Bowers-Jones</t>
  </si>
  <si>
    <t>Charles Peterson</t>
  </si>
  <si>
    <t>690.454.3743x125</t>
  </si>
  <si>
    <t>[('Oncological Surgery', 57, datetime.date(2000, 11, 17), datetime.date(2001, 9, 20)), ('Pathology', 58, datetime.date(2002, 8, 5), datetime.date(2003, 11, 22)), ('Plastic and Reconstructive Surgery', 100, datetime.date(2001, 10, 4), datetime.date(2000, 5, 24)), ('Biochemistry', 88, datetime.date(2002, 2, 15), datetime.date(2001, 1, 23)), ('Anatomy', 71, datetime.date(2001, 10, 16), datetime.date(2004, 3, 28)), ('Cardiothoracic Surgery', 84, datetime.date(2004, 5, 20), datetime.date(2001, 5, 11)), ('Emergency Medicine', 73, datetime.date(2002, 12, 16), datetime.date(2003, 3, 6)), ('Anesthesiology', 92, datetime.date(2004, 8, 3), datetime.date(2002, 4, 30)), ('Cardiothoracic Surgery', 59, datetime.date(2003, 8, 31), datetime.date(2000, 3, 30)), ('Neurosurgery', 67, datetime.date(2004, 10, 28), datetime.date(2001, 9, 25))]</t>
  </si>
  <si>
    <t>[{'Institution Name': 'Moore Group', 'Location': 'Russia', 'Type of Institution': 'Private', 'Number of Years Worked There': 19, 'Medical Center Level': 'Secondary', 'Number of Surgeries Performed': 195, 'Additional Responsibilities': ['Health and safety adviser', 'Broadcast journalist', 'Biochemist, clinical', 'Engineer, structural'], 'Percentage of Patients with Complications': 9.40378817281281,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'Harris LLC', 'Location': 'Russia', 'Type of Institution': 'Public', 'Number of Years Worked There': 29, 'Medical Center Level': 'Primary', 'Number of Surgeries Performed': 739, 'Additional Responsibilities': ['Education officer, environmental', 'Housing manager/officer', 'Nature conservation officer', 'Automotive engineer', 'Scientist, marine'], 'Percentage of Patients with Complications': 61.4371280472935,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 {'Institution Name': 'Phillips, Pruitt and Johnson', 'Location': 'Russia', 'Type of Institution': 'Public', 'Number of Years Worked There': 14, 'Medical Center Level': 'Primary', 'Number of Surgeries Performed': 262, 'Additional Responsibilities': [], 'Percentage of Patients with Complications': 30.68264057806568, 'Patient Feedback': "I felt confident in the doctor's abilities. Good outcome.", 'Patient Feedback Label': 4, 'Recommendation Letters': "The surgeon's conduct has raised some concerns.", 'Recommendation Letters Label': 2, 'Recommendations from Former Employers': 'The surgeon has shown exceptional abilities and dedication.', 'Recommendations from Former Employers Label': 4}]</t>
  </si>
  <si>
    <t>Harris-Powers</t>
  </si>
  <si>
    <t>Cody Lewis</t>
  </si>
  <si>
    <t>001-424-930-7209x674</t>
  </si>
  <si>
    <t>[('Anatomy', 67, datetime.date(2007, 3, 6), datetime.date(2003, 3, 27)), ('Biochemistry', 75, datetime.date(2005, 10, 8), datetime.date(2005, 12, 12)), ('Biochemistry', 68, datetime.date(2006, 8, 4), datetime.date(2003, 1, 7)), ('Biochemistry', 52, datetime.date(2003, 5, 9), datetime.date(2006, 7, 13)), ('Emergency Medicine', 54, datetime.date(2007, 3, 1), datetime.date(2003, 8, 18)), ('Microbiology', 72, datetime.date(2006, 2, 3), datetime.date(2003, 8, 9)), ('Trauma Surgery', 80, datetime.date(2002, 10, 16), datetime.date(2005, 10, 9)), ('Plastic and Reconstructive Surgery', 58, datetime.date(2004, 6, 30), datetime.date(2003, 9, 2)), ('Microbiology', 53, datetime.date(2007, 1, 5), datetime.date(2004, 4, 9)), ('Physiology', 95, datetime.date(2005, 11, 28), datetime.date(2004, 11, 10))]</t>
  </si>
  <si>
    <t>[{'Institution Name': 'Harding Group', 'Location': 'Ethiopia', 'Type of Institution': 'Public', 'Number of Years Worked There': 21, 'Medical Center Level': 'Tertiary', 'Number of Surgeries Performed': 578, 'Additional Responsibilities': ['Forensic scientist', 'Engineer, aeronautical', 'Agricultural engineer'], 'Percentage of Patients with Complications': 87.969734745003,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 {'Institution Name': 'Franklin-Gill', 'Location': 'Ethiopia', 'Type of Institution': 'Public', 'Number of Years Worked There': 7, 'Medical Center Level': 'Secondary', 'Number of Surgeries Performed': 540, 'Additional Responsibilities': ['Acupuncturist', 'Designer, exhibition/display', 'Sales professional, IT'], 'Percentage of Patients with Complications': 49.41678916820628, 'Patient Feedback': 'I am very disappointed. The surgery was botched and the aftercare was awful.', 'Patient Feedback Label': 1, 'Recommendation Letters': "There have been occasional lapses in this surgeon's performance.", 'Recommendation Letters Label': 2, 'Recommendations from Former Employers': 'This surgeon is an excellent professional.', 'Recommendations from Former Employers Label': 4}]</t>
  </si>
  <si>
    <t>Hoffman LLC</t>
  </si>
  <si>
    <t>Samuel Rivera</t>
  </si>
  <si>
    <t>301.959.4203</t>
  </si>
  <si>
    <t>[('Physiology', 69, datetime.date(1999, 11, 15), datetime.date(2001, 11, 23)), ('Orthopedic Surgery', 56, datetime.date(2002, 9, 25), datetime.date(2003, 12, 7)), ('Anesthesiology', 88, datetime.date(2000, 5, 27), datetime.date(2002, 11, 2)), ('Pharmacology', 53, datetime.date(2001, 4, 26), datetime.date(2002, 9, 18)), ('Surgical Techniques', 60, datetime.date(2003, 9, 15), datetime.date(2002, 9, 21)), ('Plastic and Reconstructive Surgery', 66, datetime.date(2002, 3, 16), datetime.date(2004, 8, 28)), ('Pediatric Surgery', 82, datetime.date(2002, 4, 14), datetime.date(2001, 8, 20)), ('Physiology', 90, datetime.date(2004, 6, 21), datetime.date(2004, 8, 27)), ('Robotic Surgery', 78, datetime.date(2000, 2, 17), datetime.date(1999, 7, 21)), ('Surgical Techniques', 79, datetime.date(2000, 12, 21), datetime.date(2000, 2, 15))]</t>
  </si>
  <si>
    <t>[{'Institution Name': 'Norton-Coleman', 'Location': 'India', 'Type of Institution': 'Public', 'Number of Years Worked There': 8, 'Medical Center Level': 'Secondary', 'Number of Surgeries Performed': 165, 'Additional Responsibilities': ['Corporate treasurer'], 'Percentage of Patients with Complications': 78.07586486459287,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'Davis-Kennedy', 'Location': 'India', 'Type of Institution': 'Public', 'Number of Years Worked There': 22, 'Medical Center Level': 'Tertiary', 'Number of Surgeries Performed': 298, 'Additional Responsibilities': ['Communications engineer', 'Engineer, biomedical', 'Chief of Staff', 'Local government officer'], 'Percentage of Patients with Complications': 30.665096838155968,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'Mendoza-Rodriguez', 'Location': 'India', 'Type of Institution': 'Public', 'Number of Years Worked There': 27, 'Medical Center Level': 'Secondary', 'Number of Surgeries Performed': 41, 'Additional Responsibilities': ['Phytotherapist', 'Jewellery designer', 'Quantity surveyor', 'Scientist, audiological', 'Product manager'], 'Percentage of Patients with Complications': 94.37388667256383,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'Santiago PLC', 'Location': 'India', 'Type of Institution': 'Private', 'Number of Years Worked There': 23, 'Medical Center Level': 'Primary', 'Number of Surgeries Performed': 346, 'Additional Responsibilities': ['Fish farm manager', 'Product manager', 'Exhibition designer'], 'Percentage of Patients with Complications': 75.56105587050307,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 {'Institution Name': 'May, Ball and Myers', 'Location': 'India', 'Type of Institution': 'Private', 'Number of Years Worked There': 17, 'Medical Center Level': 'Tertiary', 'Number of Surgeries Performed': 753, 'Additional Responsibilities': ['Medical illustrator', 'Network engineer', 'Equality and diversity officer'], 'Percentage of Patients with Complications': 21.827455965647502, 'Patient Feedback': 'The experience was positive and the surgery successful.', 'Patient Feedback Label': 4, 'Recommendation Letters': "I have some concerns about this surgeon's competence.", 'Recommendation Letters Label': 2, 'Recommendations from Former Employers': 'This surgeon is among the best I have worked with.', 'Recommendations from Former Employers Label': 5}]</t>
  </si>
  <si>
    <t>Davis LLC</t>
  </si>
  <si>
    <t>Joshua Odom</t>
  </si>
  <si>
    <t>+1-292-967-9426x8670</t>
  </si>
  <si>
    <t>[('Neurosurgery', 52, datetime.date(2002, 8, 20), datetime.date(2002, 4, 16)), ('Surgical Techniques', 53, datetime.date(2003, 7, 16), datetime.date(2003, 1, 7)), ('Robotic Surgery', 83, datetime.date(1999, 6, 25), datetime.date(2007, 1, 19)), ('Neurosurgery', 90, datetime.date(2001, 3, 31), datetime.date(2005, 7, 18)), ('Plastic and Reconstructive Surgery', 76, datetime.date(2007, 10, 6), datetime.date(2001, 5, 24)), ('Oncological Surgery', 60, datetime.date(2005, 11, 30), datetime.date(2004, 9, 26)), ('Robotic Surgery', 82, datetime.date(2004, 1, 17), datetime.date(2002, 10, 7)), ('Transplant Surgery', 61, datetime.date(2005, 12, 13), datetime.date(2002, 7, 15)), ('Robotic Surgery', 97, datetime.date(2003, 3, 4), datetime.date(2005, 2, 27)), ('Pathology', 77, datetime.date(2007, 6, 16), datetime.date(2006, 9, 26))]</t>
  </si>
  <si>
    <t>[{'Institution Name': 'Garcia Ltd', 'Location': 'United States', 'Type of Institution': 'Private', 'Number of Years Worked There': 8, 'Medical Center Level': 'Primary', 'Number of Surgeries Performed': 997, 'Additional Responsibilities': ['Engineer, production'], 'Percentage of Patients with Complications': 88.28759322280074,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 {'Institution Name': 'Nelson, Fletcher and Griffin', 'Location': 'United States', 'Type of Institution': 'Public', 'Number of Years Worked There': 14, 'Medical Center Level': 'Tertiary', 'Number of Surgeries Performed': 820, 'Additional Responsibilities': ['Nurse, learning disability', 'Mental health nurse', 'Retail buyer', 'Production manager', 'Food technologist'], 'Percentage of Patients with Complications': 75.94720832660961, 'Patient Feedback': 'Not satisfied with the experience. The doctor was inattentive.', 'Patient Feedback Label': 2, 'Recommendation Letters': 'The surgeon meets professional requirements.', 'Recommendation Letters Label': 3, 'Recommendations from Former Employers': 'The surgeon performs to a satisfactory level.', 'Recommendations from Former Employers Label': 3}]</t>
  </si>
  <si>
    <t>Hall-Morrison</t>
  </si>
  <si>
    <t>Joseph Fields</t>
  </si>
  <si>
    <t>758.620.1183x5043</t>
  </si>
  <si>
    <t>[('Biochemistry', 98, datetime.date(2001, 6, 16), datetime.date(2001, 1, 26)), ('Cardiothoracic Surgery', 56, datetime.date(2001, 9, 17), datetime.date(2000, 12, 9)), ('Robotic Surgery', 77, datetime.date(2001, 3, 23), datetime.date(2000, 10, 17)), ('Emergency Medicine', 93, datetime.date(2001, 1, 16), datetime.date(2001, 1, 26)), ('Surgical Techniques', 95, datetime.date(2000, 12, 26), datetime.date(2001, 6, 1)), ('Plastic and Reconstructive Surgery', 72, datetime.date(2001, 7, 19), datetime.date(2001, 1, 16)), ('Vascular Surgery', 73, datetime.date(2001, 5, 13), datetime.date(2000, 11, 29)), ('Robotic Surgery', 72, datetime.date(2001, 3, 10), datetime.date(2000, 12, 7)), ('Pathology', 89, datetime.date(2000, 11, 23), datetime.date(2000, 12, 9)), ('Pediatric Surgery', 79, datetime.date(2001, 9, 26), datetime.date(2001, 6, 25))]</t>
  </si>
  <si>
    <t>[{'Institution Name': 'Oconnor-Vasquez', 'Location': 'Canada', 'Type of Institution': 'Public', 'Number of Years Worked There': 30, 'Medical Center Level': 'Tertiary', 'Number of Surgeries Performed': 670, 'Additional Responsibilities': ['Therapist, drama', 'Publishing rights manager', 'Data scientist'], 'Percentage of Patients with Complications': 38.0828416240418,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'Boone and Sons', 'Location': 'Canada', 'Type of Institution': 'Private', 'Number of Years Worked There': 18, 'Medical Center Level': 'Secondary', 'Number of Surgeries Performed': 311, 'Additional Responsibilities': ['Research scientist (physical sciences)', 'Air broker', 'Designer, television/film set'], 'Percentage of Patients with Complications': 0.6430215651559323,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 {'Institution Name': 'Guzman Inc', 'Location': 'Canada', 'Type of Institution': 'Public', 'Number of Years Worked There': 10, 'Medical Center Level': 'Primary', 'Number of Surgeries Performed': 485, 'Additional Responsibilities': [], 'Percentage of Patients with Complications': 21.586770383576713, 'Patient Feedback': 'The care provided was exceptional and the surgery was successful.', 'Patient Feedback Label': 5, 'Recommendation Letters': "There have been some concerns regarding this surgeon's skills and attitude. I would suggest caution.", 'Recommendation Letters Label': 2, 'Recommendations from Former Employers': "The surgeon's performance is acceptable.", 'Recommendations from Former Employers Label': 3}]</t>
  </si>
  <si>
    <t>Garrett Inc</t>
  </si>
  <si>
    <t>Raymond Green</t>
  </si>
  <si>
    <t>745.783.4089x38861</t>
  </si>
  <si>
    <t>[('Biochemistry', 100, datetime.date(1997, 2, 12), datetime.date(1998, 8, 31)), ('Pharmacology', 76, datetime.date(2000, 7, 1), datetime.date(1996, 9, 2)), ('Cardiothoracic Surgery', 68, datetime.date(1999, 5, 2), datetime.date(2000, 5, 2)), ('Pediatric Surgery', 70, datetime.date(1997, 4, 19), datetime.date(1999, 8, 12)), ('Vascular Surgery', 74, datetime.date(2000, 4, 6), datetime.date(1997, 11, 19)), ('Microbiology', 93, datetime.date(2000, 5, 1), datetime.date(1999, 3, 20)), ('Ethics in Medical Practice', 76, datetime.date(1999, 1, 12), datetime.date(1998, 4, 9)), ('Cardiothoracic Surgery', 84, datetime.date(1998, 10, 31), datetime.date(1998, 4, 9)), ('Anatomy', 55, datetime.date(1997, 2, 25), datetime.date(1998, 5, 6)), ('Neurosurgery', 63, datetime.date(1999, 5, 1), datetime.date(1999, 5, 6))]</t>
  </si>
  <si>
    <t>[{'Institution Name': 'Huynh-Wilkins', 'Location': 'United States', 'Type of Institution': 'Private', 'Number of Years Worked There': 24, 'Medical Center Level': 'Tertiary', 'Number of Surgeries Performed': 560, 'Additional Responsibilities': ['Community arts worker'], 'Percentage of Patients with Complications': 16.011291232753578, 'Patient Feedback': "Couldn't be happier with the surgery and the follow-up care.", 'Patient Feedback Label': 5, 'Recommendation Letters': "The surgeon's performance has been mixed.", 'Recommendation Letters Label': 2, 'Recommendations from Former Employers': "The surgeon's work is sufficient and meets basic standards.", 'Recommendations from Former Employers Label': 3}]</t>
  </si>
  <si>
    <t>Sanders, Young and Morrison</t>
  </si>
  <si>
    <t>Maria Arellano</t>
  </si>
  <si>
    <t>243-940-3705</t>
  </si>
  <si>
    <t>[('Anesthesiology', 70, datetime.date(2004, 7, 28), datetime.date(2004, 2, 21)), ('Neurosurgery', 88, datetime.date(2004, 5, 29), datetime.date(2004, 3, 12)), ('Biochemistry', 59, datetime.date(2004, 2, 17), datetime.date(2004, 5, 17)), ('Trauma Surgery', 83, datetime.date(2004, 7, 4), datetime.date(2004, 4, 1)), ('Orthopedic Surgery', 74, datetime.date(2004, 6, 29), datetime.date(2004, 3, 23)), ('Neurosurgery', 88, datetime.date(2004, 1, 27), datetime.date(2004, 1, 21)), ('Plastic and Reconstructive Surgery', 66, datetime.date(2004, 5, 25), datetime.date(2004, 7, 13)), ('Plastic and Reconstructive Surgery', 79, datetime.date(2004, 6, 19), datetime.date(2004, 4, 19)), ('Emergency Medicine', 53, datetime.date(2004, 5, 13), datetime.date(2004, 8, 9)), ('Pathology', 74, datetime.date(2004, 8, 18), datetime.date(2004, 8, 17))]</t>
  </si>
  <si>
    <t>[{'Institution Name': 'Gonzalez, Alvarez and Jackson', 'Location': 'Romania', 'Type of Institution': 'Public', 'Number of Years Worked There': 5, 'Medical Center Level': 'Primary', 'Number of Surgeries Performed': 149, 'Additional Responsibilities': ['Curator', 'Midwife', 'Forensic scientist', 'Garment/textile technologist', 'Operational researcher'], 'Percentage of Patients with Complications': 41.83342118305955,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'Martin-Hughes', 'Location': 'Romania', 'Type of Institution': 'Private', 'Number of Years Worked There': 4, 'Medical Center Level': 'Primary', 'Number of Surgeries Performed': 379, 'Additional Responsibilities': ['Surveyor, planning and development', 'Energy manager', 'Sports development officer', 'Oncologist'], 'Percentage of Patients with Complications': 70.2160471583432,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'Scott PLC', 'Location': 'Romania', 'Type of Institution': 'Private', 'Number of Years Worked There': 15, 'Medical Center Level': 'Primary', 'Number of Surgeries Performed': 368, 'Additional Responsibilities': ['Customer service manager'], 'Percentage of Patients with Complications': 12.379802476661894,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 {'Institution Name': 'Meyer-Robles', 'Location': 'Romania', 'Type of Institution': 'Private', 'Number of Years Worked There': 30, 'Medical Center Level': 'Primary', 'Number of Surgeries Performed': 438, 'Additional Responsibilities': ['Information systems manager', 'Games developer', 'Broadcast journalist'], 'Percentage of Patients with Complications': 32.13010020450723, 'Patient Feedback': 'Worst experience ever. The doctor made several mistakes.', 'Patient Feedback Label': 1, 'Recommendation Letters': 'There have been a few complaints about this surgeon.', 'Recommendation Letters Label': 2, 'Recommendations from Former Employers': 'I highly endorse this surgeon for their extraordinary work.', 'Recommendations from Former Employers Label': 5}]</t>
  </si>
  <si>
    <t>Mcneil, Brown and Herrera</t>
  </si>
  <si>
    <t>Adrian Bennett</t>
  </si>
  <si>
    <t>+1-538-931-9265x6499</t>
  </si>
  <si>
    <t>[('Anesthesiology', 56, datetime.date(1998, 5, 11), datetime.date(1999, 7, 7)), ('Vascular Surgery', 64, datetime.date(1999, 3, 28), datetime.date(2000, 12, 6)), ('Vascular Surgery', 83, datetime.date(1999, 12, 14), datetime.date(2000, 4, 28)), ('Robotic Surgery', 83, datetime.date(1999, 3, 8), datetime.date(2000, 1, 12)), ('Cardiothoracic Surgery', 89, datetime.date(2000, 5, 14), datetime.date(1999, 10, 31)), ('Trauma Surgery', 55, datetime.date(1998, 7, 11), datetime.date(1998, 12, 9)), ('Pediatric Surgery', 92, datetime.date(2000, 4, 28), datetime.date(2000, 12, 11)), ('Biochemistry', 78, datetime.date(1998, 3, 18), datetime.date(2000, 4, 24)), ('Oncological Surgery', 95, datetime.date(2000, 1, 18), datetime.date(1998, 8, 12)), ('Plastic and Reconstructive Surgery', 60, datetime.date(1998, 5, 12), datetime.date(1999, 11, 15))]</t>
  </si>
  <si>
    <t>[{'Institution Name': 'Reynolds LLC', 'Location': 'Lithuania', 'Type of Institution': 'Private', 'Number of Years Worked There': 23, 'Medical Center Level': 'Primary', 'Number of Surgeries Performed': 907, 'Additional Responsibilities': ['Land/geomatics surveyor', 'Architect'], 'Percentage of Patients with Complications': 75.89938424500477, 'Patient Feedback': "The doctor's instructions were unclear.", 'Patient Feedback Label': 2, 'Recommendation Letters': "There are serious concerns about this surgeon's abilities.", 'Recommendation Letters Label': 1, 'Recommendations from Former Employers': "This surgeon's work was often below par.", 'Recommendations from Former Employers Label': 1}]</t>
  </si>
  <si>
    <t>Hernandez-English</t>
  </si>
  <si>
    <t>Jill Hawkins</t>
  </si>
  <si>
    <t>607-254-2145x3127</t>
  </si>
  <si>
    <t>[('Trauma Surgery', 100, datetime.date(2005, 2, 7), datetime.date(2003, 10, 16)), ('Pharmacology', 58, datetime.date(2003, 10, 14), datetime.date(2002, 8, 29)), ('Pharmacology', 70, datetime.date(2003, 8, 4), datetime.date(2002, 5, 30)), ('Neurosurgery', 100, datetime.date(2004, 8, 2), datetime.date(2002, 12, 15)), ('Surgical Techniques', 95, datetime.date(2004, 8, 3), datetime.date(2003, 7, 15)), ('Trauma Surgery', 75, datetime.date(2005, 12, 17), datetime.date(2006, 2, 15)), ('Ethics in Medical Practice', 84, datetime.date(2002, 12, 20), datetime.date(2003, 1, 28)), ('Biochemistry', 69, datetime.date(2003, 12, 2), datetime.date(2006, 3, 11)), ('Orthopedic Surgery', 87, datetime.date(2006, 4, 9), datetime.date(2003, 1, 18)), ('Robotic Surgery', 59, datetime.date(2005, 11, 30), datetime.date(2004, 9, 20))]</t>
  </si>
  <si>
    <t>[{'Institution Name': 'Jones-Friedman', 'Location': 'France', 'Type of Institution': 'Public', 'Number of Years Worked There': 26, 'Medical Center Level': 'Secondary', 'Number of Surgeries Performed': 647, 'Additional Responsibilities': ['Sports therapist', 'Barista', 'Sports administrator'], 'Percentage of Patients with Complications': 21.52369479559929,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'Molina, White and Schmidt', 'Location': 'France', 'Type of Institution': 'Public', 'Number of Years Worked There': 24, 'Medical Center Level': 'Tertiary', 'Number of Surgeries Performed': 883, 'Additional Responsibilities': ['Exhibition designer', 'Insurance underwriter', 'Equality and diversity officer'], 'Percentage of Patients with Complications': 72.65663475445139, 'Patient Feedback': 'The procedure was performed competently.', 'Patient Feedback Label': 3,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</si>
  <si>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Collins Inc</t>
  </si>
  <si>
    <t>Joshua Cooper</t>
  </si>
  <si>
    <t>[('Ethics in Medical Practice', 82, datetime.date(1995, 9, 29), datetime.date(1997, 6, 25)), ('Surgical Techniques', 84, datetime.date(1998, 1, 16), datetime.date(1995, 4, 9)), ('Pharmacology', 57, datetime.date(2000, 12, 17), datetime.date(1995, 1, 9)), ('Transplant Surgery', 98, datetime.date(1995, 9, 25), datetime.date(1995, 10, 20)), ('Orthopedic Surgery', 56, datetime.date(1997, 1, 14), datetime.date(2002, 11, 13)), ('Pediatric Surgery', 50, datetime.date(2002, 2, 3), datetime.date(1997, 7, 29)), ('Microbiology', 57, datetime.date(1995, 2, 21), datetime.date(2000, 12, 5)), ('Anatomy', 56, datetime.date(1995, 4, 23), datetime.date(2002, 2, 26)), ('Anesthesiology', 57, datetime.date(1997, 3, 9), datetime.date(1995, 11, 11)), ('Ethics in Medical Practice', 65, datetime.date(2000, 6, 28), datetime.date(2000, 9, 13))]</t>
  </si>
  <si>
    <t>[{'Institution Name': 'Galloway Group', 'Location': 'France', 'Type of Institution': 'Private', 'Number of Years Worked There': 7, 'Medical Center Level': 'Tertiary', 'Number of Surgeries Performed': 789, 'Additional Responsibilities': ['Social researcher', 'Health promotion specialist', 'Interior and spatial designer'], 'Percentage of Patients with Complications': 10.218233834650425,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 {'Institution Name': 'Chan-Wilson', 'Location': 'France', 'Type of Institution': 'Public', 'Number of Years Worked There': 27, 'Medical Center Level': 'Tertiary', 'Number of Surgeries Performed': 518, 'Additional Responsibilities': ['Engineer, structural'], 'Percentage of Patients with Complications': 75.27574845432937, 'Patient Feedback': "The procedure didn't go well. I felt neglected, and the recovery has been difficult.", 'Patient Feedback Label': 2, 'Recommendation Letters': 'The surgeon lacks the necessary skills for this role.', 'Recommendation Letters Label': 1, 'Recommendations from Former Employers': "The surgeon's performance is up to standard.", 'Recommendations from Former Employers Label': 3}]</t>
  </si>
  <si>
    <t>Catherine Mendez</t>
  </si>
  <si>
    <t>867.760.2954</t>
  </si>
  <si>
    <t>[('Oncological Surgery', 70, datetime.date(2004, 7, 18), datetime.date(2005, 2, 6)), ('Plastic and Reconstructive Surgery', 96, datetime.date(2003, 2, 18), datetime.date(2003, 6, 17)), ('Pathology', 77, datetime.date(2005, 4, 18), datetime.date(2003, 12, 1)), ('Vascular Surgery', 62, datetime.date(2003, 8, 17), datetime.date(2004, 10, 5)), ('Surgical Techniques', 71, datetime.date(2004, 1, 9), datetime.date(2004, 10, 4)), ('Emergency Medicine', 96, datetime.date(2005, 4, 14), datetime.date(2003, 12, 10)), ('Physiology', 63, datetime.date(2004, 7, 4), datetime.date(2005, 2, 2)), ('Plastic and Reconstructive Surgery', 69, datetime.date(2003, 7, 17), datetime.date(2005, 2, 17)), ('Pathology', 51, datetime.date(2003, 12, 5), datetime.date(2003, 5, 31)), ('Orthopedic Surgery', 51, datetime.date(2003, 4, 2), datetime.date(2003, 10, 30))]</t>
  </si>
  <si>
    <t>[{'Institution Name': 'Liu, Davis and Bryan', 'Location': 'Brazil', 'Type of Institution': 'Public', 'Number of Years Worked There': 22, 'Medical Center Level': 'Primary', 'Number of Surgeries Performed': 506, 'Additional Responsibilities': [], 'Percentage of Patients with Complications': 12.319128508553224, 'Patient Feedback': 'The surgery was as expected. No major issues.', 'Patient Feedback Label': 3, 'Recommendation Letters': 'I highly recommend this surgeon for their outstanding abilities.', 'Recommendation Letters Label': 5, 'Recommendations from Former Employers': "This surgeon's behavior was concerning.", 'Recommendations from Former Employers Label': 1}]</t>
  </si>
  <si>
    <t>Insured with multiple claims and unresolved issues. High risk.</t>
  </si>
  <si>
    <t>Campbell, Harris and Wallace</t>
  </si>
  <si>
    <t>Lindsey Macdonald</t>
  </si>
  <si>
    <t>318.998.7957x01430</t>
  </si>
  <si>
    <t>[('Biochemistry', 92, datetime.date(1999, 11, 29), datetime.date(1999, 2, 17)), ('Trauma Surgery', 94, datetime.date(1999, 8, 8), datetime.date(1999, 1, 29)), ('Trauma Surgery', 77, datetime.date(2000, 8, 13), datetime.date(1999, 8, 9)), ('Anatomy', 92, datetime.date(1999, 1, 27), datetime.date(1999, 5, 16)), ('Pharmacology', 59, datetime.date(2000, 9, 10), datetime.date(1998, 7, 18)), ('Pathology', 96, datetime.date(2000, 1, 24), datetime.date(2000, 9, 21)), ('Pathology', 53, datetime.date(1999, 1, 17), datetime.date(1998, 10, 14)), ('Anesthesiology', 81, datetime.date(1998, 9, 22), datetime.date(1998, 11, 21)), ('Robotic Surgery', 91, datetime.date(1999, 2, 26), datetime.date(1999, 4, 24)), ('Plastic and Reconstructive Surgery', 50, datetime.date(1999, 12, 24), datetime.date(1998, 8, 19))]</t>
  </si>
  <si>
    <t>[{'Institution Name': 'Lewis, Jimenez and Hamilton', 'Location': 'Russia', 'Type of Institution': 'Private', 'Number of Years Worked There': 27, 'Medical Center Level': 'Secondary', 'Number of Surgeries Performed': 789, 'Additional Responsibilities': [], 'Percentage of Patients with Complications': 99.31647840458643,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'Flores and Sons', 'Location': 'Russia', 'Type of Institution': 'Private', 'Number of Years Worked There': 4, 'Medical Center Level': 'Secondary', 'Number of Surgeries Performed': 209, 'Additional Responsibilities': ['Television/film/video producer', 'Local government officer', "Nurse, children's"], 'Percentage of Patients with Complications': 71.44749926327056,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 {'Institution Name': 'Brennan, Gray and Johnston', 'Location': 'Russia', 'Type of Institution': 'Private', 'Number of Years Worked There': 14, 'Medical Center Level': 'Tertiary', 'Number of Surgeries Performed': 297, 'Additional Responsibilities': ['Designer, multimedia'], 'Percentage of Patients with Complications': 6.9691794273203715, 'Patient Feedback': "The best medical experience I've ever had. Highly recommend.", 'Patient Feedback Label': 5, 'Recommendation Letters': 'This surgeon has performed adequately. There are no major concerns, but also no standout qualities.', 'Recommendation Letters Label': 3, 'Recommendations from Former Employers': 'This surgeon demonstrated a lack of necessary skills.', 'Recommendations from Former Employers Label': 1}]</t>
  </si>
  <si>
    <t>Torres, Cummings and Hoffman</t>
  </si>
  <si>
    <t>Deborah Martin</t>
  </si>
  <si>
    <t>(270)917-6396</t>
  </si>
  <si>
    <t>[('Transplant Surgery', 52, datetime.date(1995, 1, 15), datetime.date(1995, 1, 2)), ('Surgical Techniques', 92, datetime.date(1994, 12, 29), datetime.date(1995, 1, 13)), ('Pharmacology', 60, datetime.date(1995, 1, 7), datetime.date(1995, 1, 7)), ('Physiology', 75, datetime.date(1995, 1, 3), datetime.date(1995, 1, 14)), ('Cardiothoracic Surgery', 68, datetime.date(1995, 1, 1), datetime.date(1995, 1, 12)), ('Robotic Surgery', 69, datetime.date(1995, 1, 12), datetime.date(1995, 1, 9)), ('Ethics in Medical Practice', 60, datetime.date(1994, 12, 31), datetime.date(1995, 1, 10)), ('Orthopedic Surgery', 83, datetime.date(1995, 1, 7), datetime.date(1995, 1, 11)), ('Anatomy', 54, datetime.date(1994, 12, 29), datetime.date(1995, 1, 15)), ('Ethics in Medical Practice', 77, datetime.date(1995, 1, 9), datetime.date(1994, 12, 29))]</t>
  </si>
  <si>
    <t>[{'Institution Name': 'Morton Group', 'Location': 'Russia', 'Type of Institution': 'Public', 'Number of Years Worked There': 29, 'Medical Center Level': 'Secondary', 'Number of Surgeries Performed': 195, 'Additional Responsibilities': [], 'Percentage of Patients with Complications': 65.98797504249666, 'Patient Feedback': 'I am satisfied with the results of the surgery.', 'Patient Feedback Label': 4, 'Recommendation Letters': "The surgeon's work has been fraught with issues.", 'Recommendation Letters Label': 1, 'Recommendations from Former Employers': "The surgeon's work is reliable and meets expectations.", 'Recommendations from Former Employers Label': 3}]</t>
  </si>
  <si>
    <t>Matthews-Morris</t>
  </si>
  <si>
    <t>Charles Blake</t>
  </si>
  <si>
    <t>001-685-803-3301x4259</t>
  </si>
  <si>
    <t>[('Physiology', 57, datetime.date(2002, 1, 29), datetime.date(2001, 3, 30)), ('Biochemistry', 92, datetime.date(2002, 12, 7), datetime.date(2003, 10, 1)), ('Emergency Medicine', 72, datetime.date(2003, 3, 20), datetime.date(2003, 2, 24)), ('Trauma Surgery', 55, datetime.date(2001, 5, 11), datetime.date(2002, 11, 9)), ('Robotic Surgery', 63, datetime.date(2003, 8, 20), datetime.date(2004, 9, 30)), ('Ethics in Medical Practice', 55, datetime.date(2001, 2, 17), datetime.date(2002, 1, 24)), ('Surgical Techniques', 76, datetime.date(2004, 9, 14), datetime.date(2002, 3, 23)), ('Microbiology', 96, datetime.date(2001, 5, 13), datetime.date(2004, 5, 3)), ('Pathology', 51, datetime.date(2004, 12, 29), datetime.date(2004, 5, 25)), ('Pharmacology', 80, datetime.date(2002, 12, 9), datetime.date(2002, 8, 15))]</t>
  </si>
  <si>
    <t>[{'Institution Name': 'Lyons Group', 'Location': 'Romania', 'Type of Institution': 'Public', 'Number of Years Worked There': 18, 'Medical Center Level': 'Tertiary', 'Number of Surgeries Performed': 575, 'Additional Responsibilities': [], 'Percentage of Patients with Complications': 35.26991074935726,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 {'Institution Name': 'Mccormick Ltd', 'Location': 'Romania', 'Type of Institution': 'Private', 'Number of Years Worked There': 10, 'Medical Center Level': 'Secondary', 'Number of Surgeries Performed': 613, 'Additional Responsibilities': ['Psychologist, forensic', 'Advice worker', 'Psychiatric nurse', 'Scientist, biomedical'], 'Percentage of Patients with Complications': 8.557517893319144, 'Patient Feedback': 'The doctor was unprofessional and the surgery failed.', 'Patient Feedback Label': 1, 'Recommendation Letters': 'I highly recommend this surgeon for their skills and professionalism.', 'Recommendation Letters Label': 4, 'Recommendations from Former Employers': 'This surgeon was frequently unreliable.', 'Recommendations from Former Employers Label': 1}]</t>
  </si>
  <si>
    <t>Johnson, Parker and Roberts</t>
  </si>
  <si>
    <t>Suzanne Lang</t>
  </si>
  <si>
    <t>236-303-0128x76154</t>
  </si>
  <si>
    <t>[('Transplant Surgery', 81, datetime.date(1997, 12, 18), datetime.date(1996, 12, 28)), ('Trauma Surgery', 86, datetime.date(1999, 1, 1), datetime.date(1997, 3, 7)), ('Surgical Techniques', 70, datetime.date(1996, 8, 8), datetime.date(1996, 8, 31)), ('Plastic and Reconstructive Surgery', 96, datetime.date(1998, 12, 27), datetime.date(1997, 3, 23)), ('Trauma Surgery', 70, datetime.date(1996, 2, 29), datetime.date(1998, 8, 15)), ('Oncological Surgery', 80, datetime.date(1996, 12, 22), datetime.date(1997, 12, 2)), ('Cardiothoracic Surgery', 63, datetime.date(1996, 5, 22), datetime.date(1996, 7, 26)), ('Robotic Surgery', 66, datetime.date(1998, 3, 24), datetime.date(1998, 8, 9)), ('Surgical Techniques', 70, datetime.date(1996, 11, 5), datetime.date(1997, 5, 25)), ('Microbiology', 72, datetime.date(1998, 4, 25), datetime.date(1997, 7, 4))]</t>
  </si>
  <si>
    <t>[{'Institution Name': 'Ellis-Hicks', 'Location': 'United States', 'Type of Institution': 'Private', 'Number of Years Worked There': 26, 'Medical Center Level': 'Primary', 'Number of Surgeries Performed': 427, 'Additional Responsibilities': ['Scientist, forensic'], 'Percentage of Patients with Complications': 19.24790223744367,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 {'Institution Name': 'Bishop-Compton', 'Location': 'United States', 'Type of Institution': 'Private', 'Number of Years Worked There': 28, 'Medical Center Level': 'Primary', 'Number of Surgeries Performed': 998, 'Additional Responsibilities': ['Museum education officer', 'Operational investment banker', 'Colour technologist'], 'Percentage of Patients with Complications': 60.62925078487385, 'Patient Feedback': 'The doctor did a great job and I am happy with the results.', 'Patient Feedback Label': 4, 'Recommendation Letters': 'I would advise caution in hiring this surgeon.', 'Recommendation Letters Label': 2, 'Recommendations from Former Employers': "There were occasional problems with this surgeon's work.", 'Recommendations from Former Employers Label': 2}]</t>
  </si>
  <si>
    <t>Harris-Rhodes</t>
  </si>
  <si>
    <t>Richard Kline</t>
  </si>
  <si>
    <t>552.534.5410x3038</t>
  </si>
  <si>
    <t>[('Pathology', 88, datetime.date(2003, 7, 24), datetime.date(2003, 7, 25)), ('Cardiothoracic Surgery', 63, datetime.date(2002, 6, 3), datetime.date(2003, 9, 6)), ('Transplant Surgery', 67, datetime.date(1999, 9, 21), datetime.date(1999, 9, 29)), ('Neurosurgery', 84, datetime.date(2002, 12, 22), datetime.date(2002, 1, 9)), ('Microbiology', 61, datetime.date(2003, 3, 23), datetime.date(2000, 10, 31)), ('Cardiothoracic Surgery', 60, datetime.date(2002, 5, 30), datetime.date(2002, 5, 17)), ('Microbiology', 73, datetime.date(2002, 12, 28), datetime.date(2002, 4, 28)), ('Microbiology', 86, datetime.date(2003, 9, 16), datetime.date(1999, 8, 16)), ('Plastic and Reconstructive Surgery', 66, datetime.date(2001, 12, 20), datetime.date(2001, 10, 15)), ('Plastic and Reconstructive Surgery', 64, datetime.date(2003, 7, 17), datetime.date(2002, 9, 12))]</t>
  </si>
  <si>
    <t>[{'Institution Name': 'Nelson LLC', 'Location': 'France', 'Type of Institution': 'Public', 'Number of Years Worked There': 23, 'Medical Center Level': 'Primary', 'Number of Surgeries Performed': 320, 'Additional Responsibilities': ['Ceramics designer', 'Engineer, production', 'Scientist, marine', 'Publishing copy', 'Fine artist'], 'Percentage of Patients with Complications': 75.97169904025463,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'Rivers and Sons', 'Location': 'France', 'Type of Institution': 'Private', 'Number of Years Worked There': 25, 'Medical Center Level': 'Secondary', 'Number of Surgeries Performed': 238, 'Additional Responsibilities': ['Television/film/video producer', 'Scientist, research (maths)', 'Ship broker', 'Orthoptist'], 'Percentage of Patients with Complications': 15.598766606328008,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 {'Institution Name': 'Acosta Ltd', 'Location': 'France', 'Type of Institution': 'Private', 'Number of Years Worked There': 3, 'Medical Center Level': 'Secondary', 'Number of Surgeries Performed': 70, 'Additional Responsibilities': ['Theatre director', 'Sound technician, broadcasting/film/video', 'Insurance claims handler', 'Broadcast engineer'], 'Percentage of Patients with Complications': 30.19547582470674, 'Patient Feedback': 'I am pleased with the surgery and the aftercare.', 'Patient Feedback Label': 4, 'Recommendation Letters': 'I have no hesitation in recommending this surgeon.', 'Recommendation Letters Label': 5, 'Recommendations from Former Employers': "There were some inconsistencies in this surgeon's performance.", 'Recommendations from Former Employers Label': 2}]</t>
  </si>
  <si>
    <t>Evans-Heath</t>
  </si>
  <si>
    <t>Taylor Hinton</t>
  </si>
  <si>
    <t>(734)478-4473</t>
  </si>
  <si>
    <t>[('Pathology', 73, datetime.date(2002, 4, 24), datetime.date(2001, 11, 28)), ('Orthopedic Surgery', 58, datetime.date(2000, 6, 2), datetime.date(1999, 11, 27)), ('Ethics in Medical Practice', 65, datetime.date(2004, 4, 12), datetime.date(2002, 9, 5)), ('Pathology', 59, datetime.date(2003, 10, 24), datetime.date(1999, 10, 16)), ('Biochemistry', 96, datetime.date(1999, 12, 5), datetime.date(2002, 2, 16)), ('Physiology', 70, datetime.date(2001, 12, 26), datetime.date(2000, 1, 31)), ('Orthopedic Surgery', 73, datetime.date(2000, 3, 22), datetime.date(2000, 4, 7)), ('Vascular Surgery', 64, datetime.date(2000, 11, 12), datetime.date(2002, 7, 5)), ('Vascular Surgery', 85, datetime.date(1999, 5, 13), datetime.date(2004, 8, 18)), ('Ethics in Medical Practice', 83, datetime.date(2000, 1, 2), datetime.date(2000, 5, 27))]</t>
  </si>
  <si>
    <t>[{'Institution Name': 'Lee and Sons', 'Location': 'Romania', 'Type of Institution': 'Private', 'Number of Years Worked There': 10, 'Medical Center Level': 'Primary', 'Number of Surgeries Performed': 923, 'Additional Responsibilities': ['Therapeutic radiographer', 'Patent attorney'], 'Percentage of Patients with Complications': 77.44334414387691,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'Davis, Hopkins and Hamilton', 'Location': 'Romania', 'Type of Institution': 'Private', 'Number of Years Worked There': 13, 'Medical Center Level': 'Tertiary', 'Number of Surgeries Performed': 473, 'Additional Responsibilities': ['Manufacturing engineer', 'Conservator, museum/gallery', 'Comptroller'], 'Percentage of Patients with Complications': 98.06640226430663,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 {'Institution Name': 'Rivera-Mendez', 'Location': 'Romania', 'Type of Institution': 'Private', 'Number of Years Worked There': 22, 'Medical Center Level': 'Secondary', 'Number of Surgeries Performed': 16, 'Additional Responsibilities': ['Armed forces logistics/support/administrative officer', 'Freight forwarder', 'Analytical chemist', 'Music tutor', 'Chief Technology Officer'], 'Percentage of Patients with Complications': 50.449205591068555, 'Patient Feedback': 'Highly recommend this doctor for their excellent care.', 'Patient Feedback Label': 5, 'Recommendation Letters': 'I recommend this surgeon. They have consistently shown good skills and a professional demeanor.', 'Recommendation Letters Label': 4, 'Recommendations from Former Employers': 'I have no hesitation in recommending this surgeon.', 'Recommendations from Former Employers Label': 5}]</t>
  </si>
  <si>
    <t>Porter-Peters</t>
  </si>
  <si>
    <t>Jose Patel</t>
  </si>
  <si>
    <t>+1-938-427-1068x2746</t>
  </si>
  <si>
    <t>[('Neurosurgery', 94, datetime.date(2000, 5, 26), datetime.date(2004, 12, 15)), ('Surgical Techniques', 72, datetime.date(2003, 1, 31), datetime.date(2002, 2, 5)), ('Ethics in Medical Practice', 63, datetime.date(2004, 11, 14), datetime.date(2000, 8, 13)), ('Orthopedic Surgery', 93, datetime.date(2002, 6, 15), datetime.date(2002, 7, 27)), ('Pediatric Surgery', 54, datetime.date(2000, 6, 6), datetime.date(2001, 8, 14)), ('Cardiothoracic Surgery', 67, datetime.date(2004, 6, 29), datetime.date(2001, 5, 20)), ('Emergency Medicine', 98, datetime.date(2003, 3, 2), datetime.date(2002, 11, 18)), ('Physiology', 52, datetime.date(2002, 8, 9), datetime.date(2001, 8, 8)), ('Microbiology', 59, datetime.date(2003, 1, 17), datetime.date(2004, 6, 6)), ('Trauma Surgery', 62, datetime.date(2001, 1, 25), datetime.date(2002, 8, 9))]</t>
  </si>
  <si>
    <t>[{'Institution Name': 'Smith, Key and Bullock', 'Location': 'United Kingdom', 'Type of Institution': 'Private', 'Number of Years Worked There': 2, 'Medical Center Level': 'Secondary', 'Number of Surgeries Performed': 176, 'Additional Responsibilities': ['Educational psychologist'], 'Percentage of Patients with Complications': 86.26204999197084,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 {'Institution Name': 'Carson, Ross and Bishop', 'Location': 'United Kingdom', 'Type of Institution': 'Public', 'Number of Years Worked There': 28, 'Medical Center Level': 'Tertiary', 'Number of Surgeries Performed': 901, 'Additional Responsibilities': [], 'Percentage of Patients with Complications': 78.87721199266156, 'Patient Feedback': 'The experience was positive and the surgery successful.', 'Patient Feedback Label': 4, 'Recommendation Letters': 'This surgeon has had several performance issues.', 'Recommendation Letters Label': 2, 'Recommendations from Former Employers': 'There were several performance and behavior concerns. Hiring this surgeon may not be advisable.', 'Recommendations from Former Employers Label': 1}]</t>
  </si>
  <si>
    <t>Rebecca Phillips</t>
  </si>
  <si>
    <t>(925)854-7472</t>
  </si>
  <si>
    <t>[('Ethics in Medical Practice', 75, datetime.date(2002, 2, 17), datetime.date(2002, 6, 18)), ('Robotic Surgery', 70, datetime.date(1997, 5, 16), datetime.date(1996, 5, 10)), ('Transplant Surgery', 65, datetime.date(2002, 9, 24), datetime.date(2000, 10, 24)), ('Emergency Medicine', 90, datetime.date(2000, 3, 15), datetime.date(1997, 11, 19)), ('Physiology', 61, datetime.date(2002, 8, 18), datetime.date(2000, 12, 24)), ('Pathology', 58, datetime.date(1997, 9, 9), datetime.date(2000, 8, 11)), ('Pathology', 53, datetime.date(2001, 3, 25), datetime.date(2000, 7, 10)), ('Pharmacology', 63, datetime.date(2003, 12, 9), datetime.date(1996, 8, 15)), ('Orthopedic Surgery', 66, datetime.date(2000, 11, 6), datetime.date(1996, 8, 15)), ('Microbiology', 65, datetime.date(1997, 6, 19), datetime.date(2000, 4, 21))]</t>
  </si>
  <si>
    <t>[{'Institution Name': 'Rios-Sanford', 'Location': 'Romania', 'Type of Institution': 'Private', 'Number of Years Worked There': 30, 'Medical Center Level': 'Secondary', 'Number of Surgeries Performed': 584, 'Additional Responsibilities': [], 'Percentage of Patients with Complications': 86.07699868403283,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'Fowler LLC', 'Location': 'Romania', 'Type of Institution': 'Private', 'Number of Years Worked There': 25, 'Medical Center Level': 'Tertiary', 'Number of Surgeries Performed': 141, 'Additional Responsibilities': ['Maintenance engineer', 'Administrator, local government', 'Proofreader', 'Aid worker', 'Control and instrumentation engineer'], 'Percentage of Patients with Complications': 36.72463537522025,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'Camacho-Cook', 'Location': 'Romania', 'Type of Institution': 'Public', 'Number of Years Worked There': 30, 'Medical Center Level': 'Primary', 'Number of Surgeries Performed': 575, 'Additional Responsibilities': ['Education administrator', 'Futures trader', 'Quantity surveyor', 'Biochemist, clinical', 'Engineering geologist'], 'Percentage of Patients with Complications': 96.78177926919945,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 {'Institution Name': 'Jacobs-Moore', 'Location': 'Romania', 'Type of Institution': 'Public', 'Number of Years Worked There': 12, 'Medical Center Level': 'Tertiary', 'Number of Surgeries Performed': 253, 'Additional Responsibilities': ['Proofreader', 'Public relations officer', 'Rural practice surveyor', 'Production manager'], 'Percentage of Patients with Complications': 22.941064528271404, 'Patient Feedback': 'The procedure was botched and caused additional issues.', 'Patient Feedback Label': 1, 'Recommendation Letters': 'This surgeon has had several performance issues.', 'Recommendation Letters Label': 2, 'Recommendations from Former Employers': "This surgeon's work was not consistently up to standard.", 'Recommendations from Former Employers Label': 2}]</t>
  </si>
  <si>
    <t>Robinson PLC</t>
  </si>
  <si>
    <t>Richard Serrano</t>
  </si>
  <si>
    <t>+1-450-765-9324x09304</t>
  </si>
  <si>
    <t>[('Oncological Surgery', 74, datetime.date(1997, 1, 8), datetime.date(1997, 4, 20)), ('Orthopedic Surgery', 88, datetime.date(1997, 4, 3), datetime.date(1997, 5, 7)), ('Pharmacology', 78, datetime.date(1997, 4, 11), datetime.date(1997, 3, 1)), ('Robotic Surgery', 54, datetime.date(1997, 3, 23), datetime.date(1997, 4, 23)), ('Physiology', 63, datetime.date(1997, 5, 30), datetime.date(1997, 1, 20)), ('Vascular Surgery', 86, datetime.date(1997, 2, 24), datetime.date(1997, 5, 22)), ('Anesthesiology', 65, datetime.date(1997, 6, 17), datetime.date(1997, 5, 26)), ('Cardiothoracic Surgery', 94, datetime.date(1997, 3, 5), datetime.date(1997, 8, 5)), ('Anatomy', 78, datetime.date(1997, 3, 7), datetime.date(1997, 2, 19)), ('Robotic Surgery', 66, datetime.date(1997, 6, 28), datetime.date(1997, 3, 22))]</t>
  </si>
  <si>
    <t>[{'Institution Name': 'Greene-Patel', 'Location': 'Ukraine', 'Type of Institution': 'Private', 'Number of Years Worked There': 23, 'Medical Center Level': 'Secondary', 'Number of Surgeries Performed': 578, 'Additional Responsibilities': [], 'Percentage of Patients with Complications': 92.53604972546803,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 {'Institution Name': 'Cameron-Lang', 'Location': 'Ukraine', 'Type of Institution': 'Private', 'Number of Years Worked There': 25, 'Medical Center Level': 'Primary', 'Number of Surgeries Performed': 701, 'Additional Responsibilities': ['Therapist, occupational'], 'Percentage of Patients with Complications': 41.91736295649944, 'Patient Feedback': 'Not satisfied with the experience. The doctor was inattentive.', 'Patient Feedback Label': 2, 'Recommendation Letters': "The surgeon's attitude and skills are sometimes lacking.", 'Recommendation Letters Label': 2, 'Recommendations from Former Employers': 'This surgeon had several issues during their employment.', 'Recommendations from Former Employers Label': 2}]</t>
  </si>
  <si>
    <t>Mcclure-Matthews</t>
  </si>
  <si>
    <t>William Hicks MD</t>
  </si>
  <si>
    <t>001-562-889-0341x69370</t>
  </si>
  <si>
    <t>[('Plastic and Reconstructive Surgery', 52, datetime.date(2003, 3, 24), datetime.date(2001, 7, 25)), ('Orthopedic Surgery', 56, datetime.date(2002, 3, 21), datetime.date(2001, 4, 27)), ('Anatomy', 63, datetime.date(2007, 4, 22), datetime.date(2000, 8, 26)), ('Trauma Surgery', 97, datetime.date(2001, 8, 25), datetime.date(2001, 1, 15)), ('Robotic Surgery', 79, datetime.date(2005, 3, 26), datetime.date(2001, 12, 8)), ('Plastic and Reconstructive Surgery', 91, datetime.date(2003, 3, 6), datetime.date(2004, 12, 4)), ('Physiology', 93, datetime.date(2002, 3, 10), datetime.date(2002, 11, 6)), ('Anesthesiology', 83, datetime.date(2001, 3, 10), datetime.date(2003, 3, 11)), ('Oncological Surgery', 83, datetime.date(2004, 6, 3), datetime.date(2004, 5, 18)), ('Emergency Medicine', 98, datetime.date(2002, 8, 31), datetime.date(2006, 11, 27))]</t>
  </si>
  <si>
    <t>[{'Institution Name': 'Rodriguez, Williams and Dickson', 'Location': 'United States', 'Type of Institution': 'Private', 'Number of Years Worked There': 8, 'Medical Center Level': 'Tertiary', 'Number of Surgeries Performed': 256, 'Additional Responsibilities': ['Product/process development scientist', 'Designer, multimedia', 'Set designer', 'Administrator, sports'], 'Percentage of Patients with Complications': 47.41875738409126, 'Patient Feedback': 'The surgery was executed as expected.', 'Patient Feedback Label': 3, 'Recommendation Letters': "The surgeon's work is of the highest quality.", 'Recommendation Letters Label': 5, 'Recommendations from Former Employers': 'I highly endorse this surgeon for their skills and dedication.', 'Recommendations from Former Employers Label': 4}]</t>
  </si>
  <si>
    <t>Morrow, Marks and Ferguson</t>
  </si>
  <si>
    <t>Robert Gill</t>
  </si>
  <si>
    <t>(460)925-6829x40878</t>
  </si>
  <si>
    <t>[('Oncological Surgery', 76, datetime.date(2004, 5, 13), datetime.date(2005, 12, 24)), ('Orthopedic Surgery', 52, datetime.date(2007, 10, 25), datetime.date(2004, 5, 27)), ('Cardiothoracic Surgery', 83, datetime.date(2004, 5, 18), datetime.date(2004, 8, 15)), ('Vascular Surgery', 63, datetime.date(2004, 6, 13), datetime.date(2004, 4, 3)), ('Robotic Surgery', 79, datetime.date(2004, 9, 1), datetime.date(2007, 1, 28)), ('Neurosurgery', 73, datetime.date(2006, 12, 8), datetime.date(2005, 8, 16)), ('Vascular Surgery', 86, datetime.date(2006, 12, 31), datetime.date(2004, 1, 24)), ('Trauma Surgery', 74, datetime.date(2005, 8, 28), datetime.date(2008, 8, 11)), ('Cardiothoracic Surgery', 57, datetime.date(2006, 8, 18), datetime.date(2004, 5, 6)), ('Transplant Surgery', 98, datetime.date(2005, 3, 5), datetime.date(2008, 3, 7))]</t>
  </si>
  <si>
    <t>[{'Institution Name': 'Lee and Sons', 'Location': 'Belarus', 'Type of Institution': 'Private', 'Number of Years Worked There': 16, 'Medical Center Level': 'Secondary', 'Number of Surgeries Performed': 456, 'Additional Responsibilities': ['Therapist, speech and language', 'Chartered accountant', 'Amenity horticulturist', 'Graphic designer', 'Sub'], 'Percentage of Patients with Complications': 90.78014529111772,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'Martinez and Sons', 'Location': 'Belarus', 'Type of Institution': 'Public', 'Number of Years Worked There': 14, 'Medical Center Level': 'Primary', 'Number of Surgeries Performed': 110, 'Additional Responsibilities': ['Physiological scientist'], 'Percentage of Patients with Complications': 78.56386042441544,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'Foster-Williams', 'Location': 'Belarus', 'Type of Institution': 'Public', 'Number of Years Worked There': 4, 'Medical Center Level': 'Secondary', 'Number of Surgeries Performed': 283, 'Additional Responsibilities': ['Fitness centre manager', 'Editor, commissioning', 'Bonds trader', 'Control and instrumentation engineer', 'Psychiatric nurse'], 'Percentage of Patients with Complications': 50.24442585609511,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'Torres, Mays and Arnold', 'Location': 'Belarus', 'Type of Institution': 'Public', 'Number of Years Worked There': 9, 'Medical Center Level': 'Primary', 'Number of Surgeries Performed': 887, 'Additional Responsibilities': ['Editor, commissioning'], 'Percentage of Patients with Complications': 76.44919570686253,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 {'Institution Name': 'Wong, Simpson and Lawrence', 'Location': 'Belarus', 'Type of Institution': 'Public', 'Number of Years Worked There': 10, 'Medical Center Level': 'Secondary', 'Number of Surgeries Performed': 860, 'Additional Responsibilities': ['Consulting civil engineer', 'Firefighter', 'Pensions consultant', 'Pharmacologist'], 'Percentage of Patients with Complications': 16.77929226373681, 'Patient Feedback': "The worst medical experience I've ever had.", 'Patient Feedback Label': 1, 'Recommendation Letters': 'The surgeon has demonstrated adequate skills.', 'Recommendation Letters Label': 3, 'Recommendations from Former Employers': 'I have great confidence in recommending this surgeon.', 'Recommendations from Former Employers Label': 4}]</t>
  </si>
  <si>
    <t>Lucas Inc</t>
  </si>
  <si>
    <t>Evan Lopez</t>
  </si>
  <si>
    <t>762-649-1462</t>
  </si>
  <si>
    <t>[('Microbiology', 72, datetime.date(2003, 8, 25), datetime.date(2000, 5, 15)), ('Vascular Surgery', 76, datetime.date(1999, 8, 24), datetime.date(2003, 4, 21)), ('Neurosurgery', 78, datetime.date(2007, 11, 12), datetime.date(1997, 2, 7)), ('Biochemistry', 69, datetime.date(1996, 12, 20), datetime.date(1996, 5, 8)), ('Vascular Surgery', 71, datetime.date(2005, 4, 12), datetime.date(2006, 11, 9)), ('Transplant Surgery', 60, datetime.date(1998, 11, 15), datetime.date(2001, 10, 7)), ('Pharmacology', 89, datetime.date(2006, 4, 24), datetime.date(2000, 5, 22)), ('Anatomy', 78, datetime.date(1996, 12, 30), datetime.date(2002, 7, 25)), ('Plastic and Reconstructive Surgery', 55, datetime.date(2001, 11, 25), datetime.date(1999, 3, 8)), ('Transplant Surgery', 83, datetime.date(2003, 1, 14), datetime.date(2005, 10, 29))]</t>
  </si>
  <si>
    <t>[{'Institution Name': 'Sanders Inc', 'Location': 'United Kingdom', 'Type of Institution': 'Public', 'Number of Years Worked There': 28, 'Medical Center Level': 'Secondary', 'Number of Surgeries Performed': 446, 'Additional Responsibilities': [], 'Percentage of Patients with Complications': 65.73873073058523,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'Nelson PLC', 'Location': 'United Kingdom', 'Type of Institution': 'Public', 'Number of Years Worked There': 17, 'Medical Center Level': 'Tertiary', 'Number of Surgeries Performed': 861, 'Additional Responsibilities': ['Acupuncturist', 'Programmer, applications', 'Illustrator', 'Medical secretary'], 'Percentage of Patients with Complications': 9.264410617101737,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'Brown-Bailey', 'Location': 'United Kingdom', 'Type of Institution': 'Private', 'Number of Years Worked There': 11, 'Medical Center Level': 'Secondary', 'Number of Surgeries Performed': 510, 'Additional Responsibilities': ['Media planner', 'Economist'], 'Percentage of Patients with Complications': 96.70550289716272,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'Young-Curtis', 'Location': 'United Kingdom', 'Type of Institution': 'Private', 'Number of Years Worked There': 13, 'Medical Center Level': 'Primary', 'Number of Surgeries Performed': 52, 'Additional Responsibilities': ['Administrator, education', 'Engineer, civil (consulting)', 'Petroleum engineer', 'Product manager'], 'Percentage of Patients with Complications': 86.05433463037136,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 {'Institution Name': 'Camacho, Sampson and Flores', 'Location': 'United Kingdom', 'Type of Institution': 'Public', 'Number of Years Worked There': 26, 'Medical Center Level': 'Secondary', 'Number of Surgeries Performed': 148, 'Additional Responsibilities': ['Systems analyst', 'Media buyer'], 'Percentage of Patients with Complications': 81.69798019631493, 'Patient Feedback': 'The surgery exceeded all my expectations.', 'Patient Feedback Label': 5, 'Recommendation Letters': 'The surgeon has demonstrated extraordinary abilities and dedication.', 'Recommendation Letters Label': 5, 'Recommendations from Former Employers': 'This surgeon is an excellent professional.', 'Recommendations from Former Employers Label': 4}]</t>
  </si>
  <si>
    <t>Stone-Duncan</t>
  </si>
  <si>
    <t>Nicholas Floyd</t>
  </si>
  <si>
    <t>(504)627-2758x49451</t>
  </si>
  <si>
    <t>[('Emergency Medicine', 84, datetime.date(1999, 10, 26), datetime.date(2000, 4, 11)), ('Ethics in Medical Practice', 63, datetime.date(1999, 3, 12), datetime.date(2000, 12, 9)), ('Physiology', 95, datetime.date(1999, 9, 22), datetime.date(1999, 5, 3)), ('Cardiothoracic Surgery', 67, datetime.date(1999, 6, 2), datetime.date(1999, 4, 19)), ('Vascular Surgery', 84, datetime.date(2000, 3, 13), datetime.date(2000, 1, 17)), ('Biochemistry', 67, datetime.date(2000, 8, 26), datetime.date(1999, 6, 16)), ('Oncological Surgery', 99, datetime.date(1999, 5, 28), datetime.date(1999, 12, 14)), ('Microbiology', 66, datetime.date(1999, 7, 25), datetime.date(1999, 11, 15)), ('Biochemistry', 53, datetime.date(2000, 6, 17), datetime.date(1999, 9, 11)), ('Physiology', 81, datetime.date(1999, 1, 26), datetime.date(1999, 2, 3))]</t>
  </si>
  <si>
    <t>[{'Institution Name': 'Black and Sons', 'Location': 'United States', 'Type of Institution': 'Public', 'Number of Years Worked There': 26, 'Medical Center Level': 'Tertiary', 'Number of Surgeries Performed': 402, 'Additional Responsibilities': ['Forest/woodland manager', 'Water engineer', 'International aid/development worker'], 'Percentage of Patients with Complications': 15.15489005193148, 'Patient Feedback': 'The doctor was excellent and the surgery was a success.', 'Patient Feedback Label': 5, 'Recommendation Letters': 'This surgeon is highly competent and professional.', 'Recommendation Letters Label': 4, 'Recommendations from Former Employers': 'This surgeon is an outstanding professional.', 'Recommendations from Former Employers Label': 4}]</t>
  </si>
  <si>
    <t>Taylor-Novak</t>
  </si>
  <si>
    <t>Matthew Villa</t>
  </si>
  <si>
    <t>943.613.6925x1394</t>
  </si>
  <si>
    <t>[('Microbiology', 96, datetime.date(2000, 10, 30), datetime.date(1997, 6, 4)), ('Pathology', 72, datetime.date(2002, 4, 28), datetime.date(1998, 2, 10)), ('Vascular Surgery', 55, datetime.date(2000, 5, 21), datetime.date(1997, 12, 14)), ('Transplant Surgery', 71, datetime.date(2001, 1, 14), datetime.date(2003, 11, 13)), ('Emergency Medicine', 67, datetime.date(2003, 1, 4), datetime.date(1996, 8, 2)), ('Orthopedic Surgery', 72, datetime.date(2004, 4, 14), datetime.date(2003, 4, 5)), ('Pathology', 56, datetime.date(1996, 8, 19), datetime.date(2001, 8, 30)), ('Vascular Surgery', 83, datetime.date(2003, 9, 26), datetime.date(2000, 2, 5)), ('Vascular Surgery', 97, datetime.date(2001, 7, 10), datetime.date(1999, 2, 12)), ('Surgical Techniques', 63, datetime.date(2001, 9, 22), datetime.date(1998, 5, 19))]</t>
  </si>
  <si>
    <t>[{'Institution Name': 'Murray Ltd', 'Location': 'India', 'Type of Institution': 'Public', 'Number of Years Worked There': 20, 'Medical Center Level': 'Secondary', 'Number of Surgeries Performed': 957, 'Additional Responsibilities': [], 'Percentage of Patients with Complications': 96.2219518325233,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'Webb, Bentley and Anderson', 'Location': 'India', 'Type of Institution': 'Private', 'Number of Years Worked There': 2, 'Medical Center Level': 'Primary', 'Number of Surgeries Performed': 63, 'Additional Responsibilities': ['Nurse, adult', 'Education officer, environmental', 'Engineer, land'], 'Percentage of Patients with Complications': 57.26077627538585,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'Douglas-Davis', 'Location': 'India', 'Type of Institution': 'Public', 'Number of Years Worked There': 16, 'Medical Center Level': 'Secondary', 'Number of Surgeries Performed': 827, 'Additional Responsibilities': ['Exhibitions officer, museum/gallery', 'Visual merchandiser'], 'Percentage of Patients with Complications': 81.61398095338998,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'Villa-Williams', 'Location': 'India', 'Type of Institution': 'Public', 'Number of Years Worked There': 20, 'Medical Center Level': 'Primary', 'Number of Surgeries Performed': 467, 'Additional Responsibilities': ['Lecturer, further education', 'Museum/gallery conservator'], 'Percentage of Patients with Complications': 65.24888075924133,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 {'Institution Name': 'Smith-Mcconnell', 'Location': 'India', 'Type of Institution': 'Public', 'Number of Years Worked There': 15, 'Medical Center Level': 'Primary', 'Number of Surgeries Performed': 708, 'Additional Responsibilities': ['Architectural technologist', 'Producer, television/film/video', 'Surveyor, mining', 'Oceanographer'], 'Percentage of Patients with Complications': 44.23690372251884, 'Patient Feedback': 'The care was sufficient but not exceptional.', 'Patient Feedback Label': 3, 'Recommendation Letters': 'This surgeon is outstanding. Their surgical skills and dedication to patient care are exemplary.', 'Recommendation Letters Label': 5, 'Recommendations from Former Employers': "There were a few concerns about this surgeon's reliability.", 'Recommendations from Former Employers Label': 2}]</t>
  </si>
  <si>
    <t>Anderson, Frey and Luna</t>
  </si>
  <si>
    <t>Heather Owen</t>
  </si>
  <si>
    <t>256-603-8256</t>
  </si>
  <si>
    <t>[('Emergency Medicine', 67, datetime.date(2006, 3, 2), datetime.date(2006, 8, 8)), ('Anatomy', 69, datetime.date(1998, 4, 10), datetime.date(2000, 4, 14)), ('Biochemistry', 65, datetime.date(2006, 11, 17), datetime.date(2003, 7, 22)), ('Anesthesiology', 97, datetime.date(1998, 8, 19), datetime.date(2001, 4, 8)), ('Pathology', 54, datetime.date(1998, 11, 10), datetime.date(2004, 10, 26)), ('Trauma Surgery', 72, datetime.date(2004, 9, 18), datetime.date(2005, 11, 29)), ('Robotic Surgery', 65, datetime.date(2004, 1, 14), datetime.date(1996, 8, 13)), ('Surgical Techniques', 88, datetime.date(2003, 2, 19), datetime.date(2002, 10, 20)), ('Ethics in Medical Practice', 57, datetime.date(2000, 9, 11), datetime.date(2007, 1, 5)), ('Vascular Surgery', 57, datetime.date(1999, 12, 7), datetime.date(2001, 10, 28))]</t>
  </si>
  <si>
    <t>[{'Institution Name': 'Carpenter, Anderson and Conley', 'Location': 'South Africa', 'Type of Institution': 'Public', 'Number of Years Worked There': 16, 'Medical Center Level': 'Tertiary', 'Number of Surgeries Performed': 556, 'Additional Responsibilities': ['Theatre manager', 'Furniture conservator/restorer', 'Environmental manager'], 'Percentage of Patients with Complications': 42.511809264309704, 'Patient Feedback': 'The doctor did a good job and I am happy with the results.', 'Patient Feedback Label': 4, 'Recommendation Letters': 'This surgeon is an outstanding professional.', 'Recommendation Letters Label': 4, 'Recommendations from Former Employers': 'This surgeon was frequently unreliable.', 'Recommendations from Former Employers Label': 1}]</t>
  </si>
  <si>
    <t>Walker, Jimenez and White</t>
  </si>
  <si>
    <t>Jane Tucker</t>
  </si>
  <si>
    <t>(500)861-5884x55930</t>
  </si>
  <si>
    <t>[('Robotic Surgery', 90, datetime.date(1998, 7, 13), datetime.date(1996, 3, 25)), ('Trauma Surgery', 77, datetime.date(1997, 7, 26), datetime.date(1997, 9, 15)), ('Neurosurgery', 80, datetime.date(1996, 8, 7), datetime.date(1996, 4, 24)), ('Microbiology', 95, datetime.date(1996, 8, 18), datetime.date(1998, 1, 31)), ('Plastic and Reconstructive Surgery', 57, datetime.date(1997, 12, 31), datetime.date(1996, 7, 14)), ('Surgical Techniques', 59, datetime.date(1997, 8, 8), datetime.date(1997, 12, 26)), ('Pharmacology', 91, datetime.date(1997, 3, 17), datetime.date(1996, 4, 25)), ('Cardiothoracic Surgery', 83, datetime.date(1996, 12, 10), datetime.date(1997, 1, 25)), ('Vascular Surgery', 66, datetime.date(1998, 3, 17), datetime.date(1996, 12, 17)), ('Pathology', 71, datetime.date(1997, 10, 4), datetime.date(1996, 10, 7))]</t>
  </si>
  <si>
    <t>[{'Institution Name': 'Pineda, Mcknight and Delgado', 'Location': 'Russia', 'Type of Institution': 'Private', 'Number of Years Worked There': 11, 'Medical Center Level': 'Tertiary', 'Number of Surgeries Performed': 67, 'Additional Responsibilities': ['Ergonomist', 'Medical physicist', 'Youth worker'], 'Percentage of Patients with Complications': 90.34203116387906,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'Hutchinson Group', 'Location': 'Russia', 'Type of Institution': 'Public', 'Number of Years Worked There': 16, 'Medical Center Level': 'Tertiary', 'Number of Surgeries Performed': 200, 'Additional Responsibilities': [], 'Percentage of Patients with Complications': 41.30728676396894,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'Hunter-Bowen', 'Location': 'Russia', 'Type of Institution': 'Private', 'Number of Years Worked There': 26, 'Medical Center Level': 'Secondary', 'Number of Surgeries Performed': 657, 'Additional Responsibilities': ['Surveyor, hydrographic'], 'Percentage of Patients with Complications': 46.08817525756389,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'Estes and Sons', 'Location': 'Russia', 'Type of Institution': 'Private', 'Number of Years Worked There': 9, 'Medical Center Level': 'Secondary', 'Number of Surgeries Performed': 837, 'Additional Responsibilities': ['Scientist, research (physical sciences)', 'Engineer, biomedical', 'Banker', 'Engineer, mining', 'Fast food restaurant manager'], 'Percentage of Patients with Complications': 94.82930334065394,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 {'Institution Name': 'Williams-Collier', 'Location': 'Russia', 'Type of Institution': 'Private', 'Number of Years Worked There': 12, 'Medical Center Level': 'Primary', 'Number of Surgeries Performed': 956, 'Additional Responsibilities': ['Facilities manager', 'Surgeon'], 'Percentage of Patients with Complications': 12.377369372367431, 'Patient Feedback': 'The doctor provided excellent care and the surgery went well.', 'Patient Feedback Label': 4, 'Recommendation Letters': "The surgeon's work is generally acceptable.", 'Recommendation Letters Label': 3, 'Recommendations from Former Employers': "There were a few concerns about this surgeon's reliability.", 'Recommendations from Former Employers Label': 2}]</t>
  </si>
  <si>
    <t>Villegas LLC</t>
  </si>
  <si>
    <t>Meredith King</t>
  </si>
  <si>
    <t>239-231-2644x64274</t>
  </si>
  <si>
    <t>[('Biochemistry', 64, datetime.date(1995, 10, 28), datetime.date(1995, 10, 6)), ('Pharmacology', 59, datetime.date(1995, 10, 22), datetime.date(1995, 11, 8)), ('Robotic Surgery', 72, datetime.date(1995, 7, 30), datetime.date(1995, 7, 15)), ('Robotic Surgery', 58, datetime.date(1995, 7, 27), datetime.date(1995, 7, 6)), ('Pediatric Surgery', 57, datetime.date(1995, 9, 4), datetime.date(1995, 8, 17)), ('Oncological Surgery', 80, datetime.date(1995, 7, 28), datetime.date(1995, 9, 6)), ('Oncological Surgery', 67, datetime.date(1995, 8, 28), datetime.date(1995, 11, 9)), ('Pharmacology', 64, datetime.date(1995, 7, 4), datetime.date(1995, 10, 5)), ('Trauma Surgery', 79, datetime.date(1995, 7, 9), datetime.date(1995, 7, 20)), ('Anesthesiology', 88, datetime.date(1995, 10, 29), datetime.date(1995, 10, 13))]</t>
  </si>
  <si>
    <t>[{'Institution Name': 'Nichols, Ford and Ward', 'Location': 'United Kingdom', 'Type of Institution': 'Private', 'Number of Years Worked There': 21, 'Medical Center Level': 'Secondary', 'Number of Surgeries Performed': 244, 'Additional Responsibilities': [], 'Percentage of Patients with Complications': 72.00213748549773,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'Gallegos, Yates and Clark', 'Location': 'United Kingdom', 'Type of Institution': 'Private', 'Number of Years Worked There': 15, 'Medical Center Level': 'Tertiary', 'Number of Surgeries Performed': 215, 'Additional Responsibilities': ['Medical technical officer', 'Psychologist, educational', 'Police officer', 'Hydrographic surveyor'], 'Percentage of Patients with Complications': 3.3521070254574736,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'Myers PLC', 'Location': 'United Kingdom', 'Type of Institution': 'Public', 'Number of Years Worked There': 23, 'Medical Center Level': 'Tertiary', 'Number of Surgeries Performed': 420, 'Additional Responsibilities': ['Engineer, communications', 'Radiographer, diagnostic', 'Civil engineer, consulting'], 'Percentage of Patients with Complications': 83.06094644474257,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 {'Institution Name': 'Gregory, Garner and Nunez', 'Location': 'United Kingdom', 'Type of Institution': 'Private', 'Number of Years Worked There': 21, 'Medical Center Level': 'Secondary', 'Number of Surgeries Performed': 423, 'Additional Responsibilities': ['Oncologist', 'Learning disability nurse', 'Dispensing optician', 'Technical sales engineer'], 'Percentage of Patients with Complications': 20.843076223476654, 'Patient Feedback': 'The procedure was rushed and poorly executed.', 'Patient Feedback Label': 1, 'Recommendation Letters': 'The surgeon performs adequately under normal conditions.', 'Recommendation Letters Label': 3, 'Recommendations from Former Employers': "This surgeon's professional conduct was highly problematic.", 'Recommendations from Former Employers Label': 1}]</t>
  </si>
  <si>
    <t>Garza-Johnson</t>
  </si>
  <si>
    <t>841.631.6593x15093</t>
  </si>
  <si>
    <t>[('Pediatric Surgery', 77, datetime.date(1998, 10, 4), datetime.date(1997, 9, 19)), ('Plastic and Reconstructive Surgery', 84, datetime.date(2002, 6, 15), datetime.date(1999, 12, 31)), ('Transplant Surgery', 97, datetime.date(2004, 9, 21), datetime.date(2004, 12, 3)), ('Pathology', 68, datetime.date(2005, 6, 15), datetime.date(2003, 5, 16)), ('Surgical Techniques', 88, datetime.date(2002, 8, 15), datetime.date(1999, 2, 25)), ('Physiology', 88, datetime.date(2002, 9, 10), datetime.date(1999, 5, 2)), ('Robotic Surgery', 91, datetime.date(1999, 12, 28), datetime.date(2004, 2, 27)), ('Pathology', 86, datetime.date(1998, 6, 7), datetime.date(2001, 6, 1)), ('Vascular Surgery', 86, datetime.date(2004, 9, 27), datetime.date(1998, 8, 3)), ('Orthopedic Surgery', 70, datetime.date(1997, 5, 9), datetime.date(1999, 3, 7))]</t>
  </si>
  <si>
    <t>[{'Institution Name': 'Clark PLC', 'Location': 'Russia', 'Type of Institution': 'Public', 'Number of Years Worked There': 7, 'Medical Center Level': 'Tertiary', 'Number of Surgeries Performed': 207, 'Additional Responsibilities': ['Further education lecturer', 'Oncologist', 'Designer, exhibition/display', 'Public librarian', 'Phytotherapist'], 'Percentage of Patients with Complications': 93.08411483826131,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'Grant Ltd', 'Location': 'Russia', 'Type of Institution': 'Public', 'Number of Years Worked There': 10, 'Medical Center Level': 'Tertiary', 'Number of Surgeries Performed': 559, 'Additional Responsibilities': [], 'Percentage of Patients with Complications': 6.146184693762391,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'Ward, Ingram and Horton', 'Location': 'Russia', 'Type of Institution': 'Private', 'Number of Years Worked There': 14, 'Medical Center Level': 'Tertiary', 'Number of Surgeries Performed': 752, 'Additional Responsibilities': ['Horticultural therapist'], 'Percentage of Patients with Complications': 80.27422808138373,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 {'Institution Name': 'Berger and Sons', 'Location': 'Russia', 'Type of Institution': 'Public', 'Number of Years Worked There': 1, 'Medical Center Level': 'Secondary', 'Number of Surgeries Performed': 885, 'Additional Responsibilities': ['Programmer, applications', 'Electronics engineer', 'Teacher, adult education', 'Water engineer'], 'Percentage of Patients with Complications': 19.668105160381778, 'Patient Feedback': 'The surgery went as planned, no surprises.', 'Patient Feedback Label': 3, 'Recommendation Letters': 'The surgeon has demonstrated exceptional professional standards.', 'Recommendation Letters Label': 4, 'Recommendations from Former Employers': "The surgeon's work is generally satisfactory.", 'Recommendations from Former Employers Label': 3}]</t>
  </si>
  <si>
    <t>White, Daniels and Potter</t>
  </si>
  <si>
    <t>Charlotte King</t>
  </si>
  <si>
    <t>315-889-4811</t>
  </si>
  <si>
    <t>[('Neurosurgery', 68, datetime.date(2003, 4, 25), datetime.date(2002, 10, 27)), ('Anatomy', 82, datetime.date(2002, 7, 5), datetime.date(2003, 10, 28)), ('Biochemistry', 82, datetime.date(2003, 2, 12), datetime.date(2003, 12, 29)), ('Physiology', 76, datetime.date(2003, 3, 9), datetime.date(2002, 1, 1)), ('Emergency Medicine', 56, datetime.date(2003, 1, 10), datetime.date(2002, 5, 19)), ('Orthopedic Surgery', 94, datetime.date(2002, 11, 6), datetime.date(2003, 1, 20)), ('Pathology', 53, datetime.date(2003, 9, 27), datetime.date(2003, 9, 20)), ('Pediatric Surgery', 65, datetime.date(2002, 8, 27), datetime.date(2002, 3, 20)), ('Cardiothoracic Surgery', 65, datetime.date(2002, 4, 2), datetime.date(2002, 2, 5)), ('Ethics in Medical Practice', 75, datetime.date(2002, 4, 9), datetime.date(2003, 9, 20))]</t>
  </si>
  <si>
    <t>[{'Institution Name': 'Ellis, Perez and Walker', 'Location': 'Hungary', 'Type of Institution': 'Public', 'Number of Years Worked There': 30, 'Medical Center Level': 'Primary', 'Number of Surgeries Performed': 568, 'Additional Responsibilities': ['Psychologist, clinical', 'Publishing rights manager', 'Automotive engineer', 'Research scientist (life sciences)'], 'Percentage of Patients with Complications': 8.634614094468496, 'Patient Feedback': 'I would strongly advise against seeing this doctor.', 'Patient Feedback Label': 1, 'Recommendation Letters': "The surgeon's work is exceptional and reliable.", 'Recommendation Letters Label': 5, 'Recommendations from Former Employers': 'This surgeon had several issues during their employment.', 'Recommendations from Former Employers Label': 2}]</t>
  </si>
  <si>
    <t>West, Wright and Hansen</t>
  </si>
  <si>
    <t>Taylor Lee</t>
  </si>
  <si>
    <t>(436)592-6668x856</t>
  </si>
  <si>
    <t>[('Oncological Surgery', 68, datetime.date(2007, 1, 3), datetime.date(2006, 8, 4)), ('Microbiology', 60, datetime.date(2008, 6, 2), datetime.date(2005, 4, 11)), ('Anesthesiology', 60, datetime.date(2008, 10, 8), datetime.date(2005, 6, 13)), ('Physiology', 57, datetime.date(2007, 6, 4), datetime.date(2008, 4, 7)), ('Emergency Medicine', 78, datetime.date(2007, 6, 18), datetime.date(2005, 3, 23)), ('Trauma Surgery', 67, datetime.date(2004, 10, 6), datetime.date(2004, 12, 7)), ('Pediatric Surgery', 62, datetime.date(2008, 9, 21), datetime.date(2008, 5, 20)), ('Anatomy', 72, datetime.date(2008, 8, 19), datetime.date(2004, 12, 14)), ('Cardiothoracic Surgery', 75, datetime.date(2006, 7, 8), datetime.date(2007, 6, 6)), ('Trauma Surgery', 70, datetime.date(2007, 11, 9), datetime.date(2008, 4, 6))]</t>
  </si>
  <si>
    <t>[{'Institution Name': 'Gonzales-Burgess', 'Location': 'United States', 'Type of Institution': 'Private', 'Number of Years Worked There': 20, 'Medical Center Level': 'Primary', 'Number of Surgeries Performed': 813, 'Additional Responsibilities': ['Lexicographer', 'Theatre director', 'Lecturer, further education', 'Theatre director', 'Theme park manager'], 'Percentage of Patients with Complications': 93.27332022709524,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'Stewart-Miller', 'Location': 'United States', 'Type of Institution': 'Public', 'Number of Years Worked There': 7, 'Medical Center Level': 'Secondary', 'Number of Surgeries Performed': 376, 'Additional Responsibilities': ['Product/process development scientist', 'Engineer, electrical', 'Housing manager/officer', 'Psychotherapist'], 'Percentage of Patients with Complications': 93.76965463079625,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'Torres, Hurley and Myers', 'Location': 'United States', 'Type of Institution': 'Public', 'Number of Years Worked There': 2, 'Medical Center Level': 'Secondary', 'Number of Surgeries Performed': 953, 'Additional Responsibilities': [], 'Percentage of Patients with Complications': 67.86450080303665,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 {'Institution Name': 'Moore PLC', 'Location': 'United States', 'Type of Institution': 'Public', 'Number of Years Worked There': 22, 'Medical Center Level': 'Primary', 'Number of Surgeries Performed': 753, 'Additional Responsibilities': [], 'Percentage of Patients with Complications': 67.08516609901572, 'Patient Feedback': "The procedure didn't go well. I felt neglected, and the recovery has been difficult.", 'Patient Feedback Label': 2, 'Recommendation Letters': 'This surgeon is highly skilled and professional.', 'Recommendation Letters Label': 5, 'Recommendations from Former Employers': 'The surgeon performs adequately under normal conditions.', 'Recommendations from Former Employers Label': 3}]</t>
  </si>
  <si>
    <t>Fischer, Perez and Mcgee</t>
  </si>
  <si>
    <t>George Berger</t>
  </si>
  <si>
    <t>580.706.6592</t>
  </si>
  <si>
    <t>[('Cardiothoracic Surgery', 91, datetime.date(1998, 2, 27), datetime.date(1998, 2, 20)), ('Robotic Surgery', 76, datetime.date(1997, 9, 6), datetime.date(1998, 4, 15)), ('Surgical Techniques', 50, datetime.date(1998, 1, 21), datetime.date(1998, 3, 18)), ('Plastic and Reconstructive Surgery', 73, datetime.date(1998, 5, 3), datetime.date(1998, 4, 11)), ('Pediatric Surgery', 77, datetime.date(1998, 3, 30), datetime.date(1998, 3, 7)), ('Cardiothoracic Surgery', 77, datetime.date(1997, 10, 28), datetime.date(1997, 12, 7)), ('Pharmacology', 99, datetime.date(1998, 1, 21), datetime.date(1998, 3, 25)), ('Biochemistry', 85, datetime.date(1997, 11, 19), datetime.date(1998, 3, 31)), ('Cardiothoracic Surgery', 77, datetime.date(1997, 11, 2), datetime.date(1998, 5, 1)), ('Cardiothoracic Surgery', 75, datetime.date(1997, 10, 6), datetime.date(1997, 11, 23))]</t>
  </si>
  <si>
    <t>[{'Institution Name': 'Norman and Sons', 'Location': 'Argentina', 'Type of Institution': 'Public', 'Number of Years Worked There': 4, 'Medical Center Level': 'Secondary', 'Number of Surgeries Performed': 751, 'Additional Responsibilities': ['Pathologist', 'Sound technician, broadcasting/film/video', 'Building surveyor', 'Editorial assistant', 'Copy'], 'Percentage of Patients with Complications': 33.81866583609704,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'Thompson, Dunn and Carrillo', 'Location': 'Argentina', 'Type of Institution': 'Public', 'Number of Years Worked There': 21, 'Medical Center Level': 'Secondary', 'Number of Surgeries Performed': 356, 'Additional Responsibilities': ['Psychologist, forensic'], 'Percentage of Patients with Complications': 73.29712753163426,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'Barnett PLC', 'Location': 'Argentina', 'Type of Institution': 'Public', 'Number of Years Worked There': 19, 'Medical Center Level': 'Primary', 'Number of Surgeries Performed': 97, 'Additional Responsibilities': ['Agricultural consultant', 'Engineer, electronics', 'Architectural technologist'], 'Percentage of Patients with Complications': 5.912258563946571,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'Ruiz-Fox', 'Location': 'Argentina', 'Type of Institution': 'Public', 'Number of Years Worked There': 2, 'Medical Center Level': 'Tertiary', 'Number of Surgeries Performed': 573, 'Additional Responsibilities': ['Chartered legal executive (England and Wales)', 'Race relations officer', 'Quarry manager'], 'Percentage of Patients with Complications': 57.551910166643,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 {'Institution Name': 'Mcdaniel-Hunter', 'Location': 'Argentina', 'Type of Institution': 'Public', 'Number of Years Worked There': 26, 'Medical Center Level': 'Secondary', 'Number of Surgeries Performed': 285, 'Additional Responsibilities': ['Building control surveyor'], 'Percentage of Patients with Complications': 78.82216292042918, 'Patient Feedback': 'The surgery was below expectations. The follow-up was poor.', 'Patient Feedback Label': 2, 'Recommendation Letters': 'I recommend this surgeon. They have consistently shown good skills and a professional demeanor.', 'Recommendation Letters Label': 4, 'Recommendations from Former Employers': 'I strongly recommend this surgeon for their exceptional skills.', 'Recommendations from Former Employers Label': 5}]</t>
  </si>
  <si>
    <t>David Davis</t>
  </si>
  <si>
    <t>(608)426-4424x2843</t>
  </si>
  <si>
    <t>[('Physiology', 80, datetime.date(2001, 3, 31), datetime.date(2004, 7, 15)), ('Emergency Medicine', 61, datetime.date(2002, 1, 19), datetime.date(2002, 6, 30)), ('Trauma Surgery', 71, datetime.date(2000, 7, 13), datetime.date(2002, 2, 15)), ('Emergency Medicine', 71, datetime.date(2000, 7, 4), datetime.date(2003, 8, 30)), ('Surgical Techniques', 85, datetime.date(1999, 12, 25), datetime.date(2003, 11, 6)), ('Ethics in Medical Practice', 70, datetime.date(1999, 11, 12), datetime.date(2001, 12, 27)), ('Surgical Techniques', 88, datetime.date(2003, 7, 16), datetime.date(2000, 10, 4)), ('Orthopedic Surgery', 90, datetime.date(2004, 7, 2), datetime.date(2001, 11, 2)), ('Robotic Surgery', 79, datetime.date(2003, 1, 27), datetime.date(2004, 4, 8)), ('Anesthesiology', 86, datetime.date(2001, 1, 6), datetime.date(2001, 3, 1))]</t>
  </si>
  <si>
    <t>[{'Institution Name': 'Wright-Rivera', 'Location': 'Ukraine', 'Type of Institution': 'Public', 'Number of Years Worked There': 19, 'Medical Center Level': 'Tertiary', 'Number of Surgeries Performed': 451, 'Additional Responsibilities': ['Engineer, materials', 'Haematologist', 'Professor Emeritus', 'Product designer'], 'Percentage of Patients with Complications': 87.78616159244586,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 {'Institution Name': 'Douglas, Wilson and Jimenez', 'Location': 'Ukraine', 'Type of Institution': 'Public', 'Number of Years Worked There': 26, 'Medical Center Level': 'Secondary', 'Number of Surgeries Performed': 500, 'Additional Responsibilities': ['Surveyor, quantity', 'Health service manager', 'Chartered management accountant'], 'Percentage of Patients with Complications': 61.725551722720375, 'Patient Feedback': 'Overall, a negative experience with poor results.', 'Patient Feedback Label': 2, 'Recommendation Letters': 'The surgeon meets the necessary professional criteria.', 'Recommendation Letters Label': 3, 'Recommendations from Former Employers': 'I highly recommend this surgeon for their skills and professionalism.', 'Recommendations from Former Employers Label': 4}]</t>
  </si>
  <si>
    <t>Cruz, Summers and Jackson</t>
  </si>
  <si>
    <t>Crystal Hayden</t>
  </si>
  <si>
    <t>485-606-6052x4452</t>
  </si>
  <si>
    <t>[('Robotic Surgery', 85, datetime.date(2001, 12, 17), datetime.date(2000, 4, 18)), ('Trauma Surgery', 69, datetime.date(2005, 5, 4), datetime.date(1999, 5, 30)), ('Neurosurgery', 89, datetime.date(2004, 3, 26), datetime.date(2006, 5, 20)), ('Vascular Surgery', 77, datetime.date(1999, 7, 5), datetime.date(2003, 8, 22)), ('Biochemistry', 85, datetime.date(2000, 12, 11), datetime.date(2000, 3, 20)), ('Plastic and Reconstructive Surgery', 62, datetime.date(1999, 9, 29), datetime.date(2001, 7, 28)), ('Vascular Surgery', 66, datetime.date(2004, 7, 15), datetime.date(2004, 10, 5)), ('Vascular Surgery', 79, datetime.date(2001, 5, 18), datetime.date(2004, 2, 14)), ('Orthopedic Surgery', 86, datetime.date(2000, 7, 7), datetime.date(2001, 8, 4)), ('Biochemistry', 84, datetime.date(2001, 12, 16), datetime.date(2002, 12, 12))]</t>
  </si>
  <si>
    <t>[{'Institution Name': 'David-Ayala', 'Location': 'United States', 'Type of Institution': 'Private', 'Number of Years Worked There': 10, 'Medical Center Level': 'Tertiary', 'Number of Surgeries Performed': 169, 'Additional Responsibilities': ['Sport and exercise psychologist', 'Trade mark attorney', 'Photographer', 'IT consultant'], 'Percentage of Patients with Complications': 63.20161548654515,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 {'Institution Name': 'Vaughn-Rodriguez', 'Location': 'United States', 'Type of Institution': 'Private', 'Number of Years Worked There': 21, 'Medical Center Level': 'Secondary', 'Number of Surgeries Performed': 367, 'Additional Responsibilities': ['Chief of Staff', 'Plant breeder/geneticist', 'Licensed conveyancer', 'Emergency planning/management officer'], 'Percentage of Patients with Complications': 18.649242253292975, 'Patient Feedback': 'Highly recommend this doctor for their excellent care.', 'Patient Feedback Label': 5, 'Recommendation Letters': 'This surgeon has failed to meet basic professional standards.', 'Recommendation Letters Label': 1, 'Recommendations from Former Employers': 'I highly endorse this surgeon for their extraordinary work.', 'Recommendations from Former Employers Label': 5}]</t>
  </si>
  <si>
    <t>Miller LLC</t>
  </si>
  <si>
    <t>James Daniel</t>
  </si>
  <si>
    <t>350-295-0341</t>
  </si>
  <si>
    <t>[('Pharmacology', 54, datetime.date(2005, 1, 29), datetime.date(2006, 3, 25)), ('Ethics in Medical Practice', 71, datetime.date(2005, 12, 17), datetime.date(2004, 5, 22)), ('Transplant Surgery', 64, datetime.date(2004, 12, 3), datetime.date(2005, 1, 11)), ('Surgical Techniques', 78, datetime.date(2006, 5, 2), datetime.date(2004, 9, 8)), ('Ethics in Medical Practice', 95, datetime.date(2004, 8, 26), datetime.date(2005, 3, 30)), ('Neurosurgery', 53, datetime.date(2006, 6, 15), datetime.date(2006, 1, 9)), ('Trauma Surgery', 60, datetime.date(2004, 6, 28), datetime.date(2006, 4, 5)), ('Microbiology', 63, datetime.date(2006, 4, 20), datetime.date(2004, 7, 12)), ('Physiology', 89, datetime.date(2004, 4, 3), datetime.date(2005, 8, 3)), ('Ethics in Medical Practice', 87, datetime.date(2005, 9, 1), datetime.date(2005, 12, 24))]</t>
  </si>
  <si>
    <t>[{'Institution Name': 'Lee, Salazar and Wilson', 'Location': 'Ukraine', 'Type of Institution': 'Private', 'Number of Years Worked There': 23, 'Medical Center Level': 'Secondary', 'Number of Surgeries Performed': 538, 'Additional Responsibilities': ['Arboriculturist', 'Bonds trader'], 'Percentage of Patients with Complications': 29.847100011144036,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'Ward, Mcintyre and Mcbride', 'Location': 'Ukraine', 'Type of Institution': 'Public', 'Number of Years Worked There': 24, 'Medical Center Level': 'Tertiary', 'Number of Surgeries Performed': 584, 'Additional Responsibilities': ['Architect'], 'Percentage of Patients with Complications': 90.81790641569913,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'Wright, Garcia and Walton', 'Location': 'Ukraine', 'Type of Institution': 'Private', 'Number of Years Worked There': 16, 'Medical Center Level': 'Tertiary', 'Number of Surgeries Performed': 768, 'Additional Responsibilities': ['Financial controller', 'Occupational hygienist', 'Chiropractor', 'Clinical cytogeneticist', 'Photographer'], 'Percentage of Patients with Complications': 87.50656153630366,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 {'Institution Name': 'Sanchez, Hernandez and Harrington', 'Location': 'Ukraine', 'Type of Institution': 'Private', 'Number of Years Worked There': 8, 'Medical Center Level': 'Tertiary', 'Number of Surgeries Performed': 567, 'Additional Responsibilities': ['Retail manager', 'Interpreter'], 'Percentage of Patients with Complications': 46.934641691255294, 'Patient Feedback': 'I received exceptional care and the surgery was a success.', 'Patient Feedback Label': 5, 'Recommendation Letters': 'The surgeon has consistently met basic expectations.', 'Recommendation Letters Label': 3, 'Recommendations from Former Employers': "The surgeon's performance is up to standard.", 'Recommendations from Former Employers Label': 3}]</t>
  </si>
  <si>
    <t>Franklin, Walton and Bailey</t>
  </si>
  <si>
    <t>Kevin Lawson</t>
  </si>
  <si>
    <t>(517)882-6081x65225</t>
  </si>
  <si>
    <t>[('Neurosurgery', 52, datetime.date(2007, 12, 7), datetime.date(2008, 4, 27)), ('Trauma Surgery', 73, datetime.date(2000, 8, 27), datetime.date(2002, 11, 8)), ('Pathology', 55, datetime.date(1998, 12, 11), datetime.date(2002, 12, 21)), ('Biochemistry', 52, datetime.date(2003, 9, 6), datetime.date(2000, 2, 11)), ('Microbiology', 66, datetime.date(2002, 6, 29), datetime.date(1997, 10, 3)), ('Physiology', 88, datetime.date(1999, 7, 26), datetime.date(2005, 6, 21)), ('Anatomy', 100, datetime.date(2001, 7, 13), datetime.date(1996, 8, 14)), ('Neurosurgery', 76, datetime.date(2006, 2, 15), datetime.date(2002, 4, 3)), ('Anesthesiology', 57, datetime.date(2008, 8, 19), datetime.date(2008, 8, 2)), ('Neurosurgery', 78, datetime.date(1996, 11, 5), datetime.date(2005, 4, 28))]</t>
  </si>
  <si>
    <t>[{'Institution Name': 'Chavez, Russell and Cox', 'Location': 'Lithuania', 'Type of Institution': 'Private', 'Number of Years Worked There': 5, 'Medical Center Level': 'Secondary', 'Number of Surgeries Performed': 411, 'Additional Responsibilities': [], 'Percentage of Patients with Complications': 51.43925983441885, 'Patient Feedback': 'Outstanding experience from start to finish.', 'Patient Feedback Label': 5, 'Recommendation Letters': "The surgeon's performance is up to standard.", 'Recommendation Letters Label': 3, 'Recommendations from Former Employers': 'This surgeon failed to meet our performance criteria.', 'Recommendations from Former Employers Label': 1}]</t>
  </si>
  <si>
    <t>Ramirez-Davis</t>
  </si>
  <si>
    <t>Fred Marshall</t>
  </si>
  <si>
    <t>532-306-1561x38015</t>
  </si>
  <si>
    <t>[('Plastic and Reconstructive Surgery', 72, datetime.date(2002, 2, 18), datetime.date(2003, 11, 6)), ('Physiology', 86, datetime.date(2001, 2, 26), datetime.date(2005, 3, 4)), ('Pediatric Surgery', 64, datetime.date(2001, 11, 15), datetime.date(2002, 8, 29)), ('Cardiothoracic Surgery', 68, datetime.date(2005, 2, 11), datetime.date(2005, 10, 27)), ('Neurosurgery', 86, datetime.date(2004, 2, 24), datetime.date(2000, 9, 13)), ('Transplant Surgery', 88, datetime.date(1999, 2, 25), datetime.date(2000, 10, 3)), ('Biochemistry', 66, datetime.date(2000, 6, 20), datetime.date(2004, 9, 23)), ('Anesthesiology', 62, datetime.date(2000, 2, 1), datetime.date(2000, 3, 15)), ('Emergency Medicine', 70, datetime.date(2004, 5, 30), datetime.date(1999, 1, 28)), ('Robotic Surgery', 71, datetime.date(2002, 5, 4), datetime.date(2005, 1, 26))]</t>
  </si>
  <si>
    <t>[{'Institution Name': 'White-Andrews', 'Location': 'Philippines', 'Type of Institution': 'Public', 'Number of Years Worked There': 3, 'Medical Center Level': 'Tertiary', 'Number of Surgeries Performed': 724, 'Additional Responsibilities': ['Tour manager'], 'Percentage of Patients with Complications': 42.38928885447757, 'Patient Feedback': "The doctor's instructions were unclear.", 'Patient Feedback Label': 2, 'Recommendation Letters': "The surgeon's approach is sometimes problematic.", 'Recommendation Letters Label': 2, 'Recommendations from Former Employers': "This surgeon's work quality was substandard.", 'Recommendations from Former Employers Label': 1}]</t>
  </si>
  <si>
    <t>Velazquez-Vega</t>
  </si>
  <si>
    <t>Amy Crawford</t>
  </si>
  <si>
    <t>315.483.5728x2914</t>
  </si>
  <si>
    <t>[('Robotic Surgery', 76, datetime.date(1999, 5, 2), datetime.date(2003, 4, 28)), ('Oncological Surgery', 72, datetime.date(1998, 6, 18), datetime.date(2003, 9, 27)), ('Pathology', 58, datetime.date(1999, 12, 2), datetime.date(2002, 7, 1)), ('Plastic and Reconstructive Surgery', 74, datetime.date(2001, 9, 23), datetime.date(2002, 11, 2)), ('Plastic and Reconstructive Surgery', 79, datetime.date(1998, 5, 6), datetime.date(1995, 8, 17)), ('Biochemistry', 85, datetime.date(2004, 1, 12), datetime.date(2000, 9, 11)), ('Transplant Surgery', 87, datetime.date(2002, 1, 12), datetime.date(1997, 7, 5)), ('Pediatric Surgery', 96, datetime.date(2002, 9, 8), datetime.date(1998, 12, 4)), ('Trauma Surgery', 52, datetime.date(2002, 5, 15), datetime.date(1997, 12, 27)), ('Anatomy', 86, datetime.date(2002, 4, 5), datetime.date(1995, 10, 4))]</t>
  </si>
  <si>
    <t>[{'Institution Name': 'Mack-Barrera', 'Location': 'Lithuania', 'Type of Institution': 'Private', 'Number of Years Worked There': 9, 'Medical Center Level': 'Primary', 'Number of Surgeries Performed': 79, 'Additional Responsibilities': ['Consulting civil engineer'], 'Percentage of Patients with Complications': 71.7773741869714,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'Baker, Schultz and Ross', 'Location': 'Lithuania', 'Type of Institution': 'Private', 'Number of Years Worked There': 10, 'Medical Center Level': 'Secondary', 'Number of Surgeries Performed': 931, 'Additional Responsibilities': ['Armed forces operational officer'], 'Percentage of Patients with Complications': 14.132605310044822,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'Warren Group', 'Location': 'Lithuania', 'Type of Institution': 'Public', 'Number of Years Worked There': 24, 'Medical Center Level': 'Tertiary', 'Number of Surgeries Performed': 43, 'Additional Responsibilities': ['Nutritional therapist'], 'Percentage of Patients with Complications': 97.7216354105901,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'Flores-Rose', 'Location': 'Lithuania', 'Type of Institution': 'Private', 'Number of Years Worked There': 20, 'Medical Center Level': 'Tertiary', 'Number of Surgeries Performed': 338, 'Additional Responsibilities': ['Manufacturing engineer', 'Journalist, newspaper', 'Optometrist'], 'Percentage of Patients with Complications': 65.2818458821195,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 {'Institution Name': 'Mckinney Group', 'Location': 'Lithuania', 'Type of Institution': 'Private', 'Number of Years Worked There': 10, 'Medical Center Level': 'Secondary', 'Number of Surgeries Performed': 149, 'Additional Responsibilities': ['Fast food restaurant manager', 'Programme researcher, broadcasting/film/video', 'Restaurant manager, fast food', 'Special educational needs teacher'], 'Percentage of Patients with Complications': 29.950497812870292, 'Patient Feedback': 'The surgery was performed adequately.', 'Patient Feedback Label': 3, 'Recommendation Letters': 'I strongly recommend this surgeon for their excellent work.', 'Recommendation Letters Label': 4, 'Recommendations from Former Employers': "This surgeon's work was not consistently up to standard.", 'Recommendations from Former Employers Label': 2}]</t>
  </si>
  <si>
    <t>Ramos, Long and Craig</t>
  </si>
  <si>
    <t>Ms. Vicki Delgado</t>
  </si>
  <si>
    <t>(621)673-3763x913</t>
  </si>
  <si>
    <t>[('Trauma Surgery', 61, datetime.date(2001, 1, 15), datetime.date(2000, 10, 11)), ('Physiology', 62, datetime.date(2001, 5, 16), datetime.date(2000, 9, 8)), ('Transplant Surgery', 69, datetime.date(2001, 8, 14), datetime.date(2001, 3, 7)), ('Pediatric Surgery', 88, datetime.date(2000, 10, 16), datetime.date(2000, 6, 3)), ('Ethics in Medical Practice', 78, datetime.date(2001, 2, 11), datetime.date(2001, 4, 28)), ('Trauma Surgery', 71, datetime.date(2000, 2, 15), datetime.date(2000, 11, 6)), ('Anesthesiology', 79, datetime.date(2001, 5, 27), datetime.date(2001, 3, 8)), ('Biochemistry', 56, datetime.date(2000, 8, 9), datetime.date(2001, 5, 12)), ('Physiology', 76, datetime.date(2000, 11, 30), datetime.date(2000, 9, 19)), ('Transplant Surgery', 63, datetime.date(2000, 9, 27), datetime.date(2000, 3, 9))]</t>
  </si>
  <si>
    <t>[{'Institution Name': 'Morris, Richardson and Johnson', 'Location': 'United States', 'Type of Institution': 'Public', 'Number of Years Worked There': 15, 'Medical Center Level': 'Primary', 'Number of Surgeries Performed': 160, 'Additional Responsibilities': ['Advice worker', 'Risk manager', 'Data scientist', 'Press sub'], 'Percentage of Patients with Complications': 42.028520547629256,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'Martin, Richardson and Perkins', 'Location': 'United States', 'Type of Institution': 'Public', 'Number of Years Worked There': 16, 'Medical Center Level': 'Tertiary', 'Number of Surgeries Performed': 829, 'Additional Responsibilities': ['Cabin crew', 'Control and instrumentation engineer'], 'Percentage of Patients with Complications': 50.526735064825765,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 {'Institution Name': 'Jones, Clark and Mcclure', 'Location': 'United States', 'Type of Institution': 'Private', 'Number of Years Worked There': 16, 'Medical Center Level': 'Primary', 'Number of Surgeries Performed': 648, 'Additional Responsibilities': ['Operational investment banker', 'Office manager', 'Nurse, mental health', 'Make'], 'Percentage of Patients with Complications': 7.163778344867078, 'Patient Feedback': "The doctor's care was satisfactory.", 'Patient Feedback Label': 3, 'Recommendation Letters': 'The surgeon performs to a satisfactory level.', 'Recommendation Letters Label': 3, 'Recommendations from Former Employers': "This surgeon's conduct was occasionally problematic.", 'Recommendations from Former Employers Label': 2}]</t>
  </si>
  <si>
    <t>Frost PLC</t>
  </si>
  <si>
    <t>Terry Tanner</t>
  </si>
  <si>
    <t>557-879-9962x0862</t>
  </si>
  <si>
    <t>[('Microbiology', 90, datetime.date(2005, 5, 13), datetime.date(2004, 9, 10)), ('Pathology', 54, datetime.date(2006, 12, 6), datetime.date(2006, 4, 30)), ('Transplant Surgery', 83, datetime.date(2006, 11, 6), datetime.date(2004, 10, 4)), ('Ethics in Medical Practice', 87, datetime.date(2005, 10, 8), datetime.date(2005, 9, 3)), ('Anatomy', 88, datetime.date(2004, 12, 28), datetime.date(2005, 10, 26)), ('Pathology', 71, datetime.date(2005, 3, 21), datetime.date(2005, 10, 30)), ('Anatomy', 97, datetime.date(2005, 1, 9), datetime.date(2006, 6, 7)), ('Cardiothoracic Surgery', 69, datetime.date(2005, 8, 28), datetime.date(2006, 3, 26)), ('Biochemistry', 52, datetime.date(2005, 5, 21), datetime.date(2005, 7, 30)), ('Robotic Surgery', 91, datetime.date(2006, 4, 7), datetime.date(2006, 10, 7))]</t>
  </si>
  <si>
    <t>[{'Institution Name': 'Silva, Powell and Jordan', 'Location': 'United States', 'Type of Institution': 'Public', 'Number of Years Worked There': 23, 'Medical Center Level': 'Secondary', 'Number of Surgeries Performed': 687, 'Additional Responsibilities': ['Mechanical engineer', 'Education officer, environmental', 'Games developer', 'Land', 'Pharmacologist'], 'Percentage of Patients with Complications': 82.88332942121035,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 {'Institution Name': 'Pacheco Ltd', 'Location': 'United States', 'Type of Institution': 'Public', 'Number of Years Worked There': 12, 'Medical Center Level': 'Secondary', 'Number of Surgeries Performed': 664, 'Additional Responsibilities': [], 'Percentage of Patients with Complications': 75.91044627257642, 'Patient Feedback': 'The surgery was okay but the recovery was tough.', 'Patient Feedback Label': 2, 'Recommendation Letters': 'This surgeon is an outstanding professional.', 'Recommendation Letters Label': 4, 'Recommendations from Former Employers': "This surgeon's behavior was sometimes concerning.", 'Recommendations from Former Employers Label': 2}]</t>
  </si>
  <si>
    <t>Jackson Inc</t>
  </si>
  <si>
    <t>Heather Cordova</t>
  </si>
  <si>
    <t>(875)321-5531</t>
  </si>
  <si>
    <t>[('Oncological Surgery', 77, datetime.date(1999, 12, 16), datetime.date(2000, 12, 20)), ('Microbiology', 71, datetime.date(2006, 10, 5), datetime.date(2000, 12, 27)), ('Trauma Surgery', 67, datetime.date(2005, 3, 16), datetime.date(2000, 4, 27)), ('Robotic Surgery', 80, datetime.date(2004, 7, 11), datetime.date(2004, 1, 6)), ('Anesthesiology', 70, datetime.date(2003, 6, 17), datetime.date(2007, 12, 18)), ('Emergency Medicine', 93, datetime.date(1998, 9, 23), datetime.date(2004, 4, 12)), ('Pharmacology', 75, datetime.date(2004, 7, 7), datetime.date(2007, 6, 3)), ('Microbiology', 83, datetime.date(2006, 5, 12), datetime.date(1999, 10, 11)), ('Cardiothoracic Surgery', 69, datetime.date(1999, 3, 4), datetime.date(2005, 5, 28)), ('Anesthesiology', 61, datetime.date(2004, 7, 16), datetime.date(2002, 12, 18))]</t>
  </si>
  <si>
    <t>[{'Institution Name': 'Jones-Garner', 'Location': 'Russia', 'Type of Institution': 'Private', 'Number of Years Worked There': 15, 'Medical Center Level': 'Tertiary', 'Number of Surgeries Performed': 461, 'Additional Responsibilities': ['Trade union research officer', 'Producer, radio'], 'Percentage of Patients with Complications': 23.971738886965454,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'Sherman Ltd', 'Location': 'Russia', 'Type of Institution': 'Private', 'Number of Years Worked There': 19, 'Medical Center Level': 'Primary', 'Number of Surgeries Performed': 472, 'Additional Responsibilities': ['Dance movement psychotherapist'], 'Percentage of Patients with Complications': 63.16051703468135,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'Burgess Group', 'Location': 'Russia', 'Type of Institution': 'Public', 'Number of Years Worked There': 29, 'Medical Center Level': 'Primary', 'Number of Surgeries Performed': 755, 'Additional Responsibilities': ['Banker', 'Psychologist, forensic', 'Scientist, physiological', 'Programmer, applications', 'Exhibitions officer, museum/gallery'], 'Percentage of Patients with Complications': 26.966229191454104,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 {'Institution Name': 'Price and Sons', 'Location': 'Russia', 'Type of Institution': 'Public', 'Number of Years Worked There': 28, 'Medical Center Level': 'Tertiary', 'Number of Surgeries Performed': 394, 'Additional Responsibilities': ['Conservator, museum/gallery', 'Civil Service administrator', 'Solicitor', 'Marketing executive', 'Osteopath'], 'Percentage of Patients with Complications': 31.070886815026412, 'Patient Feedback': "The best medical experience I've ever had. Highly recommend.", 'Patient Feedback Label': 5, 'Recommendation Letters': "The surgeon's performance has been consistently high.", 'Recommendation Letters Label': 4, 'Recommendations from Former Employers': 'This surgeon is an exceptional professional with outstanding skills.', 'Recommendations from Former Employers Label': 5}]</t>
  </si>
  <si>
    <t>Brown, Hernandez and Moore</t>
  </si>
  <si>
    <t>Gregory Rosales</t>
  </si>
  <si>
    <t>789-679-5505</t>
  </si>
  <si>
    <t>[('Plastic and Reconstructive Surgery', 99, datetime.date(2004, 6, 21), datetime.date(2003, 11, 16)), ('Transplant Surgery', 97, datetime.date(2004, 8, 1), datetime.date(2003, 12, 4)), ('Anatomy', 68, datetime.date(2004, 5, 7), datetime.date(2003, 10, 17)), ('Pathology', 59, datetime.date(2003, 1, 7), datetime.date(2003, 4, 29)), ('Transplant Surgery', 87, datetime.date(2004, 11, 18), datetime.date(2003, 4, 4)), ('Robotic Surgery', 51, datetime.date(2004, 3, 12), datetime.date(2004, 11, 5)), ('Pharmacology', 73, datetime.date(2004, 3, 5), datetime.date(2004, 10, 3)), ('Biochemistry', 52, datetime.date(2002, 12, 29), datetime.date(2003, 9, 9)), ('Anatomy', 99, datetime.date(2004, 4, 20), datetime.date(2003, 3, 6)), ('Anesthesiology', 54, datetime.date(2003, 4, 12), datetime.date(2003, 12, 29))]</t>
  </si>
  <si>
    <t>[{'Institution Name': 'Lane, Martinez and Stein', 'Location': 'South Africa', 'Type of Institution': 'Private', 'Number of Years Worked There': 23, 'Medical Center Level': 'Primary', 'Number of Surgeries Performed': 61, 'Additional Responsibilities': ['Chemist, analytical', 'Toxicologist', 'Sports therapist'], 'Percentage of Patients with Complications': 49.65916899826982,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'Clark, Dennis and Wallace', 'Location': 'South Africa', 'Type of Institution': 'Public', 'Number of Years Worked There': 1, 'Medical Center Level': 'Primary', 'Number of Surgeries Performed': 811, 'Additional Responsibilities': ['Dentist', 'Surveyor, minerals', 'Engineer, land', 'Warehouse manager', 'Fish farm manager'], 'Percentage of Patients with Complications': 84.26509667361577,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'Kennedy-Mccoy', 'Location': 'South Africa', 'Type of Institution': 'Private', 'Number of Years Worked There': 10, 'Medical Center Level': 'Primary', 'Number of Surgeries Performed': 118, 'Additional Responsibilities': ['Accommodation manager', 'Scientist, research (medical)', 'Editor, commissioning', 'Water engineer'], 'Percentage of Patients with Complications': 53.43716366537732,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'Reid, White and Hayden', 'Location': 'South Africa', 'Type of Institution': 'Private', 'Number of Years Worked There': 10, 'Medical Center Level': 'Secondary', 'Number of Surgeries Performed': 277, 'Additional Responsibilities': ['Conference centre manager', 'Medical laboratory scientific officer'], 'Percentage of Patients with Complications': 8.88418209033388,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 {'Institution Name': 'Ramirez LLC', 'Location': 'South Africa', 'Type of Institution': 'Public', 'Number of Years Worked There': 1, 'Medical Center Level': 'Primary', 'Number of Surgeries Performed': 176, 'Additional Responsibilities': ['Surgeon'], 'Percentage of Patients with Complications': 10.645267890100529, 'Patient Feedback': 'Excellent care and results. The doctor was outstanding.', 'Patient Feedback Label': 5, 'Recommendation Letters': 'This surgeon is among the best I have worked with.', 'Recommendation Letters Label': 5, 'Recommendations from Former Employers': "There are no significant issues with this surgeon's performance.", 'Recommendations from Former Employers Label': 3}]</t>
  </si>
  <si>
    <t>Taylor Group</t>
  </si>
  <si>
    <t>Keith Chapman</t>
  </si>
  <si>
    <t>[('Oncological Surgery', 99, datetime.date(2003, 5, 4), datetime.date(2003, 4, 6)), ('Pharmacology', 54, datetime.date(2003, 4, 10), datetime.date(2003, 4, 15)), ('Orthopedic Surgery', 58, datetime.date(2003, 4, 14), datetime.date(2003, 5, 22)), ('Physiology', 52, datetime.date(2003, 4, 16), datetime.date(2003, 3, 20)), ('Microbiology', 69, datetime.date(2003, 3, 20), datetime.date(2003, 4, 10)), ('Pathology', 87, datetime.date(2003, 4, 18), datetime.date(2003, 3, 26)), ('Biochemistry', 92, datetime.date(2003, 5, 24), datetime.date(2003, 3, 20)), ('Oncological Surgery', 72, datetime.date(2003, 5, 13), datetime.date(2003, 5, 20)), ('Microbiology', 91, datetime.date(2003, 5, 25), datetime.date(2003, 4, 24)), ('Surgical Techniques', 56, datetime.date(2003, 4, 27), datetime.date(2003, 3, 30))]</t>
  </si>
  <si>
    <t>[{'Institution Name': 'Cannon Ltd', 'Location': 'Ethiopia', 'Type of Institution': 'Private', 'Number of Years Worked There': 12, 'Medical Center Level': 'Primary', 'Number of Surgeries Performed': 424, 'Additional Responsibilities': ['Accommodation manager', 'Engineering geologist'], 'Percentage of Patients with Complications': 97.02534967953372,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'Gaines-Guzman', 'Location': 'Ethiopia', 'Type of Institution': 'Private', 'Number of Years Worked There': 18, 'Medical Center Level': 'Tertiary', 'Number of Surgeries Performed': 882, 'Additional Responsibilities': [], 'Percentage of Patients with Complications': 60.48582278506355,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'Holt-Nichols', 'Location': 'Ethiopia', 'Type of Institution': 'Public', 'Number of Years Worked There': 1, 'Medical Center Level': 'Secondary', 'Number of Surgeries Performed': 747, 'Additional Responsibilities': ['Hydrographic surveyor'], 'Percentage of Patients with Complications': 89.76803672372142,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'Huber-Luna', 'Location': 'Ethiopia', 'Type of Institution': 'Private', 'Number of Years Worked There': 2, 'Medical Center Level': 'Primary', 'Number of Surgeries Performed': 974, 'Additional Responsibilities': ['Chartered certified accountant'], 'Percentage of Patients with Complications': 52.07165305117278,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 {'Institution Name': 'Sellers and Sons', 'Location': 'Ethiopia', 'Type of Institution': 'Public', 'Number of Years Worked There': 1, 'Medical Center Level': 'Tertiary', 'Number of Surgeries Performed': 921, 'Additional Responsibilities': ['Health promotion specialist', 'Geophysical data processor', 'Careers adviser'], 'Percentage of Patients with Complications': 11.946028492773275, 'Patient Feedback': 'A very positive surgical experience.', 'Patient Feedback Label': 4, 'Recommendation Letters': "The surgeon's overall performance is unacceptable.", 'Recommendation Letters Label': 1, 'Recommendations from Former Employers': "The surgeon's performance has been consistently exemplary.", 'Recommendations from Former Employers Label': 4}]</t>
  </si>
  <si>
    <t>Stone, Schneider and Delacruz</t>
  </si>
  <si>
    <t>Veronica Jensen</t>
  </si>
  <si>
    <t>[('Vascular Surgery', 95, datetime.date(2001, 8, 18), datetime.date(2003, 2, 11)), ('Neurosurgery', 71, datetime.date(2006, 12, 11), datetime.date(2000, 12, 19)), ('Physiology', 52, datetime.date(2001, 12, 27), datetime.date(2006, 12, 25)), ('Emergency Medicine', 90, datetime.date(2002, 6, 1), datetime.date(2002, 7, 3)), ('Pathology', 77, datetime.date(2008, 2, 4), datetime.date(2006, 7, 29)), ('Anesthesiology', 76, datetime.date(2002, 1, 14), datetime.date(2000, 12, 10)), ('Emergency Medicine', 60, datetime.date(2000, 9, 22), datetime.date(2005, 4, 15)), ('Cardiothoracic Surgery', 74, datetime.date(2002, 12, 2), datetime.date(2000, 10, 30)), ('Robotic Surgery', 88, datetime.date(2000, 8, 18), datetime.date(2006, 8, 28)), ('Ethics in Medical Practice', 64, datetime.date(2001, 5, 19), datetime.date(2005, 2, 27))]</t>
  </si>
  <si>
    <t>[{'Institution Name': 'Butler-Williams', 'Location': 'Germany', 'Type of Institution': 'Public', 'Number of Years Worked There': 24, 'Medical Center Level': 'Secondary', 'Number of Surgeries Performed': 181, 'Additional Responsibilities': ['Magazine features editor', 'Research officer, political party', 'Retail manager'], 'Percentage of Patients with Complications': 72.23390918520671,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'Hodges, Meyer and Turner', 'Location': 'Germany', 'Type of Institution': 'Public', 'Number of Years Worked There': 8, 'Medical Center Level': 'Tertiary', 'Number of Surgeries Performed': 87, 'Additional Responsibilities': [], 'Percentage of Patients with Complications': 84.9179602197325,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 {'Institution Name': 'Ward-Mitchell', 'Location': 'Germany', 'Type of Institution': 'Public', 'Number of Years Worked There': 3, 'Medical Center Level': 'Primary', 'Number of Surgeries Performed': 430, 'Additional Responsibilities': [], 'Percentage of Patients with Complications': 22.030210591129517, 'Patient Feedback': 'I felt uneasy about the whole process.', 'Patient Feedback Label': 2, 'Recommendation Letters': "There have been occasional issues with this surgeon's work.", 'Recommendation Letters Label': 2, 'Recommendations from Former Employers': 'I strongly recommend this surgeon for their exceptional skills.', 'Recommendations from Former Employers Label': 5}]</t>
  </si>
  <si>
    <t>Parrish-Davis</t>
  </si>
  <si>
    <t>Ana Barr</t>
  </si>
  <si>
    <t>001-867-618-6071x111</t>
  </si>
  <si>
    <t>[('Robotic Surgery', 99, datetime.date(2000, 11, 25), datetime.date(1996, 10, 20)), ('Pharmacology', 88, datetime.date(1997, 7, 15), datetime.date(2000, 8, 29)), ('Anatomy', 77, datetime.date(1998, 3, 10), datetime.date(1999, 5, 14)), ('Microbiology', 64, datetime.date(1997, 8, 6), datetime.date(1997, 10, 29)), ('Cardiothoracic Surgery', 97, datetime.date(1999, 2, 20), datetime.date(1998, 12, 26)), ('Physiology', 92, datetime.date(1998, 4, 30), datetime.date(2002, 6, 2)), ('Plastic and Reconstructive Surgery', 91, datetime.date(1999, 11, 13), datetime.date(1997, 4, 29)), ('Transplant Surgery', 56, datetime.date(1995, 10, 21), datetime.date(2000, 3, 2)), ('Neurosurgery', 81, datetime.date(2002, 8, 13), datetime.date(1998, 7, 17)), ('Trauma Surgery', 84, datetime.date(1998, 12, 1), datetime.date(1995, 9, 28))]</t>
  </si>
  <si>
    <t>[{'Institution Name': 'Collins Ltd', 'Location': 'France', 'Type of Institution': 'Private', 'Number of Years Worked There': 17, 'Medical Center Level': 'Primary', 'Number of Surgeries Performed': 564, 'Additional Responsibilities': ['Exhibition designer', 'Forest/woodland manager', 'Interpreter', 'Materials engineer'], 'Percentage of Patients with Complications': 40.620208166839966, 'Patient Feedback': 'The procedure was successful and the doctor was very attentive.', 'Patient Feedback Label': 4, 'Recommendation Letters': 'The surgeon has performed to a competent standard.', 'Recommendation Letters Label': 3, 'Recommendations from Former Employers': "The surgeon's work is adequate and meets standards.", 'Recommendations from Former Employers Label': 3}]</t>
  </si>
  <si>
    <t>Baldwin PLC</t>
  </si>
  <si>
    <t>Lauren Ballard</t>
  </si>
  <si>
    <t>725.272.3517</t>
  </si>
  <si>
    <t>[('Pharmacology', 92, datetime.date(2004, 5, 14), datetime.date(2004, 2, 14)), ('Plastic and Reconstructive Surgery', 93, datetime.date(2004, 10, 31), datetime.date(2004, 3, 16)), ('Biochemistry', 94, datetime.date(2004, 9, 18), datetime.date(2004, 8, 27)), ('Microbiology', 66, datetime.date(2004, 11, 8), datetime.date(2004, 2, 14)), ('Emergency Medicine', 77, datetime.date(2005, 1, 19), datetime.date(2003, 11, 27)), ('Cardiothoracic Surgery', 84, datetime.date(2004, 2, 7), datetime.date(2004, 11, 26)), ('Pediatric Surgery', 76, datetime.date(2004, 9, 14), datetime.date(2004, 6, 5)), ('Pathology', 85, datetime.date(2004, 3, 30), datetime.date(2004, 3, 3)), ('Ethics in Medical Practice', 87, datetime.date(2004, 9, 7), datetime.date(2003, 9, 28)), ('Robotic Surgery', 70, datetime.date(2004, 1, 25), datetime.date(2003, 9, 22))]</t>
  </si>
  <si>
    <t>[{'Institution Name': 'Dean-Bond', 'Location': 'Ethiopia', 'Type of Institution': 'Public', 'Number of Years Worked There': 20, 'Medical Center Level': 'Tertiary', 'Number of Surgeries Performed': 478, 'Additional Responsibilities': ['Education officer, environmental'], 'Percentage of Patients with Complications': 46.079834806399724, 'Patient Feedback': 'The surgery had complications and the doctor was not helpful.', 'Patient Feedback Label': 2, 'Recommendation Letters': "The surgeon's performance is acceptable.", 'Recommendation Letters Label': 3, 'Recommendations from Former Employers': "This surgeon's behavior and performance were unacceptable.", 'Recommendations from Former Employers Label': 1}]</t>
  </si>
  <si>
    <t>Shaw-Roth</t>
  </si>
  <si>
    <t>Matthew Lambert</t>
  </si>
  <si>
    <t>(796)803-3277x50603</t>
  </si>
  <si>
    <t>[('Cardiothoracic Surgery', 73, datetime.date(2002, 6, 7), datetime.date(2002, 8, 22)), ('Ethics in Medical Practice', 52, datetime.date(1998, 2, 22), datetime.date(2000, 4, 13)), ('Transplant Surgery', 57, datetime.date(2007, 4, 13), datetime.date(2002, 10, 26)), ('Orthopedic Surgery', 68, datetime.date(2005, 9, 23), datetime.date(1997, 6, 14)), ('Cardiothoracic Surgery', 86, datetime.date(2003, 9, 9), datetime.date(2004, 11, 21)), ('Pharmacology', 67, datetime.date(2006, 5, 24), datetime.date(1998, 8, 18)), ('Oncological Surgery', 66, datetime.date(1997, 3, 10), datetime.date(2004, 2, 16)), ('Orthopedic Surgery', 68, datetime.date(2004, 2, 27), datetime.date(1996, 12, 2)), ('Physiology', 94, datetime.date(1997, 11, 23), datetime.date(1998, 6, 26)), ('Plastic and Reconstructive Surgery', 67, datetime.date(1998, 10, 9), datetime.date(2002, 1, 19))]</t>
  </si>
  <si>
    <t>[{'Institution Name': 'Sims-Anderson', 'Location': 'Germany', 'Type of Institution': 'Private', 'Number of Years Worked There': 30, 'Medical Center Level': 'Tertiary', 'Number of Surgeries Performed': 703, 'Additional Responsibilities': ['Accommodation manager', 'Careers information officer'], 'Percentage of Patients with Complications': 23.455883465839456,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'Payne-Gibson', 'Location': 'Germany', 'Type of Institution': 'Private', 'Number of Years Worked There': 16, 'Medical Center Level': 'Secondary', 'Number of Surgeries Performed': 99, 'Additional Responsibilities': ['Data scientist', 'Wellsite geologist', 'Public relations account executive'], 'Percentage of Patients with Complications': 20.685255608740547,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'Baker, Moran and Moore', 'Location': 'Germany', 'Type of Institution': 'Public', 'Number of Years Worked There': 23, 'Medical Center Level': 'Secondary', 'Number of Surgeries Performed': 625, 'Additional Responsibilities': [], 'Percentage of Patients with Complications': 75.16332582305513,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'Lee Inc', 'Location': 'Germany', 'Type of Institution': 'Public', 'Number of Years Worked There': 13, 'Medical Center Level': 'Tertiary', 'Number of Surgeries Performed': 728, 'Additional Responsibilities': [], 'Percentage of Patients with Complications': 73.91166038583049,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 {'Institution Name': 'Smith Ltd', 'Location': 'Germany', 'Type of Institution': 'Private', 'Number of Years Worked There': 7, 'Medical Center Level': 'Secondary', 'Number of Surgeries Performed': 225, 'Additional Responsibilities': ['Therapist, horticultural', 'Call centre manager', 'Aid worker', 'Operations geologist', 'Secretary, company'], 'Percentage of Patients with Complications': 8.13102744160361, 'Patient Feedback': 'The procedure was a disaster, and I felt very unsafe.', 'Patient Feedback Label': 1, 'Recommendation Letters': "The surgeon's performance is acceptable.", 'Recommendation Letters Label': 3, 'Recommendations from Former Employers': 'Numerous complaints were received about this surgeon.', 'Recommendations from Former Employers Label': 1}]</t>
  </si>
  <si>
    <t>Crawford-Hicks</t>
  </si>
  <si>
    <t>Laura Wilcox</t>
  </si>
  <si>
    <t>853-240-4400x063</t>
  </si>
  <si>
    <t>[('Microbiology', 67, datetime.date(2000, 2, 8), datetime.date(1998, 12, 22)), ('Anesthesiology', 77, datetime.date(1997, 2, 18), datetime.date(1997, 3, 23)), ('Cardiothoracic Surgery', 60, datetime.date(1999, 5, 18), datetime.date(1999, 11, 24)), ('Plastic and Reconstructive Surgery', 94, datetime.date(1999, 11, 13), datetime.date(2001, 2, 2)), ('Pharmacology', 80, datetime.date(2000, 7, 31), datetime.date(1999, 12, 30)), ('Vascular Surgery', 76, datetime.date(1998, 6, 20), datetime.date(1997, 3, 17)), ('Anatomy', 52, datetime.date(2001, 5, 15), datetime.date(1997, 7, 3)), ('Pediatric Surgery', 80, datetime.date(1997, 4, 27), datetime.date(2000, 5, 26)), ('Emergency Medicine', 86, datetime.date(1998, 4, 8), datetime.date(1997, 5, 18)), ('Cardiothoracic Surgery', 81, datetime.date(2000, 3, 9), datetime.date(2000, 5, 24))]</t>
  </si>
  <si>
    <t>[{'Institution Name': 'Harvey-Crawford', 'Location': 'Germany', 'Type of Institution': 'Private', 'Number of Years Worked There': 18, 'Medical Center Level': 'Secondary', 'Number of Surgeries Performed': 341, 'Additional Responsibilities': [], 'Percentage of Patients with Complications': 69.10165454932442,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'Smith-Wong', 'Location': 'Germany', 'Type of Institution': 'Public', 'Number of Years Worked There': 30, 'Medical Center Level': 'Secondary', 'Number of Surgeries Performed': 8, 'Additional Responsibilities': ['Community education officer', 'Advertising art director', 'Financial controller'], 'Percentage of Patients with Complications': 30.484036240020718,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 {'Institution Name': 'Liu and Sons', 'Location': 'Germany', 'Type of Institution': 'Public', 'Number of Years Worked There': 20, 'Medical Center Level': 'Secondary', 'Number of Surgeries Performed': 385, 'Additional Responsibilities': ['Town planner', 'Corporate investment banker', 'Scientist, product/process development', 'Scientist, audiological', 'Physiological scientist'], 'Percentage of Patients with Complications': 17.840825398043826, 'Patient Feedback': 'The overall experience was neutral.', 'Patient Feedback Label': 3, 'Recommendation Letters': "The surgeon's work is outstanding and reliable.", 'Recommendation Letters Label': 4, 'Recommendations from Former Employers': "This surgeon's work was not consistently up to standard.", 'Recommendations from Former Employers Label': 2}]</t>
  </si>
  <si>
    <t>Pearson-Schneider</t>
  </si>
  <si>
    <t>Kenneth Smith</t>
  </si>
  <si>
    <t>(441)999-2448</t>
  </si>
  <si>
    <t>[('Cardiothoracic Surgery', 78, datetime.date(1999, 6, 27), datetime.date(1996, 9, 9)), ('Microbiology', 92, datetime.date(2001, 4, 22), datetime.date(1997, 9, 17)), ('Oncological Surgery', 67, datetime.date(2003, 2, 6), datetime.date(1995, 11, 24)), ('Neurosurgery', 63, datetime.date(1998, 8, 29), datetime.date(1998, 11, 27)), ('Physiology', 83, datetime.date(2000, 10, 13), datetime.date(2001, 5, 26)), ('Ethics in Medical Practice', 82, datetime.date(1995, 12, 11), datetime.date(2002, 5, 19)), ('Biochemistry', 58, datetime.date(1995, 4, 21), datetime.date(1998, 9, 24)), ('Orthopedic Surgery', 74, datetime.date(2001, 2, 26), datetime.date(2001, 7, 29)), ('Neurosurgery', 51, datetime.date(2001, 4, 8), datetime.date(2003, 5, 26)), ('Pediatric Surgery', 93, datetime.date(1998, 3, 17), datetime.date(2001, 8, 27))]</t>
  </si>
  <si>
    <t>[{'Institution Name': 'Hicks and Sons', 'Location': 'South Africa', 'Type of Institution': 'Public', 'Number of Years Worked There': 11, 'Medical Center Level': 'Secondary', 'Number of Surgeries Performed': 185, 'Additional Responsibilities': [], 'Percentage of Patients with Complications': 97.70686114328895,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'Gates-Garcia', 'Location': 'South Africa', 'Type of Institution': 'Public', 'Number of Years Worked There': 15, 'Medical Center Level': 'Secondary', 'Number of Surgeries Performed': 792, 'Additional Responsibilities': ['Charity officer', 'Engineer, aeronautical', 'Town planner', 'Patent attorney', 'Therapist, occupational'], 'Percentage of Patients with Complications': 95.82880901997477,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'Robinson Inc', 'Location': 'South Africa', 'Type of Institution': 'Private', 'Number of Years Worked There': 15, 'Medical Center Level': 'Primary', 'Number of Surgeries Performed': 564, 'Additional Responsibilities': ['Medical physicist', 'Scientist, audiological'], 'Percentage of Patients with Complications': 83.63714185277604,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 {'Institution Name': 'Huang-Parker', 'Location': 'South Africa', 'Type of Institution': 'Private', 'Number of Years Worked There': 9, 'Medical Center Level': 'Primary', 'Number of Surgeries Performed': 697, 'Additional Responsibilities': ['Music tutor', 'Press photographer', 'Designer, textile', 'Art gallery manager'], 'Percentage of Patients with Complications': 61.849292190672955, 'Patient Feedback': 'Worst experience ever. The doctor made several mistakes.', 'Patient Feedback Label': 1, 'Recommendation Letters': 'The surgeon has performed at an acceptable level.', 'Recommendation Letters Label': 3, 'Recommendations from Former Employers': 'This surgeon failed to meet our performance criteria.', 'Recommendations from Former Employers Label': 1}]</t>
  </si>
  <si>
    <t>Hernandez, Stone and Ruiz</t>
  </si>
  <si>
    <t>Tommy Foster</t>
  </si>
  <si>
    <t>245-451-8138x736</t>
  </si>
  <si>
    <t>[('Cardiothoracic Surgery', 73, datetime.date(2005, 7, 7), datetime.date(2007, 6, 12)), ('Transplant Surgery', 84, datetime.date(2003, 8, 10), datetime.date(2008, 3, 5)), ('Oncological Surgery', 90, datetime.date(2004, 5, 18), datetime.date(2002, 12, 27)), ('Surgical Techniques', 67, datetime.date(2007, 11, 6), datetime.date(2004, 12, 26)), ('Transplant Surgery', 60, datetime.date(2000, 9, 30), datetime.date(2005, 4, 10)), ('Surgical Techniques', 53, datetime.date(2000, 3, 24), datetime.date(2004, 2, 28)), ('Pathology', 86, datetime.date(2003, 10, 6), datetime.date(1999, 7, 28)), ('Anatomy', 98, datetime.date(2001, 11, 8), datetime.date(2006, 5, 22)), ('Plastic and Reconstructive Surgery', 91, datetime.date(2006, 10, 17), datetime.date(2000, 12, 3)), ('Microbiology', 85, datetime.date(2001, 1, 7), datetime.date(2006, 5, 3))]</t>
  </si>
  <si>
    <t>[{'Institution Name': 'Phillips PLC', 'Location': 'Ethiopia', 'Type of Institution': 'Private', 'Number of Years Worked There': 2, 'Medical Center Level': 'Tertiary', 'Number of Surgeries Performed': 279, 'Additional Responsibilities': [], 'Percentage of Patients with Complications': 76.24985626800907, 'Patient Feedback': 'Neither happy nor unhappy with the surgery. It was okay.', 'Patient Feedback Label': 3, 'Recommendation Letters': 'The surgeon meets the expected professional standards.', 'Recommendation Letters Label': 3, 'Recommendations from Former Employers': "There were minor issues with this surgeon's behavior.", 'Recommendations from Former Employers Label': 2}]</t>
  </si>
  <si>
    <t>Norris Ltd</t>
  </si>
  <si>
    <t>Robert Dixon</t>
  </si>
  <si>
    <t>+1-658-431-7600x201</t>
  </si>
  <si>
    <t>[('Physiology', 70, datetime.date(2003, 6, 18), datetime.date(2000, 1, 27)), ('Surgical Techniques', 69, datetime.date(2001, 8, 16), datetime.date(1998, 3, 30)), ('Surgical Techniques', 97, datetime.date(2002, 11, 9), datetime.date(2001, 11, 11)), ('Pathology', 80, datetime.date(2003, 8, 14), datetime.date(1997, 12, 26)), ('Physiology', 63, datetime.date(2002, 7, 19), datetime.date(1998, 9, 12)), ('Surgical Techniques', 89, datetime.date(1997, 8, 6), datetime.date(2000, 10, 4)), ('Biochemistry', 53, datetime.date(1999, 6, 26), datetime.date(1997, 8, 13)), ('Pharmacology', 61, datetime.date(2003, 6, 1), datetime.date(2002, 5, 17)), ('Anesthesiology', 87, datetime.date(2001, 6, 21), datetime.date(1999, 11, 16)), ('Pediatric Surgery', 77, datetime.date(1998, 7, 26), datetime.date(2002, 6, 17))]</t>
  </si>
  <si>
    <t>[{'Institution Name': 'Soto PLC', 'Location': 'United States', 'Type of Institution': 'Public', 'Number of Years Worked There': 3, 'Medical Center Level': 'Secondary', 'Number of Surgeries Performed': 884, 'Additional Responsibilities': ['Radiographer, diagnostic', 'Artist', 'Retail buyer', 'Scientist, audiological'], 'Percentage of Patients with Complications': 82.79064891599404, 'Patient Feedback': 'The experience was positive and the surgery successful.', 'Patient Feedback Label': 4, 'Recommendation Letters': 'The surgeon has shown sufficient professional competence.', 'Recommendation Letters Label': 3, 'Recommendations from Former Employers': "I have the highest regard for this surgeon's skills and professionalism.", 'Recommendations from Former Employers Label': 5}]</t>
  </si>
  <si>
    <t>Harper-Riley</t>
  </si>
  <si>
    <t>Candace Mcdaniel</t>
  </si>
  <si>
    <t>[('Physiology', 94, datetime.date(2003, 7, 5), datetime.date(2004, 4, 4)), ('Biochemistry', 73, datetime.date(2004, 12, 1), datetime.date(2002, 4, 16)), ('Pathology', 88, datetime.date(2003, 2, 20), datetime.date(2002, 9, 20)), ('Pathology', 77, datetime.date(2003, 11, 28), datetime.date(2003, 12, 1)), ('Pharmacology', 72, datetime.date(2002, 6, 5), datetime.date(2002, 3, 20)), ('Vascular Surgery', 83, datetime.date(2004, 9, 10), datetime.date(2004, 11, 13)), ('Biochemistry', 94, datetime.date(2004, 3, 7), datetime.date(2004, 5, 7)), ('Physiology', 65, datetime.date(2004, 3, 17), datetime.date(2002, 6, 8)), ('Biochemistry', 76, datetime.date(2003, 8, 22), datetime.date(2002, 11, 16)), ('Robotic Surgery', 90, datetime.date(2002, 1, 25), datetime.date(2004, 12, 26))]</t>
  </si>
  <si>
    <t>[{'Institution Name': 'Luna Group', 'Location': 'South Africa', 'Type of Institution': 'Public', 'Number of Years Worked There': 21, 'Medical Center Level': 'Primary', 'Number of Surgeries Performed': 2, 'Additional Responsibilities': ['Surveyor, quantity', 'Race relations officer', 'Management consultant'], 'Percentage of Patients with Complications': 51.87374716963637,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'Welch-Reynolds', 'Location': 'South Africa', 'Type of Institution': 'Private', 'Number of Years Worked There': 5, 'Medical Center Level': 'Primary', 'Number of Surgeries Performed': 905, 'Additional Responsibilities': ['Cartographer', 'Production engineer', 'Recycling officer', 'English as a foreign language teacher', 'Scientist, marine'], 'Percentage of Patients with Complications': 44.51520887294741,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 {'Institution Name': 'Hodges-Simmons', 'Location': 'South Africa', 'Type of Institution': 'Private', 'Number of Years Worked There': 11, 'Medical Center Level': 'Primary', 'Number of Surgeries Performed': 918, 'Additional Responsibilities': ['Midwife', 'Radiographer, diagnostic', 'Meteorologist', 'Public affairs consultant'], 'Percentage of Patients with Complications': 27.768028205753346, 'Patient Feedback': "The worst medical experience I've ever had.", 'Patient Feedback Label': 1, 'Recommendation Letters': 'The surgeon performs to a satisfactory level.', 'Recommendation Letters Label': 3, 'Recommendations from Former Employers': "The surgeon's performance is unparalleled.", 'Recommendations from Former Employers Label': 5}]</t>
  </si>
  <si>
    <t>Caldwell, Miller and Hanson</t>
  </si>
  <si>
    <t>Gabrielle Wagner</t>
  </si>
  <si>
    <t>570-978-2158x7675</t>
  </si>
  <si>
    <t>[('Pediatric Surgery', 69, datetime.date(2007, 3, 27), datetime.date(2000, 4, 10)), ('Plastic and Reconstructive Surgery', 66, datetime.date(2007, 10, 19), datetime.date(2002, 9, 18)), ('Anesthesiology', 70, datetime.date(2001, 4, 25), datetime.date(1998, 9, 16)), ('Oncological Surgery', 53, datetime.date(2005, 4, 2), datetime.date(2001, 12, 10)), ('Plastic and Reconstructive Surgery', 77, datetime.date(1999, 9, 25), datetime.date(2005, 2, 17)), ('Vascular Surgery', 54, datetime.date(1998, 2, 8), datetime.date(2003, 11, 13)), ('Physiology', 95, datetime.date(2000, 6, 24), datetime.date(2000, 11, 6)), ('Pathology', 94, datetime.date(2007, 6, 27), datetime.date(2002, 10, 17)), ('Trauma Surgery', 69, datetime.date(2007, 7, 11), datetime.date(2002, 11, 28)), ('Robotic Surgery', 69, datetime.date(2004, 9, 22), datetime.date(2000, 9, 19))]</t>
  </si>
  <si>
    <t>[{'Institution Name': 'Baker-Stewart', 'Location': 'Russia', 'Type of Institution': 'Public', 'Number of Years Worked There': 16, 'Medical Center Level': 'Secondary', 'Number of Surgeries Performed': 310, 'Additional Responsibilities': [], 'Percentage of Patients with Complications': 89.95488728442275,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'Johnson PLC', 'Location': 'Russia', 'Type of Institution': 'Public', 'Number of Years Worked There': 24, 'Medical Center Level': 'Tertiary', 'Number of Surgeries Performed': 699, 'Additional Responsibilities': ['Health and safety inspector', 'Engineer, communications'], 'Percentage of Patients with Complications': 90.84984108210153,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 {'Institution Name': 'Hardy and Sons', 'Location': 'Russia', 'Type of Institution': 'Public', 'Number of Years Worked There': 7, 'Medical Center Level': 'Secondary', 'Number of Surgeries Performed': 849, 'Additional Responsibilities': ['Building control surveyor', 'Retail buyer', 'Occupational therapist'], 'Percentage of Patients with Complications': 95.61751179844345, 'Patient Feedback': 'The doctor was amazing. The surgery was perfect and the recovery was smooth.', 'Patient Feedback Label': 5, 'Recommendation Letters': "I have some reservations about this surgeon's abilities.", 'Recommendation Letters Label': 2, 'Recommendations from Former Employers': 'I have the utmost confidence in recommending this surgeon.', 'Recommendations from Former Employers Label': 5}]</t>
  </si>
  <si>
    <t>Brown, Shelton and Williams</t>
  </si>
  <si>
    <t>Robert Carrillo</t>
  </si>
  <si>
    <t>393-956-3235</t>
  </si>
  <si>
    <t>[('Cardiothoracic Surgery', 62, datetime.date(2005, 11, 28), datetime.date(2006, 5, 29)), ('Oncological Surgery', 100, datetime.date(2005, 12, 8), datetime.date(2005, 9, 24)), ('Pathology', 67, datetime.date(2005, 12, 6), datetime.date(2004, 9, 3)), ('Orthopedic Surgery', 76, datetime.date(2004, 9, 10), datetime.date(2004, 8, 9)), ('Transplant Surgery', 78, datetime.date(2006, 6, 16), datetime.date(2006, 5, 25)), ('Pathology', 75, datetime.date(2005, 5, 8), datetime.date(2005, 6, 9)), ('Microbiology', 71, datetime.date(2005, 11, 5), datetime.date(2005, 4, 12)), ('Physiology', 50, datetime.date(2005, 6, 20), datetime.date(2004, 8, 1)), ('Trauma Surgery', 78, datetime.date(2006, 5, 26), datetime.date(2006, 1, 3)), ('Trauma Surgery', 89, datetime.date(2004, 12, 4), datetime.date(2005, 9, 10))]</t>
  </si>
  <si>
    <t>[{'Institution Name': 'Carrillo PLC', 'Location': 'Canada', 'Type of Institution': 'Public', 'Number of Years Worked There': 19, 'Medical Center Level': 'Primary', 'Number of Surgeries Performed': 272, 'Additional Responsibilities': ['Product manager', 'Surveyor, mining', 'Artist', 'Sports therapist'], 'Percentage of Patients with Complications': 69.47130225772182,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'Watson and Sons', 'Location': 'Canada', 'Type of Institution': 'Private', 'Number of Years Worked There': 30, 'Medical Center Level': 'Tertiary', 'Number of Surgeries Performed': 640, 'Additional Responsibilities': ['Health physicist', 'Ceramics designer', 'Lawyer', 'Accountant, chartered public finance'], 'Percentage of Patients with Complications': 92.16716597723612,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'Cox, Sampson and Kelley', 'Location': 'Canada', 'Type of Institution': 'Public', 'Number of Years Worked There': 9, 'Medical Center Level': 'Secondary', 'Number of Surgeries Performed': 124, 'Additional Responsibilities': ['Engineer, site'], 'Percentage of Patients with Complications': 4.668886444259545,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 {'Institution Name': 'Guerra-Henderson', 'Location': 'Canada', 'Type of Institution': 'Public', 'Number of Years Worked There': 26, 'Medical Center Level': 'Primary', 'Number of Surgeries Performed': 193, 'Additional Responsibilities': ['Retail banker'], 'Percentage of Patients with Complications': 11.975070576302526, 'Patient Feedback': 'Excellent care and results. The doctor was outstanding.', 'Patient Feedback Label': 5, 'Recommendation Letters': "The surgeon's work is reliable and meets expectations.", 'Recommendation Letters Label': 3, 'Recommendations from Former Employers': "The surgeon's work is generally adequate.", 'Recommendations from Former Employers Label': 3}]</t>
  </si>
  <si>
    <t>Harris, Stone and Allen</t>
  </si>
  <si>
    <t>Thomas Thomas</t>
  </si>
  <si>
    <t>001-595-603-1614x410</t>
  </si>
  <si>
    <t>[('Vascular Surgery', 79, datetime.date(1998, 7, 15), datetime.date(1998, 5, 8)), ('Surgical Techniques', 73, datetime.date(1998, 4, 30), datetime.date(1998, 3, 1)), ('Transplant Surgery', 54, datetime.date(1998, 7, 29), datetime.date(1998, 2, 21)), ('Neurosurgery', 92, datetime.date(1998, 6, 26), datetime.date(1998, 7, 8)), ('Transplant Surgery', 62, datetime.date(1998, 6, 25), datetime.date(1998, 7, 27)), ('Microbiology', 53, datetime.date(1998, 5, 27), datetime.date(1998, 2, 19)), ('Plastic and Reconstructive Surgery', 74, datetime.date(1998, 8, 15), datetime.date(1998, 2, 10)), ('Neurosurgery', 76, datetime.date(1998, 4, 21), datetime.date(1998, 2, 19)), ('Anesthesiology', 62, datetime.date(1998, 3, 10), datetime.date(1998, 4, 6)), ('Transplant Surgery', 70, datetime.date(1998, 4, 3), datetime.date(1998, 4, 13))]</t>
  </si>
  <si>
    <t>[{'Institution Name': 'Mcintyre LLC', 'Location': 'United Kingdom', 'Type of Institution': 'Private', 'Number of Years Worked There': 4, 'Medical Center Level': 'Secondary', 'Number of Surgeries Performed': 786, 'Additional Responsibilities': ['Film/video editor', 'Telecommunications researcher', 'Restaurant manager, fast food'], 'Percentage of Patients with Complications': 78.06147606039902,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 {'Institution Name': 'Fisher-Martinez', 'Location': 'United Kingdom', 'Type of Institution': 'Public', 'Number of Years Worked There': 1, 'Medical Center Level': 'Primary', 'Number of Surgeries Performed': 277, 'Additional Responsibilities': ['Travel agency manager', 'Retail manager', 'Communications engineer', 'Copy'], 'Percentage of Patients with Complications': 70.1024248838113, 'Patient Feedback': 'Disappointed with the procedure and the lack of care.', 'Patient Feedback Label': 2, 'Recommendation Letters': 'The surgeon has received numerous negative reviews.', 'Recommendation Letters Label': 1, 'Recommendations from Former Employers': 'I strongly recommend this surgeon for their excellent work.', 'Recommendations from Former Employers Label': 4}]</t>
  </si>
  <si>
    <t>Barton-Brooks</t>
  </si>
  <si>
    <t>Scott Hoffman</t>
  </si>
  <si>
    <t>912.361.5254x006</t>
  </si>
  <si>
    <t>[('Transplant Surgery', 59, datetime.date(2005, 2, 11), datetime.date(2004, 11, 8)), ('Surgical Techniques', 53, datetime.date(2005, 3, 17), datetime.date(2004, 9, 1)), ('Microbiology', 81, datetime.date(2004, 1, 20), datetime.date(2004, 8, 3)), ('Trauma Surgery', 90, datetime.date(2004, 5, 22), datetime.date(2004, 9, 8)), ('Cardiothoracic Surgery', 80, datetime.date(2004, 8, 10), datetime.date(2004, 4, 3)), ('Orthopedic Surgery', 57, datetime.date(2003, 9, 26), datetime.date(2004, 7, 16)), ('Robotic Surgery', 70, datetime.date(2004, 11, 28), datetime.date(2003, 4, 25)), ('Anesthesiology', 59, datetime.date(2004, 9, 16), datetime.date(2003, 9, 24)), ('Robotic Surgery', 89, datetime.date(2003, 10, 16), datetime.date(2004, 4, 12)), ('Microbiology', 95, datetime.date(2005, 3, 31), datetime.date(2005, 7, 20))]</t>
  </si>
  <si>
    <t>[{'Institution Name': 'Hurst, Martinez and Livingston', 'Location': 'Romania', 'Type of Institution': 'Public', 'Number of Years Worked There': 24, 'Medical Center Level': 'Tertiary', 'Number of Surgeries Performed': 195, 'Additional Responsibilities': [], 'Percentage of Patients with Complications': 44.66434168036477,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'Smith-Robinson', 'Location': 'Romania', 'Type of Institution': 'Public', 'Number of Years Worked There': 8, 'Medical Center Level': 'Tertiary', 'Number of Surgeries Performed': 778, 'Additional Responsibilities': ['Financial planner', 'Ranger/warden', 'Press photographer'], 'Percentage of Patients with Complications': 95.69343743852558,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 {'Institution Name': 'Jones-Randall', 'Location': 'Romania', 'Type of Institution': 'Public', 'Number of Years Worked There': 29, 'Medical Center Level': 'Primary', 'Number of Surgeries Performed': 60, 'Additional Responsibilities': ['Human resources officer'], 'Percentage of Patients with Complications': 75.22457719900132, 'Patient Feedback': 'The doctor was professional, but the experience was average.', 'Patient Feedback Label': 3, 'Recommendation Letters': 'I highly recommend this surgeon for their skills and professionalism.', 'Recommendation Letters Label': 4, 'Recommendations from Former Employers': "The surgeon's performance has been consistently high.", 'Recommendations from Former Employers Label': 4}]</t>
  </si>
  <si>
    <t>Miller PLC</t>
  </si>
  <si>
    <t>Misty Baker</t>
  </si>
  <si>
    <t>(642)364-9828</t>
  </si>
  <si>
    <t>[('Pathology', 53, datetime.date(2002, 7, 21), datetime.date(2004, 11, 21)), ('Plastic and Reconstructive Surgery', 51, datetime.date(2004, 3, 25), datetime.date(2004, 3, 13)), ('Cardiothoracic Surgery', 92, datetime.date(2005, 1, 27), datetime.date(2004, 9, 6)), ('Pediatric Surgery', 68, datetime.date(2004, 10, 28), datetime.date(2003, 4, 16)), ('Vascular Surgery', 72, datetime.date(2004, 8, 4), datetime.date(2003, 7, 10)), ('Emergency Medicine', 63, datetime.date(2005, 2, 6), datetime.date(2003, 7, 10)), ('Biochemistry', 68, datetime.date(2002, 11, 28), datetime.date(2003, 10, 11)), ('Pediatric Surgery', 100, datetime.date(2002, 12, 28), datetime.date(2002, 10, 23)), ('Plastic and Reconstructive Surgery', 88, datetime.date(2002, 5, 10), datetime.date(2003, 4, 7)), ('Plastic and Reconstructive Surgery', 93, datetime.date(2002, 10, 17), datetime.date(2004, 11, 20))]</t>
  </si>
  <si>
    <t>[{'Institution Name': 'Perkins-Martin', 'Location': 'Poland', 'Type of Institution': 'Private', 'Number of Years Worked There': 1, 'Medical Center Level': 'Primary', 'Number of Surgeries Performed': 930, 'Additional Responsibilities': ['Aeronautical engineer', 'Solicitor', 'Insurance broker', 'Producer, radio'], 'Percentage of Patients with Complications': 18.543555544717893,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'Rose Group', 'Location': 'Poland', 'Type of Institution': 'Private', 'Number of Years Worked There': 5, 'Medical Center Level': 'Secondary', 'Number of Surgeries Performed': 222, 'Additional Responsibilities': ['Agricultural engineer'], 'Percentage of Patients with Complications': 94.10568118378661,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'Jimenez, Roberson and Hammond', 'Location': 'Poland', 'Type of Institution': 'Public', 'Number of Years Worked There': 29, 'Medical Center Level': 'Tertiary', 'Number of Surgeries Performed': 744, 'Additional Responsibilities': ['Chemical engineer', 'Oncologist', 'Clinical scientist, histocompatibility and immunogenetics', 'Programme researcher, broadcasting/film/video'], 'Percentage of Patients with Complications': 57.44027096032305,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 {'Institution Name': 'Johnson Inc', 'Location': 'Poland', 'Type of Institution': 'Public', 'Number of Years Worked There': 1, 'Medical Center Level': 'Tertiary', 'Number of Surgeries Performed': 768, 'Additional Responsibilities': ['Civil Service fast streamer', 'Dispensing optician', 'Engineer, electrical', 'Warden/ranger'], 'Percentage of Patients with Complications': 88.33039031141809, 'Patient Feedback': 'The procedure was performed competently.', 'Patient Feedback Label': 3, 'Recommendation Letters': 'The surgeon has not demonstrated the required competencies.', 'Recommendation Letters Label': 1, 'Recommendations from Former Employers': 'This surgeon did not perform to our standards.', 'Recommendations from Former Employers Label': 1}]</t>
  </si>
  <si>
    <t>Wilson, Fitzgerald and Berg</t>
  </si>
  <si>
    <t>George Villa DDS</t>
  </si>
  <si>
    <t>323-396-0943x5387</t>
  </si>
  <si>
    <t>[('Biochemistry', 65, datetime.date(1998, 11, 16), datetime.date(1999, 2, 2)), ('Ethics in Medical Practice', 82, datetime.date(1999, 2, 5), datetime.date(1999, 2, 28)), ('Vascular Surgery', 79, datetime.date(1999, 2, 11), datetime.date(1998, 11, 1)), ('Biochemistry', 60, datetime.date(1999, 5, 11), datetime.date(1999, 4, 21)), ('Physiology', 51, datetime.date(1999, 1, 26), datetime.date(1999, 1, 17)), ('Robotic Surgery', 56, datetime.date(1998, 11, 8), datetime.date(1999, 2, 28)), ('Vascular Surgery', 80, datetime.date(1999, 3, 2), datetime.date(1998, 10, 27)), ('Emergency Medicine', 56, datetime.date(1999, 5, 2), datetime.date(1998, 11, 8)), ('Pharmacology', 93, datetime.date(1999, 4, 28), datetime.date(1999, 1, 2)), ('Physiology', 84, datetime.date(1999, 2, 14), datetime.date(1999, 5, 10))]</t>
  </si>
  <si>
    <t>[{'Institution Name': 'Gross and Sons', 'Location': 'Russia', 'Type of Institution': 'Public', 'Number of Years Worked There': 8, 'Medical Center Level': 'Secondary', 'Number of Surgeries Performed': 631, 'Additional Responsibilities': ['Scientist, marine', 'Public affairs consultant', 'Risk manager', 'Administrator, sports', 'Print production planner'], 'Percentage of Patients with Complications': 60.34107635416809,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'Jarvis, Peters and Dean', 'Location': 'Russia', 'Type of Institution': 'Private', 'Number of Years Worked There': 27, 'Medical Center Level': 'Primary', 'Number of Surgeries Performed': 312, 'Additional Responsibilities': ['Scientist, audiological', 'Broadcast presenter', 'Psychologist, forensic'], 'Percentage of Patients with Complications': 14.392627421899451,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 {'Institution Name': 'Hill-Davila', 'Location': 'Russia', 'Type of Institution': 'Private', 'Number of Years Worked There': 4, 'Medical Center Level': 'Primary', 'Number of Surgeries Performed': 1, 'Additional Responsibilities': ['Recruitment consultant', 'Engineer, agricultural'], 'Percentage of Patients with Complications': 47.02718760473369, 'Patient Feedback': 'I felt neglected and the aftercare was nonexistent.', 'Patient Feedback Label': 1, 'Recommendation Letters': 'I have serious reservations about this surgeon.', 'Recommendation Letters Label': 1, 'Recommendations from Former Employers': 'The surgeon has consistently met basic expectations.', 'Recommendations from Former Employers Label': 3}]</t>
  </si>
  <si>
    <t>Ashley Gaines</t>
  </si>
  <si>
    <t>+1-958-240-8432x2698</t>
  </si>
  <si>
    <t>[('Ethics in Medical Practice', 72, datetime.date(2005, 10, 17), datetime.date(2006, 7, 5)), ('Oncological Surgery', 89, datetime.date(2003, 2, 5), datetime.date(2003, 1, 21)), ('Transplant Surgery', 56, datetime.date(2003, 3, 17), datetime.date(2005, 1, 3)), ('Orthopedic Surgery', 52, datetime.date(2007, 2, 22), datetime.date(2007, 2, 26)), ('Robotic Surgery', 95, datetime.date(2003, 7, 24), datetime.date(2004, 7, 31)), ('Anesthesiology', 80, datetime.date(2003, 5, 19), datetime.date(2002, 7, 18)), ('Physiology', 92, datetime.date(2005, 12, 29), datetime.date(2005, 12, 27)), ('Orthopedic Surgery', 67, datetime.date(2006, 7, 19), datetime.date(2006, 6, 10)), ('Physiology', 87, datetime.date(2006, 1, 11), datetime.date(2003, 11, 21)), ('Cardiothoracic Surgery', 58, datetime.date(2005, 3, 24), datetime.date(2004, 5, 23))]</t>
  </si>
  <si>
    <t>[{'Institution Name': 'Bush, Walters and Jordan', 'Location': 'United States', 'Type of Institution': 'Public', 'Number of Years Worked There': 6, 'Medical Center Level': 'Primary', 'Number of Surgeries Performed': 370, 'Additional Responsibilities': ['Nurse, learning disability', 'Writer', 'Teacher, secondary school'], 'Percentage of Patients with Complications': 94.12672530586067,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'King, Hunt and Martin', 'Location': 'United States', 'Type of Institution': 'Public', 'Number of Years Worked There': 6, 'Medical Center Level': 'Primary', 'Number of Surgeries Performed': 860, 'Additional Responsibilities': ['Warden/ranger', 'Financial trader'], 'Percentage of Patients with Complications': 12.840981205407353,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'Williams-Gonzalez', 'Location': 'United States', 'Type of Institution': 'Private', 'Number of Years Worked There': 21, 'Medical Center Level': 'Tertiary', 'Number of Surgeries Performed': 352, 'Additional Responsibilities': ['Training and development officer'], 'Percentage of Patients with Complications': 68.9099956656244,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'Myers-Valdez', 'Location': 'United States', 'Type of Institution': 'Public', 'Number of Years Worked There': 8, 'Medical Center Level': 'Primary', 'Number of Surgeries Performed': 558, 'Additional Responsibilities': ['Engineer, civil (consulting)', 'Neurosurgeon', 'Technical sales engineer'], 'Percentage of Patients with Complications': 2.2482765472437993,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 {'Institution Name': 'Carter PLC', 'Location': 'United States', 'Type of Institution': 'Private', 'Number of Years Worked There': 4, 'Medical Center Level': 'Secondary', 'Number of Surgeries Performed': 682, 'Additional Responsibilities': ['Audiological scientist', 'Engineer, civil (consulting)', 'Pilot, airline', 'Tax inspector'], 'Percentage of Patients with Complications': 91.28555544944012, 'Patient Feedback': "Happy with the surgery and the doctor's professionalism.", 'Patient Feedback Label': 4, 'Recommendation Letters': "The surgeon's performance has been mixed.", 'Recommendation Letters Label': 2, 'Recommendations from Former Employers': "This surgeon's performance was not always satisfactory.", 'Recommendations from Former Employers Label': 2}]</t>
  </si>
  <si>
    <t>Walters, Davis and Martinez</t>
  </si>
  <si>
    <t>Sarah Anderson</t>
  </si>
  <si>
    <t>778.322.3091x36711</t>
  </si>
  <si>
    <t>[('Oncological Surgery', 86, datetime.date(1998, 6, 8), datetime.date(1998, 2, 3)), ('Emergency Medicine', 87, datetime.date(1998, 5, 6), datetime.date(1997, 6, 27)), ('Trauma Surgery', 50, datetime.date(1998, 6, 27), datetime.date(1997, 7, 8)), ('Transplant Surgery', 51, datetime.date(1997, 7, 22), datetime.date(1997, 10, 2)), ('Transplant Surgery', 76, datetime.date(1998, 11, 13), datetime.date(1997, 7, 18)), ('Pathology', 100, datetime.date(1998, 9, 27), datetime.date(1997, 10, 17)), ('Cardiothoracic Surgery', 56, datetime.date(1998, 3, 15), datetime.date(1997, 11, 16)), ('Plastic and Reconstructive Surgery', 95, datetime.date(1997, 7, 2), datetime.date(1998, 10, 19)), ('Transplant Surgery', 70, datetime.date(1997, 6, 20), datetime.date(1998, 9, 30)), ('Biochemistry', 99, datetime.date(1997, 6, 19), datetime.date(1997, 12, 5))]</t>
  </si>
  <si>
    <t>[{'Institution Name': 'Salas Group', 'Location': 'Romania', 'Type of Institution': 'Private', 'Number of Years Worked There': 14, 'Medical Center Level': 'Primary', 'Number of Surgeries Performed': 943, 'Additional Responsibilities': ['Make', 'Paramedic'], 'Percentage of Patients with Complications': 65.17589380027553,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'Holt LLC', 'Location': 'Romania', 'Type of Institution': 'Public', 'Number of Years Worked There': 29, 'Medical Center Level': 'Primary', 'Number of Surgeries Performed': 772, 'Additional Responsibilities': ['Nurse, mental health', 'Metallurgist', 'Designer, ceramics/pottery', 'Special educational needs teacher', 'Ecologist'], 'Percentage of Patients with Complications': 26.143463262374954,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'Schaefer Ltd', 'Location': 'Romania', 'Type of Institution': 'Private', 'Number of Years Worked There': 11, 'Medical Center Level': 'Primary', 'Number of Surgeries Performed': 610, 'Additional Responsibilities': ['Therapist, horticultural'], 'Percentage of Patients with Complications': 46.84745817090049,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'Byrd-Sharp', 'Location': 'Romania', 'Type of Institution': 'Public', 'Number of Years Worked There': 20, 'Medical Center Level': 'Secondary', 'Number of Surgeries Performed': 443, 'Additional Responsibilities': [], 'Percentage of Patients with Complications': 89.69402831160251,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 {'Institution Name': 'Moreno-Gross', 'Location': 'Romania', 'Type of Institution': 'Public', 'Number of Years Worked There': 24, 'Medical Center Level': 'Tertiary', 'Number of Surgeries Performed': 656, 'Additional Responsibilities': [], 'Percentage of Patients with Complications': 48.628811861399136, 'Patient Feedback': 'The surgery was performed adequately.', 'Patient Feedback Label': 3, 'Recommendation Letters': 'There have been too many problems with this surgeon.', 'Recommendation Letters Label': 1, 'Recommendations from Former Employers': 'The surgeon performs satisfactorily in most cases.', 'Recommendations from Former Employers Label': 3}]</t>
  </si>
  <si>
    <t>Richards-Chapman</t>
  </si>
  <si>
    <t>Debra White</t>
  </si>
  <si>
    <t>959.208.4005</t>
  </si>
  <si>
    <t>[('Surgical Techniques', 82, datetime.date(2007, 7, 2), datetime.date(2003, 7, 27)), ('Oncological Surgery', 54, datetime.date(2007, 9, 9), datetime.date(2003, 6, 4)), ('Ethics in Medical Practice', 91, datetime.date(2007, 9, 26), datetime.date(2003, 11, 24)), ('Trauma Surgery', 71, datetime.date(2006, 8, 3), datetime.date(2004, 1, 18)), ('Pediatric Surgery', 60, datetime.date(2006, 8, 29), datetime.date(2004, 10, 25)), ('Pediatric Surgery', 95, datetime.date(2003, 8, 4), datetime.date(2006, 3, 7)), ('Emergency Medicine', 70, datetime.date(2003, 6, 6), datetime.date(2006, 5, 29)), ('Oncological Surgery', 76, datetime.date(2006, 6, 16), datetime.date(2006, 2, 22)), ('Robotic Surgery', 84, datetime.date(2004, 3, 6), datetime.date(2004, 1, 6)), ('Microbiology', 51, datetime.date(2004, 11, 10), datetime.date(2003, 10, 19))]</t>
  </si>
  <si>
    <t>[{'Institution Name': 'Payne, Crawford and Rodriguez', 'Location': 'Romania', 'Type of Institution': 'Private', 'Number of Years Worked There': 17, 'Medical Center Level': 'Secondary', 'Number of Surgeries Performed': 247, 'Additional Responsibilities': ['Architectural technologist', 'Investment banker, operational', 'Tax adviser', 'Medical technical officer', 'Armed forces training and education officer'], 'Percentage of Patients with Complications': 71.79868311039831, 'Patient Feedback': 'The surgery went as planned, no surprises.', 'Patient Feedback Label': 3, 'Recommendation Letters': 'This surgeon has failed to meet basic professional standards.', 'Recommendation Letters Label': 1, 'Recommendations from Former Employers': 'I am confident in recommending this surgeon for any position.', 'Recommendations from Former Employers Label': 4}]</t>
  </si>
  <si>
    <t>Taylor-Hill</t>
  </si>
  <si>
    <t>Yvonne Harrison</t>
  </si>
  <si>
    <t>503-245-2470x324</t>
  </si>
  <si>
    <t>[('Neurosurgery', 70, datetime.date(2004, 5, 2), datetime.date(2000, 3, 8)), ('Cardiothoracic Surgery', 52, datetime.date(2004, 10, 8), datetime.date(2003, 11, 29)), ('Biochemistry', 60, datetime.date(2000, 4, 11), datetime.date(2000, 10, 6)), ('Pathology', 53, datetime.date(2005, 4, 23), datetime.date(2004, 9, 5)), ('Surgical Techniques', 86, datetime.date(2005, 3, 27), datetime.date(2004, 10, 12)), ('Orthopedic Surgery', 73, datetime.date(2002, 6, 18), datetime.date(2006, 6, 25)), ('Pathology', 99, datetime.date(2004, 11, 28), datetime.date(2005, 1, 19)), ('Microbiology', 83, datetime.date(2000, 12, 11), datetime.date(2003, 7, 1)), ('Surgical Techniques', 51, datetime.date(2003, 5, 4), datetime.date(2005, 12, 26)), ('Biochemistry', 52, datetime.date(2003, 10, 24), datetime.date(2004, 9, 20))]</t>
  </si>
  <si>
    <t>[{'Institution Name': 'Chapman, Paul and Ramirez', 'Location': 'Ukraine', 'Type of Institution': 'Public', 'Number of Years Worked There': 21, 'Medical Center Level': 'Tertiary', 'Number of Surgeries Performed': 534, 'Additional Responsibilities': ['Data scientist', 'Sales executive', 'Petroleum engineer', 'Heritage manager'], 'Percentage of Patients with Complications': 43.11816952801456, 'Patient Feedback': 'I had a positive experience and the surgery went well.', 'Patient Feedback Label': 4, 'Recommendation Letters': "The surgeon's performance is average and meets expectations.", 'Recommendation Letters Label': 3, 'Recommendations from Former Employers': "This surgeon's performance was occasionally below standard.", 'Recommendations from Former Employers Label': 2}]</t>
  </si>
  <si>
    <t>Flores-Gentry</t>
  </si>
  <si>
    <t>Kristina Perez</t>
  </si>
  <si>
    <t>436.734.7271x8228</t>
  </si>
  <si>
    <t>[('Emergency Medicine', 70, datetime.date(2002, 5, 8), datetime.date(2003, 6, 11)), ('Orthopedic Surgery', 87, datetime.date(2001, 7, 9), datetime.date(2002, 11, 20)), ('Vascular Surgery', 76, datetime.date(2002, 10, 2), datetime.date(2002, 9, 5)), ('Cardiothoracic Surgery', 50, datetime.date(2003, 7, 13), datetime.date(2002, 9, 5)), ('Transplant Surgery', 73, datetime.date(2002, 2, 7), datetime.date(2001, 8, 24)), ('Biochemistry', 55, datetime.date(2002, 7, 25), datetime.date(2001, 5, 29)), ('Anesthesiology', 63, datetime.date(2001, 9, 26), datetime.date(2003, 1, 31)), ('Trauma Surgery', 83, datetime.date(2002, 7, 1), datetime.date(2002, 6, 9)), ('Surgical Techniques', 97, datetime.date(2002, 2, 12), datetime.date(2003, 3, 12)), ('Pathology', 79, datetime.date(2003, 7, 25), datetime.date(2003, 4, 5))]</t>
  </si>
  <si>
    <t>[{'Institution Name': 'Stevens LLC', 'Location': 'Russia', 'Type of Institution': 'Public', 'Number of Years Worked There': 1, 'Medical Center Level': 'Primary', 'Number of Surgeries Performed': 899, 'Additional Responsibilities': ['Engineer, agricultural', 'Nurse, mental health', 'Logistics and distribution manager', 'Building control surveyor'], 'Percentage of Patients with Complications': 53.92031348023595, 'Patient Feedback': 'Fantastic experience! The doctor was highly professional, and the surgery was a great success. The care I received was top-notch.', 'Patient Feedback Label': 5, 'Recommendation Letters': 'I have no hesitation in recommending this surgeon.', 'Recommendation Letters Label': 5, 'Recommendations from Former Employers': "The surgeon's work is exceptional in every respect.", 'Recommendations from Former Employers Label': 5}]</t>
  </si>
  <si>
    <t>Willis, Nunez and Potter</t>
  </si>
  <si>
    <t>Matthew Martinez</t>
  </si>
  <si>
    <t>[('Physiology', 75, datetime.date(2004, 3, 7), datetime.date(1996, 12, 20)), ('Orthopedic Surgery', 57, datetime.date(1997, 10, 14), datetime.date(1998, 3, 12)), ('Plastic and Reconstructive Surgery', 97, datetime.date(2002, 7, 7), datetime.date(2003, 7, 8)), ('Robotic Surgery', 81, datetime.date(2004, 11, 11), datetime.date(2004, 6, 9)), ('Robotic Surgery', 58, datetime.date(2005, 10, 16), datetime.date(2005, 9, 18)), ('Robotic Surgery', 83, datetime.date(1996, 5, 8), datetime.date(2000, 1, 19)), ('Anesthesiology', 50, datetime.date(1996, 8, 4), datetime.date(1997, 12, 17)), ('Transplant Surgery', 87, datetime.date(2002, 1, 29), datetime.date(2003, 10, 27)), ('Microbiology', 58, datetime.date(2003, 4, 25), datetime.date(1999, 10, 29)), ('Pathology', 58, datetime.date(1996, 6, 3), datetime.date(2002, 10, 27))]</t>
  </si>
  <si>
    <t>[{'Institution Name': 'Mcgee-Hartman', 'Location': 'Lithuania', 'Type of Institution': 'Private', 'Number of Years Worked There': 5, 'Medical Center Level': 'Primary', 'Number of Surgeries Performed': 620, 'Additional Responsibilities': [], 'Percentage of Patients with Complications': 93.21680641417124,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'Porter and Sons', 'Location': 'Lithuania', 'Type of Institution': 'Public', 'Number of Years Worked There': 28, 'Medical Center Level': 'Tertiary', 'Number of Surgeries Performed': 602, 'Additional Responsibilities': ['Community education officer', 'Optometrist', 'Planning and development surveyor'], 'Percentage of Patients with Complications': 81.26117289432325,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'Adams Group', 'Location': 'Lithuania', 'Type of Institution': 'Private', 'Number of Years Worked There': 9, 'Medical Center Level': 'Tertiary', 'Number of Surgeries Performed': 985, 'Additional Responsibilities': ['Occupational psychologist', 'Immunologist', 'Psychologist, educational'], 'Percentage of Patients with Complications': 22.863174338476544,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'Smith, Hill and Schroeder', 'Location': 'Lithuania', 'Type of Institution': 'Public', 'Number of Years Worked There': 11, 'Medical Center Level': 'Secondary', 'Number of Surgeries Performed': 689, 'Additional Responsibilities': ['Metallurgist', 'Emergency planning/management officer', 'Commissioning editor', 'Photographer', 'Warehouse manager'], 'Percentage of Patients with Complications': 30.90288869144623,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 {'Institution Name': 'Simpson-Brown', 'Location': 'Lithuania', 'Type of Institution': 'Private', 'Number of Years Worked There': 6, 'Medical Center Level': 'Primary', 'Number of Surgeries Performed': 271, 'Additional Responsibilities': ['Television camera operator', 'Sports administrator', 'Midwife'], 'Percentage of Patients with Complications': 47.70266482449323, 'Patient Feedback': 'The care after the surgery was minimal.', 'Patient Feedback Label': 2, 'Recommendation Letters': 'The surgeon has consistently delivered excellent results.', 'Recommendation Letters Label': 4, 'Recommendations from Former Employers': 'The surgeon meets basic professional standards.', 'Recommendations from Former Employers Label': 3}]</t>
  </si>
  <si>
    <t>Pennington Inc</t>
  </si>
  <si>
    <t>Joseph Weaver</t>
  </si>
  <si>
    <t>001-588-995-7362x44385</t>
  </si>
  <si>
    <t>[('Anatomy', 89, datetime.date(2001, 3, 2), datetime.date(1996, 9, 16)), ('Pharmacology', 81, datetime.date(1996, 5, 31), datetime.date(1997, 11, 14)), ('Trauma Surgery', 92, datetime.date(1996, 9, 30), datetime.date(1995, 12, 27)), ('Orthopedic Surgery', 77, datetime.date(2001, 8, 12), datetime.date(2002, 1, 22)), ('Physiology', 55, datetime.date(1999, 7, 11), datetime.date(1998, 1, 3)), ('Orthopedic Surgery', 81, datetime.date(1995, 12, 11), datetime.date(2001, 3, 6)), ('Pharmacology', 97, datetime.date(2002, 9, 18), datetime.date(2000, 1, 24)), ('Orthopedic Surgery', 61, datetime.date(2002, 2, 20), datetime.date(2003, 5, 14)), ('Microbiology', 66, datetime.date(1995, 12, 5), datetime.date(1996, 9, 3)), ('Oncological Surgery', 68, datetime.date(1996, 12, 6), datetime.date(1999, 1, 21))]</t>
  </si>
  <si>
    <t>[{'Institution Name': 'White Group', 'Location': 'United States', 'Type of Institution': 'Public', 'Number of Years Worked There': 2, 'Medical Center Level': 'Tertiary', 'Number of Surgeries Performed': 275, 'Additional Responsibilities': ['Conservator, furniture', 'Public librarian', 'Call centre manager', 'Scientist, audiological', 'Restaurant manager, fast food'], 'Percentage of Patients with Complications': 43.25299567005092,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'Williams, Leon and Moyer', 'Location': 'United States', 'Type of Institution': 'Private', 'Number of Years Worked There': 24, 'Medical Center Level': 'Primary', 'Number of Surgeries Performed': 565, 'Additional Responsibilities': ['Musician', 'Research officer, political party', 'Cartographer'], 'Percentage of Patients with Complications': 87.77295566095876,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'Villegas Group', 'Location': 'United States', 'Type of Institution': 'Private', 'Number of Years Worked There': 12, 'Medical Center Level': 'Secondary', 'Number of Surgeries Performed': 893, 'Additional Responsibilities': ['Heritage manager', 'Manufacturing systems engineer', 'Air traffic controller'], 'Percentage of Patients with Complications': 25.446081053552604,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 {'Institution Name': 'Clayton LLC', 'Location': 'United States', 'Type of Institution': 'Public', 'Number of Years Worked There': 8, 'Medical Center Level': 'Tertiary', 'Number of Surgeries Performed': 647, 'Additional Responsibilities': ['Engineer, structural', 'Theatre stage manager', 'Financial risk analyst', 'Teaching laboratory technician'], 'Percentage of Patients with Complications': 13.707058468860023, 'Patient Feedback': 'The doctor was fantastic and the results were excellent.', 'Patient Feedback Label': 5, 'Recommendation Letters': "I have some doubts about this surgeon's professionalism.", 'Recommendation Letters Label': 2, 'Recommendations from Former Employers': "This surgeon's work quality varied.", 'Recommendations from Former Employers Label': 2}]</t>
  </si>
  <si>
    <t>Elliott-Tanner</t>
  </si>
  <si>
    <t>Brian Mitchell</t>
  </si>
  <si>
    <t>001-819-874-2020x43485</t>
  </si>
  <si>
    <t>[('Vascular Surgery', 65, datetime.date(1997, 2, 20), datetime.date(1999, 8, 6)), ('Plastic and Reconstructive Surgery', 54, datetime.date(1998, 9, 10), datetime.date(1997, 12, 9)), ('Physiology', 70, datetime.date(1998, 9, 11), datetime.date(1999, 3, 5)), ('Trauma Surgery', 62, datetime.date(1999, 7, 25), datetime.date(1998, 8, 22)), ('Plastic and Reconstructive Surgery', 65, datetime.date(1999, 7, 24), datetime.date(1997, 1, 11)), ('Transplant Surgery', 52, datetime.date(1998, 6, 20), datetime.date(1997, 3, 5)), ('Pathology', 61, datetime.date(1999, 7, 22), datetime.date(1998, 4, 28)), ('Orthopedic Surgery', 73, datetime.date(1997, 7, 18), datetime.date(1997, 2, 7)), ('Neurosurgery', 100, datetime.date(1999, 3, 25), datetime.date(1998, 12, 30)), ('Microbiology', 67, datetime.date(1997, 6, 23), datetime.date(1999, 3, 2))]</t>
  </si>
  <si>
    <t>[{'Institution Name': 'Guzman-Thomas', 'Location': 'United States', 'Type of Institution': 'Public', 'Number of Years Worked There': 30, 'Medical Center Level': 'Primary', 'Number of Surgeries Performed': 349, 'Additional Responsibilities': ['Engineer, drilling'], 'Percentage of Patients with Complications': 98.03312148006898,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 {'Institution Name': 'Garcia PLC', 'Location': 'United States', 'Type of Institution': 'Private', 'Number of Years Worked There': 11, 'Medical Center Level': 'Secondary', 'Number of Surgeries Performed': 878, 'Additional Responsibilities': ['Designer, exhibition/display', 'Water quality scientist', 'Programmer, systems', "Politician's assistant"], 'Percentage of Patients with Complications': 45.50743805758209, 'Patient Feedback': 'The surgery was okay but the recovery was tough.', 'Patient Feedback Label': 2, 'Recommendation Letters': 'I have no hesitation in recommending this surgeon.', 'Recommendation Letters Label': 5, 'Recommendations from Former Employers': "This surgeon's conduct was unprofessional.", 'Recommendations from Former Employers Label': 1}]</t>
  </si>
  <si>
    <t>Brooks Group</t>
  </si>
  <si>
    <t>Natalie Simpson</t>
  </si>
  <si>
    <t>+1-866-787-4136x9940</t>
  </si>
  <si>
    <t>[('Pharmacology', 65, datetime.date(2001, 8, 15), datetime.date(1998, 7, 5)), ('Physiology', 98, datetime.date(2004, 5, 3), datetime.date(2007, 2, 26)), ('Orthopedic Surgery', 79, datetime.date(1998, 3, 27), datetime.date(1998, 4, 7)), ('Biochemistry', 74, datetime.date(1997, 12, 4), datetime.date(2002, 12, 31)), ('Anesthesiology', 67, datetime.date(2004, 6, 30), datetime.date(1999, 9, 3)), ('Robotic Surgery', 89, datetime.date(2002, 9, 6), datetime.date(2000, 4, 8)), ('Pharmacology', 81, datetime.date(2000, 1, 14), datetime.date(1997, 10, 28)), ('Anesthesiology', 81, datetime.date(2003, 7, 4), datetime.date(1998, 1, 4)), ('Neurosurgery', 72, datetime.date(2000, 6, 9), datetime.date(2004, 10, 13)), ('Microbiology', 62, datetime.date(2000, 5, 7), datetime.date(2001, 2, 13))]</t>
  </si>
  <si>
    <t>[{'Institution Name': 'Preston, Jones and Johnson', 'Location': 'United States', 'Type of Institution': 'Private', 'Number of Years Worked There': 26, 'Medical Center Level': 'Tertiary', 'Number of Surgeries Performed': 243, 'Additional Responsibilities': [], 'Percentage of Patients with Complications': 44.244194991209376,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'Velasquez-Gallegos', 'Location': 'United States', 'Type of Institution': 'Public', 'Number of Years Worked There': 18, 'Medical Center Level': 'Secondary', 'Number of Surgeries Performed': 385, 'Additional Responsibilities': ['Engineer, agricultural', 'Magazine journalist'], 'Percentage of Patients with Complications': 78.03075929925255,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 {'Institution Name': 'Clark, Lawson and Lewis', 'Location': 'United States', 'Type of Institution': 'Private', 'Number of Years Worked There': 14, 'Medical Center Level': 'Secondary', 'Number of Surgeries Performed': 69, 'Additional Responsibilities': ['IT consultant'], 'Percentage of Patients with Complications': 18.880508465985415, 'Patient Feedback': "The procedure didn't go well. I felt neglected, and the recovery has been difficult.", 'Patient Feedback Label': 2, 'Recommendation Letters': 'The surgeon meets basic professional standards.', 'Recommendation Letters Label': 3, 'Recommendations from Former Employers': 'The surgeon meets professional requirements.', 'Recommendations from Former Employers Label': 3}]</t>
  </si>
  <si>
    <t>Bradford-Kelly</t>
  </si>
  <si>
    <t>Jessica Maddox</t>
  </si>
  <si>
    <t>597-731-9311</t>
  </si>
  <si>
    <t>[('Emergency Medicine', 55, datetime.date(2001, 12, 28), datetime.date(2006, 12, 9)), ('Neurosurgery', 71, datetime.date(2002, 8, 20), datetime.date(1999, 10, 9)), ('Cardiothoracic Surgery', 60, datetime.date(2004, 7, 9), datetime.date(2005, 9, 18)), ('Robotic Surgery', 98, datetime.date(2002, 3, 23), datetime.date(2003, 8, 31)), ('Microbiology', 97, datetime.date(2006, 7, 8), datetime.date(2001, 4, 26)), ('Anesthesiology', 71, datetime.date(2002, 3, 24), datetime.date(2007, 10, 31)), ('Emergency Medicine', 87, datetime.date(1997, 11, 30), datetime.date(1998, 10, 30)), ('Pharmacology', 76, datetime.date(2006, 12, 22), datetime.date(1995, 9, 8)), ('Anesthesiology', 89, datetime.date(1999, 1, 12), datetime.date(2003, 9, 22)), ('Microbiology', 90, datetime.date(1996, 3, 22), datetime.date(2001, 2, 5))]</t>
  </si>
  <si>
    <t>[{'Institution Name': 'Hernandez LLC', 'Location': 'France', 'Type of Institution': 'Private', 'Number of Years Worked There': 2, 'Medical Center Level': 'Primary', 'Number of Surgeries Performed': 816, 'Additional Responsibilities': ['Secretary/administrator'], 'Percentage of Patients with Complications': 90.33885928841482,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'Gibbs Ltd', 'Location': 'France', 'Type of Institution': 'Private', 'Number of Years Worked There': 3, 'Medical Center Level': 'Tertiary', 'Number of Surgeries Performed': 665, 'Additional Responsibilities': ['Environmental education officer', 'Theatre stage manager', 'Psychiatric nurse'], 'Percentage of Patients with Complications': 58.771277617026506,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'Sellers, Young and Montgomery', 'Location': 'France', 'Type of Institution': 'Private', 'Number of Years Worked There': 2, 'Medical Center Level': 'Secondary', 'Number of Surgeries Performed': 415, 'Additional Responsibilities': ['Teacher, music', 'Information systems manager'], 'Percentage of Patients with Complications': 61.27325602800956,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 {'Institution Name': 'Patterson Inc', 'Location': 'France', 'Type of Institution': 'Private', 'Number of Years Worked There': 14, 'Medical Center Level': 'Primary', 'Number of Surgeries Performed': 166, 'Additional Responsibilities': ['Insurance claims handler'], 'Percentage of Patients with Complications': 0.4813292833298122, 'Patient Feedback': 'Disappointed with the procedure and the lack of care.', 'Patient Feedback Label': 2, 'Recommendation Letters': 'The surgeon has performed at an acceptable level.', 'Recommendation Letters Label': 3, 'Recommendations from Former Employers': 'The surgeon has demonstrated exceptional professional standards.', 'Recommendations from Former Employers Label': 4}]</t>
  </si>
  <si>
    <t>Lewis LLC</t>
  </si>
  <si>
    <t>Jenna Bennett</t>
  </si>
  <si>
    <t>001-801-478-4076x680</t>
  </si>
  <si>
    <t>[('Emergency Medicine', 88, datetime.date(2003, 1, 5), datetime.date(2004, 9, 15)), ('Anatomy', 89, datetime.date(2004, 1, 31), datetime.date(2001, 9, 22)), ('Transplant Surgery', 55, datetime.date(2006, 4, 4), datetime.date(2005, 12, 23)), ('Orthopedic Surgery', 68, datetime.date(2004, 11, 9), datetime.date(2001, 6, 7)), ('Robotic Surgery', 58, datetime.date(2005, 3, 20), datetime.date(2002, 6, 22)), ('Transplant Surgery', 82, datetime.date(2005, 2, 20), datetime.date(2007, 9, 26)), ('Biochemistry', 82, datetime.date(2005, 4, 6), datetime.date(2006, 4, 6)), ('Biochemistry', 95, datetime.date(2002, 12, 6), datetime.date(2000, 5, 28)), ('Neurosurgery', 66, datetime.date(2002, 12, 3), datetime.date(2006, 12, 15)), ('Trauma Surgery', 86, datetime.date(2002, 8, 26), datetime.date(2000, 4, 24))]</t>
  </si>
  <si>
    <t>[{'Institution Name': 'Avila-Davis', 'Location': 'United States', 'Type of Institution': 'Public', 'Number of Years Worked There': 24, 'Medical Center Level': 'Primary', 'Number of Surgeries Performed': 448, 'Additional Responsibilities': ['Theatre director'], 'Percentage of Patients with Complications': 14.869414257845149,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'Brown, Stephens and Wilson', 'Location': 'United States', 'Type of Institution': 'Public', 'Number of Years Worked There': 1, 'Medical Center Level': 'Tertiary', 'Number of Surgeries Performed': 387, 'Additional Responsibilities': ['Plant breeder/geneticist', 'Designer, furniture', 'Housing manager/officer'], 'Percentage of Patients with Complications': 27.84119938150277,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'Patel Group', 'Location': 'United States', 'Type of Institution': 'Public', 'Number of Years Worked There': 24, 'Medical Center Level': 'Tertiary', 'Number of Surgeries Performed': 79, 'Additional Responsibilities': [], 'Percentage of Patients with Complications': 2.4661540559103634,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 {'Institution Name': 'Martin, Boyer and Romero', 'Location': 'United States', 'Type of Institution': 'Private', 'Number of Years Worked There': 15, 'Medical Center Level': 'Primary', 'Number of Surgeries Performed': 388, 'Additional Responsibilities': ['Theatre director', 'Air broker', 'Administrator, education', 'Secretary, company'], 'Percentage of Patients with Complications': 20.01366209130119, 'Patient Feedback': 'The surgery left me in more pain than before.', 'Patient Feedback Label': 1, 'Recommendation Letters': 'I highly recommend this surgeon for their exemplary work.', 'Recommendation Letters Label': 5, 'Recommendations from Former Employers': "The surgeon's work is of high quality and consistently reliable.", 'Recommendations from Former Employers Label': 4}]</t>
  </si>
  <si>
    <t>Nash, Anderson and Miller</t>
  </si>
  <si>
    <t>James Cooley</t>
  </si>
  <si>
    <t>(330)802-4989x075</t>
  </si>
  <si>
    <t>[('Robotic Surgery', 60, datetime.date(1995, 3, 1), datetime.date(1995, 4, 11)), ('Physiology', 92, datetime.date(1995, 2, 22), datetime.date(1995, 3, 2)), ('Pathology', 95, datetime.date(1995, 2, 9), datetime.date(1995, 3, 11)), ('Physiology', 59, datetime.date(1995, 3, 7), datetime.date(1995, 3, 8)), ('Plastic and Reconstructive Surgery', 97, datetime.date(1995, 2, 26), datetime.date(1995, 3, 24)), ('Pathology', 50, datetime.date(1995, 4, 4), datetime.date(1995, 4, 10)), ('Microbiology', 94, datetime.date(1995, 2, 10), datetime.date(1995, 2, 7)), ('Cardiothoracic Surgery', 100, datetime.date(1995, 3, 5), datetime.date(1995, 3, 20)), ('Physiology', 69, datetime.date(1995, 3, 11), datetime.date(1995, 3, 22)), ('Biochemistry', 78, datetime.date(1995, 2, 7), datetime.date(1995, 2, 26))]</t>
  </si>
  <si>
    <t>[{'Institution Name': 'Deleon, Huynh and Fleming', 'Location': 'Romania', 'Type of Institution': 'Private', 'Number of Years Worked There': 16, 'Medical Center Level': 'Primary', 'Number of Surgeries Performed': 168, 'Additional Responsibilities': ['Clinical psychologist', 'Insurance broker', 'Chartered loss adjuster', 'Surveyor, quantity', 'Financial risk analyst'], 'Percentage of Patients with Complications': 21.20188002681228, 'Patient Feedback': 'The surgery was okay but the recovery was tough.', 'Patient Feedback Label': 2, 'Recommendation Letters': "The surgeon's work is of the highest quality.", 'Recommendation Letters Label': 5, 'Recommendations from Former Employers': 'There were occasional complaints about this surgeon.', 'Recommendations from Former Employers Label': 2}]</t>
  </si>
  <si>
    <t>Hall-Saunders</t>
  </si>
  <si>
    <t>Daniel Mora</t>
  </si>
  <si>
    <t>795.356.6875</t>
  </si>
  <si>
    <t>[('Anatomy', 81, datetime.date(1996, 11, 10), datetime.date(1995, 12, 23)), ('Pharmacology', 70, datetime.date(1996, 6, 2), datetime.date(1995, 12, 11)), ('Surgical Techniques', 64, datetime.date(1996, 10, 22), datetime.date(1996, 3, 13)), ('Oncological Surgery', 79, datetime.date(1995, 11, 23), datetime.date(1996, 5, 20)), ('Vascular Surgery', 60, datetime.date(1996, 10, 6), datetime.date(1996, 3, 2)), ('Anesthesiology', 53, datetime.date(1996, 10, 15), datetime.date(1996, 6, 14)), ('Biochemistry', 94, datetime.date(1996, 1, 26), datetime.date(1996, 12, 2)), ('Transplant Surgery', 74, datetime.date(1995, 11, 5), datetime.date(1996, 1, 18)), ('Pharmacology', 54, datetime.date(1996, 10, 11), datetime.date(1995, 12, 4)), ('Anesthesiology', 89, datetime.date(1996, 1, 22), datetime.date(1996, 9, 24))]</t>
  </si>
  <si>
    <t>[{'Institution Name': 'Ochoa-Williams', 'Location': 'United Kingdom', 'Type of Institution': 'Private', 'Number of Years Worked There': 3, 'Medical Center Level': 'Primary', 'Number of Surgeries Performed': 785, 'Additional Responsibilities': [], 'Percentage of Patients with Complications': 60.63190500569262,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 {'Institution Name': 'Browning-Holmes', 'Location': 'United Kingdom', 'Type of Institution': 'Public', 'Number of Years Worked There': 9, 'Medical Center Level': 'Primary', 'Number of Surgeries Performed': 766, 'Additional Responsibilities': ['Psychologist, forensic', 'Scientist, marine', 'Social researcher'], 'Percentage of Patients with Complications': 24.799309510015565, 'Patient Feedback': 'The surgery was more complicated than it needed to be.', 'Patient Feedback Label': 2, 'Recommendation Letters': "There are no significant issues with this surgeon's performance.", 'Recommendation Letters Label': 3, 'Recommendations from Former Employers': "The surgeon's work is of high quality and consistently reliable.", 'Recommendations from Former Employers Label': 4}]</t>
  </si>
  <si>
    <t>Anderson-Wilson</t>
  </si>
  <si>
    <t>Elizabeth Stein</t>
  </si>
  <si>
    <t>001-857-665-2088x812</t>
  </si>
  <si>
    <t>[('Oncological Surgery', 53, datetime.date(2003, 4, 5), datetime.date(2006, 9, 26)), ('Transplant Surgery', 74, datetime.date(2005, 2, 22), datetime.date(2007, 2, 25)), ('Physiology', 73, datetime.date(2007, 10, 22), datetime.date(2007, 10, 23)), ('Oncological Surgery', 51, datetime.date(2007, 11, 10), datetime.date(2005, 9, 27)), ('Pathology', 97, datetime.date(2002, 10, 11), datetime.date(2008, 3, 12)), ('Microbiology', 50, datetime.date(2004, 1, 23), datetime.date(2007, 6, 29)), ('Vascular Surgery', 62, datetime.date(2003, 3, 15), datetime.date(2001, 12, 18)), ('Neurosurgery', 76, datetime.date(2006, 1, 26), datetime.date(2007, 10, 4)), ('Trauma Surgery', 59, datetime.date(2005, 7, 19), datetime.date(2005, 8, 13)), ('Trauma Surgery', 71, datetime.date(2004, 9, 3), datetime.date(2002, 2, 15))]</t>
  </si>
  <si>
    <t>[{'Institution Name': 'Price, Reyes and Patterson', 'Location': 'Romania', 'Type of Institution': 'Private', 'Number of Years Worked There': 28, 'Medical Center Level': 'Secondary', 'Number of Surgeries Performed': 84, 'Additional Responsibilities': ['Designer, television/film set', 'Waste management officer', 'Therapist, sports', 'Warehouse manager'], 'Percentage of Patients with Complications': 81.01149585906516, 'Patient Feedback': 'Extremely dissatisfied with the entire process.', 'Patient Feedback Label': 1, 'Recommendation Letters': "The surgeon's work is of consistently high quality.", 'Recommendation Letters Label': 4, 'Recommendations from Former Employers': "This surgeon's work quality varied.", 'Recommendations from Former Employers Label': 2}]</t>
  </si>
  <si>
    <t>Smith-Murray</t>
  </si>
  <si>
    <t>Scott Dalton</t>
  </si>
  <si>
    <t>001-547-386-3942x4271</t>
  </si>
  <si>
    <t>[('Transplant Surgery', 93, datetime.date(2004, 11, 4), datetime.date(2000, 4, 6)), ('Biochemistry', 93, datetime.date(2000, 8, 3), datetime.date(2000, 11, 11)), ('Trauma Surgery', 98, datetime.date(2000, 6, 20), datetime.date(2001, 3, 31)), ('Transplant Surgery', 94, datetime.date(2001, 10, 9), datetime.date(1997, 5, 10)), ('Cardiothoracic Surgery', 62, datetime.date(2004, 11, 2), datetime.date(2003, 4, 29)), ('Orthopedic Surgery', 64, datetime.date(1999, 4, 3), datetime.date(1996, 12, 31)), ('Robotic Surgery', 82, datetime.date(2001, 6, 11), datetime.date(2002, 5, 3)), ('Pharmacology', 51, datetime.date(1999, 3, 1), datetime.date(2004, 1, 8)), ('Pediatric Surgery', 63, datetime.date(1998, 1, 15), datetime.date(2002, 4, 23)), ('Orthopedic Surgery', 59, datetime.date(2003, 8, 24), datetime.date(1997, 1, 2))]</t>
  </si>
  <si>
    <t>[{'Institution Name': 'Oliver-Key', 'Location': 'Russia', 'Type of Institution': 'Public', 'Number of Years Worked There': 3, 'Medical Center Level': 'Primary', 'Number of Surgeries Performed': 576, 'Additional Responsibilities': ['Fisheries officer', 'Hydrographic surveyor', 'Theatre stage manager'], 'Percentage of Patients with Complications': 99.61242117810932,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'Williams, Kane and Campbell', 'Location': 'Russia', 'Type of Institution': 'Private', 'Number of Years Worked There': 13, 'Medical Center Level': 'Tertiary', 'Number of Surgeries Performed': 781, 'Additional Responsibilities': ['Teacher, primary school', 'Local government officer', 'Surveyor, mining'], 'Percentage of Patients with Complications': 55.77791270967296,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 {'Institution Name': 'Rush-Hill', 'Location': 'Russia', 'Type of Institution': 'Private', 'Number of Years Worked There': 19, 'Medical Center Level': 'Secondary', 'Number of Surgeries Performed': 928, 'Additional Responsibilities': ['Engineer, mining'], 'Percentage of Patients with Complications': 11.490975920838874, 'Patient Feedback': "The doctor's attitude was dismissive and uncaring.", 'Patient Feedback Label': 1, 'Recommendation Letters': 'The surgeon has demonstrated excellent skills and professionalism.', 'Recommendation Letters Label': 4, 'Recommendations from Former Employers': "This surgeon's performance was disappointing.", 'Recommendations from Former Employers Label': 1}]</t>
  </si>
  <si>
    <t>Hill, Gates and Gonzalez</t>
  </si>
  <si>
    <t>Theresa Scott</t>
  </si>
  <si>
    <t>(383)649-9048</t>
  </si>
  <si>
    <t>[('Cardiothoracic Surgery', 97, datetime.date(1995, 4, 25), datetime.date(1995, 2, 4)), ('Orthopedic Surgery', 85, datetime.date(1995, 7, 20), datetime.date(1995, 8, 27)), ('Oncological Surgery', 96, datetime.date(1995, 4, 26), datetime.date(1995, 4, 29)), ('Emergency Medicine', 64, datetime.date(1995, 6, 24), datetime.date(1995, 8, 9)), ('Emergency Medicine', 56, datetime.date(1995, 8, 21), datetime.date(1995, 8, 25)), ('Anatomy', 57, datetime.date(1995, 8, 19), datetime.date(1995, 2, 23)), ('Surgical Techniques', 67, datetime.date(1995, 3, 25), datetime.date(1995, 1, 27)), ('Physiology', 95, datetime.date(1995, 9, 10), datetime.date(1995, 9, 6)), ('Plastic and Reconstructive Surgery', 88, datetime.date(1995, 3, 15), datetime.date(1995, 7, 21)), ('Orthopedic Surgery', 90, datetime.date(1995, 1, 16), datetime.date(1995, 2, 17))]</t>
  </si>
  <si>
    <t>[{'Institution Name': 'Flores Group', 'Location': 'Ukraine', 'Type of Institution': 'Public', 'Number of Years Worked There': 19, 'Medical Center Level': 'Secondary', 'Number of Surgeries Performed': 32, 'Additional Responsibilities': [], 'Percentage of Patients with Complications': 94.35845745687162,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'Haley PLC', 'Location': 'Ukraine', 'Type of Institution': 'Private', 'Number of Years Worked There': 15, 'Medical Center Level': 'Primary', 'Number of Surgeries Performed': 744, 'Additional Responsibilities': ['Horticultural consultant', 'Land', 'Legal secretary', 'Patent attorney', 'Press photographer'], 'Percentage of Patients with Complications': 60.96876217320324,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'Powell PLC', 'Location': 'Ukraine', 'Type of Institution': 'Private', 'Number of Years Worked There': 12, 'Medical Center Level': 'Secondary', 'Number of Surgeries Performed': 710, 'Additional Responsibilities': ['Broadcast engineer', 'Sales promotion account executive', 'Therapist, horticultural'], 'Percentage of Patients with Complications': 67.39378704550055,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'Perez LLC', 'Location': 'Ukraine', 'Type of Institution': 'Public', 'Number of Years Worked There': 5, 'Medical Center Level': 'Secondary', 'Number of Surgeries Performed': 686, 'Additional Responsibilities': ['Transport planner'], 'Percentage of Patients with Complications': 14.15270082350466,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 {'Institution Name': 'Brown and Sons', 'Location': 'Ukraine', 'Type of Institution': 'Private', 'Number of Years Worked There': 30, 'Medical Center Level': 'Primary', 'Number of Surgeries Performed': 619, 'Additional Responsibilities': ['Quarry manager', 'Waste management officer', 'Academic librarian'], 'Percentage of Patients with Complications': 21.842762905332457, 'Patient Feedback': 'The surgery was okay. The experience was neither good nor bad, just average.', 'Patient Feedback Label': 3, 'Recommendation Letters': "The surgeon's performance is unparalleled.", 'Recommendation Letters Label': 5, 'Recommendations from Former Employers': 'I recommend this surgeon. They have consistently shown good skills and a professional demeanor.', 'Recommendations from Former Employers Label': 4}]</t>
  </si>
  <si>
    <t>Schultz-Jones</t>
  </si>
  <si>
    <t>Dr. Courtney Banks</t>
  </si>
  <si>
    <t>(638)221-9578</t>
  </si>
  <si>
    <t>[('Ethics in Medical Practice', 79, datetime.date(2003, 8, 20), datetime.date(2003, 7, 25)), ('Robotic Surgery', 90, datetime.date(2005, 11, 17), datetime.date(2003, 9, 28)), ('Orthopedic Surgery', 98, datetime.date(2004, 11, 7), datetime.date(2008, 11, 30)), ('Surgical Techniques', 87, datetime.date(2007, 1, 8), datetime.date(2003, 8, 5)), ('Plastic and Reconstructive Surgery', 100, datetime.date(2006, 2, 10), datetime.date(2003, 5, 13)), ('Microbiology', 52, datetime.date(2006, 5, 30), datetime.date(2006, 6, 19)), ('Pharmacology', 70, datetime.date(2003, 3, 14), datetime.date(2004, 1, 2)), ('Robotic Surgery', 59, datetime.date(2009, 1, 4), datetime.date(2002, 8, 4)), ('Pharmacology', 68, datetime.date(2003, 11, 30), datetime.date(2008, 11, 15)), ('Vascular Surgery', 90, datetime.date(2007, 5, 1), datetime.date(2006, 6, 13))]</t>
  </si>
  <si>
    <t>[{'Institution Name': 'Pham-Gonzales', 'Location': 'Poland', 'Type of Institution': 'Public', 'Number of Years Worked There': 22, 'Medical Center Level': 'Primary', 'Number of Surgeries Performed': 995, 'Additional Responsibilities': ['Firefighter', 'Optometrist', 'Advice worker'], 'Percentage of Patients with Complications': 78.68453774832368,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 {'Institution Name': 'Adams-Snyder', 'Location': 'Poland', 'Type of Institution': 'Private', 'Number of Years Worked There': 5, 'Medical Center Level': 'Tertiary', 'Number of Surgeries Performed': 118, 'Additional Responsibilities': [], 'Percentage of Patients with Complications': 11.10120168642208, 'Patient Feedback': 'The results were not what I hoped for.', 'Patient Feedback Label': 2, 'Recommendation Letters': "The surgeon's skills and professionalism are seriously lacking.", 'Recommendation Letters Label': 1, 'Recommendations from Former Employers': "The surgeon's performance is exceptional and reliable.", 'Recommendations from Former Employers Label': 5}]</t>
  </si>
  <si>
    <t>Decker-Stevens</t>
  </si>
  <si>
    <t>Daniel Walker</t>
  </si>
  <si>
    <t>001-806-343-3190x69051</t>
  </si>
  <si>
    <t>[('Pediatric Surgery', 97, datetime.date(2003, 9, 28), datetime.date(2001, 12, 27)), ('Trauma Surgery', 89, datetime.date(2001, 6, 22), datetime.date(1998, 2, 28)), ('Pathology', 80, datetime.date(1998, 11, 9), datetime.date(2001, 1, 24)), ('Pathology', 60, datetime.date(2007, 9, 14), datetime.date(2004, 11, 6)), ('Cardiothoracic Surgery', 69, datetime.date(2005, 2, 23), datetime.date(2002, 5, 28)), ('Pharmacology', 55, datetime.date(2002, 11, 6), datetime.date(2005, 5, 19)), ('Robotic Surgery', 88, datetime.date(2002, 12, 19), datetime.date(2004, 7, 3)), ('Anesthesiology', 80, datetime.date(2004, 8, 2), datetime.date(2005, 10, 15)), ('Microbiology', 95, datetime.date(1996, 12, 11), datetime.date(2003, 10, 28)), ('Neurosurgery', 63, datetime.date(2004, 8, 10), datetime.date(1997, 10, 16))]</t>
  </si>
  <si>
    <t>[{'Institution Name': 'Elliott-Castillo', 'Location': 'Ukraine', 'Type of Institution': 'Public', 'Number of Years Worked There': 23, 'Medical Center Level': 'Secondary', 'Number of Surgeries Performed': 521, 'Additional Responsibilities': ['Advertising account executive', 'Hydrogeologist', 'Production assistant, television', 'Health physicist', 'Video editor'], 'Percentage of Patients with Complications': 56.810823649086814, 'Patient Feedback': 'I had issues during recovery that were not addressed.', 'Patient Feedback Label': 2, 'Recommendation Letters': "The surgeon's work is sometimes below expectations.", 'Recommendation Letters Label': 2, 'Recommendations from Former Employers': "There were some concerns about this surgeon's professionalism.", 'Recommendations from Former Employers Label': 2}]</t>
  </si>
  <si>
    <t>Levine-Castillo</t>
  </si>
  <si>
    <t>Kaitlin Huffman</t>
  </si>
  <si>
    <t>001-749-815-8199</t>
  </si>
  <si>
    <t>[('Robotic Surgery', 78, datetime.date(2006, 4, 27), datetime.date(2007, 7, 6)), ('Neurosurgery', 50, datetime.date(1998, 12, 26), datetime.date(2005, 3, 23)), ('Oncological Surgery', 50, datetime.date(2004, 3, 24), datetime.date(2001, 9, 30)), ('Anesthesiology', 76, datetime.date(2000, 9, 29), datetime.date(2008, 11, 11)), ('Anatomy', 56, datetime.date(2002, 3, 15), datetime.date(2008, 1, 1)), ('Anatomy', 75, datetime.date(2004, 10, 10), datetime.date(2007, 5, 14)), ('Oncological Surgery', 66, datetime.date(1999, 8, 4), datetime.date(2004, 5, 3)), ('Vascular Surgery', 82, datetime.date(1998, 6, 19), datetime.date(2008, 10, 7)), ('Surgical Techniques', 91, datetime.date(2006, 7, 15), datetime.date(2001, 9, 27)), ('Surgical Techniques', 59, datetime.date(2005, 11, 6), datetime.date(2008, 10, 23))]</t>
  </si>
  <si>
    <t>[{'Institution Name': 'Hughes Inc', 'Location': 'Russia', 'Type of Institution': 'Private', 'Number of Years Worked There': 15, 'Medical Center Level': 'Secondary', 'Number of Surgeries Performed': 167, 'Additional Responsibilities': ['Arboriculturist', 'Research scientist (maths)', 'Computer games developer', 'Electrical engineer', 'Development worker, international aid'], 'Percentage of Patients with Complications': 12.150540813104238,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'Evans PLC', 'Location': 'Russia', 'Type of Institution': 'Public', 'Number of Years Worked There': 6, 'Medical Center Level': 'Tertiary', 'Number of Surgeries Performed': 275, 'Additional Responsibilities': ['Journalist, newspaper', 'Aid worker', 'Accommodation manager'], 'Percentage of Patients with Complications': 32.151156888044916,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 {'Institution Name': 'Thomas, Lopez and Christian', 'Location': 'Russia', 'Type of Institution': 'Public', 'Number of Years Worked There': 4, 'Medical Center Level': 'Secondary', 'Number of Surgeries Performed': 446, 'Additional Responsibilities': ['Press photographer', 'Museum/gallery exhibitions officer'], 'Percentage of Patients with Complications': 88.42861963926345, 'Patient Feedback': "I couldn't have asked for a better experience.", 'Patient Feedback Label': 5, 'Recommendation Letters': "The surgeon's performance is up to standard.", 'Recommendation Letters Label': 3, 'Recommendations from Former Employers': "This surgeon's performance was disappointing.", 'Recommendations from Former Employers Label': 1}]</t>
  </si>
  <si>
    <t>Robinson, Pierce and Gaines</t>
  </si>
  <si>
    <t>Evelyn Leonard</t>
  </si>
  <si>
    <t>(914)205-1685x225</t>
  </si>
  <si>
    <t>[('Pediatric Surgery', 60, datetime.date(2004, 6, 10), datetime.date(1999, 12, 20)), ('Transplant Surgery', 74, datetime.date(1997, 4, 29), datetime.date(1996, 8, 26)), ('Pharmacology', 98, datetime.date(1998, 8, 1), datetime.date(1998, 9, 12)), ('Orthopedic Surgery', 62, datetime.date(2004, 11, 15), datetime.date(2004, 8, 5)), ('Plastic and Reconstructive Surgery', 95, datetime.date(1998, 11, 4), datetime.date(1998, 5, 18)), ('Oncological Surgery', 94, datetime.date(1997, 6, 26), datetime.date(1998, 10, 31)), ('Orthopedic Surgery', 67, datetime.date(2006, 2, 5), datetime.date(2003, 9, 10)), ('Pediatric Surgery', 81, datetime.date(2002, 1, 28), datetime.date(1998, 10, 17)), ('Pathology', 58, datetime.date(1999, 6, 21), datetime.date(2002, 9, 27)), ('Pathology', 84, datetime.date(1997, 9, 30), datetime.date(1999, 10, 24))]</t>
  </si>
  <si>
    <t>[{'Institution Name': 'Willis-Smith', 'Location': 'Russia', 'Type of Institution': 'Private', 'Number of Years Worked There': 14, 'Medical Center Level': 'Secondary', 'Number of Surgeries Performed': 897, 'Additional Responsibilities': ['Psychologist, sport and exercise', 'Scientist, research (medical)'], 'Percentage of Patients with Complications': 6.533943472051407,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'Day-Williams', 'Location': 'Russia', 'Type of Institution': 'Private', 'Number of Years Worked There': 10, 'Medical Center Level': 'Tertiary', 'Number of Surgeries Performed': 855, 'Additional Responsibilities': ['Editor, film/video', 'Systems analyst'], 'Percentage of Patients with Complications': 18.60587719686857,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 {'Institution Name': 'Wright Group', 'Location': 'Russia', 'Type of Institution': 'Public', 'Number of Years Worked There': 15, 'Medical Center Level': 'Secondary', 'Number of Surgeries Performed': 440, 'Additional Responsibilities': ['Energy manager', 'Learning mentor', 'Psychologist, educational', 'Armed forces logistics/support/administrative officer'], 'Percentage of Patients with Complications': 35.51452889743345, 'Patient Feedback': "The doctor was indifferent and the surgery wasn't successful.", 'Patient Feedback Label': 2, 'Recommendation Letters': "There have been occasional issues with this surgeon's work.", 'Recommendation Letters Label': 2, 'Recommendations from Former Employers': 'I strongly endorse this surgeon for any advanced role.', 'Recommendations from Former Employers Label': 5}]</t>
  </si>
  <si>
    <t>Mark Patel</t>
  </si>
  <si>
    <t>431-852-6147x441</t>
  </si>
  <si>
    <t>[('Anesthesiology', 87, datetime.date(2002, 3, 21), datetime.date(1999, 5, 17)), ('Neurosurgery', 58, datetime.date(2001, 7, 31), datetime.date(2001, 12, 30)), ('Physiology', 56, datetime.date(1999, 11, 10), datetime.date(2002, 11, 21)), ('Anatomy', 92, datetime.date(2000, 3, 2), datetime.date(2000, 10, 29)), ('Pathology', 57, datetime.date(2002, 11, 6), datetime.date(2000, 11, 19)), ('Transplant Surgery', 67, datetime.date(1999, 4, 1), datetime.date(2001, 5, 1)), ('Robotic Surgery', 57, datetime.date(2001, 7, 26), datetime.date(2000, 12, 19)), ('Trauma Surgery', 58, datetime.date(2001, 4, 4), datetime.date(2001, 5, 1)), ('Orthopedic Surgery', 97, datetime.date(1999, 9, 15), datetime.date(2000, 12, 27)), ('Orthopedic Surgery', 58, datetime.date(2002, 6, 17), datetime.date(2000, 10, 31))]</t>
  </si>
  <si>
    <t>[{'Institution Name': 'Lopez-Brown', 'Location': 'United Kingdom', 'Type of Institution': 'Public', 'Number of Years Worked There': 19, 'Medical Center Level': 'Primary', 'Number of Surgeries Performed': 644, 'Additional Responsibilities': ['Publishing copy', 'Recycling officer'], 'Percentage of Patients with Complications': 36.427745727948604,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'Murphy, Weber and Wheeler', 'Location': 'United Kingdom', 'Type of Institution': 'Public', 'Number of Years Worked There': 10, 'Medical Center Level': 'Primary', 'Number of Surgeries Performed': 450, 'Additional Responsibilities': ['Immunologist', 'Financial risk analyst'], 'Percentage of Patients with Complications': 94.58224183289317,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 {'Institution Name': 'Kelly-Fuller', 'Location': 'United Kingdom', 'Type of Institution': 'Public', 'Number of Years Worked There': 6, 'Medical Center Level': 'Secondary', 'Number of Surgeries Performed': 187, 'Additional Responsibilities': ['Therapist, speech and language'], 'Percentage of Patients with Complications': 82.53884178450411, 'Patient Feedback': 'The doctor was incredibly skilled and the experience was fantastic.', 'Patient Feedback Label': 5, 'Recommendation Letters': 'I strongly recommend this surgeon for their exceptional skills.', 'Recommendation Letters Label': 5, 'Recommendations from Former Employers': 'The surgeon meets the necessary professional criteria.', 'Recommendations from Former Employers Label': 3}]</t>
  </si>
  <si>
    <t>Frost LLC</t>
  </si>
  <si>
    <t>Jonathan Daniel</t>
  </si>
  <si>
    <t>481-873-2088x817</t>
  </si>
  <si>
    <t>[('Biochemistry', 65, datetime.date(2005, 8, 23), datetime.date(2002, 12, 21)), ('Robotic Surgery', 71, datetime.date(2002, 12, 31), datetime.date(2002, 10, 25)), ('Orthopedic Surgery', 50, datetime.date(2003, 1, 24), datetime.date(2001, 7, 10)), ('Anesthesiology', 73, datetime.date(2003, 2, 24), datetime.date(2003, 6, 29)), ('Ethics in Medical Practice', 60, datetime.date(2001, 6, 26), datetime.date(2001, 2, 5)), ('Vascular Surgery', 100, datetime.date(2001, 7, 20), datetime.date(2000, 5, 24)), ('Surgical Techniques', 92, datetime.date(2004, 5, 28), datetime.date(2005, 4, 30)), ('Vascular Surgery', 78, datetime.date(2001, 6, 1), datetime.date(2003, 1, 31)), ('Physiology', 84, datetime.date(2003, 10, 28), datetime.date(2004, 8, 2)), ('Trauma Surgery', 99, datetime.date(2001, 4, 25), datetime.date(2005, 12, 5))]</t>
  </si>
  <si>
    <t>[{'Institution Name': 'Moore, Vargas and Baker', 'Location': 'Russia', 'Type of Institution': 'Private', 'Number of Years Worked There': 13, 'Medical Center Level': 'Secondary', 'Number of Surgeries Performed': 787, 'Additional Responsibilities': ['Paramedic', 'Web designer'], 'Percentage of Patients with Complications': 13.635799042212426,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'Sullivan, Fields and Coleman', 'Location': 'Russia', 'Type of Institution': 'Public', 'Number of Years Worked There': 19, 'Medical Center Level': 'Secondary', 'Number of Surgeries Performed': 591, 'Additional Responsibilities': ['Town planner'], 'Percentage of Patients with Complications': 29.264650955857384,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'Khan and Sons', 'Location': 'Russia', 'Type of Institution': 'Public', 'Number of Years Worked There': 4, 'Medical Center Level': 'Primary', 'Number of Surgeries Performed': 376, 'Additional Responsibilities': ['Outdoor activities/education manager', 'Leisure centre manager'], 'Percentage of Patients with Complications': 5.089256584466472,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 {'Institution Name': 'Lara-Brown', 'Location': 'Russia', 'Type of Institution': 'Public', 'Number of Years Worked There': 19, 'Medical Center Level': 'Primary', 'Number of Surgeries Performed': 409, 'Additional Responsibilities': ['Music tutor'], 'Percentage of Patients with Complications': 16.06325382449555, 'Patient Feedback': 'I had to follow up multiple times to get answers.', 'Patient Feedback Label': 2, 'Recommendation Letters': "I have some doubts about this surgeon's professionalism.", 'Recommendation Letters Label': 2, 'Recommendations from Former Employers': 'This surgeon is an outstanding member of any medical team.', 'Recommendations from Former Employers Label': 5}]</t>
  </si>
  <si>
    <t>Jackson-Scott</t>
  </si>
  <si>
    <t>David Wagner</t>
  </si>
  <si>
    <t>703.544.9094x6072</t>
  </si>
  <si>
    <t>[('Transplant Surgery', 94, datetime.date(2002, 11, 5), datetime.date(1999, 3, 24)), ('Microbiology', 84, datetime.date(2004, 8, 24), datetime.date(2002, 12, 1)), ('Vascular Surgery', 99, datetime.date(2002, 7, 12), datetime.date(2004, 9, 25)), ('Pediatric Surgery', 92, datetime.date(2003, 10, 27), datetime.date(2004, 9, 24)), ('Transplant Surgery', 57, datetime.date(1999, 3, 4), datetime.date(2004, 12, 2)), ('Anatomy', 75, datetime.date(2001, 6, 2), datetime.date(1998, 9, 10)), ('Robotic Surgery', 56, datetime.date(2003, 1, 10), datetime.date(1999, 12, 7)), ('Emergency Medicine', 54, datetime.date(2003, 7, 26), datetime.date(1999, 9, 19)), ('Pathology', 71, datetime.date(2001, 6, 27), datetime.date(2003, 11, 21)), ('Anatomy', 93, datetime.date(1999, 1, 20), datetime.date(2003, 2, 15))]</t>
  </si>
  <si>
    <t>[{'Institution Name': 'Marshall-Jones', 'Location': 'Russia', 'Type of Institution': 'Public', 'Number of Years Worked There': 28, 'Medical Center Level': 'Secondary', 'Number of Surgeries Performed': 95, 'Additional Responsibilities': [], 'Percentage of Patients with Complications': 84.76400259591551,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 {'Institution Name': 'King, Walsh and Baldwin', 'Location': 'Russia', 'Type of Institution': 'Public', 'Number of Years Worked There': 28, 'Medical Center Level': 'Primary', 'Number of Surgeries Performed': 192, 'Additional Responsibilities': [], 'Percentage of Patients with Complications': 21.90990125445843, 'Patient Feedback': 'The procedure was successful and the doctor was attentive.', 'Patient Feedback Label': 4, 'Recommendation Letters': 'I highly recommend this surgeon for their exemplary work.', 'Recommendation Letters Label': 5, 'Recommendations from Former Employers': 'This surgeon is outstanding. Their surgical skills and dedication to patient care are exemplary.', 'Recommendations from Former Employers Label': 5}]</t>
  </si>
  <si>
    <t>Ramirez Group</t>
  </si>
  <si>
    <t>Deborah Chambers</t>
  </si>
  <si>
    <t>+1-660-262-5013x759</t>
  </si>
  <si>
    <t>[('Microbiology', 89, datetime.date(2007, 1, 28), datetime.date(2006, 11, 24)), ('Surgical Techniques', 86, datetime.date(2005, 7, 16), datetime.date(2005, 1, 11)), ('Oncological Surgery', 90, datetime.date(2006, 7, 22), datetime.date(2006, 3, 2)), ('Ethics in Medical Practice', 87, datetime.date(2005, 7, 9), datetime.date(2003, 10, 6)), ('Surgical Techniques', 81, datetime.date(2007, 3, 15), datetime.date(2006, 1, 11)), ('Cardiothoracic Surgery', 90, datetime.date(2003, 12, 16), datetime.date(2005, 5, 24)), ('Ethics in Medical Practice', 99, datetime.date(2006, 11, 18), datetime.date(2007, 7, 21)), ('Transplant Surgery', 88, datetime.date(2005, 6, 3), datetime.date(2004, 4, 9)), ('Pharmacology', 90, datetime.date(2005, 10, 16), datetime.date(2004, 11, 12)), ('Pathology', 69, datetime.date(2007, 8, 31), datetime.date(2006, 2, 6))]</t>
  </si>
  <si>
    <t>[{'Institution Name': 'Pratt, Jacobson and Harris', 'Location': 'Ethiopia', 'Type of Institution': 'Private', 'Number of Years Worked There': 25, 'Medical Center Level': 'Primary', 'Number of Surgeries Performed': 307, 'Additional Responsibilities': ['Merchandiser, retail', 'Public affairs consultant', 'Equities trader', 'Scientist, research (life sciences)'], 'Percentage of Patients with Complications': 45.32957783185473,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 {'Institution Name': 'Cruz-Santiago', 'Location': 'Ethiopia', 'Type of Institution': 'Public', 'Number of Years Worked There': 22, 'Medical Center Level': 'Tertiary', 'Number of Surgeries Performed': 933, 'Additional Responsibilities': ['Academic librarian', 'English as a second language teacher'], 'Percentage of Patients with Complications': 30.995239416280928, 'Patient Feedback': 'The procedure went smoothly and I felt well cared for.', 'Patient Feedback Label': 4, 'Recommendation Letters': 'I strongly endorse this surgeon for any advanced role.', 'Recommendation Letters Label': 5, 'Recommendations from Former Employers': 'The surgeon meets the expected level of competence.', 'Recommendations from Former Employers Label': 3}]</t>
  </si>
  <si>
    <t>Rodriguez, Martin and Gutierrez</t>
  </si>
  <si>
    <t>Miguel Hamilton</t>
  </si>
  <si>
    <t>(493)819-8253</t>
  </si>
  <si>
    <t>[('Orthopedic Surgery', 57, datetime.date(2004, 7, 18), datetime.date(2003, 10, 11)), ('Anesthesiology', 70, datetime.date(2008, 1, 1), datetime.date(2004, 9, 23)), ('Surgical Techniques', 79, datetime.date(2003, 10, 28), datetime.date(2004, 8, 13)), ('Trauma Surgery', 80, datetime.date(2004, 7, 15), datetime.date(2003, 8, 16)), ('Microbiology', 50, datetime.date(2005, 7, 5), datetime.date(2005, 6, 7)), ('Cardiothoracic Surgery', 57, datetime.date(2005, 2, 21), datetime.date(2007, 4, 18)), ('Trauma Surgery', 58, datetime.date(2004, 7, 21), datetime.date(2003, 10, 5)), ('Pediatric Surgery', 97, datetime.date(2006, 2, 6), datetime.date(2006, 8, 16)), ('Vascular Surgery', 84, datetime.date(2006, 12, 21), datetime.date(2006, 3, 28)), ('Pediatric Surgery', 71, datetime.date(2006, 11, 13), datetime.date(2003, 11, 17))]</t>
  </si>
  <si>
    <t>[{'Institution Name': 'Pollard-Brown', 'Location': 'Brazil', 'Type of Institution': 'Private', 'Number of Years Worked There': 16, 'Medical Center Level': 'Secondary', 'Number of Surgeries Performed': 524, 'Additional Responsibilities': ['Chief Financial Officer', 'Prison officer', 'Aid worker'], 'Percentage of Patients with Complications': 71.3217437517167,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 {'Institution Name': 'Morales-Randall', 'Location': 'Brazil', 'Type of Institution': 'Public', 'Number of Years Worked There': 17, 'Medical Center Level': 'Primary', 'Number of Surgeries Performed': 736, 'Additional Responsibilities': ['Information officer', 'Herbalist'], 'Percentage of Patients with Complications': 44.505663954731475, 'Patient Feedback': 'The surgery was performed adequately.', 'Patient Feedback Label': 3, 'Recommendation Letters': 'This surgeon is a reliable and competent professional.', 'Recommendation Letters Label': 4, 'Recommendations from Former Employers': 'I have great confidence in recommending this surgeon.', 'Recommendations from Former Employers Label': 4}]</t>
  </si>
  <si>
    <t>Adams-Fletcher</t>
  </si>
  <si>
    <t>Kimberly Perry</t>
  </si>
  <si>
    <t>(821)861-9402x572</t>
  </si>
  <si>
    <t>[('Neurosurgery', 86, datetime.date(1998, 11, 8), datetime.date(1997, 9, 21)), ('Physiology', 80, datetime.date(1998, 1, 5), datetime.date(1998, 10, 20)), ('Anesthesiology', 59, datetime.date(1999, 5, 23), datetime.date(1998, 8, 12)), ('Oncological Surgery', 61, datetime.date(2000, 8, 21), datetime.date(1998, 11, 17)), ('Trauma Surgery', 95, datetime.date(1999, 4, 16), datetime.date(1997, 8, 22)), ('Microbiology', 58, datetime.date(2000, 11, 27), datetime.date(1999, 5, 13)), ('Orthopedic Surgery', 78, datetime.date(2000, 12, 21), datetime.date(1998, 7, 5)), ('Oncological Surgery', 70, datetime.date(2000, 12, 25), datetime.date(1997, 10, 11)), ('Vascular Surgery', 82, datetime.date(2000, 1, 25), datetime.date(1997, 9, 22)), ('Transplant Surgery', 70, datetime.date(2001, 3, 10), datetime.date(1999, 4, 12))]</t>
  </si>
  <si>
    <t>[{'Institution Name': 'Thomas, White and Simmons', 'Location': 'Lithuania', 'Type of Institution': 'Public', 'Number of Years Worked There': 22, 'Medical Center Level': 'Tertiary', 'Number of Surgeries Performed': 243, 'Additional Responsibilities': ['Lighting technician, broadcasting/film/video', 'Senior tax professional/tax inspector'], 'Percentage of Patients with Complications': 13.631404765347742,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'Harris, Wiggins and Johnson', 'Location': 'Lithuania', 'Type of Institution': 'Private', 'Number of Years Worked There': 23, 'Medical Center Level': 'Secondary', 'Number of Surgeries Performed': 483, 'Additional Responsibilities': ['Clinical research associate', 'Engineer, communications', 'Adult guidance worker', 'Editor, magazine features'], 'Percentage of Patients with Complications': 72.39032353354943,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'Brown, Rodriguez and Love', 'Location': 'Lithuania', 'Type of Institution': 'Public', 'Number of Years Worked There': 3, 'Medical Center Level': 'Primary', 'Number of Surgeries Performed': 391, 'Additional Responsibilities': ['Dance movement psychotherapist', 'Scientist, research (medical)'], 'Percentage of Patients with Complications': 67.01121171890064,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 {'Institution Name': 'Murphy-Mejia', 'Location': 'Lithuania', 'Type of Institution': 'Public', 'Number of Years Worked There': 3, 'Medical Center Level': 'Primary', 'Number of Surgeries Performed': 61, 'Additional Responsibilities': ['Educational psychologist', 'Conservation officer, historic buildings', 'Health service manager', 'Advertising copywriter', 'Professor Emeritus'], 'Percentage of Patients with Complications': 78.86032975207453, 'Patient Feedback': 'The surgery was less successful than expected.', 'Patient Feedback Label': 2, 'Recommendation Letters': 'The surgeon has shown satisfactory skills.', 'Recommendation Letters Label': 3, 'Recommendations from Former Employers': "The surgeon's work has been satisfactory and meets basic standards.", 'Recommendations from Former Employers Label': 3}]</t>
  </si>
  <si>
    <t>Amanda Rios</t>
  </si>
  <si>
    <t>(640)230-7310x69867</t>
  </si>
  <si>
    <t>[('Anesthesiology', 62, datetime.date(2002, 4, 29), datetime.date(2003, 5, 12)), ('Ethics in Medical Practice', 100, datetime.date(2001, 12, 25), datetime.date(2001, 8, 14)), ('Trauma Surgery', 65, datetime.date(2002, 6, 9), datetime.date(2000, 2, 27)), ('Anatomy', 85, datetime.date(2002, 4, 3), datetime.date(2000, 11, 6)), ('Emergency Medicine', 73, datetime.date(2001, 8, 17), datetime.date(2005, 1, 13)), ('Physiology', 94, datetime.date(2005, 2, 3), datetime.date(1999, 12, 19)), ('Transplant Surgery', 52, datetime.date(2005, 3, 8), datetime.date(2002, 3, 23)), ('Plastic and Reconstructive Surgery', 72, datetime.date(2003, 11, 6), datetime.date(2005, 6, 24)), ('Physiology', 59, datetime.date(2002, 6, 18), datetime.date(2000, 4, 20)), ('Biochemistry', 54, datetime.date(2003, 2, 2), datetime.date(2000, 8, 31))]</t>
  </si>
  <si>
    <t>[{'Institution Name': 'Morris, Galvan and White', 'Location': 'United Kingdom', 'Type of Institution': 'Public', 'Number of Years Worked There': 13, 'Medical Center Level': 'Secondary', 'Number of Surgeries Performed': 424, 'Additional Responsibilities': ['Forest/woodland manager', 'Dramatherapist', 'Journalist, magazine', 'Private music teacher'], 'Percentage of Patients with Complications': 20.815139970356245, 'Patient Feedback': 'The surgery was more complicated than it needed to be.', 'Patient Feedback Label': 2, 'Recommendation Letters': "The surgeon's performance is consistent with expectations.", 'Recommendation Letters Label': 3, 'Recommendations from Former Employers': 'The surgeon has performed to a competent standard.', 'Recommendations from Former Employers Label': 3}]</t>
  </si>
  <si>
    <t>Harris, Black and Nguyen</t>
  </si>
  <si>
    <t>Gregory Kelly</t>
  </si>
  <si>
    <t>268-251-7048x644</t>
  </si>
  <si>
    <t>[('Cardiothoracic Surgery', 71, datetime.date(2005, 2, 7), datetime.date(2006, 7, 6)), ('Microbiology', 69, datetime.date(2005, 2, 14), datetime.date(2004, 3, 4)), ('Neurosurgery', 96, datetime.date(2004, 10, 15), datetime.date(2005, 5, 31)), ('Anatomy', 55, datetime.date(2004, 2, 2), datetime.date(2007, 3, 10)), ('Plastic and Reconstructive Surgery', 53, datetime.date(2005, 1, 19), datetime.date(2003, 4, 22)), ('Robotic Surgery', 75, datetime.date(2003, 11, 13), datetime.date(2006, 3, 23)), ('Surgical Techniques', 70, datetime.date(2005, 4, 2), datetime.date(2004, 11, 21)), ('Robotic Surgery', 51, datetime.date(2006, 4, 8), datetime.date(2004, 5, 20)), ('Microbiology', 73, datetime.date(2004, 9, 23), datetime.date(2006, 6, 28)), ('Oncological Surgery', 56, datetime.date(2006, 1, 14), datetime.date(2003, 6, 20))]</t>
  </si>
  <si>
    <t>[{'Institution Name': 'Wilkerson, Ruiz and Randall', 'Location': 'United Kingdom', 'Type of Institution': 'Private', 'Number of Years Worked There': 29, 'Medical Center Level': 'Tertiary', 'Number of Surgeries Performed': 957, 'Additional Responsibilities': ['Leisure centre manager', 'Administrator, local government', 'Programmer, systems', 'Geologist, wellsite', 'Therapist, speech and language'], 'Percentage of Patients with Complications': 89.6080718940873,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'Blake, Chan and Chung', 'Location': 'United Kingdom', 'Type of Institution': 'Public', 'Number of Years Worked There': 6, 'Medical Center Level': 'Primary', 'Number of Surgeries Performed': 963, 'Additional Responsibilities': ['Chief Operating Officer'], 'Percentage of Patients with Complications': 36.74089478345245,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 {'Institution Name': 'Joseph, Berry and Allen', 'Location': 'United Kingdom', 'Type of Institution': 'Private', 'Number of Years Worked There': 6, 'Medical Center Level': 'Primary', 'Number of Surgeries Performed': 360, 'Additional Responsibilities': ['Scientist, research (maths)'], 'Percentage of Patients with Complications': 84.03326193044856, 'Patient Feedback': 'The recovery was standard, no major issues.', 'Patient Feedback Label': 3, 'Recommendation Letters': "The surgeon's performance is consistent with expectations.", 'Recommendation Letters Label': 3, 'Recommendations from Former Employers': "There were minor concerns about this surgeon's behavior.", 'Recommendations from Former Employers Label': 2}]</t>
  </si>
  <si>
    <t>Alvarado-Bautista</t>
  </si>
  <si>
    <t>Kathleen Mccormick</t>
  </si>
  <si>
    <t>+1-475-854-0851x32171</t>
  </si>
  <si>
    <t>[('Emergency Medicine', 75, datetime.date(2005, 7, 22), datetime.date(2004, 7, 24)), ('Anatomy', 63, datetime.date(2005, 2, 7), datetime.date(2004, 11, 8)), ('Robotic Surgery', 54, datetime.date(2005, 5, 14), datetime.date(2005, 11, 29)), ('Trauma Surgery', 77, datetime.date(2004, 4, 29), datetime.date(2005, 10, 5)), ('Plastic and Reconstructive Surgery', 87, datetime.date(2005, 3, 28), datetime.date(2005, 3, 21)), ('Trauma Surgery', 69, datetime.date(2004, 1, 4), datetime.date(2004, 11, 9)), ('Orthopedic Surgery', 81, datetime.date(2003, 11, 5), datetime.date(2005, 12, 28)), ('Pathology', 72, datetime.date(2003, 11, 11), datetime.date(2005, 8, 29)), ('Anatomy', 100, datetime.date(2006, 5, 2), datetime.date(2003, 7, 21)), ('Ethics in Medical Practice', 80, datetime.date(2004, 10, 29), datetime.date(2005, 1, 30))]</t>
  </si>
  <si>
    <t>[{'Institution Name': 'Graham-Flores', 'Location': 'India', 'Type of Institution': 'Public', 'Number of Years Worked There': 28, 'Medical Center Level': 'Primary', 'Number of Surgeries Performed': 710, 'Additional Responsibilities': ['Geochemist'], 'Percentage of Patients with Complications': 96.5327010101225,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 {'Institution Name': 'Griffin Ltd', 'Location': 'India', 'Type of Institution': 'Public', 'Number of Years Worked There': 12, 'Medical Center Level': 'Secondary', 'Number of Surgeries Performed': 488, 'Additional Responsibilities': ['Information systems manager', 'Mechanical engineer', 'Hospital doctor', 'Medical technical officer'], 'Percentage of Patients with Complications': 49.24141275596436, 'Patient Feedback': "Couldn't be happier with the surgery and the follow-up care.", 'Patient Feedback Label': 5, 'Recommendation Letters': 'The surgeon performs satisfactorily in most cases.', 'Recommendation Letters Label': 3, 'Recommendations from Former Employers': 'I highly recommend this surgeon for their exceptional skills and professionalism.', 'Recommendations from Former Employers Label': 5}]</t>
  </si>
  <si>
    <t>Berry-White</t>
  </si>
  <si>
    <t>Olivia Evans</t>
  </si>
  <si>
    <t>+1-689-659-2286x456</t>
  </si>
  <si>
    <t>[('Surgical Techniques', 86, datetime.date(2003, 1, 22), datetime.date(2004, 7, 13)), ('Anatomy', 71, datetime.date(2008, 8, 13), datetime.date(2007, 1, 9)), ('Pediatric Surgery', 63, datetime.date(2007, 6, 26), datetime.date(2003, 9, 16)), ('Surgical Techniques', 87, datetime.date(2004, 6, 16), datetime.date(2006, 3, 27)), ('Oncological Surgery', 80, datetime.date(2005, 2, 5), datetime.date(2008, 4, 28)), ('Vascular Surgery', 81, datetime.date(2008, 2, 20), datetime.date(2006, 5, 28)), ('Microbiology', 75, datetime.date(2006, 9, 12), datetime.date(2002, 11, 29)), ('Vascular Surgery', 77, datetime.date(2008, 2, 29), datetime.date(2003, 7, 11)), ('Trauma Surgery', 55, datetime.date(2007, 10, 24), datetime.date(2002, 1, 8)), ('Anesthesiology', 76, datetime.date(2003, 2, 22), datetime.date(2004, 7, 13))]</t>
  </si>
  <si>
    <t>[{'Institution Name': 'Ferguson, Armstrong and Martin', 'Location': 'United Kingdom', 'Type of Institution': 'Private', 'Number of Years Worked There': 18, 'Medical Center Level': 'Tertiary', 'Number of Surgeries Performed': 493, 'Additional Responsibilities': [], 'Percentage of Patients with Complications': 21.99570197298142,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'Friedman, Dorsey and Miller', 'Location': 'United Kingdom', 'Type of Institution': 'Public', 'Number of Years Worked There': 22, 'Medical Center Level': 'Primary', 'Number of Surgeries Performed': 966, 'Additional Responsibilities': ['Conference centre manager', 'Visual merchandiser', 'Psychotherapist, child', 'Clinical scientist, histocompatibility and immunogenetics'], 'Percentage of Patients with Complications': 10.7372765217707,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'Parks-Hoffman', 'Location': 'United Kingdom', 'Type of Institution': 'Private', 'Number of Years Worked There': 6, 'Medical Center Level': 'Primary', 'Number of Surgeries Performed': 960, 'Additional Responsibilities': [], 'Percentage of Patients with Complications': 51.86851684459614,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'Gregory-Barrett', 'Location': 'United Kingdom', 'Type of Institution': 'Private', 'Number of Years Worked There': 1, 'Medical Center Level': 'Primary', 'Number of Surgeries Performed': 960, 'Additional Responsibilities': ['Claims inspector/assessor', 'Chemist, analytical', 'Scientist, marine', 'Counselling psychologist'], 'Percentage of Patients with Complications': 49.35859989821086,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 {'Institution Name': 'Nelson, Joyce and Garza', 'Location': 'United Kingdom', 'Type of Institution': 'Public', 'Number of Years Worked There': 22, 'Medical Center Level': 'Primary', 'Number of Surgeries Performed': 624, 'Additional Responsibilities': ['Systems developer'], 'Percentage of Patients with Complications': 99.69841667586972, 'Patient Feedback': "Not happy with the results. The doctor didn't seem to care much.", 'Patient Feedback Label': 2, 'Recommendation Letters': 'I highly recommend this surgeon for their exceptional skills.', 'Recommendation Letters Label': 4, 'Recommendations from Former Employers': "The surgeon's work is adequate and meets standards.", 'Recommendations from Former Employers Label': 3}]</t>
  </si>
  <si>
    <t>Johnson-Vincent</t>
  </si>
  <si>
    <t>Antonio Esparza</t>
  </si>
  <si>
    <t>[('Pharmacology', 56, datetime.date(2003, 4, 29), datetime.date(2002, 2, 27)), ('Anatomy', 95, datetime.date(2003, 1, 9), datetime.date(1999, 8, 20)), ('Trauma Surgery', 83, datetime.date(2003, 4, 25), datetime.date(2002, 1, 29)), ('Neurosurgery', 55, datetime.date(2003, 12, 19), datetime.date(2004, 7, 17)), ('Surgical Techniques', 55, datetime.date(2002, 11, 10), datetime.date(1998, 3, 3)), ('Trauma Surgery', 79, datetime.date(2001, 10, 14), datetime.date(1998, 8, 27)), ('Pharmacology', 71, datetime.date(2001, 9, 7), datetime.date(2001, 6, 27)), ('Vascular Surgery', 79, datetime.date(2002, 1, 6), datetime.date(2002, 8, 9)), ('Vascular Surgery', 56, datetime.date(1999, 7, 12), datetime.date(1998, 4, 10)), ('Pediatric Surgery', 90, datetime.date(1999, 11, 30), datetime.date(2000, 6, 27))]</t>
  </si>
  <si>
    <t>[{'Institution Name': 'Carpenter, Robinson and Smith', 'Location': 'Uzbekistan', 'Type of Institution': 'Private', 'Number of Years Worked There': 16, 'Medical Center Level': 'Tertiary', 'Number of Surgeries Performed': 479, 'Additional Responsibilities': ['Museum/gallery conservator', 'Best boy'], 'Percentage of Patients with Complications': 16.31975007867441,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 {'Institution Name': 'Hughes-Ortiz', 'Location': 'Uzbekistan', 'Type of Institution': 'Private', 'Number of Years Worked There': 27, 'Medical Center Level': 'Secondary', 'Number of Surgeries Performed': 630, 'Additional Responsibilities': ['Media planner', 'Conservator, museum/gallery', 'Farm manager', 'Newspaper journalist'], 'Percentage of Patients with Complications': 74.02237639825029, 'Patient Feedback': 'Overall, a negative experience with poor results.', 'Patient Feedback Label': 2, 'Recommendation Letters': "The surgeon's behavior and skills are not up to par.", 'Recommendation Letters Label': 1, 'Recommendations from Former Employers': "The surgeon's performance is average and meets expectations.", 'Recommendations from Former Employers Label': 3}]</t>
  </si>
  <si>
    <t>Gardner-Owens</t>
  </si>
  <si>
    <t>Andrea Munoz</t>
  </si>
  <si>
    <t>(639)475-4784x9754</t>
  </si>
  <si>
    <t>[('Robotic Surgery', 60, datetime.date(2002, 4, 10), datetime.date(2003, 1, 8)), ('Orthopedic Surgery', 64, datetime.date(2002, 3, 9), datetime.date(1999, 8, 31)), ('Anatomy', 68, datetime.date(2000, 9, 29), datetime.date(2001, 3, 31)), ('Transplant Surgery', 92, datetime.date(2002, 4, 13), datetime.date(2001, 7, 2)), ('Cardiothoracic Surgery', 68, datetime.date(2000, 9, 21), datetime.date(2000, 12, 24)), ('Emergency Medicine', 87, datetime.date(2000, 4, 27), datetime.date(2002, 12, 12)), ('Microbiology', 65, datetime.date(1999, 12, 30), datetime.date(2000, 10, 24)), ('Surgical Techniques', 64, datetime.date(2000, 3, 28), datetime.date(2000, 3, 13)), ('Anatomy', 54, datetime.date(2002, 10, 17), datetime.date(2003, 3, 14)), ('Physiology', 52, datetime.date(2001, 3, 20), datetime.date(2003, 1, 1))]</t>
  </si>
  <si>
    <t>[{'Institution Name': 'Cruz Group', 'Location': 'United States', 'Type of Institution': 'Public', 'Number of Years Worked There': 17, 'Medical Center Level': 'Tertiary', 'Number of Surgeries Performed': 510, 'Additional Responsibilities': ['Psychologist, clinical', 'Video editor', 'Solicitor, Scotland', 'Dietitian'], 'Percentage of Patients with Complications': 81.24977878592378,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'Gonzalez Inc', 'Location': 'United States', 'Type of Institution': 'Private', 'Number of Years Worked There': 24, 'Medical Center Level': 'Primary', 'Number of Surgeries Performed': 875, 'Additional Responsibilities': ['Financial planner', 'Futures trader', 'Community arts worker', 'Ceramics designer', 'Waste management officer'], 'Percentage of Patients with Complications': 49.7791514645882,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'Cook-Marshall', 'Location': 'United States', 'Type of Institution': 'Public', 'Number of Years Worked There': 2, 'Medical Center Level': 'Secondary', 'Number of Surgeries Performed': 899, 'Additional Responsibilities': ['Maintenance engineer', 'Scientist, research (life sciences)', 'Marketing executive'], 'Percentage of Patients with Complications': 33.87938542452886,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 {'Institution Name': 'Jarvis and Sons', 'Location': 'United States', 'Type of Institution': 'Public', 'Number of Years Worked There': 9, 'Medical Center Level': 'Secondary', 'Number of Surgeries Performed': 112, 'Additional Responsibilities': ['Conservator, furniture'], 'Percentage of Patients with Complications': 9.161842114965157, 'Patient Feedback': 'The surgery was below expectations. The follow-up was poor.', 'Patient Feedback Label': 2, 'Recommendation Letters': 'This surgeon is among the best I have worked with.', 'Recommendation Letters Label': 5, 'Recommendations from Former Employers': "This surgeon's work was consistently below expectations.", 'Recommendations from Former Employers Label': 1}]</t>
  </si>
  <si>
    <t>Barton Ltd</t>
  </si>
  <si>
    <t>Brenda Fitzpatrick</t>
  </si>
  <si>
    <t>+1-818-504-5675x4369</t>
  </si>
  <si>
    <t>[('Microbiology', 62, datetime.date(2004, 12, 13), datetime.date(2005, 1, 3)), ('Physiology', 61, datetime.date(2004, 5, 29), datetime.date(2004, 12, 23)), ('Surgical Techniques', 65, datetime.date(2005, 2, 11), datetime.date(2004, 7, 30)), ('Vascular Surgery', 95, datetime.date(2004, 7, 8), datetime.date(2003, 12, 21)), ('Physiology', 75, datetime.date(2003, 11, 29), datetime.date(2005, 4, 2)), ('Ethics in Medical Practice', 63, datetime.date(2005, 1, 20), datetime.date(2004, 4, 23)), ('Plastic and Reconstructive Surgery', 88, datetime.date(2004, 4, 29), datetime.date(2004, 3, 22)), ('Transplant Surgery', 58, datetime.date(2004, 5, 24), datetime.date(2004, 9, 20)), ('Pathology', 51, datetime.date(2004, 7, 11), datetime.date(2004, 11, 11)), ('Biochemistry', 63, datetime.date(2004, 4, 5), datetime.date(2004, 10, 13))]</t>
  </si>
  <si>
    <t>[{'Institution Name': 'Chapman-Hoover', 'Location': 'Romania', 'Type of Institution': 'Public', 'Number of Years Worked There': 14, 'Medical Center Level': 'Tertiary', 'Number of Surgeries Performed': 823, 'Additional Responsibilities': ['Airline pilot', 'Archivist', 'Therapist, nutritional', 'Race relations officer'], 'Percentage of Patients with Complications': 34.80110619976233,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'Hartman Ltd', 'Location': 'Romania', 'Type of Institution': 'Public', 'Number of Years Worked There': 14, 'Medical Center Level': 'Primary', 'Number of Surgeries Performed': 214, 'Additional Responsibilities': ['Ambulance person', 'Learning mentor', 'Oceanographer'], 'Percentage of Patients with Complications': 18.25288486684634,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'Walker-Wilcox', 'Location': 'Romania', 'Type of Institution': 'Private', 'Number of Years Worked There': 21, 'Medical Center Level': 'Primary', 'Number of Surgeries Performed': 730, 'Additional Responsibilities': ['Conservator, museum/gallery', 'Restaurant manager, fast food', 'Emergency planning/management officer', 'Acupuncturist', 'Museum education officer'], 'Percentage of Patients with Complications': 69.10637013381046,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 {'Institution Name': 'Arnold, Fields and Morris', 'Location': 'Romania', 'Type of Institution': 'Private', 'Number of Years Worked There': 3, 'Medical Center Level': 'Primary', 'Number of Surgeries Performed': 715, 'Additional Responsibilities': [], 'Percentage of Patients with Complications': 37.53442624239683, 'Patient Feedback': 'The results were not what I hoped for.', 'Patient Feedback Label': 2, 'Recommendation Letters': "The surgeon's work is reliable and meets expectations.", 'Recommendation Letters Label': 3, 'Recommendations from Former Employers': 'I recommend this surgeon. They have consistently shown good skills and a professional demeanor.', 'Recommendations from Former Employers Label': 4}]</t>
  </si>
  <si>
    <t>Page-Morgan</t>
  </si>
  <si>
    <t>Tamara Dudley</t>
  </si>
  <si>
    <t>[('Anesthesiology', 74, datetime.date(2001, 4, 26), datetime.date(2005, 8, 31)), ('Oncological Surgery', 63, datetime.date(2006, 1, 22), datetime.date(2005, 2, 4)), ('Orthopedic Surgery', 99, datetime.date(2003, 10, 1), datetime.date(2001, 3, 14)), ('Pediatric Surgery', 67, datetime.date(2001, 12, 27), datetime.date(2006, 1, 16)), ('Physiology', 66, datetime.date(2004, 2, 15), datetime.date(2004, 8, 4)), ('Vascular Surgery', 57, datetime.date(2003, 9, 11), datetime.date(2005, 9, 20)), ('Pharmacology', 87, datetime.date(2002, 9, 8), datetime.date(2005, 4, 2)), ('Biochemistry', 65, datetime.date(2004, 4, 25), datetime.date(2003, 4, 6)), ('Microbiology', 82, datetime.date(2006, 8, 26), datetime.date(2006, 1, 8)), ('Anatomy', 66, datetime.date(2004, 8, 3), datetime.date(2002, 7, 9))]</t>
  </si>
  <si>
    <t>[{'Institution Name': 'Sweeney, Ali and Harris', 'Location': 'United Kingdom', 'Type of Institution': 'Private', 'Number of Years Worked There': 6, 'Medical Center Level': 'Primary', 'Number of Surgeries Performed': 921, 'Additional Responsibilities': ['Visual merchandiser', 'Education officer, museum'], 'Percentage of Patients with Complications': 25.132780218287497,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 {'Institution Name': 'Morales, Livingston and Thompson', 'Location': 'United Kingdom', 'Type of Institution': 'Private', 'Number of Years Worked There': 26, 'Medical Center Level': 'Primary', 'Number of Surgeries Performed': 65, 'Additional Responsibilities': ['Retail manager', 'Engineer, energy'], 'Percentage of Patients with Complications': 13.92856268477135, 'Patient Feedback': 'The doctor was knowledgeable and the procedure went well.', 'Patient Feedback Label': 4, 'Recommendation Letters': 'Multiple complaints from patients about this surgeon.', 'Recommendation Letters Label': 1, 'Recommendations from Former Employers': "This surgeon's performance had highs and lows.", 'Recommendations from Former Employers Label': 2}]</t>
  </si>
  <si>
    <t>Jackson, Lee and Larsen</t>
  </si>
  <si>
    <t>Robert Hale</t>
  </si>
  <si>
    <t>[('Cardiothoracic Surgery', 58, datetime.date(1998, 4, 10), datetime.date(1997, 10, 3)), ('Transplant Surgery', 76, datetime.date(1998, 3, 21), datetime.date(1999, 9, 12)), ('Ethics in Medical Practice', 92, datetime.date(1997, 9, 8), datetime.date(1997, 12, 7)), ('Neurosurgery', 88, datetime.date(1999, 5, 4), datetime.date(1998, 1, 7)), ('Surgical Techniques', 100, datetime.date(1997, 11, 30), datetime.date(1999, 3, 26)), ('Cardiothoracic Surgery', 97, datetime.date(1999, 9, 24), datetime.date(1998, 12, 4)), ('Neurosurgery', 55, datetime.date(1998, 12, 16), datetime.date(1999, 7, 17)), ('Emergency Medicine', 88, datetime.date(1999, 3, 11), datetime.date(1999, 7, 4)), ('Cardiothoracic Surgery', 83, datetime.date(1997, 8, 16), datetime.date(1999, 7, 30)), ('Oncological Surgery', 93, datetime.date(1999, 4, 4), datetime.date(1999, 5, 1))]</t>
  </si>
  <si>
    <t>[{'Institution Name': 'Rodriguez LLC', 'Location': 'Ukraine', 'Type of Institution': 'Private', 'Number of Years Worked There': 6, 'Medical Center Level': 'Secondary', 'Number of Surgeries Performed': 416, 'Additional Responsibilities': [], 'Percentage of Patients with Complications': 88.11909011659962,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 {'Institution Name': 'Wade, Richardson and Morales', 'Location': 'Ukraine', 'Type of Institution': 'Public', 'Number of Years Worked There': 13, 'Medical Center Level': 'Tertiary', 'Number of Surgeries Performed': 618, 'Additional Responsibilities': ['Clinical psychologist', 'Psychologist, sport and exercise', 'Textile designer'], 'Percentage of Patients with Complications': 37.27549777943047, 'Patient Feedback': "Couldn't be happier with the surgery and the follow-up care.", 'Patient Feedback Label': 5, 'Recommendation Letters': 'The surgeon meets the expected professional standards.', 'Recommendation Letters Label': 3, 'Recommendations from Former Employers': 'The surgeon meets the necessary requirements.', 'Recommendations from Former Employers Label': 3}]</t>
  </si>
  <si>
    <t>Ruiz, Bailey and Mendoza</t>
  </si>
  <si>
    <t>Elizabeth Martinez</t>
  </si>
  <si>
    <t>[('Biochemistry', 54, datetime.date(2004, 2, 14), datetime.date(2007, 4, 20)), ('Robotic Surgery', 83, datetime.date(2003, 8, 24), datetime.date(2007, 1, 15)), ('Physiology', 67, datetime.date(2004, 4, 6), datetime.date(2007, 5, 7)), ('Pediatric Surgery', 62, datetime.date(2003, 4, 7), datetime.date(2005, 5, 5)), ('Microbiology', 55, datetime.date(2005, 7, 21), datetime.date(2007, 2, 25)), ('Ethics in Medical Practice', 88, datetime.date(2003, 10, 8), datetime.date(2002, 8, 9)), ('Biochemistry', 80, datetime.date(2007, 5, 5), datetime.date(2003, 3, 19)), ('Physiology', 90, datetime.date(2005, 11, 22), datetime.date(2004, 7, 31)), ('Anesthesiology', 68, datetime.date(2007, 4, 19), datetime.date(2005, 1, 9)), ('Pharmacology', 79, datetime.date(2003, 11, 15), datetime.date(2004, 1, 20))]</t>
  </si>
  <si>
    <t>[{'Institution Name': 'Gonzales, Martin and Olson', 'Location': 'Ukraine', 'Type of Institution': 'Public', 'Number of Years Worked There': 24, 'Medical Center Level': 'Secondary', 'Number of Surgeries Performed': 807, 'Additional Responsibilities': ['Writer'], 'Percentage of Patients with Complications': 6.034559748663892,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'Walker-Carey', 'Location': 'Ukraine', 'Type of Institution': 'Public', 'Number of Years Worked There': 29, 'Medical Center Level': 'Tertiary', 'Number of Surgeries Performed': 533, 'Additional Responsibilities': ['Programme researcher, broadcasting/film/video'], 'Percentage of Patients with Complications': 21.994941129071645,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'Clark, Mcintyre and Hensley', 'Location': 'Ukraine', 'Type of Institution': 'Private', 'Number of Years Worked There': 26, 'Medical Center Level': 'Tertiary', 'Number of Surgeries Performed': 593, 'Additional Responsibilities': ['Homeopath', 'Medical secretary', 'Interpreter'], 'Percentage of Patients with Complications': 49.9905673196569,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 {'Institution Name': 'Dixon and Sons', 'Location': 'Ukraine', 'Type of Institution': 'Private', 'Number of Years Worked There': 11, 'Medical Center Level': 'Primary', 'Number of Surgeries Performed': 640, 'Additional Responsibilities': [], 'Percentage of Patients with Complications': 66.85556458256701, 'Patient Feedback': 'The doctor was caring and the surgery a success.', 'Patient Feedback Label': 4, 'Recommendation Letters': 'The surgeon performs to a satisfactory level.', 'Recommendation Letters Label': 3, 'Recommendations from Former Employers': "The surgeon's work is generally adequate.", 'Recommendations from Former Employers Label': 3}]</t>
  </si>
  <si>
    <t>Hernandez LLC</t>
  </si>
  <si>
    <t>Jordan Thomas</t>
  </si>
  <si>
    <t>[('Microbiology', 99, datetime.date(2004, 1, 5), datetime.date(2003, 1, 22)), ('Orthopedic Surgery', 83, datetime.date(2004, 1, 31), datetime.date(2003, 6, 3)), ('Robotic Surgery', 91, datetime.date(2004, 5, 13), datetime.date(2001, 10, 11)), ('Microbiology', 70, datetime.date(2004, 8, 21), datetime.date(2003, 3, 17)), ('Robotic Surgery', 76, datetime.date(2003, 10, 6), datetime.date(2002, 1, 21)), ('Cardiothoracic Surgery', 54, datetime.date(2002, 2, 23), datetime.date(2003, 10, 25)), ('Pathology', 93, datetime.date(2003, 3, 12), datetime.date(2004, 2, 1)), ('Microbiology', 59, datetime.date(2004, 12, 28), datetime.date(2004, 9, 26)), ('Neurosurgery', 80, datetime.date(2004, 5, 8), datetime.date(2001, 12, 12)), ('Ethics in Medical Practice', 62, datetime.date(2004, 12, 8), datetime.date(2004, 6, 16))]</t>
  </si>
  <si>
    <t>[{'Institution Name': 'Hunt, Floyd and Sanders', 'Location': 'United States', 'Type of Institution': 'Private', 'Number of Years Worked There': 14, 'Medical Center Level': 'Primary', 'Number of Surgeries Performed': 292, 'Additional Responsibilities': ['Counselling psychologist', 'Administrator, arts', 'Town planner', 'Building surveyor'], 'Percentage of Patients with Complications': 76.84809288994353,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'Chavez-Lopez', 'Location': 'United States', 'Type of Institution': 'Private', 'Number of Years Worked There': 4, 'Medical Center Level': 'Primary', 'Number of Surgeries Performed': 775, 'Additional Responsibilities': ['Operations geologist', 'Lawyer', 'Quarry manager'], 'Percentage of Patients with Complications': 22.864375778012892,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 {'Institution Name': 'Robinson, Luna and Berg', 'Location': 'United States', 'Type of Institution': 'Private', 'Number of Years Worked There': 7, 'Medical Center Level': 'Tertiary', 'Number of Surgeries Performed': 19, 'Additional Responsibilities': ['Gaffer', 'Training and development officer', 'Technical brewer', 'Acupuncturist', 'Accountant, chartered management'], 'Percentage of Patients with Complications': 19.375605338497337, 'Patient Feedback': 'I felt neglected and the aftercare was nonexistent.', 'Patient Feedback Label': 1, 'Recommendation Letters': 'I strongly endorse this surgeon for any advanced role.', 'Recommendation Letters Label': 4, 'Recommendations from Former Employers': "The surgeon's performance is up to standard.", 'Recommendations from Former Employers Label': 3}]</t>
  </si>
  <si>
    <t>Serrano-Johnson</t>
  </si>
  <si>
    <t>John Schmitt</t>
  </si>
  <si>
    <t>(251)678-9033x94144</t>
  </si>
  <si>
    <t>[('Pediatric Surgery', 77, datetime.date(2007, 7, 31), datetime.date(2005, 10, 2)), ('Cardiothoracic Surgery', 86, datetime.date(2006, 2, 13), datetime.date(2003, 12, 19)), ('Pediatric Surgery', 69, datetime.date(2005, 7, 9), datetime.date(2004, 4, 11)), ('Anatomy', 88, datetime.date(2005, 6, 30), datetime.date(2007, 6, 13)), ('Transplant Surgery', 54, datetime.date(2005, 10, 4), datetime.date(2007, 6, 4)), ('Biochemistry', 93, datetime.date(2007, 7, 31), datetime.date(2005, 4, 29)), ('Neurosurgery', 75, datetime.date(2004, 9, 5), datetime.date(2005, 3, 7)), ('Oncological Surgery', 79, datetime.date(2004, 2, 15), datetime.date(2006, 4, 14)), ('Oncological Surgery', 56, datetime.date(2004, 10, 4), datetime.date(2006, 2, 18)), ('Oncological Surgery', 76, datetime.date(2004, 5, 26), datetime.date(2004, 7, 14))]</t>
  </si>
  <si>
    <t>[{'Institution Name': 'Martinez, Little and Ortiz', 'Location': 'Russia', 'Type of Institution': 'Private', 'Number of Years Worked There': 2, 'Medical Center Level': 'Secondary', 'Number of Surgeries Performed': 202, 'Additional Responsibilities': ['Dispensing optician', 'Research officer, trade union', 'Control and instrumentation engineer', 'Water quality scientist'], 'Percentage of Patients with Complications': 99.22501023180247, 'Patient Feedback': 'The experience left me feeling uncertain.', 'Patient Feedback Label': 2, 'Recommendation Letters': 'The surgeon performs to a satisfactory level.', 'Recommendation Letters Label': 3, 'Recommendations from Former Employers': 'This surgeon is an exceptional professional with outstanding skills.', 'Recommendations from Former Employers Label': 5}]</t>
  </si>
  <si>
    <t>Fox, Padilla and Martin</t>
  </si>
  <si>
    <t>Spencer Becker</t>
  </si>
  <si>
    <t>(628)520-8126</t>
  </si>
  <si>
    <t>[('Microbiology', 63, datetime.date(2002, 7, 5), datetime.date(2002, 8, 7)), ('Vascular Surgery', 84, datetime.date(2001, 4, 18), datetime.date(2002, 2, 24)), ('Pediatric Surgery', 53, datetime.date(2001, 9, 3), datetime.date(2002, 7, 13)), ('Transplant Surgery', 60, datetime.date(2002, 5, 31), datetime.date(2002, 12, 16)), ('Vascular Surgery', 62, datetime.date(2000, 2, 26), datetime.date(2003, 1, 31)), ('Oncological Surgery', 96, datetime.date(2001, 1, 3), datetime.date(2003, 9, 15)), ('Neurosurgery', 94, datetime.date(2002, 9, 21), datetime.date(2001, 11, 28)), ('Physiology', 73, datetime.date(2000, 11, 6), datetime.date(2002, 7, 18)), ('Anesthesiology', 71, datetime.date(2000, 12, 5), datetime.date(2000, 6, 14)), ('Anatomy', 56, datetime.date(2002, 5, 2), datetime.date(2001, 7, 10))]</t>
  </si>
  <si>
    <t>[{'Institution Name': 'Clark-Hodge', 'Location': 'Lithuania', 'Type of Institution': 'Public', 'Number of Years Worked There': 22, 'Medical Center Level': 'Primary', 'Number of Surgeries Performed': 304, 'Additional Responsibilities': ['Firefighter', 'Psychotherapist, dance movement', 'Paediatric nurse', 'Health service manager', 'Food technologist'], 'Percentage of Patients with Complications': 51.72523223569833,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'Morales, Berg and Bailey', 'Location': 'Lithuania', 'Type of Institution': 'Private', 'Number of Years Worked There': 28, 'Medical Center Level': 'Secondary', 'Number of Surgeries Performed': 626, 'Additional Responsibilities': ['Surgeon', 'Soil scientist', 'Programmer, systems'], 'Percentage of Patients with Complications': 35.06744397392604,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 {'Institution Name': 'Brown Group', 'Location': 'Lithuania', 'Type of Institution': 'Private', 'Number of Years Worked There': 1, 'Medical Center Level': 'Secondary', 'Number of Surgeries Performed': 345, 'Additional Responsibilities': [], 'Percentage of Patients with Complications': 21.101009329278465, 'Patient Feedback': 'The experience left me feeling uncertain.', 'Patient Feedback Label': 2, 'Recommendation Letters': 'I strongly recommend this surgeon for any high-level position.', 'Recommendation Letters Label': 5, 'Recommendations from Former Employers': 'The surgeon has performed to a competent standard.', 'Recommendations from Former Employers Label': 3}]</t>
  </si>
  <si>
    <t>Glover, Jennings and Medina</t>
  </si>
  <si>
    <t>Robert Melendez</t>
  </si>
  <si>
    <t>(914)375-5093x84224</t>
  </si>
  <si>
    <t>[('Trauma Surgery', 60, datetime.date(2003, 6, 24), datetime.date(1998, 9, 20)), ('Pathology', 77, datetime.date(2003, 6, 6), datetime.date(1998, 2, 20)), ('Oncological Surgery', 75, datetime.date(2002, 9, 8), datetime.date(2003, 4, 17)), ('Emergency Medicine', 89, datetime.date(2002, 4, 9), datetime.date(2001, 8, 7)), ('Vascular Surgery', 69, datetime.date(1998, 8, 9), datetime.date(2004, 12, 24)), ('Biochemistry', 88, datetime.date(2003, 2, 2), datetime.date(1997, 9, 13)), ('Biochemistry', 53, datetime.date(2001, 1, 5), datetime.date(1999, 5, 12)), ('Anatomy', 53, datetime.date(2000, 5, 25), datetime.date(2004, 3, 25)), ('Pediatric Surgery', 66, datetime.date(2004, 10, 6), datetime.date(2001, 5, 13)), ('Physiology', 65, datetime.date(1998, 4, 27), datetime.date(2002, 4, 29))]</t>
  </si>
  <si>
    <t>[{'Institution Name': 'Shaffer Group', 'Location': 'Philippines', 'Type of Institution': 'Private', 'Number of Years Worked There': 28, 'Medical Center Level': 'Tertiary', 'Number of Surgeries Performed': 301, 'Additional Responsibilities': [], 'Percentage of Patients with Complications': 86.88802954959597,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'Parrish, Elliott and Parker', 'Location': 'Philippines', 'Type of Institution': 'Public', 'Number of Years Worked There': 20, 'Medical Center Level': 'Primary', 'Number of Surgeries Performed': 469, 'Additional Responsibilities': ['Loss adjuster, chartered'], 'Percentage of Patients with Complications': 68.68537839735619,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'Frey PLC', 'Location': 'Philippines', 'Type of Institution': 'Private', 'Number of Years Worked There': 16, 'Medical Center Level': 'Tertiary', 'Number of Surgeries Performed': 882, 'Additional Responsibilities': ['Lecturer, further education'], 'Percentage of Patients with Complications': 26.040454726467544,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 {'Institution Name': 'Avila and Sons', 'Location': 'Philippines', 'Type of Institution': 'Public', 'Number of Years Worked There': 27, 'Medical Center Level': 'Secondary', 'Number of Surgeries Performed': 965, 'Additional Responsibilities': [], 'Percentage of Patients with Complications': 23.880283494271247, 'Patient Feedback': 'I received exceptional care and the surgery was a success.', 'Patient Feedback Label': 5, 'Recommendation Letters': 'The surgeon has performed at an acceptable level.', 'Recommendation Letters Label': 3, 'Recommendations from Former Employers': 'This surgeon is outstanding. Their surgical skills and dedication to patient care are exemplary.', 'Recommendations from Former Employers Label': 5}]</t>
  </si>
  <si>
    <t>Graham-Jackson</t>
  </si>
  <si>
    <t>Gregory Hogan</t>
  </si>
  <si>
    <t>001-393-774-7703x4349</t>
  </si>
  <si>
    <t>[('Plastic and Reconstructive Surgery', 71, datetime.date(2004, 11, 7), datetime.date(2006, 4, 5)), ('Trauma Surgery', 97, datetime.date(2004, 6, 28), datetime.date(2008, 5, 23)), ('Anesthesiology', 78, datetime.date(2007, 10, 18), datetime.date(2005, 3, 26)), ('Transplant Surgery', 58, datetime.date(2005, 8, 27), datetime.date(2005, 6, 12)), ('Cardiothoracic Surgery', 71, datetime.date(2008, 4, 17), datetime.date(2008, 3, 15)), ('Trauma Surgery', 60, datetime.date(2008, 6, 12), datetime.date(2008, 3, 12)), ('Anatomy', 51, datetime.date(2006, 5, 5), datetime.date(2004, 10, 12)), ('Biochemistry', 83, datetime.date(2007, 10, 7), datetime.date(2008, 1, 25)), ('Emergency Medicine', 66, datetime.date(2004, 12, 14), datetime.date(2006, 3, 18)), ('Oncological Surgery', 54, datetime.date(2004, 8, 2), datetime.date(2004, 7, 30))]</t>
  </si>
  <si>
    <t>[{'Institution Name': 'Griffin, Wright and Martin', 'Location': 'South Africa', 'Type of Institution': 'Private', 'Number of Years Worked There': 1, 'Medical Center Level': 'Tertiary', 'Number of Surgeries Performed': 346, 'Additional Responsibilities': ['Animal nutritionist', 'Ophthalmologist', 'Nurse, adult'], 'Percentage of Patients with Complications': 57.878735856401974,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'Collins-Cline', 'Location': 'South Africa', 'Type of Institution': 'Public', 'Number of Years Worked There': 1, 'Medical Center Level': 'Primary', 'Number of Surgeries Performed': 329, 'Additional Responsibilities': ['Accounting technician', 'Engineer, technical sales'], 'Percentage of Patients with Complications': 16.151290843304977,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 {'Institution Name': 'Brown-Singh', 'Location': 'South Africa', 'Type of Institution': 'Private', 'Number of Years Worked There': 27, 'Medical Center Level': 'Tertiary', 'Number of Surgeries Performed': 638, 'Additional Responsibilities': ['Conservator, furniture'], 'Percentage of Patients with Complications': 94.42160054137985, 'Patient Feedback': 'Highly recommend this doctor for their excellent care.', 'Patient Feedback Label': 5, 'Recommendation Letters': "The surgeon's performance has been consistently high.", 'Recommendation Letters Label': 4, 'Recommendations from Former Employers': 'There were some performance concerns regarding this surgeon. Proceed with caution.', 'Recommendations from Former Employers Label': 2}]</t>
  </si>
  <si>
    <t>Few claims, insurance profile low risk.</t>
  </si>
  <si>
    <t>Brown, Murphy and Walker</t>
  </si>
  <si>
    <t>Kathryn Wells</t>
  </si>
  <si>
    <t>001-701-432-3741</t>
  </si>
  <si>
    <t>[('Anatomy', 66, datetime.date(2004, 2, 17), datetime.date(2001, 5, 16)), ('Robotic Surgery', 67, datetime.date(2003, 4, 10), datetime.date(2001, 4, 13)), ('Plastic and Reconstructive Surgery', 55, datetime.date(2001, 6, 21), datetime.date(2004, 12, 14)), ('Anesthesiology', 99, datetime.date(2003, 8, 12), datetime.date(2001, 11, 22)), ('Neurosurgery', 59, datetime.date(2004, 9, 2), datetime.date(2001, 2, 12)), ('Pediatric Surgery', 77, datetime.date(2004, 2, 19), datetime.date(2003, 2, 2)), ('Pathology', 91, datetime.date(2002, 5, 10), datetime.date(2003, 9, 17)), ('Ethics in Medical Practice', 53, datetime.date(2003, 1, 13), datetime.date(2003, 7, 18)), ('Pediatric Surgery', 81, datetime.date(2004, 5, 23), datetime.date(2004, 12, 4)), ('Anesthesiology', 83, datetime.date(2003, 1, 5), datetime.date(2005, 1, 14))]</t>
  </si>
  <si>
    <t>[{'Institution Name': 'Perry Inc', 'Location': 'United States', 'Type of Institution': 'Public', 'Number of Years Worked There': 25, 'Medical Center Level': 'Tertiary', 'Number of Surgeries Performed': 688, 'Additional Responsibilities': ['Solicitor, Scotland'], 'Percentage of Patients with Complications': 31.399841597904466,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'Anderson PLC', 'Location': 'United States', 'Type of Institution': 'Public', 'Number of Years Worked There': 16, 'Medical Center Level': 'Secondary', 'Number of Surgeries Performed': 964, 'Additional Responsibilities': ['Horticultural therapist'], 'Percentage of Patients with Complications': 11.882765040152243,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 {'Institution Name': 'Munoz-Wilson', 'Location': 'United States', 'Type of Institution': 'Private', 'Number of Years Worked There': 15, 'Medical Center Level': 'Secondary', 'Number of Surgeries Performed': 430, 'Additional Responsibilities': ['IT sales professional', 'Therapist, horticultural'], 'Percentage of Patients with Complications': 6.457142266998717, 'Patient Feedback': 'The surgery was successful and the care was attentive.', 'Patient Feedback Label': 4, 'Recommendation Letters': 'The surgeon has not demonstrated the required competencies.', 'Recommendation Letters Label': 1, 'Recommendations from Former Employers': 'This surgeon is a truly exceptional professional.', 'Recommendations from Former Employers Label': 5}]</t>
  </si>
  <si>
    <t>Mcclure-Rodriguez</t>
  </si>
  <si>
    <t>Alan Matthews</t>
  </si>
  <si>
    <t>793-838-1943x58322</t>
  </si>
  <si>
    <t>[('Anesthesiology', 51, datetime.date(2003, 1, 23), datetime.date(2002, 10, 24)), ('Trauma Surgery', 96, datetime.date(2002, 9, 27), datetime.date(2002, 6, 26)), ('Oncological Surgery', 50, datetime.date(2002, 8, 17), datetime.date(2002, 11, 26)), ('Vascular Surgery', 88, datetime.date(2002, 5, 22), datetime.date(2002, 8, 30)), ('Anatomy', 75, datetime.date(2002, 9, 17), datetime.date(2002, 5, 9)), ('Vascular Surgery', 90, datetime.date(2002, 12, 20), datetime.date(2002, 8, 23)), ('Emergency Medicine', 69, datetime.date(2003, 1, 20), datetime.date(2002, 11, 26)), ('Neurosurgery', 99, datetime.date(2002, 12, 6), datetime.date(2002, 10, 17)), ('Pathology', 56, datetime.date(2002, 5, 11), datetime.date(2002, 12, 10)), ('Microbiology', 50, datetime.date(2002, 10, 18), datetime.date(2002, 10, 30))]</t>
  </si>
  <si>
    <t>[{'Institution Name': 'Sanders-Figueroa', 'Location': 'United States', 'Type of Institution': 'Private', 'Number of Years Worked There': 3, 'Medical Center Level': 'Primary', 'Number of Surgeries Performed': 536, 'Additional Responsibilities': ['Recruitment consultant', 'Administrator, arts', 'Heritage manager'], 'Percentage of Patients with Complications': 74.20870820931557,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'Delgado-Shea', 'Location': 'United States', 'Type of Institution': 'Private', 'Number of Years Worked There': 4, 'Medical Center Level': 'Primary', 'Number of Surgeries Performed': 999, 'Additional Responsibilities': [], 'Percentage of Patients with Complications': 11.777345423764974,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 {'Institution Name': 'Mcmahon Group', 'Location': 'United States', 'Type of Institution': 'Private', 'Number of Years Worked There': 26, 'Medical Center Level': 'Secondary', 'Number of Surgeries Performed': 993, 'Additional Responsibilities': ['Conservator, museum/gallery', 'Radio producer'], 'Percentage of Patients with Complications': 67.15389641401602, 'Patient Feedback': 'The overall experience was just fine.', 'Patient Feedback Label': 3, 'Recommendation Letters': 'The surgeon meets the necessary professional criteria.', 'Recommendation Letters Label': 3, 'Recommendations from Former Employers': 'The surgeon meets basic professional standards.', 'Recommendations from Former Employers Label': 3}]</t>
  </si>
  <si>
    <t>Arnold, Clark and Pena</t>
  </si>
  <si>
    <t>Preston Young</t>
  </si>
  <si>
    <t>(681)839-7079</t>
  </si>
  <si>
    <t>[('Ethics in Medical Practice', 57, datetime.date(2004, 5, 19), datetime.date(2004, 6, 7)), ('Biochemistry', 84, datetime.date(2004, 5, 28), datetime.date(2004, 6, 5)), ('Emergency Medicine', 93, datetime.date(2004, 4, 14), datetime.date(2004, 5, 15)), ('Anesthesiology', 70, datetime.date(2004, 6, 19), datetime.date(2004, 4, 11)), ('Ethics in Medical Practice', 77, datetime.date(2004, 4, 19), datetime.date(2004, 4, 13)), ('Physiology', 59, datetime.date(2004, 5, 26), datetime.date(2004, 6, 19)), ('Biochemistry', 100, datetime.date(2004, 5, 24), datetime.date(2004, 4, 27)), ('Pharmacology', 71, datetime.date(2004, 6, 20), datetime.date(2004, 4, 28)), ('Orthopedic Surgery', 73, datetime.date(2004, 4, 21), datetime.date(2004, 4, 29)), ('Physiology', 91, datetime.date(2004, 4, 15), datetime.date(2004, 6, 18))]</t>
  </si>
  <si>
    <t>[{'Institution Name': 'Green Group', 'Location': 'Romania', 'Type of Institution': 'Public', 'Number of Years Worked There': 16, 'Medical Center Level': 'Secondary', 'Number of Surgeries Performed': 27, 'Additional Responsibilities': ['Psychiatric nurse'], 'Percentage of Patients with Complications': 19.41745194768474,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'Garza and Sons', 'Location': 'Romania', 'Type of Institution': 'Private', 'Number of Years Worked There': 30, 'Medical Center Level': 'Tertiary', 'Number of Surgeries Performed': 562, 'Additional Responsibilities': ['Video editor', 'Editor, film/video'], 'Percentage of Patients with Complications': 68.78506654830707,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 {'Institution Name': 'Cannon, Lynn and Lowery', 'Location': 'Romania', 'Type of Institution': 'Private', 'Number of Years Worked There': 7, 'Medical Center Level': 'Secondary', 'Number of Surgeries Performed': 407, 'Additional Responsibilities': [], 'Percentage of Patients with Complications': 69.96446253561555, 'Patient Feedback': 'Good experience. The doctor was caring and professional.', 'Patient Feedback Label': 4, 'Recommendation Letters': 'I highly recommend this surgeon for their outstanding abilities.', 'Recommendation Letters Label': 5, 'Recommendations from Former Employers': "The surgeon's work is outstanding and reliable.", 'Recommendations from Former Employers Label': 4}]</t>
  </si>
  <si>
    <t>Ramirez, Shelton and Barber</t>
  </si>
  <si>
    <t>Devin Graham</t>
  </si>
  <si>
    <t>001-832-566-4565x4547</t>
  </si>
  <si>
    <t>[('Trauma Surgery', 50, datetime.date(2002, 2, 13), datetime.date(2000, 11, 2)), ('Robotic Surgery', 73, datetime.date(2001, 9, 2), datetime.date(2002, 5, 8)), ('Neurosurgery', 51, datetime.date(2002, 2, 27), datetime.date(2002, 3, 25)), ('Vascular Surgery', 93, datetime.date(1999, 8, 21), datetime.date(2001, 10, 6)), ('Anatomy', 51, datetime.date(2000, 4, 17), datetime.date(2000, 6, 20)), ('Transplant Surgery', 50, datetime.date(1999, 8, 25), datetime.date(1999, 8, 23)), ('Anesthesiology', 100, datetime.date(2001, 9, 1), datetime.date(1999, 11, 6)), ('Neurosurgery', 60, datetime.date(2000, 7, 1), datetime.date(1999, 6, 24)), ('Anatomy', 78, datetime.date(2000, 10, 12), datetime.date(2001, 5, 17)), ('Pediatric Surgery', 94, datetime.date(2000, 5, 26), datetime.date(2001, 10, 13))]</t>
  </si>
  <si>
    <t>[{'Institution Name': 'Warren-Steele', 'Location': 'Russia', 'Type of Institution': 'Private', 'Number of Years Worked There': 13, 'Medical Center Level': 'Primary', 'Number of Surgeries Performed': 250, 'Additional Responsibilities': ['Accountant, chartered certified', 'Sub', 'Mechanical engineer', 'Archaeologist', 'Geologist, engineering'], 'Percentage of Patients with Complications': 26.89600490067964,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'Campbell-Harvey', 'Location': 'Russia', 'Type of Institution': 'Public', 'Number of Years Worked There': 3, 'Medical Center Level': 'Secondary', 'Number of Surgeries Performed': 422, 'Additional Responsibilities': [], 'Percentage of Patients with Complications': 97.45460253503107,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'Wolf, Armstrong and Nelson', 'Location': 'Russia', 'Type of Institution': 'Private', 'Number of Years Worked There': 15, 'Medical Center Level': 'Secondary', 'Number of Surgeries Performed': 416, 'Additional Responsibilities': ['Designer, television/film set', 'Leisure centre manager', 'Advice worker'], 'Percentage of Patients with Complications': 24.004109100552007,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 {'Institution Name': 'Griffith-Johnson', 'Location': 'Russia', 'Type of Institution': 'Public', 'Number of Years Worked There': 18, 'Medical Center Level': 'Primary', 'Number of Surgeries Performed': 690, 'Additional Responsibilities': [], 'Percentage of Patients with Complications': 39.88229244867415, 'Patient Feedback': "I felt confident in the doctor's abilities. Good outcome.", 'Patient Feedback Label': 4, 'Recommendation Letters': 'This surgeon has performed adequately. There are no major concerns, but also no standout qualities.', 'Recommendation Letters Label': 3, 'Recommendations from Former Employers': 'The surgeon meets professional requirements.', 'Recommendations from Former Employers Label': 3}]</t>
  </si>
  <si>
    <t>Roberts-Boyer</t>
  </si>
  <si>
    <t>Mrs. Barbara Vega MD</t>
  </si>
  <si>
    <t>+1-715-674-5363x525</t>
  </si>
  <si>
    <t>[('Neurosurgery', 57, datetime.date(2002, 3, 10), datetime.date(2004, 8, 14)), ('Surgical Techniques', 54, datetime.date(2005, 4, 7), datetime.date(2002, 8, 6)), ('Orthopedic Surgery', 76, datetime.date(2003, 9, 30), datetime.date(2003, 2, 20)), ('Cardiothoracic Surgery', 70, datetime.date(2003, 5, 27), datetime.date(2004, 11, 23)), ('Biochemistry', 54, datetime.date(2002, 8, 2), datetime.date(2004, 9, 21)), ('Transplant Surgery', 63, datetime.date(2005, 5, 26), datetime.date(1998, 10, 24)), ('Vascular Surgery', 84, datetime.date(1999, 12, 5), datetime.date(2001, 4, 6)), ('Biochemistry', 58, datetime.date(2002, 12, 25), datetime.date(2003, 11, 11)), ('Microbiology', 62, datetime.date(2002, 6, 8), datetime.date(2003, 2, 18)), ('Biochemistry', 62, datetime.date(2002, 12, 26), datetime.date(2005, 6, 3))]</t>
  </si>
  <si>
    <t>[{'Institution Name': 'Carpenter-Fuller', 'Location': 'Romania', 'Type of Institution': 'Public', 'Number of Years Worked There': 25, 'Medical Center Level': 'Secondary', 'Number of Surgeries Performed': 591, 'Additional Responsibilities': ['Chief Marketing Officer', 'Location manager'], 'Percentage of Patients with Complications': 78.5632415051724,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 {'Institution Name': 'Anderson Group', 'Location': 'Romania', 'Type of Institution': 'Private', 'Number of Years Worked There': 20, 'Medical Center Level': 'Secondary', 'Number of Surgeries Performed': 150, 'Additional Responsibilities': ['Diplomatic Services operational officer', 'Advice worker', 'Newspaper journalist'], 'Percentage of Patients with Complications': 4.586982732766554, 'Patient Feedback': 'The surgery was successful and the care was attentive.', 'Patient Feedback Label': 4, 'Recommendation Letters': 'This surgeon is outstanding. Their surgical skills and dedication to patient care are exemplary.', 'Recommendation Letters Label': 5, 'Recommendations from Former Employers': 'This surgeon is a valuable asset to any medical team.', 'Recommendations from Former Employers Label': 4}]</t>
  </si>
  <si>
    <t>Hammond-Kline</t>
  </si>
  <si>
    <t>Samantha Peterson</t>
  </si>
  <si>
    <t>(475)447-5215x93565</t>
  </si>
  <si>
    <t>[('Surgical Techniques', 51, datetime.date(1999, 4, 13), datetime.date(2000, 2, 26)), ('Neurosurgery', 71, datetime.date(2001, 1, 24), datetime.date(2002, 1, 31)), ('Neurosurgery', 54, datetime.date(1998, 12, 25), datetime.date(1997, 8, 24)), ('Trauma Surgery', 63, datetime.date(1998, 12, 17), datetime.date(2002, 1, 14)), ('Microbiology', 97, datetime.date(1997, 10, 5), datetime.date(1997, 1, 7)), ('Biochemistry', 60, datetime.date(2000, 8, 3), datetime.date(2001, 1, 29)), ('Anatomy', 65, datetime.date(2001, 11, 23), datetime.date(2000, 11, 25)), ('Pediatric Surgery', 88, datetime.date(2000, 10, 9), datetime.date(1997, 9, 17)), ('Anatomy', 50, datetime.date(1996, 7, 11), datetime.date(2000, 10, 16)), ('Pathology', 60, datetime.date(2002, 4, 7), datetime.date(1999, 12, 6))]</t>
  </si>
  <si>
    <t>[{'Institution Name': 'Brown-Castaneda', 'Location': 'Ukraine', 'Type of Institution': 'Public', 'Number of Years Worked There': 8, 'Medical Center Level': 'Secondary', 'Number of Surgeries Performed': 649, 'Additional Responsibilities': ['Air broker', 'Associate Professor', 'Museum/gallery curator', 'Media planner'], 'Percentage of Patients with Complications': 98.62958611422013, 'Patient Feedback': 'Extremely dissatisfied with the entire process.', 'Patient Feedback Label': 1, 'Recommendation Letters': "I have some reservations about this surgeon's abilities.", 'Recommendation Letters Label': 2, 'Recommendations from Former Employers': 'I have great confidence in recommending this surgeon.', 'Recommendations from Former Employers Label': 4}]</t>
  </si>
  <si>
    <t>Reynolds-Nelson</t>
  </si>
  <si>
    <t>Sharon Williams</t>
  </si>
  <si>
    <t>001-806-858-4901x0843</t>
  </si>
  <si>
    <t>[('Robotic Surgery', 98, datetime.date(2004, 7, 25), datetime.date(2006, 3, 26)), ('Plastic and Reconstructive Surgery', 70, datetime.date(2002, 10, 11), datetime.date(2005, 6, 1)), ('Pharmacology', 99, datetime.date(2005, 5, 13), datetime.date(2004, 12, 31)), ('Biochemistry', 100, datetime.date(2002, 10, 24), datetime.date(2005, 1, 11)), ('Transplant Surgery', 68, datetime.date(2007, 5, 22), datetime.date(2008, 12, 21)), ('Pharmacology', 87, datetime.date(2002, 11, 4), datetime.date(2004, 8, 15)), ('Biochemistry', 71, datetime.date(2006, 12, 11), datetime.date(2005, 12, 28)), ('Physiology', 71, datetime.date(2004, 2, 13), datetime.date(2003, 3, 7)), ('Surgical Techniques', 97, datetime.date(2005, 12, 12), datetime.date(2007, 5, 21)), ('Ethics in Medical Practice', 88, datetime.date(2004, 3, 15), datetime.date(2007, 9, 7))]</t>
  </si>
  <si>
    <t>[{'Institution Name': 'Hamilton and Sons', 'Location': 'France', 'Type of Institution': 'Private', 'Number of Years Worked There': 23, 'Medical Center Level': 'Tertiary', 'Number of Surgeries Performed': 898, 'Additional Responsibilities': ['Chartered legal executive (England and Wales)'], 'Percentage of Patients with Complications': 6.832674578257947,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'Cox, Schneider and Aguilar', 'Location': 'France', 'Type of Institution': 'Private', 'Number of Years Worked There': 6, 'Medical Center Level': 'Primary', 'Number of Surgeries Performed': 34, 'Additional Responsibilities': [], 'Percentage of Patients with Complications': 55.32994314180462,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 {'Institution Name': 'Jones and Sons', 'Location': 'France', 'Type of Institution': 'Private', 'Number of Years Worked There': 2, 'Medical Center Level': 'Primary', 'Number of Surgeries Performed': 882, 'Additional Responsibilities': ['Location manager', 'Primary school teacher', 'Electrical engineer'], 'Percentage of Patients with Complications': 54.58495455028138, 'Patient Feedback': 'A very positive surgical experience.', 'Patient Feedback Label': 4, 'Recommendation Letters': 'The surgeon meets the necessary requirements.', 'Recommendation Letters Label': 3, 'Recommendations from Former Employers': "The surgeon's work is generally satisfactory.", 'Recommendations from Former Employers Label': 3}]</t>
  </si>
  <si>
    <t>Davenport, Powell and Hamilton</t>
  </si>
  <si>
    <t>Jacob Sanchez</t>
  </si>
  <si>
    <t>281-216-5875</t>
  </si>
  <si>
    <t>[('Transplant Surgery', 57, datetime.date(2006, 8, 7), datetime.date(2008, 1, 29)), ('Orthopedic Surgery', 56, datetime.date(2005, 2, 27), datetime.date(2003, 6, 24)), ('Vascular Surgery', 99, datetime.date(2003, 8, 6), datetime.date(2004, 9, 16)), ('Emergency Medicine', 85, datetime.date(2007, 10, 3), datetime.date(2008, 5, 29)), ('Emergency Medicine', 69, datetime.date(2004, 10, 26), datetime.date(2007, 11, 17)), ('Pathology', 87, datetime.date(2003, 6, 6), datetime.date(2004, 1, 25)), ('Anesthesiology', 73, datetime.date(2006, 5, 9), datetime.date(2004, 3, 9)), ('Oncological Surgery', 70, datetime.date(2006, 6, 24), datetime.date(2007, 11, 13)), ('Robotic Surgery', 65, datetime.date(2007, 3, 10), datetime.date(2008, 2, 3)), ('Neurosurgery', 76, datetime.date(2006, 8, 15), datetime.date(2008, 9, 4))]</t>
  </si>
  <si>
    <t>[{'Institution Name': 'Adams, Baker and Williams', 'Location': 'Ukraine', 'Type of Institution': 'Private', 'Number of Years Worked There': 8, 'Medical Center Level': 'Primary', 'Number of Surgeries Performed': 529, 'Additional Responsibilities': ['Surveyor, commercial/residential', 'Herbalist', 'Administrator, Civil Service'], 'Percentage of Patients with Complications': 97.67571478574803,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'Walter LLC', 'Location': 'Ukraine', 'Type of Institution': 'Public', 'Number of Years Worked There': 25, 'Medical Center Level': 'Primary', 'Number of Surgeries Performed': 576, 'Additional Responsibilities': ['Wellsite geologist', 'Development worker, international aid', 'Operational investment banker', 'Financial adviser'], 'Percentage of Patients with Complications': 48.26032777850041,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'Cole-Barnes', 'Location': 'Ukraine', 'Type of Institution': 'Public', 'Number of Years Worked There': 11, 'Medical Center Level': 'Secondary', 'Number of Surgeries Performed': 917, 'Additional Responsibilities': ['Pharmacologist', 'Holiday representative', 'Sports development officer', 'Occupational psychologist'], 'Percentage of Patients with Complications': 17.30191071000162,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'Lee LLC', 'Location': 'Ukraine', 'Type of Institution': 'Public', 'Number of Years Worked There': 9, 'Medical Center Level': 'Secondary', 'Number of Surgeries Performed': 769, 'Additional Responsibilities': ['Phytotherapist', 'Structural engineer'], 'Percentage of Patients with Complications': 53.94912406250308,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 {'Institution Name': 'Tucker and Sons', 'Location': 'Ukraine', 'Type of Institution': 'Public', 'Number of Years Worked There': 7, 'Medical Center Level': 'Primary', 'Number of Surgeries Performed': 193, 'Additional Responsibilities': ['Accountant, chartered management', 'Adult nurse', 'Tourism officer'], 'Percentage of Patients with Complications': 47.813777664288196, 'Patient Feedback': 'I had a terrible reaction and the doctor was unhelpful.', 'Patient Feedback Label': 1, 'Recommendation Letters': 'The surgeon has received numerous negative reviews.', 'Recommendation Letters Label': 1, 'Recommendations from Former Employers': 'This surgeon is a reliable and competent professional.', 'Recommendations from Former Employers Label': 4}]</t>
  </si>
  <si>
    <t>Cooley, Smith and Rivera</t>
  </si>
  <si>
    <t>Lisa Weber</t>
  </si>
  <si>
    <t>+1-704-401-9496x7126</t>
  </si>
  <si>
    <t>[('Microbiology', 50, datetime.date(2006, 1, 17), datetime.date(2002, 4, 3)), ('Vascular Surgery', 77, datetime.date(2004, 5, 10), datetime.date(2005, 3, 11)), ('Cardiothoracic Surgery', 65, datetime.date(2005, 12, 17), datetime.date(2002, 2, 8)), ('Plastic and Reconstructive Surgery', 52, datetime.date(2006, 3, 19), datetime.date(2005, 3, 4)), ('Transplant Surgery', 86, datetime.date(2006, 12, 18), datetime.date(2004, 9, 7)), ('Physiology', 71, datetime.date(2001, 9, 14), datetime.date(2006, 5, 28)), ('Orthopedic Surgery', 89, datetime.date(2004, 1, 10), datetime.date(2006, 9, 5)), ('Surgical Techniques', 99, datetime.date(2008, 10, 8), datetime.date(2007, 2, 28)), ('Biochemistry', 83, datetime.date(2005, 6, 29), datetime.date(2006, 11, 8)), ('Vascular Surgery', 55, datetime.date(2008, 5, 7), datetime.date(2005, 8, 17))]</t>
  </si>
  <si>
    <t>[{'Institution Name': 'Dixon-Pruitt', 'Location': 'United States', 'Type of Institution': 'Public', 'Number of Years Worked There': 19, 'Medical Center Level': 'Secondary', 'Number of Surgeries Performed': 660, 'Additional Responsibilities': ['Operational researcher', 'Nurse, adult', 'Personal assistant'], 'Percentage of Patients with Complications': 85.69528897972093,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'Kramer-Phillips', 'Location': 'United States', 'Type of Institution': 'Public', 'Number of Years Worked There': 21, 'Medical Center Level': 'Tertiary', 'Number of Surgeries Performed': 314, 'Additional Responsibilities': [], 'Percentage of Patients with Complications': 9.475374138537118,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'Graham-Collins', 'Location': 'United States', 'Type of Institution': 'Private', 'Number of Years Worked There': 29, 'Medical Center Level': 'Tertiary', 'Number of Surgeries Performed': 61, 'Additional Responsibilities': ['Research scientist (medical)', 'Education officer, community', 'Archaeologist', 'Rural practice surveyor'], 'Percentage of Patients with Complications': 35.467392589978466,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 {'Institution Name': 'Cruz, Clark and Doyle', 'Location': 'United States', 'Type of Institution': 'Public', 'Number of Years Worked There': 28, 'Medical Center Level': 'Secondary', 'Number of Surgeries Performed': 2, 'Additional Responsibilities': ['Actuary', 'Engineer, civil (contracting)', 'Engineer, control and instrumentation'], 'Percentage of Patients with Complications': 34.07890399894675, 'Patient Feedback': 'The care was sufficient but not exceptional.', 'Patient Feedback Label': 3, 'Recommendation Letters': 'I cannot recommend this surgeon. There have been multiple issues with performance and professionalism.', 'Recommendation Letters Label': 1, 'Recommendations from Former Employers': "This surgeon's behavior was concerning.", 'Recommendations from Former Employers Label': 1}]</t>
  </si>
  <si>
    <t>Gregory-Rivera</t>
  </si>
  <si>
    <t>Diana Pitts</t>
  </si>
  <si>
    <t>(298)664-8158x33486</t>
  </si>
  <si>
    <t>[('Pathology', 81, datetime.date(1997, 7, 16), datetime.date(1998, 1, 31)), ('Neurosurgery', 70, datetime.date(1997, 10, 17), datetime.date(1998, 1, 25)), ('Biochemistry', 64, datetime.date(1997, 8, 5), datetime.date(1997, 11, 26)), ('Anesthesiology', 52, datetime.date(1997, 8, 31), datetime.date(1997, 9, 24)), ('Transplant Surgery', 89, datetime.date(1998, 3, 4), datetime.date(1997, 12, 19)), ('Cardiothoracic Surgery', 95, datetime.date(1997, 12, 11), datetime.date(1997, 9, 4)), ('Pathology', 55, datetime.date(1997, 8, 4), datetime.date(1997, 8, 11)), ('Physiology', 58, datetime.date(1997, 10, 21), datetime.date(1997, 8, 20)), ('Surgical Techniques', 90, datetime.date(1997, 9, 14), datetime.date(1998, 1, 1)), ('Anatomy', 51, datetime.date(1997, 10, 3), datetime.date(1997, 8, 19))]</t>
  </si>
  <si>
    <t>[{'Institution Name': 'Gonzalez Inc', 'Location': 'Ethiopia', 'Type of Institution': 'Public', 'Number of Years Worked There': 4, 'Medical Center Level': 'Tertiary', 'Number of Surgeries Performed': 167, 'Additional Responsibilities': ['Clinical biochemist'], 'Percentage of Patients with Complications': 15.433687905732196,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'Moore, Riley and Peters', 'Location': 'Ethiopia', 'Type of Institution': 'Public', 'Number of Years Worked There': 7, 'Medical Center Level': 'Secondary', 'Number of Surgeries Performed': 508, 'Additional Responsibilities': ['Pharmacist, community', 'Embryologist, clinical', 'Psychiatrist', 'Illustrator'], 'Percentage of Patients with Complications': 27.718833503964845,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'Richardson-Molina', 'Location': 'Ethiopia', 'Type of Institution': 'Public', 'Number of Years Worked There': 3, 'Medical Center Level': 'Primary', 'Number of Surgeries Performed': 75, 'Additional Responsibilities': ['Producer, television/film/video', 'Advertising copywriter', 'Health service manager'], 'Percentage of Patients with Complications': 15.90937553578583,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 {'Institution Name': 'Gonzalez-James', 'Location': 'Ethiopia', 'Type of Institution': 'Private', 'Number of Years Worked There': 12, 'Medical Center Level': 'Secondary', 'Number of Surgeries Performed': 245, 'Additional Responsibilities': ['Games developer', 'Scientist, clinical (histocompatibility and immunogenetics)'], 'Percentage of Patients with Complications': 58.60554697949283, 'Patient Feedback': 'The surgery left me in more pain than before.', 'Patient Feedback Label': 1, 'Recommendation Letters': 'I strongly recommend this surgeon for their exceptional skills.', 'Recommendation Letters Label': 5, 'Recommendations from Former Employers': "The surgeon's performance has been consistently exemplary.", 'Recommendations from Former Employers Label': 4}]</t>
  </si>
  <si>
    <t>Clay LLC</t>
  </si>
  <si>
    <t>Joshua Yates</t>
  </si>
  <si>
    <t>(965)781-2392x11575</t>
  </si>
  <si>
    <t>[('Surgical Techniques', 68, datetime.date(2004, 7, 30), datetime.date(2005, 7, 13)), ('Plastic and Reconstructive Surgery', 93, datetime.date(2003, 1, 21), datetime.date(2003, 2, 1)), ('Emergency Medicine', 80, datetime.date(2005, 6, 30), datetime.date(2003, 8, 22)), ('Oncological Surgery', 88, datetime.date(2004, 9, 8), datetime.date(2005, 1, 26)), ('Plastic and Reconstructive Surgery', 79, datetime.date(2003, 9, 29), datetime.date(2007, 6, 14)), ('Pharmacology', 93, datetime.date(2004, 10, 22), datetime.date(2003, 3, 12)), ('Vascular Surgery', 75, datetime.date(2006, 6, 15), datetime.date(2006, 7, 17)), ('Transplant Surgery', 73, datetime.date(2007, 6, 29), datetime.date(2005, 7, 12)), ('Emergency Medicine', 62, datetime.date(2004, 10, 13), datetime.date(2007, 3, 13)), ('Pharmacology', 60, datetime.date(2004, 8, 10), datetime.date(2005, 2, 14))]</t>
  </si>
  <si>
    <t>[{'Institution Name': 'Curry-Hughes', 'Location': 'India', 'Type of Institution': 'Private', 'Number of Years Worked There': 22, 'Medical Center Level': 'Tertiary', 'Number of Surgeries Performed': 128, 'Additional Responsibilities': ['Operations geologist', 'Patent attorney', 'Geochemist', 'Contractor'], 'Percentage of Patients with Complications': 34.89062847741672,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'Walker and Sons', 'Location': 'India', 'Type of Institution': 'Public', 'Number of Years Worked There': 18, 'Medical Center Level': 'Tertiary', 'Number of Surgeries Performed': 572, 'Additional Responsibilities': [], 'Percentage of Patients with Complications': 94.87966025589458,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 {'Institution Name': 'Waller-Noble', 'Location': 'India', 'Type of Institution': 'Public', 'Number of Years Worked There': 8, 'Medical Center Level': 'Tertiary', 'Number of Surgeries Performed': 848, 'Additional Responsibilities': ['Financial adviser', 'Data scientist', 'Exhibitions officer, museum/gallery', 'Youth worker'], 'Percentage of Patients with Complications': 13.247594814872787, 'Patient Feedback': 'Good experience. The doctor was caring and professional.', 'Patient Feedback Label': 4, 'Recommendation Letters': 'The surgeon lacks the necessary skills for this role.', 'Recommendation Letters Label': 1, 'Recommendations from Former Employers': "The surgeon's work is consistently outstanding.", 'Recommendations from Former Employers Label': 5}]</t>
  </si>
  <si>
    <t>Jensen-Harris</t>
  </si>
  <si>
    <t>Kayla Rodriguez</t>
  </si>
  <si>
    <t>708.565.1023x8930</t>
  </si>
  <si>
    <t>[('Trauma Surgery', 84, datetime.date(2005, 5, 29), datetime.date(2005, 7, 31)), ('Orthopedic Surgery', 53, datetime.date(2004, 10, 27), datetime.date(2004, 2, 18)), ('Robotic Surgery', 63, datetime.date(2006, 8, 6), datetime.date(2002, 12, 24)), ('Ethics in Medical Practice', 73, datetime.date(2006, 1, 7), datetime.date(2005, 6, 8)), ('Orthopedic Surgery', 100, datetime.date(2003, 8, 21), datetime.date(2002, 11, 28)), ('Robotic Surgery', 55, datetime.date(2006, 7, 5), datetime.date(2004, 6, 24)), ('Vascular Surgery', 54, datetime.date(2003, 10, 29), datetime.date(2004, 5, 17)), ('Emergency Medicine', 83, datetime.date(2002, 2, 14), datetime.date(2004, 7, 26)), ('Ethics in Medical Practice', 72, datetime.date(2003, 11, 22), datetime.date(2002, 12, 28)), ('Microbiology', 81, datetime.date(2005, 3, 21), datetime.date(2003, 12, 17))]</t>
  </si>
  <si>
    <t>[{'Institution Name': 'Campos-Lewis', 'Location': 'Ukraine', 'Type of Institution': 'Private', 'Number of Years Worked There': 12, 'Medical Center Level': 'Secondary', 'Number of Surgeries Performed': 274, 'Additional Responsibilities': ['Tax adviser', 'Information systems manager', 'Teacher, English as a foreign language', 'Diplomatic Services operational officer'], 'Percentage of Patients with Complications': 52.16741445343601,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'Smith-Salas', 'Location': 'Ukraine', 'Type of Institution': 'Private', 'Number of Years Worked There': 6, 'Medical Center Level': 'Tertiary', 'Number of Surgeries Performed': 50, 'Additional Responsibilities': ['Pharmacologist', 'Designer, fashion/clothing', 'Proofreader'], 'Percentage of Patients with Complications': 34.9350305050368,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'Scott Group', 'Location': 'Ukraine', 'Type of Institution': 'Public', 'Number of Years Worked There': 6, 'Medical Center Level': 'Tertiary', 'Number of Surgeries Performed': 494, 'Additional Responsibilities': [], 'Percentage of Patients with Complications': 2.496313491921265,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 {'Institution Name': 'Reilly Ltd', 'Location': 'Ukraine', 'Type of Institution': 'Private', 'Number of Years Worked There': 2, 'Medical Center Level': 'Secondary', 'Number of Surgeries Performed': 130, 'Additional Responsibilities': ['Chiropodist', 'Minerals surveyor', 'Publishing copy'], 'Percentage of Patients with Complications': 40.81420429110156, 'Patient Feedback': "The best care I've ever received. The surgery was perfect.", 'Patient Feedback Label': 5, 'Recommendation Letters': "The surgeon's approach to patient care is inadequate.", 'Recommendation Letters Label': 1, 'Recommendations from Former Employers': "This surgeon's skills were inadequate.", 'Recommendations from Former Employers Label': 1}]</t>
  </si>
  <si>
    <t>Edwards, Lewis and Smith</t>
  </si>
  <si>
    <t>Henry Mitchell</t>
  </si>
  <si>
    <t>[('Ethics in Medical Practice', 54, datetime.date(2001, 7, 24), datetime.date(2001, 12, 20)), ('Neurosurgery', 50, datetime.date(2001, 11, 10), datetime.date(2001, 6, 25)), ('Biochemistry', 97, datetime.date(2001, 7, 23), datetime.date(2001, 5, 15)), ('Transplant Surgery', 92, datetime.date(2001, 7, 31), datetime.date(2001, 9, 29)), ('Emergency Medicine', 95, datetime.date(2001, 3, 18), datetime.date(2001, 4, 4)), ('Microbiology', 88, datetime.date(2001, 9, 1), datetime.date(2001, 3, 20)), ('Emergency Medicine', 84, datetime.date(2002, 1, 14), datetime.date(2001, 10, 4)), ('Ethics in Medical Practice', 98, datetime.date(2001, 3, 23), datetime.date(2002, 1, 9)), ('Cardiothoracic Surgery', 92, datetime.date(2001, 4, 25), datetime.date(2001, 2, 6)), ('Transplant Surgery', 50, datetime.date(2001, 10, 26), datetime.date(2001, 7, 23))]</t>
  </si>
  <si>
    <t>[{'Institution Name': 'Rivas-Ortega', 'Location': 'Uzbekistan', 'Type of Institution': 'Private', 'Number of Years Worked There': 11, 'Medical Center Level': 'Secondary', 'Number of Surgeries Performed': 831, 'Additional Responsibilities': ['Librarian, academic', 'Fitness centre manager', 'Marketing executive'], 'Percentage of Patients with Complications': 34.08143325256462,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'Howard, Austin and Young', 'Location': 'Uzbekistan', 'Type of Institution': 'Public', 'Number of Years Worked There': 26, 'Medical Center Level': 'Secondary', 'Number of Surgeries Performed': 344, 'Additional Responsibilities': ['Regulatory affairs officer', 'Commercial/residential surveyor'], 'Percentage of Patients with Complications': 10.260692112979086,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 {'Institution Name': 'Burns Inc', 'Location': 'Uzbekistan', 'Type of Institution': 'Public', 'Number of Years Worked There': 3, 'Medical Center Level': 'Primary', 'Number of Surgeries Performed': 822, 'Additional Responsibilities': ['Broadcast journalist', 'Paediatric nurse', 'Dentist'], 'Percentage of Patients with Complications': 6.582778071377815, 'Patient Feedback': 'The surgery was below expectations. The follow-up was poor.', 'Patient Feedback Label': 2, 'Recommendation Letters': 'I have no reservations in recommending this surgeon for any position.', 'Recommendation Letters Label': 5, 'Recommendations from Former Employers': 'I have the utmost confidence in recommending this surgeon.', 'Recommendations from Former Employers Label': 5}]</t>
  </si>
  <si>
    <t>Jackson and Sons</t>
  </si>
  <si>
    <t>Malik Robinson</t>
  </si>
  <si>
    <t>842-658-7101</t>
  </si>
  <si>
    <t>[('Plastic and Reconstructive Surgery', 57, datetime.date(2004, 7, 16), datetime.date(2002, 4, 4)), ('Cardiothoracic Surgery', 58, datetime.date(2004, 2, 5), datetime.date(2003, 7, 4)), ('Vascular Surgery', 76, datetime.date(2003, 12, 29), datetime.date(2004, 4, 30)), ('Emergency Medicine', 97, datetime.date(2003, 6, 28), datetime.date(2002, 5, 2)), ('Orthopedic Surgery', 82, datetime.date(2003, 2, 18), datetime.date(2004, 1, 18)), ('Oncological Surgery', 97, datetime.date(2004, 3, 17), datetime.date(2002, 6, 9)), ('Pharmacology', 98, datetime.date(2002, 4, 23), datetime.date(2004, 5, 4)), ('Oncological Surgery', 68, datetime.date(2003, 9, 1), datetime.date(2004, 9, 11)), ('Pathology', 52, datetime.date(2004, 5, 20), datetime.date(2003, 11, 23)), ('Pharmacology', 57, datetime.date(2004, 5, 16), datetime.date(2002, 12, 6))]</t>
  </si>
  <si>
    <t>[{'Institution Name': 'Larson, Nunez and Elliott', 'Location': 'Hungary', 'Type of Institution': 'Private', 'Number of Years Worked There': 9, 'Medical Center Level': 'Primary', 'Number of Surgeries Performed': 33, 'Additional Responsibilities': ['Theatre manager', 'Transport planner', 'Midwife'], 'Percentage of Patients with Complications': 7.255283453620209,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'Weber, Brown and Arellano', 'Location': 'Hungary', 'Type of Institution': 'Public', 'Number of Years Worked There': 27, 'Medical Center Level': 'Primary', 'Number of Surgeries Performed': 10, 'Additional Responsibilities': ['Designer, multimedia', 'Paramedic'], 'Percentage of Patients with Complications': 16.575592375285975,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'Garcia-Foster', 'Location': 'Hungary', 'Type of Institution': 'Public', 'Number of Years Worked There': 8, 'Medical Center Level': 'Tertiary', 'Number of Surgeries Performed': 579, 'Additional Responsibilities': ['Scientist, water quality', 'Science writer'], 'Percentage of Patients with Complications': 10.99907749238207,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 {'Institution Name': 'Berger Inc', 'Location': 'Hungary', 'Type of Institution': 'Public', 'Number of Years Worked There': 30, 'Medical Center Level': 'Secondary', 'Number of Surgeries Performed': 248, 'Additional Responsibilities': ['Journalist, magazine', 'Outdoor activities/education manager', 'Soil scientist', 'Animal technologist'], 'Percentage of Patients with Complications': 16.10355419426801, 'Patient Feedback': 'The surgery was a nightmare. I would never recommend this doctor.', 'Patient Feedback Label': 1, 'Recommendation Letters': 'This surgeon is a valuable asset to any medical team.', 'Recommendation Letters Label': 4, 'Recommendations from Former Employers': "The surgeon's performance has been consistently exemplary.", 'Recommendations from Former Employers Label': 4}]</t>
  </si>
  <si>
    <t>Mcdonald PLC</t>
  </si>
  <si>
    <t>Hannah Thomas</t>
  </si>
  <si>
    <t>[('Ethics in Medical Practice', 73, datetime.date(1998, 8, 15), datetime.date(1998, 2, 3)), ('Cardiothoracic Surgery', 95, datetime.date(1998, 5, 28), datetime.date(1998, 10, 24)), ('Pathology', 66, datetime.date(1999, 6, 27), datetime.date(1998, 6, 14)), ('Surgical Techniques', 51, datetime.date(1999, 7, 27), datetime.date(1998, 5, 11)), ('Ethics in Medical Practice', 78, datetime.date(1998, 12, 8), datetime.date(1998, 11, 14)), ('Emergency Medicine', 53, datetime.date(1998, 8, 10), datetime.date(1998, 8, 21)), ('Surgical Techniques', 73, datetime.date(1999, 6, 11), datetime.date(1998, 3, 12)), ('Vascular Surgery', 64, datetime.date(1997, 12, 31), datetime.date(1998, 5, 15)), ('Orthopedic Surgery', 74, datetime.date(1999, 3, 30), datetime.date(1997, 10, 12)), ('Vascular Surgery', 53, datetime.date(1999, 9, 12), datetime.date(1998, 9, 13))]</t>
  </si>
  <si>
    <t>[{'Institution Name': 'Brooks-Clark', 'Location': 'Ethiopia', 'Type of Institution': 'Public', 'Number of Years Worked There': 16, 'Medical Center Level': 'Secondary', 'Number of Surgeries Performed': 425, 'Additional Responsibilities': ['Site engineer'], 'Percentage of Patients with Complications': 2.1803195305593936,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'Evans-Schroeder', 'Location': 'Ethiopia', 'Type of Institution': 'Public', 'Number of Years Worked There': 22, 'Medical Center Level': 'Secondary', 'Number of Surgeries Performed': 920, 'Additional Responsibilities': ['Buyer, industrial', 'Chiropractor'], 'Percentage of Patients with Complications': 91.5592765228828,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'King-Mckee', 'Location': 'Ethiopia', 'Type of Institution': 'Private', 'Number of Years Worked There': 1, 'Medical Center Level': 'Tertiary', 'Number of Surgeries Performed': 219, 'Additional Responsibilities': ['Acupuncturist', 'Exercise physiologist', 'Medical secretary', 'Actor'], 'Percentage of Patients with Complications': 89.61310802683788,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 {'Institution Name': 'Ryan, Golden and Stone', 'Location': 'Ethiopia', 'Type of Institution': 'Private', 'Number of Years Worked There': 22, 'Medical Center Level': 'Secondary', 'Number of Surgeries Performed': 595, 'Additional Responsibilities': ['Armed forces logistics/support/administrative officer', 'Editor, film/video', 'Psychologist, educational', 'Charity fundraiser'], 'Percentage of Patients with Complications': 32.74501926650907, 'Patient Feedback': 'I am pleased with the surgery and the aftercare.', 'Patient Feedback Label': 4, 'Recommendation Letters': 'The surgeon has not demonstrated the required competencies.', 'Recommendation Letters Label': 1, 'Recommendations from Former Employers': 'The surgeon meets the necessary professional criteria.', 'Recommendations from Former Employers Label': 3}]</t>
  </si>
  <si>
    <t>White-Peters</t>
  </si>
  <si>
    <t>Mr. Joe Parker</t>
  </si>
  <si>
    <t>001-394-473-3699</t>
  </si>
  <si>
    <t>[('Biochemistry', 59, datetime.date(1999, 10, 30), datetime.date(2000, 4, 17)), ('Emergency Medicine', 83, datetime.date(1998, 5, 22), datetime.date(2001, 1, 10)), ('Anesthesiology', 50, datetime.date(2000, 6, 3), datetime.date(2002, 5, 28)), ('Cardiothoracic Surgery', 92, datetime.date(2000, 8, 8), datetime.date(1998, 5, 21)), ('Transplant Surgery', 74, datetime.date(2001, 4, 28), datetime.date(1999, 9, 10)), ('Pathology', 64, datetime.date(1998, 4, 3), datetime.date(2001, 5, 24)), ('Plastic and Reconstructive Surgery', 79, datetime.date(2003, 9, 14), datetime.date(2001, 3, 8)), ('Ethics in Medical Practice', 78, datetime.date(2003, 3, 22), datetime.date(2003, 6, 24)), ('Pharmacology', 71, datetime.date(1998, 12, 1), datetime.date(2002, 7, 25)), ('Emergency Medicine', 83, datetime.date(1997, 12, 7), datetime.date(2000, 5, 24))]</t>
  </si>
  <si>
    <t>[{'Institution Name': 'Thompson Ltd', 'Location': 'Ukraine', 'Type of Institution': 'Public', 'Number of Years Worked There': 17, 'Medical Center Level': 'Secondary', 'Number of Surgeries Performed': 74, 'Additional Responsibilities': ['Microbiologist'], 'Percentage of Patients with Complications': 86.29908744566657,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'Baker, Smith and Sandoval', 'Location': 'Ukraine', 'Type of Institution': 'Public', 'Number of Years Worked There': 7, 'Medical Center Level': 'Primary', 'Number of Surgeries Performed': 455, 'Additional Responsibilities': [], 'Percentage of Patients with Complications': 71.47719825426934,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'Mckay, Martinez and Rivera', 'Location': 'Ukraine', 'Type of Institution': 'Private', 'Number of Years Worked There': 26, 'Medical Center Level': 'Tertiary', 'Number of Surgeries Performed': 614, 'Additional Responsibilities': ['Patent attorney', 'Acupuncturist'], 'Percentage of Patients with Complications': 54.2412756567647,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 {'Institution Name': 'Cross, Jones and Boyd', 'Location': 'Ukraine', 'Type of Institution': 'Private', 'Number of Years Worked There': 3, 'Medical Center Level': 'Tertiary', 'Number of Surgeries Performed': 479, 'Additional Responsibilities': ['Optician, dispensing', 'Music tutor', 'Stage manager', 'Advertising art director'], 'Percentage of Patients with Complications': 69.99722403161715, 'Patient Feedback': 'I am very disappointed. The surgery was botched and the aftercare was awful.', 'Patient Feedback Label': 1, 'Recommendation Letters': "The surgeon's work is generally adequate.", 'Recommendation Letters Label': 3, 'Recommendations from Former Employers': 'This surgeon demonstrated a lack of necessary skills.', 'Recommendations from Former Employers Label': 1}]</t>
  </si>
  <si>
    <t>Scott-Gray</t>
  </si>
  <si>
    <t>Heather Carlson</t>
  </si>
  <si>
    <t>(291)417-4997x98554</t>
  </si>
  <si>
    <t>[('Pharmacology', 56, datetime.date(2001, 4, 8), datetime.date(2000, 10, 30)), ('Orthopedic Surgery', 63, datetime.date(2000, 7, 24), datetime.date(1999, 4, 16)), ('Vascular Surgery', 77, datetime.date(2001, 1, 21), datetime.date(1999, 8, 22)), ('Emergency Medicine', 90, datetime.date(2001, 7, 3), datetime.date(2000, 2, 25)), ('Transplant Surgery', 71, datetime.date(2001, 12, 22), datetime.date(2001, 6, 23)), ('Neurosurgery', 65, datetime.date(2000, 5, 19), datetime.date(2000, 11, 25)), ('Anatomy', 85, datetime.date(2000, 12, 16), datetime.date(2001, 11, 14)), ('Surgical Techniques', 83, datetime.date(1999, 5, 17), datetime.date(2002, 1, 23)), ('Biochemistry', 76, datetime.date(2002, 1, 24), datetime.date(1999, 9, 12)), ('Oncological Surgery', 64, datetime.date(1999, 12, 17), datetime.date(2001, 1, 27))]</t>
  </si>
  <si>
    <t>[{'Institution Name': 'Lloyd, Jordan and Osborne', 'Location': 'Moldova', 'Type of Institution': 'Public', 'Number of Years Worked There': 12, 'Medical Center Level': 'Tertiary', 'Number of Surgeries Performed': 514, 'Additional Responsibilities': ['Early years teacher'], 'Percentage of Patients with Complications': 21.759104091113457,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'Davis PLC', 'Location': 'Moldova', 'Type of Institution': 'Private', 'Number of Years Worked There': 26, 'Medical Center Level': 'Secondary', 'Number of Surgeries Performed': 35, 'Additional Responsibilities': ['Product manager', 'Management consultant'], 'Percentage of Patients with Complications': 30.09479302224838,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'Martin, Johnson and Williams', 'Location': 'Moldova', 'Type of Institution': 'Private', 'Number of Years Worked There': 21, 'Medical Center Level': 'Secondary', 'Number of Surgeries Performed': 902, 'Additional Responsibilities': ['Financial manager', 'Writer', 'Landscape architect', 'Dramatherapist'], 'Percentage of Patients with Complications': 68.95304596641017,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'Daniels, Spence and Cooley', 'Location': 'Moldova', 'Type of Institution': 'Private', 'Number of Years Worked There': 25, 'Medical Center Level': 'Secondary', 'Number of Surgeries Performed': 570, 'Additional Responsibilities': ['Banker'], 'Percentage of Patients with Complications': 12.969925219618972,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 {'Institution Name': 'Nguyen, Wilson and Robinson', 'Location': 'Moldova', 'Type of Institution': 'Private', 'Number of Years Worked There': 28, 'Medical Center Level': 'Tertiary', 'Number of Surgeries Performed': 896, 'Additional Responsibilities': ['Nature conservation officer', 'Medical sales representative', 'Maintenance engineer', 'Operations geologist'], 'Percentage of Patients with Complications': 7.779865770283722, 'Patient Feedback': "I couldn't have asked for a better experience.", 'Patient Feedback Label': 5, 'Recommendation Letters': "The surgeon's overall performance is unacceptable.", 'Recommendation Letters Label': 1, 'Recommendations from Former Employers': 'I recommend this surgeon. They have consistently shown good skills and a professional demeanor.', 'Recommendations from Former Employers Label': 4}]</t>
  </si>
  <si>
    <t>Boone-Riley</t>
  </si>
  <si>
    <t>Riley Washington</t>
  </si>
  <si>
    <t>777-343-3447</t>
  </si>
  <si>
    <t>[('Plastic and Reconstructive Surgery', 82, datetime.date(2004, 1, 29), datetime.date(2006, 9, 16)), ('Oncological Surgery', 50, datetime.date(2005, 7, 25), datetime.date(2005, 11, 12)), ('Anesthesiology', 89, datetime.date(2007, 7, 21), datetime.date(2003, 11, 26)), ('Surgical Techniques', 90, datetime.date(2005, 11, 7), datetime.date(2007, 4, 24)), ('Pharmacology', 57, datetime.date(2007, 8, 1), datetime.date(2005, 5, 26)), ('Pathology', 80, datetime.date(2004, 3, 12), datetime.date(2002, 11, 1)), ('Oncological Surgery', 98, datetime.date(2005, 1, 6), datetime.date(2006, 5, 3)), ('Oncological Surgery', 52, datetime.date(2004, 12, 10), datetime.date(2003, 4, 6)), ('Oncological Surgery', 96, datetime.date(2005, 6, 26), datetime.date(2005, 5, 22)), ('Pharmacology', 100, datetime.date(2003, 4, 8), datetime.date(2004, 11, 11))]</t>
  </si>
  <si>
    <t>[{'Institution Name': 'Ellis Ltd', 'Location': 'Romania', 'Type of Institution': 'Public', 'Number of Years Worked There': 27, 'Medical Center Level': 'Tertiary', 'Number of Surgeries Performed': 865, 'Additional Responsibilities': ['Photographer', 'Surveyor, building control', 'Geophysical data processor', 'Fitness centre manager'], 'Percentage of Patients with Complications': 90.27523772146769,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 {'Institution Name': 'Ferguson Inc', 'Location': 'Romania', 'Type of Institution': 'Public', 'Number of Years Worked There': 3, 'Medical Center Level': 'Tertiary', 'Number of Surgeries Performed': 481, 'Additional Responsibilities': ['Manufacturing engineer'], 'Percentage of Patients with Complications': 82.44058075444862, 'Patient Feedback': 'The care provided was exceptional and the surgery was successful.', 'Patient Feedback Label': 5, 'Recommendation Letters': "I have some doubts about this surgeon's professionalism.", 'Recommendation Letters Label': 2, 'Recommendations from Former Employers': "The surgeon's performance is up to standard.", 'Recommendations from Former Employers Label': 3}]</t>
  </si>
  <si>
    <t>Justin Landry</t>
  </si>
  <si>
    <t>661-960-4242x21927</t>
  </si>
  <si>
    <t>[('Plastic and Reconstructive Surgery', 54, datetime.date(1998, 12, 25), datetime.date(1997, 6, 28)), ('Physiology', 85, datetime.date(2002, 1, 20), datetime.date(2000, 12, 27)), ('Plastic and Reconstructive Surgery', 74, datetime.date(1997, 10, 2), datetime.date(1998, 11, 20)), ('Vascular Surgery', 93, datetime.date(2000, 5, 26), datetime.date(1997, 10, 11)), ('Pathology', 53, datetime.date(2003, 10, 20), datetime.date(1999, 2, 6)), ('Transplant Surgery', 68, datetime.date(1997, 10, 30), datetime.date(2005, 12, 22)), ('Trauma Surgery', 69, datetime.date(2001, 11, 4), datetime.date(2002, 11, 18)), ('Ethics in Medical Practice', 52, datetime.date(1999, 1, 10), datetime.date(1997, 6, 20)), ('Pathology', 55, datetime.date(2004, 9, 2), datetime.date(2006, 9, 11)), ('Ethics in Medical Practice', 89, datetime.date(2002, 1, 19), datetime.date(2006, 8, 9))]</t>
  </si>
  <si>
    <t>[{'Institution Name': 'Sharp, Koch and Bernard', 'Location': 'Germany', 'Type of Institution': 'Private', 'Number of Years Worked There': 8, 'Medical Center Level': 'Primary', 'Number of Surgeries Performed': 369, 'Additional Responsibilities': ['Environmental manager', 'Psychologist, forensic', 'Investment analyst', 'Jewellery designer', 'Television production assistant'], 'Percentage of Patients with Complications': 43.774306169113245,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'Bryant, Jones and Greene', 'Location': 'Germany', 'Type of Institution': 'Public', 'Number of Years Worked There': 16, 'Medical Center Level': 'Primary', 'Number of Surgeries Performed': 532, 'Additional Responsibilities': ['Armed forces technical officer'], 'Percentage of Patients with Complications': 25.44527125321554,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'Harris, Butler and Santos', 'Location': 'Germany', 'Type of Institution': 'Private', 'Number of Years Worked There': 13, 'Medical Center Level': 'Primary', 'Number of Surgeries Performed': 660, 'Additional Responsibilities': ['Horticulturist, commercial', 'Automotive engineer'], 'Percentage of Patients with Complications': 65.1221072408975,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 {'Institution Name': 'Martinez-Zuniga', 'Location': 'Germany', 'Type of Institution': 'Public', 'Number of Years Worked There': 29, 'Medical Center Level': 'Tertiary', 'Number of Surgeries Performed': 890, 'Additional Responsibilities': ['Psychotherapist, child', 'Dispensing optician', 'Purchasing manager', 'Private music teacher', 'IT trainer'], 'Percentage of Patients with Complications': 19.140316928995283, 'Patient Feedback': 'I felt neglected and the aftercare was nonexistent.', 'Patient Feedback Label': 1, 'Recommendation Letters': "The surgeon's performance has been mixed.", 'Recommendation Letters Label': 2, 'Recommendations from Former Employers': 'This surgeon is a top-tier professional with outstanding abilities.', 'Recommendations from Former Employers Label': 5}]</t>
  </si>
  <si>
    <t>Owens, Wade and Morris</t>
  </si>
  <si>
    <t>Randall Williams</t>
  </si>
  <si>
    <t>435-753-8531x07918</t>
  </si>
  <si>
    <t>[('Surgical Techniques', 87, datetime.date(2005, 12, 13), datetime.date(2001, 9, 16)), ('Anatomy', 52, datetime.date(2000, 9, 20), datetime.date(1999, 11, 26)), ('Pediatric Surgery', 71, datetime.date(1997, 6, 13), datetime.date(2001, 2, 18)), ('Robotic Surgery', 66, datetime.date(1999, 2, 24), datetime.date(2001, 6, 20)), ('Robotic Surgery', 66, datetime.date(2001, 1, 12), datetime.date(2004, 5, 9)), ('Cardiothoracic Surgery', 94, datetime.date(2000, 10, 16), datetime.date(2000, 9, 10)), ('Robotic Surgery', 78, datetime.date(2001, 8, 2), datetime.date(1997, 12, 22)), ('Cardiothoracic Surgery', 87, datetime.date(2000, 8, 25), datetime.date(2003, 12, 12)), ('Physiology', 99, datetime.date(2004, 2, 13), datetime.date(1997, 3, 5)), ('Biochemistry', 56, datetime.date(1998, 5, 11), datetime.date(2004, 9, 2))]</t>
  </si>
  <si>
    <t>[{'Institution Name': 'Estrada, Sims and Barnes', 'Location': 'Hungary', 'Type of Institution': 'Public', 'Number of Years Worked There': 27, 'Medical Center Level': 'Tertiary', 'Number of Surgeries Performed': 950, 'Additional Responsibilities': [], 'Percentage of Patients with Complications': 0.7610754096977534,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 {'Institution Name': 'Gallegos-Williams', 'Location': 'Hungary', 'Type of Institution': 'Private', 'Number of Years Worked There': 15, 'Medical Center Level': 'Primary', 'Number of Surgeries Performed': 992, 'Additional Responsibilities': ['Psychologist, educational', 'Graphic designer', 'Social research officer, government', 'Engineer, maintenance', 'Regulatory affairs officer'], 'Percentage of Patients with Complications': 73.85734542109049, 'Patient Feedback': 'The surgery was a disaster. The doctor was rude and unprofessional, and the staff were not helpful at all.', 'Patient Feedback Label': 1, 'Recommendation Letters': 'This surgeon is a top-tier professional with outstanding abilities.', 'Recommendation Letters Label': 5, 'Recommendations from Former Employers': "The surgeon's performance is unparalleled.", 'Recommendations from Former Employers Label': 5}]</t>
  </si>
  <si>
    <t>Cruz-Price</t>
  </si>
  <si>
    <t>Michael Lewis</t>
  </si>
  <si>
    <t>(240)386-1850x74619</t>
  </si>
  <si>
    <t>[('Physiology', 93, datetime.date(2002, 9, 4), datetime.date(2003, 2, 23)), ('Biochemistry', 94, datetime.date(2002, 9, 7), datetime.date(2002, 11, 10)), ('Pathology', 81, datetime.date(2002, 7, 4), datetime.date(2003, 4, 5)), ('Pharmacology', 100, datetime.date(2002, 2, 3), datetime.date(2002, 3, 27)), ('Vascular Surgery', 59, datetime.date(2001, 11, 15), datetime.date(2003, 4, 27)), ('Plastic and Reconstructive Surgery', 66, datetime.date(2002, 6, 6), datetime.date(2002, 11, 1)), ('Vascular Surgery', 72, datetime.date(2002, 11, 15), datetime.date(2001, 8, 3)), ('Cardiothoracic Surgery', 93, datetime.date(2003, 1, 2), datetime.date(2002, 10, 8)), ('Plastic and Reconstructive Surgery', 70, datetime.date(2003, 3, 15), datetime.date(2002, 7, 6)), ('Biochemistry', 67, datetime.date(2003, 3, 14), datetime.date(2002, 2, 12))]</t>
  </si>
  <si>
    <t>[{'Institution Name': 'Perez, Aguilar and Nguyen', 'Location': 'Russia', 'Type of Institution': 'Private', 'Number of Years Worked There': 18, 'Medical Center Level': 'Secondary', 'Number of Surgeries Performed': 568, 'Additional Responsibilities': ['Building services engineer', 'Manufacturing engineer', 'Academic librarian', 'Clinical scientist, histocompatibility and immunogenetics', 'Television camera operator'], 'Percentage of Patients with Complications': 33.0868572309048, 'Patient Feedback': 'The doctor did not provide sufficient information.', 'Patient Feedback Label': 2, 'Recommendation Letters': 'I have great confidence in recommending this surgeon.', 'Recommendation Letters Label': 4, 'Recommendations from Former Employers': 'This surgeon did not perform to our standards.', 'Recommendations from Former Employers Label': 1}]</t>
  </si>
  <si>
    <t>Scott, Rodriguez and Mooney</t>
  </si>
  <si>
    <t>Alicia Graham</t>
  </si>
  <si>
    <t>001-549-372-5797x30286</t>
  </si>
  <si>
    <t>[('Physiology', 90, datetime.date(2000, 8, 3), datetime.date(2005, 5, 31)), ('Biochemistry', 91, datetime.date(2001, 11, 22), datetime.date(2005, 6, 16)), ('Cardiothoracic Surgery', 64, datetime.date(2005, 8, 3), datetime.date(2002, 8, 27)), ('Anesthesiology', 72, datetime.date(1999, 8, 5), datetime.date(2004, 8, 6)), ('Oncological Surgery', 64, datetime.date(2003, 4, 7), datetime.date(2005, 3, 18)), ('Physiology', 96, datetime.date(2000, 1, 20), datetime.date(1999, 11, 11)), ('Emergency Medicine', 69, datetime.date(2000, 9, 11), datetime.date(2003, 7, 14)), ('Cardiothoracic Surgery', 75, datetime.date(2003, 4, 15), datetime.date(2003, 3, 17)), ('Vascular Surgery', 85, datetime.date(2004, 3, 11), datetime.date(2005, 1, 11)), ('Neurosurgery', 90, datetime.date(2003, 6, 14), datetime.date(2002, 2, 19))]</t>
  </si>
  <si>
    <t>[{'Institution Name': 'Vaughn-Hudson', 'Location': 'Hungary', 'Type of Institution': 'Private', 'Number of Years Worked There': 8, 'Medical Center Level': 'Secondary', 'Number of Surgeries Performed': 894, 'Additional Responsibilities': ['Administrator, Civil Service', 'Corporate investment banker', 'Occupational psychologist', 'Designer, graphic'], 'Percentage of Patients with Complications': 57.64962916312621,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'Mclean-Taylor', 'Location': 'Hungary', 'Type of Institution': 'Private', 'Number of Years Worked There': 4, 'Medical Center Level': 'Secondary', 'Number of Surgeries Performed': 523, 'Additional Responsibilities': ['Production designer, theatre/television/film'], 'Percentage of Patients with Complications': 31.83132751494947,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 {'Institution Name': 'Martin-Combs', 'Location': 'Hungary', 'Type of Institution': 'Public', 'Number of Years Worked There': 14, 'Medical Center Level': 'Secondary', 'Number of Surgeries Performed': 747, 'Additional Responsibilities': ['Farm manager', 'Company secretary', 'Dealer'], 'Percentage of Patients with Complications': 62.201262249644564, 'Patient Feedback': 'I experienced severe complications due to the surgery.', 'Patient Feedback Label': 1, 'Recommendation Letters': 'I strongly endorse this surgeon for any advanced role.', 'Recommendation Letters Label': 5, 'Recommendations from Former Employers': "There were some issues with this surgeon's work quality.", 'Recommendations from Former Employers Label': 2}]</t>
  </si>
  <si>
    <t>Willis PLC</t>
  </si>
  <si>
    <t>Taylor Duran</t>
  </si>
  <si>
    <t>539-713-8629x758</t>
  </si>
  <si>
    <t>[('Neurosurgery', 55, datetime.date(2007, 4, 11), datetime.date(2007, 2, 21)), ('Transplant Surgery', 53, datetime.date(2005, 12, 24), datetime.date(2007, 2, 2)), ('Vascular Surgery', 79, datetime.date(2004, 10, 18), datetime.date(2004, 9, 7)), ('Transplant Surgery', 76, datetime.date(2006, 5, 13), datetime.date(2003, 8, 28)), ('Orthopedic Surgery', 78, datetime.date(2004, 9, 15), datetime.date(2005, 7, 25)), ('Robotic Surgery', 100, datetime.date(2006, 10, 10), datetime.date(2006, 2, 26)), ('Microbiology', 90, datetime.date(2004, 1, 25), datetime.date(2004, 3, 31)), ('Oncological Surgery', 92, datetime.date(2004, 10, 22), datetime.date(2004, 10, 28)), ('Microbiology', 89, datetime.date(2006, 10, 30), datetime.date(2004, 10, 15)), ('Physiology', 59, datetime.date(2004, 5, 10), datetime.date(2005, 1, 23))]</t>
  </si>
  <si>
    <t>[{'Institution Name': 'Morton Inc', 'Location': 'Ukraine', 'Type of Institution': 'Public', 'Number of Years Worked There': 3, 'Medical Center Level': 'Secondary', 'Number of Surgeries Performed': 778, 'Additional Responsibilities': ['Occupational hygienist', 'Landscape architect', 'Psychologist, counselling', 'Education officer, environmental'], 'Percentage of Patients with Complications': 51.999104916463324,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'Davis-Herrera', 'Location': 'Ukraine', 'Type of Institution': 'Private', 'Number of Years Worked There': 20, 'Medical Center Level': 'Secondary', 'Number of Surgeries Performed': 306, 'Additional Responsibilities': ['Psychologist, prison and probation services', 'Research scientist (maths)', 'Surveyor, planning and development', 'Seismic interpreter'], 'Percentage of Patients with Complications': 15.64614849100938,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'Weaver-Barnett', 'Location': 'Ukraine', 'Type of Institution': 'Private', 'Number of Years Worked There': 16, 'Medical Center Level': 'Tertiary', 'Number of Surgeries Performed': 284, 'Additional Responsibilities': [], 'Percentage of Patients with Complications': 38.926474395305966,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'Adams-Graves', 'Location': 'Ukraine', 'Type of Institution': 'Public', 'Number of Years Worked There': 25, 'Medical Center Level': 'Primary', 'Number of Surgeries Performed': 71, 'Additional Responsibilities': [], 'Percentage of Patients with Complications': 94.50023822572984,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 {'Institution Name': 'Montgomery, Stuart and Lewis', 'Location': 'Ukraine', 'Type of Institution': 'Private', 'Number of Years Worked There': 3, 'Medical Center Level': 'Primary', 'Number of Surgeries Performed': 630, 'Additional Responsibilities': [], 'Percentage of Patients with Complications': 56.88881349121245, 'Patient Feedback': 'The procedure was more painful than explained.', 'Patient Feedback Label': 2, 'Recommendation Letters': 'I strongly recommend this surgeon for their exceptional skills.', 'Recommendation Letters Label': 5, 'Recommendations from Former Employers': "This surgeon's professional conduct had some issues.", 'Recommendations from Former Employers Label': 2}]</t>
  </si>
  <si>
    <t>Wilson, Gutierrez and Carter</t>
  </si>
  <si>
    <t>Laurie Wallace</t>
  </si>
  <si>
    <t>+1-388-371-5300x4542</t>
  </si>
  <si>
    <t>[('Pathology', 97, datetime.date(2003, 1, 26), datetime.date(2002, 6, 21)), ('Neurosurgery', 94, datetime.date(2002, 8, 21), datetime.date(2004, 7, 25)), ('Oncological Surgery', 99, datetime.date(2003, 3, 18), datetime.date(2004, 5, 23)), ('Transplant Surgery', 73, datetime.date(2002, 1, 15), datetime.date(2001, 1, 9)), ('Robotic Surgery', 86, datetime.date(2002, 10, 27), datetime.date(2000, 4, 7)), ('Orthopedic Surgery', 54, datetime.date(2004, 9, 28), datetime.date(2000, 3, 16)), ('Trauma Surgery', 76, datetime.date(2000, 6, 18), datetime.date(2003, 5, 9)), ('Anesthesiology', 53, datetime.date(2000, 9, 5), datetime.date(2001, 8, 22)), ('Ethics in Medical Practice', 95, datetime.date(2003, 1, 26), datetime.date(2004, 6, 27)), ('Vascular Surgery', 87, datetime.date(2001, 10, 2), datetime.date(2001, 7, 18))]</t>
  </si>
  <si>
    <t>[{'Institution Name': 'Page-Scott', 'Location': 'Ethiopia', 'Type of Institution': 'Public', 'Number of Years Worked There': 27, 'Medical Center Level': 'Primary', 'Number of Surgeries Performed': 442, 'Additional Responsibilities': ['Furniture designer', 'Systems developer', 'Programme researcher, broadcasting/film/video'], 'Percentage of Patients with Complications': 10.155725688991513,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 {'Institution Name': 'Thomas-Griffith', 'Location': 'Ethiopia', 'Type of Institution': 'Public', 'Number of Years Worked There': 7, 'Medical Center Level': 'Secondary', 'Number of Surgeries Performed': 508, 'Additional Responsibilities': ['Data processing manager', 'Public relations account executive'], 'Percentage of Patients with Complications': 54.27115380007389, 'Patient Feedback': "Not happy with the results. The doctor didn't seem to care much.", 'Patient Feedback Label': 2, 'Recommendation Letters': 'I have no reservations in recommending this surgeon for any position.', 'Recommendation Letters Label': 5, 'Recommendations from Former Employers': "The surgeon's work has been satisfactory and meets basic standards.", 'Recommendations from Former Employers Label': 3}]</t>
  </si>
  <si>
    <t>Bates Inc</t>
  </si>
  <si>
    <t>Crystal Wilson</t>
  </si>
  <si>
    <t>(842)903-5817x80011</t>
  </si>
  <si>
    <t>[('Neurosurgery', 95, datetime.date(1997, 9, 12), datetime.date(1997, 8, 22)), ('Orthopedic Surgery', 97, datetime.date(1997, 7, 14), datetime.date(1997, 7, 9)), ('Biochemistry', 67, datetime.date(1997, 8, 10), datetime.date(1997, 7, 27)), ('Pediatric Surgery', 68, datetime.date(1997, 9, 17), datetime.date(1997, 8, 16)), ('Plastic and Reconstructive Surgery', 69, datetime.date(1997, 10, 3), datetime.date(1997, 10, 18)), ('Surgical Techniques', 83, datetime.date(1997, 10, 24), datetime.date(1997, 10, 3)), ('Pharmacology', 91, datetime.date(1997, 7, 22), datetime.date(1997, 10, 30)), ('Anatomy', 66, datetime.date(1997, 7, 10), datetime.date(1997, 8, 5)), ('Cardiothoracic Surgery', 87, datetime.date(1997, 8, 16), datetime.date(1997, 9, 17)), ('Oncological Surgery', 72, datetime.date(1997, 10, 31), datetime.date(1997, 8, 2))]</t>
  </si>
  <si>
    <t>[{'Institution Name': 'Collins, Clark and Mitchell', 'Location': 'Romania', 'Type of Institution': 'Private', 'Number of Years Worked There': 12, 'Medical Center Level': 'Primary', 'Number of Surgeries Performed': 628, 'Additional Responsibilities': ['Field trials officer', 'Surveyor, commercial/residential', 'Interpreter', 'Health and safety adviser', 'Mudlogger'], 'Percentage of Patients with Complications': 98.5041384666434,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 {'Institution Name': 'Lowe Ltd', 'Location': 'Romania', 'Type of Institution': 'Public', 'Number of Years Worked There': 18, 'Medical Center Level': 'Primary', 'Number of Surgeries Performed': 407, 'Additional Responsibilities': ['Writer'], 'Percentage of Patients with Complications': 80.00455817726973, 'Patient Feedback': 'Outstanding care and perfect surgical results.', 'Patient Feedback Label': 5, 'Recommendation Letters': 'This surgeon is highly skilled and professional.', 'Recommendation Letters Label': 5, 'Recommendations from Former Employers': 'The surgeon has demonstrated adequate skills.', 'Recommendations from Former Employers Label': 3}]</t>
  </si>
  <si>
    <t>Cortez, Haynes and Johnston</t>
  </si>
  <si>
    <t>Kimberly Joseph</t>
  </si>
  <si>
    <t>623.522.5708</t>
  </si>
  <si>
    <t>[('Vascular Surgery', 72, datetime.date(2006, 3, 4), datetime.date(2006, 3, 17)), ('Trauma Surgery', 78, datetime.date(2006, 1, 10), datetime.date(2005, 1, 26)), ('Vascular Surgery', 63, datetime.date(2006, 2, 24), datetime.date(2007, 7, 26)), ('Pathology', 85, datetime.date(2004, 8, 29), datetime.date(2006, 5, 4)), ('Transplant Surgery', 61, datetime.date(2007, 6, 2), datetime.date(2007, 6, 24)), ('Neurosurgery', 92, datetime.date(2006, 4, 1), datetime.date(2006, 6, 26)), ('Anesthesiology', 93, datetime.date(2006, 1, 2), datetime.date(2004, 6, 18)), ('Biochemistry', 80, datetime.date(2007, 8, 16), datetime.date(2007, 4, 25)), ('Emergency Medicine', 55, datetime.date(2005, 3, 1), datetime.date(2007, 8, 2)), ('Oncological Surgery', 67, datetime.date(2007, 5, 2), datetime.date(2006, 6, 28))]</t>
  </si>
  <si>
    <t>[{'Institution Name': 'Gates, Martin and Oconnell', 'Location': 'France', 'Type of Institution': 'Public', 'Number of Years Worked There': 26, 'Medical Center Level': 'Tertiary', 'Number of Surgeries Performed': 627, 'Additional Responsibilities': ['Financial trader', 'Administrator, education'], 'Percentage of Patients with Complications': 19.81031473315452,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'Dodson and Sons', 'Location': 'France', 'Type of Institution': 'Private', 'Number of Years Worked There': 12, 'Medical Center Level': 'Primary', 'Number of Surgeries Performed': 700, 'Additional Responsibilities': ['Hydrogeologist', 'Investment banker, corporate', 'Optometrist', 'Claims inspector/assessor'], 'Percentage of Patients with Complications': 73.5751903241851,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'Marsh, Schmidt and Benson', 'Location': 'France', 'Type of Institution': 'Public', 'Number of Years Worked There': 22, 'Medical Center Level': 'Secondary', 'Number of Surgeries Performed': 384, 'Additional Responsibilities': ['Theme park manager', 'Chief Strategy Officer', 'Chartered certified accountant', 'Insurance risk surveyor'], 'Percentage of Patients with Complications': 69.70791841603182,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 {'Institution Name': 'Levine-Garcia', 'Location': 'France', 'Type of Institution': 'Public', 'Number of Years Worked There': 6, 'Medical Center Level': 'Primary', 'Number of Surgeries Performed': 129, 'Additional Responsibilities': ['Video editor'], 'Percentage of Patients with Complications': 9.774011536121641, 'Patient Feedback': 'Excellent care and results. The doctor was outstanding.', 'Patient Feedback Label': 5, 'Recommendation Letters': 'The surgeon has made several critical mistakes.', 'Recommendation Letters Label': 1, 'Recommendations from Former Employers': 'This surgeon is highly skilled and professional.', 'Recommendations from Former Employers Label': 5}]</t>
  </si>
  <si>
    <t>Marshall Ltd</t>
  </si>
  <si>
    <t>Robert Morris</t>
  </si>
  <si>
    <t>(654)709-6553x5971</t>
  </si>
  <si>
    <t>[('Microbiology', 72, datetime.date(2000, 8, 25), datetime.date(2000, 4, 1)), ('Transplant Surgery', 66, datetime.date(2000, 2, 16), datetime.date(2000, 9, 29)), ('Vascular Surgery', 60, datetime.date(2000, 9, 22), datetime.date(2000, 1, 6)), ('Anatomy', 88, datetime.date(2000, 9, 18), datetime.date(2000, 9, 10)), ('Surgical Techniques', 91, datetime.date(2000, 1, 10), datetime.date(2000, 7, 30)), ('Physiology', 97, datetime.date(2000, 1, 14), datetime.date(2000, 9, 18)), ('Plastic and Reconstructive Surgery', 60, datetime.date(2000, 3, 16), datetime.date(2000, 8, 21)), ('Biochemistry', 85, datetime.date(2000, 2, 25), datetime.date(2000, 6, 14)), ('Anesthesiology', 83, datetime.date(2000, 6, 20), datetime.date(2000, 2, 29)), ('Vascular Surgery', 82, datetime.date(2000, 4, 28), datetime.date(2000, 2, 12))]</t>
  </si>
  <si>
    <t>[{'Institution Name': 'Gibson LLC', 'Location': 'Russia', 'Type of Institution': 'Private', 'Number of Years Worked There': 17, 'Medical Center Level': 'Primary', 'Number of Surgeries Performed': 318, 'Additional Responsibilities': ['Engineer, automotive', 'Field trials officer', 'Lecturer, further education', 'Buyer, retail', 'Financial adviser'], 'Percentage of Patients with Complications': 37.99045222928573,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'Mitchell-Cruz', 'Location': 'Russia', 'Type of Institution': 'Private', 'Number of Years Worked There': 10, 'Medical Center Level': 'Secondary', 'Number of Surgeries Performed': 504, 'Additional Responsibilities': [], 'Percentage of Patients with Complications': 15.315996209812432,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'Jackson, Tran and Mccullough', 'Location': 'Russia', 'Type of Institution': 'Private', 'Number of Years Worked There': 4, 'Medical Center Level': 'Secondary', 'Number of Surgeries Performed': 117, 'Additional Responsibilities': ['Computer games developer', 'Mudlogger', 'Chartered loss adjuster'], 'Percentage of Patients with Complications': 9.406488777503952,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 {'Institution Name': 'Bennett, Reid and Jones', 'Location': 'Russia', 'Type of Institution': 'Private', 'Number of Years Worked There': 29, 'Medical Center Level': 'Secondary', 'Number of Surgeries Performed': 412, 'Additional Responsibilities': ['Counselling psychologist', 'Audiological scientist', 'Engineer, agricultural'], 'Percentage of Patients with Complications': 94.46409940027284, 'Patient Feedback': 'A very positive surgical experience.', 'Patient Feedback Label': 4, 'Recommendation Letters': "The surgeon's work is reliable and meets expectations.", 'Recommendation Letters Label': 3, 'Recommendations from Former Employers': 'This surgeon is a highly valuable member of any medical team.', 'Recommendations from Former Employers Label': 4}]</t>
  </si>
  <si>
    <t>Arnold-Tucker</t>
  </si>
  <si>
    <t>Jeremy Jordan</t>
  </si>
  <si>
    <t>001-550-249-6585</t>
  </si>
  <si>
    <t>[('Emergency Medicine', 74, datetime.date(2006, 8, 19), datetime.date(2003, 1, 8)), ('Microbiology', 65, datetime.date(2004, 10, 8), datetime.date(2005, 9, 3)), ('Transplant Surgery', 65, datetime.date(2003, 8, 29), datetime.date(2003, 3, 6)), ('Pathology', 86, datetime.date(2006, 10, 21), datetime.date(2005, 1, 23)), ('Anesthesiology', 53, datetime.date(2003, 3, 13), datetime.date(2005, 10, 2)), ('Pharmacology', 93, datetime.date(2004, 10, 24), datetime.date(2002, 10, 28)), ('Emergency Medicine', 76, datetime.date(2006, 8, 23), datetime.date(2006, 6, 29)), ('Pathology', 93, datetime.date(2003, 3, 31), datetime.date(2004, 2, 10)), ('Cardiothoracic Surgery', 70, datetime.date(2004, 2, 1), datetime.date(2002, 11, 27)), ('Pathology', 70, datetime.date(2005, 7, 29), datetime.date(2003, 6, 11))]</t>
  </si>
  <si>
    <t>[{'Institution Name': 'Phillips-Quinn', 'Location': 'Canada', 'Type of Institution': 'Public', 'Number of Years Worked There': 26, 'Medical Center Level': 'Primary', 'Number of Surgeries Performed': 273, 'Additional Responsibilities': [], 'Percentage of Patients with Complications': 21.794309454408566,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'Randall, Washington and Conrad', 'Location': 'Canada', 'Type of Institution': 'Public', 'Number of Years Worked There': 15, 'Medical Center Level': 'Tertiary', 'Number of Surgeries Performed': 343, 'Additional Responsibilities': ['Recruitment consultant', 'Armed forces logistics/support/administrative officer', 'Fast food restaurant manager', 'Office manager'], 'Percentage of Patients with Complications': 90.31033271372483,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'Anderson, Fields and Newman', 'Location': 'Canada', 'Type of Institution': 'Private', 'Number of Years Worked There': 7, 'Medical Center Level': 'Secondary', 'Number of Surgeries Performed': 61, 'Additional Responsibilities': ['Community education officer', 'Building surveyor', 'Therapist, nutritional', 'Government social research officer'], 'Percentage of Patients with Complications': 21.580391369208485,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 {'Institution Name': 'Harrison Group', 'Location': 'Canada', 'Type of Institution': 'Private', 'Number of Years Worked There': 12, 'Medical Center Level': 'Primary', 'Number of Surgeries Performed': 654, 'Additional Responsibilities': ['Architectural technologist', 'Administrator, Civil Service'], 'Percentage of Patients with Complications': 38.9168947321572, 'Patient Feedback': 'Disappointed with the procedure and the lack of care.', 'Patient Feedback Label': 2, 'Recommendation Letters': "The surgeon's work is reliable and meets expectations.", 'Recommendation Letters Label': 3, 'Recommendations from Former Employers': 'This surgeon is among the top professionals in their field.', 'Recommendations from Former Employers Label': 5}]</t>
  </si>
  <si>
    <t>Morris-Powers</t>
  </si>
  <si>
    <t>Joseph Moore</t>
  </si>
  <si>
    <t>(941)524-6346x896</t>
  </si>
  <si>
    <t>[('Vascular Surgery', 84, datetime.date(1997, 3, 21), datetime.date(1999, 10, 25)), ('Robotic Surgery', 73, datetime.date(1999, 5, 5), datetime.date(1997, 6, 17)), ('Transplant Surgery', 53, datetime.date(1999, 8, 26), datetime.date(2001, 9, 14)), ('Transplant Surgery', 100, datetime.date(1995, 8, 1), datetime.date(1997, 1, 28)), ('Pediatric Surgery', 93, datetime.date(1997, 2, 17), datetime.date(2001, 9, 26)), ('Trauma Surgery', 76, datetime.date(1995, 12, 4), datetime.date(1999, 10, 22)), ('Microbiology', 60, datetime.date(1996, 9, 11), datetime.date(1999, 8, 12)), ('Emergency Medicine', 76, datetime.date(1997, 10, 6), datetime.date(2001, 10, 27)), ('Cardiothoracic Surgery', 95, datetime.date(2003, 2, 21), datetime.date(1998, 6, 7)), ('Anatomy', 60, datetime.date(1996, 10, 24), datetime.date(1997, 11, 7))]</t>
  </si>
  <si>
    <t>[{'Institution Name': 'Nash Inc', 'Location': 'Philippines', 'Type of Institution': 'Private', 'Number of Years Worked There': 21, 'Medical Center Level': 'Secondary', 'Number of Surgeries Performed': 717, 'Additional Responsibilities': ['Exhibitions officer, museum/gallery', "Barrister's clerk", 'Science writer', 'Civil Service fast streamer', 'Fisheries officer'], 'Percentage of Patients with Complications': 29.284716360801568,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'Gonzalez LLC', 'Location': 'Philippines', 'Type of Institution': 'Public', 'Number of Years Worked There': 14, 'Medical Center Level': 'Primary', 'Number of Surgeries Performed': 76, 'Additional Responsibilities': ['Insurance risk surveyor'], 'Percentage of Patients with Complications': 87.331825004133,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 {'Institution Name': 'Griffith and Sons', 'Location': 'Philippines', 'Type of Institution': 'Private', 'Number of Years Worked There': 29, 'Medical Center Level': 'Tertiary', 'Number of Surgeries Performed': 313, 'Additional Responsibilities': ['Sales professional, IT'], 'Percentage of Patients with Complications': 19.96283228225507, 'Patient Feedback': 'The procedure met my expectations.', 'Patient Feedback Label': 3, 'Recommendation Letters': "The surgeon's work has been fraught with issues.", 'Recommendation Letters Label': 1, 'Recommendations from Former Employers': 'This surgeon is a reliable and competent professional.', 'Recommendations from Former Employers Label': 4}]</t>
  </si>
  <si>
    <t>Jennifer Walker</t>
  </si>
  <si>
    <t>(769)491-1892x2483</t>
  </si>
  <si>
    <t>[('Emergency Medicine', 59, datetime.date(2004, 6, 12), datetime.date(2004, 12, 28)), ('Neurosurgery', 57, datetime.date(2004, 4, 3), datetime.date(2005, 1, 1)), ('Cardiothoracic Surgery', 56, datetime.date(2004, 4, 10), datetime.date(2005, 2, 6)), ('Neurosurgery', 72, datetime.date(2005, 3, 18), datetime.date(2004, 12, 14)), ('Plastic and Reconstructive Surgery', 52, datetime.date(2005, 2, 22), datetime.date(2004, 9, 13)), ('Ethics in Medical Practice', 90, datetime.date(2004, 6, 19), datetime.date(2005, 1, 2)), ('Oncological Surgery', 76, datetime.date(2004, 5, 16), datetime.date(2004, 12, 19)), ('Orthopedic Surgery', 73, datetime.date(2005, 1, 31), datetime.date(2004, 5, 6)), ('Trauma Surgery', 86, datetime.date(2005, 1, 11), datetime.date(2004, 7, 21)), ('Oncological Surgery', 50, datetime.date(2005, 3, 8), datetime.date(2004, 7, 22))]</t>
  </si>
  <si>
    <t>[{'Institution Name': 'Leonard PLC', 'Location': 'Ukraine', 'Type of Institution': 'Private', 'Number of Years Worked There': 4, 'Medical Center Level': 'Tertiary', 'Number of Surgeries Performed': 208, 'Additional Responsibilities': ['Nutritional therapist'], 'Percentage of Patients with Complications': 26.653282691124534,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 {'Institution Name': 'Johnson Ltd', 'Location': 'Ukraine', 'Type of Institution': 'Private', 'Number of Years Worked There': 18, 'Medical Center Level': 'Tertiary', 'Number of Surgeries Performed': 470, 'Additional Responsibilities': ['Community pharmacist'], 'Percentage of Patients with Complications': 82.61079508616058, 'Patient Feedback': "The doctor was indifferent and the surgery wasn't successful.", 'Patient Feedback Label': 2, 'Recommendation Letters': 'The surgeon has received numerous negative reviews.', 'Recommendation Letters Label': 1, 'Recommendations from Former Employers': "There were occasional problems with this surgeon's reliability.", 'Recommendations from Former Employers Label': 2}]</t>
  </si>
  <si>
    <t>Manning PLC</t>
  </si>
  <si>
    <t>Vanessa Williams</t>
  </si>
  <si>
    <t>+1-734-937-1859x1878</t>
  </si>
  <si>
    <t>[('Microbiology', 65, datetime.date(2004, 7, 26), datetime.date(2003, 10, 27)), ('Vascular Surgery', 76, datetime.date(2004, 6, 21), datetime.date(2004, 3, 6)), ('Orthopedic Surgery', 91, datetime.date(2004, 7, 4), datetime.date(2003, 3, 31)), ('Cardiothoracic Surgery', 56, datetime.date(2004, 2, 7), datetime.date(2003, 7, 17)), ('Pharmacology', 81, datetime.date(2003, 6, 18), datetime.date(2004, 7, 4)), ('Cardiothoracic Surgery', 94, datetime.date(2004, 4, 9), datetime.date(2003, 9, 5)), ('Trauma Surgery', 81, datetime.date(2004, 5, 2), datetime.date(2003, 12, 9)), ('Physiology', 65, datetime.date(2003, 4, 16), datetime.date(2003, 4, 19)), ('Anesthesiology', 63, datetime.date(2004, 7, 14), datetime.date(2003, 12, 7)), ('Transplant Surgery', 88, datetime.date(2003, 10, 7), datetime.date(2004, 1, 26))]</t>
  </si>
  <si>
    <t>[{'Institution Name': 'Mitchell-Smith', 'Location': 'Ethiopia', 'Type of Institution': 'Public', 'Number of Years Worked There': 30, 'Medical Center Level': 'Tertiary', 'Number of Surgeries Performed': 1000, 'Additional Responsibilities': ['Land'], 'Percentage of Patients with Complications': 80.2352288571216,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'Graham-Oneal', 'Location': 'Ethiopia', 'Type of Institution': 'Public', 'Number of Years Worked There': 7, 'Medical Center Level': 'Secondary', 'Number of Surgeries Performed': 18, 'Additional Responsibilities': ['Dramatherapist', 'Software engineer', 'Social worker', 'Clinical molecular geneticist'], 'Percentage of Patients with Complications': 18.247331107832398,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'Huber, Sanders and Stewart', 'Location': 'Ethiopia', 'Type of Institution': 'Public', 'Number of Years Worked There': 5, 'Medical Center Level': 'Secondary', 'Number of Surgeries Performed': 496, 'Additional Responsibilities': ['Administrator, Civil Service', 'Media planner', 'Rural practice surveyor', 'Product/process development scientist', 'Product manager'], 'Percentage of Patients with Complications': 57.31649960100875,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'Massey LLC', 'Location': 'Ethiopia', 'Type of Institution': 'Public', 'Number of Years Worked There': 9, 'Medical Center Level': 'Tertiary', 'Number of Surgeries Performed': 258, 'Additional Responsibilities': ['Media buyer', 'Tour manager', 'Immigration officer'], 'Percentage of Patients with Complications': 11.224458607643529,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 {'Institution Name': 'Fitzgerald and Sons', 'Location': 'Ethiopia', 'Type of Institution': 'Public', 'Number of Years Worked There': 7, 'Medical Center Level': 'Secondary', 'Number of Surgeries Performed': 200, 'Additional Responsibilities': ['Government social research officer'], 'Percentage of Patients with Complications': 96.10968431443501, 'Patient Feedback': 'The doctor was exceptional and the surgery was a success.', 'Patient Feedback Label': 5, 'Recommendation Letters': 'This surgeon is among the best I have worked with.', 'Recommendation Letters Label': 5, 'Recommendations from Former Employers': 'This surgeon is among the top professionals in their field.', 'Recommendations from Former Employers Label': 5}]</t>
  </si>
  <si>
    <t>Martin-Cox</t>
  </si>
  <si>
    <t>Jane Johnson</t>
  </si>
  <si>
    <t>(853)897-1451</t>
  </si>
  <si>
    <t>[('Microbiology', 65, datetime.date(2004, 5, 25), datetime.date(2004, 8, 31)), ('Biochemistry', 87, datetime.date(2003, 12, 4), datetime.date(2004, 9, 6)), ('Anatomy', 75, datetime.date(2004, 6, 10), datetime.date(2003, 12, 26)), ('Anesthesiology', 79, datetime.date(2004, 1, 22), datetime.date(2003, 11, 20)), ('Anatomy', 61, datetime.date(2004, 2, 26), datetime.date(2004, 5, 4)), ('Robotic Surgery', 76, datetime.date(2004, 6, 26), datetime.date(2003, 11, 26)), ('Pathology', 99, datetime.date(2003, 10, 8), datetime.date(2003, 12, 24)), ('Cardiothoracic Surgery', 75, datetime.date(2003, 10, 1), datetime.date(2004, 6, 1)), ('Pharmacology', 65, datetime.date(2003, 9, 29), datetime.date(2003, 11, 19)), ('Biochemistry', 92, datetime.date(2004, 1, 17), datetime.date(2004, 5, 17))]</t>
  </si>
  <si>
    <t>[{'Institution Name': 'Jones and Sons', 'Location': 'Belarus', 'Type of Institution': 'Public', 'Number of Years Worked There': 14, 'Medical Center Level': 'Tertiary', 'Number of Surgeries Performed': 221, 'Additional Responsibilities': ['Radiographer, diagnostic'], 'Percentage of Patients with Complications': 29.07255256847724,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'Lambert-Wood', 'Location': 'Belarus', 'Type of Institution': 'Public', 'Number of Years Worked There': 7, 'Medical Center Level': 'Tertiary', 'Number of Surgeries Performed': 71, 'Additional Responsibilities': ['Accountant, chartered management'], 'Percentage of Patients with Complications': 0.167246581120839,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'Stevenson Inc', 'Location': 'Belarus', 'Type of Institution': 'Private', 'Number of Years Worked There': 4, 'Medical Center Level': 'Tertiary', 'Number of Surgeries Performed': 18, 'Additional Responsibilities': ['Dealer'], 'Percentage of Patients with Complications': 45.81144017238837,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 {'Institution Name': 'Wilkerson-Salazar', 'Location': 'Belarus', 'Type of Institution': 'Public', 'Number of Years Worked There': 18, 'Medical Center Level': 'Primary', 'Number of Surgeries Performed': 872, 'Additional Responsibilities': ['Fish farm manager'], 'Percentage of Patients with Complications': 43.10595270889633, 'Patient Feedback': "The doctor's care was satisfactory.", 'Patient Feedback Label': 3, 'Recommendation Letters': 'The surgeon has consistently underperformed.', 'Recommendation Letters Label': 1, 'Recommendations from Former Employers': "The surgeon's work is of the highest quality.", 'Recommendations from Former Employers Label': 5}]</t>
  </si>
  <si>
    <t>Proctor-Warren</t>
  </si>
  <si>
    <t>Michael Gardner</t>
  </si>
  <si>
    <t>616.382.1429</t>
  </si>
  <si>
    <t>[('Pharmacology', 98, datetime.date(2005, 6, 3), datetime.date(2003, 11, 7)), ('Pathology', 63, datetime.date(2003, 9, 12), datetime.date(2006, 5, 24)), ('Cardiothoracic Surgery', 89, datetime.date(2006, 4, 19), datetime.date(2003, 9, 6)), ('Anesthesiology', 56, datetime.date(2004, 10, 16), datetime.date(2008, 6, 11)), ('Trauma Surgery', 60, datetime.date(2004, 11, 11), datetime.date(2007, 3, 19)), ('Biochemistry', 88, datetime.date(2006, 8, 29), datetime.date(2003, 12, 20)), ('Plastic and Reconstructive Surgery', 98, datetime.date(2007, 3, 16), datetime.date(2007, 6, 9)), ('Vascular Surgery', 70, datetime.date(2006, 10, 12), datetime.date(2003, 11, 25)), ('Pathology', 54, datetime.date(2008, 4, 14), datetime.date(2004, 3, 22)), ('Transplant Surgery', 90, datetime.date(2005, 5, 28), datetime.date(2006, 8, 18))]</t>
  </si>
  <si>
    <t>[{'Institution Name': 'Sanchez-Adams', 'Location': 'Ethiopia', 'Type of Institution': 'Private', 'Number of Years Worked There': 25, 'Medical Center Level': 'Tertiary', 'Number of Surgeries Performed': 936, 'Additional Responsibilities': ["Politician's assistant", 'Conservation officer, historic buildings', 'Engineer, chemical'], 'Percentage of Patients with Complications': 52.80647064551274,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'Fisher-Sutton', 'Location': 'Ethiopia', 'Type of Institution': 'Public', 'Number of Years Worked There': 13, 'Medical Center Level': 'Tertiary', 'Number of Surgeries Performed': 830, 'Additional Responsibilities': ['Archaeologist', 'Land/geomatics surveyor', 'Camera operator', 'Copywriter, advertising'], 'Percentage of Patients with Complications': 55.09643632508548,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'Morales-Harper', 'Location': 'Ethiopia', 'Type of Institution': 'Private', 'Number of Years Worked There': 1, 'Medical Center Level': 'Primary', 'Number of Surgeries Performed': 138, 'Additional Responsibilities': ['Production manager', 'Clinical embryologist', 'Accountant, chartered'], 'Percentage of Patients with Complications': 51.40576487626796,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'Cole-Shepherd', 'Location': 'Ethiopia', 'Type of Institution': 'Public', 'Number of Years Worked There': 5, 'Medical Center Level': 'Secondary', 'Number of Surgeries Performed': 473, 'Additional Responsibilities': ['Investment analyst', 'Scientist, marine'], 'Percentage of Patients with Complications': 0.9971812607349917,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 {'Institution Name': 'Jones Group', 'Location': 'Ethiopia', 'Type of Institution': 'Public', 'Number of Years Worked There': 16, 'Medical Center Level': 'Secondary', 'Number of Surgeries Performed': 663, 'Additional Responsibilities': ['Community arts worker', 'Designer, textile', 'Sound technician, broadcasting/film/video', 'Publishing copy', 'Scientist, forensic'], 'Percentage of Patients with Complications': 63.87677371112134, 'Patient Feedback': 'The doctor was amazing and the surgery was perfect.', 'Patient Feedback Label': 5, 'Recommendation Letters': "The surgeon's performance is exceptional and reliable.", 'Recommendation Letters Label': 5, 'Recommendations from Former Employers': 'This surgeon made several critical errors.', 'Recommendations from Former Employers Label': 1}]</t>
  </si>
  <si>
    <t>Rice, Watson and Rivas</t>
  </si>
  <si>
    <t>Jennifer Hancock</t>
  </si>
  <si>
    <t>(403)526-0664</t>
  </si>
  <si>
    <t>[('Biochemistry', 71, datetime.date(2004, 1, 17), datetime.date(2002, 4, 26)), ('Neurosurgery', 50, datetime.date(2001, 11, 8), datetime.date(2004, 10, 23)), ('Anatomy', 87, datetime.date(2007, 4, 18), datetime.date(2003, 8, 24)), ('Vascular Surgery', 83, datetime.date(2003, 2, 9), datetime.date(2001, 3, 29)), ('Oncological Surgery', 82, datetime.date(2000, 3, 24), datetime.date(2000, 12, 9)), ('Oncological Surgery', 60, datetime.date(2008, 1, 18), datetime.date(2000, 3, 24)), ('Anesthesiology', 68, datetime.date(2001, 5, 22), datetime.date(2001, 1, 18)), ('Pediatric Surgery', 68, datetime.date(2000, 7, 26), datetime.date(2005, 7, 14)), ('Biochemistry', 94, datetime.date(2005, 9, 13), datetime.date(2007, 2, 11)), ('Pathology', 76, datetime.date(2007, 1, 11), datetime.date(2000, 5, 24))]</t>
  </si>
  <si>
    <t>[{'Institution Name': 'Barry and Sons', 'Location': 'Uzbekistan', 'Type of Institution': 'Private', 'Number of Years Worked There': 23, 'Medical Center Level': 'Secondary', 'Number of Surgeries Performed': 119, 'Additional Responsibilities': ['Child psychotherapist', 'Teacher, secondary school', 'Conservator, museum/gallery', 'Geologist, wellsite'], 'Percentage of Patients with Complications': 39.247626729334016,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'Douglas, Ellis and Young', 'Location': 'Uzbekistan', 'Type of Institution': 'Public', 'Number of Years Worked There': 20, 'Medical Center Level': 'Primary', 'Number of Surgeries Performed': 133, 'Additional Responsibilities': ['Government social research officer'], 'Percentage of Patients with Complications': 82.79980016463627,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'Hess LLC', 'Location': 'Uzbekistan', 'Type of Institution': 'Public', 'Number of Years Worked There': 2, 'Medical Center Level': 'Secondary', 'Number of Surgeries Performed': 738, 'Additional Responsibilities': ['Plant breeder/geneticist', 'Technical sales engineer', 'Operational researcher', 'Embryologist, clinical', 'Government social research officer'], 'Percentage of Patients with Complications': 35.36695090699597,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 {'Institution Name': 'Turner, Brooks and Byrd', 'Location': 'Uzbekistan', 'Type of Institution': 'Public', 'Number of Years Worked There': 14, 'Medical Center Level': 'Secondary', 'Number of Surgeries Performed': 162, 'Additional Responsibilities': ['Occupational psychologist', 'Arts administrator', 'Production engineer', 'Engineer, energy', 'Associate Professor'], 'Percentage of Patients with Complications': 55.659461942960945, 'Patient Feedback': 'The surgery was performed adequately.', 'Patient Feedback Label': 3, 'Recommendation Letters': "The surgeon's performance is exceptional and reliable.", 'Recommendation Letters Label': 5, 'Recommendations from Former Employers': 'This surgeon had multiple issues during their tenure.', 'Recommendations from Former Employers Label': 1}]</t>
  </si>
  <si>
    <t>Avery and Sons</t>
  </si>
  <si>
    <t>Thomas Davis</t>
  </si>
  <si>
    <t>[('Robotic Surgery', 66, datetime.date(2004, 3, 29), datetime.date(2002, 1, 31)), ('Robotic Surgery', 78, datetime.date(2001, 2, 13), datetime.date(2007, 3, 26)), ('Microbiology', 85, datetime.date(2004, 4, 21), datetime.date(2001, 2, 25)), ('Cardiothoracic Surgery', 100, datetime.date(1999, 8, 2), datetime.date(2004, 5, 3)), ('Cardiothoracic Surgery', 100, datetime.date(2003, 8, 30), datetime.date(2005, 1, 27)), ('Anesthesiology', 99, datetime.date(2000, 3, 10), datetime.date(2000, 5, 9)), ('Oncological Surgery', 50, datetime.date(2002, 5, 8), datetime.date(2003, 3, 8)), ('Robotic Surgery', 97, datetime.date(2000, 2, 14), datetime.date(2000, 6, 13)), ('Anatomy', 82, datetime.date(2006, 12, 21), datetime.date(2004, 4, 3)), ('Physiology', 93, datetime.date(2002, 10, 28), datetime.date(2001, 5, 8))]</t>
  </si>
  <si>
    <t>[{'Institution Name': 'Phillips-Miller', 'Location': 'France', 'Type of Institution': 'Private', 'Number of Years Worked There': 4, 'Medical Center Level': 'Tertiary', 'Number of Surgeries Performed': 788, 'Additional Responsibilities': ['Statistician', 'Health visitor'], 'Percentage of Patients with Complications': 16.894686155321082,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'Rose, Compton and Carter', 'Location': 'France', 'Type of Institution': 'Public', 'Number of Years Worked There': 20, 'Medical Center Level': 'Primary', 'Number of Surgeries Performed': 541, 'Additional Responsibilities': [], 'Percentage of Patients with Complications': 47.313460464442834,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 {'Institution Name': 'Dodson and Sons', 'Location': 'France', 'Type of Institution': 'Public', 'Number of Years Worked There': 19, 'Medical Center Level': 'Primary', 'Number of Surgeries Performed': 546, 'Additional Responsibilities': ['Product manager', 'Scientist, physiological', 'Architect'], 'Percentage of Patients with Complications': 95.22009884764537, 'Patient Feedback': 'The doctor was highly unprofessional and rude.', 'Patient Feedback Label': 1, 'Recommendation Letters': "The surgeon's performance is inconsistent.", 'Recommendation Letters Label': 2, 'Recommendations from Former Employers': "There were some concerns about this surgeon's professionalism.", 'Recommendations from Former Employers Label': 2}]</t>
  </si>
  <si>
    <t>Roman-Bennett</t>
  </si>
  <si>
    <t>Deborah Walker</t>
  </si>
  <si>
    <t>001-430-814-8604x08417</t>
  </si>
  <si>
    <t>[('Vascular Surgery', 64, datetime.date(2004, 7, 17), datetime.date(2004, 10, 23)), ('Surgical Techniques', 87, datetime.date(2004, 11, 11), datetime.date(2004, 11, 17)), ('Pathology', 95, datetime.date(2004, 12, 9), datetime.date(2004, 9, 14)), ('Physiology', 66, datetime.date(2004, 9, 2), datetime.date(2004, 8, 27)), ('Surgical Techniques', 91, datetime.date(2004, 9, 17), datetime.date(2004, 9, 5)), ('Plastic and Reconstructive Surgery', 58, datetime.date(2004, 10, 13), datetime.date(2004, 12, 24)), ('Anatomy', 67, datetime.date(2004, 6, 29), datetime.date(2004, 10, 4)), ('Pediatric Surgery', 84, datetime.date(2004, 7, 1), datetime.date(2004, 8, 3)), ('Plastic and Reconstructive Surgery', 86, datetime.date(2004, 7, 19), datetime.date(2004, 12, 6)), ('Cardiothoracic Surgery', 50, datetime.date(2004, 10, 8), datetime.date(2004, 9, 7))]</t>
  </si>
  <si>
    <t>[{'Institution Name': 'White and Sons', 'Location': 'Russia', 'Type of Institution': 'Private', 'Number of Years Worked There': 1, 'Medical Center Level': 'Primary', 'Number of Surgeries Performed': 380, 'Additional Responsibilities': ['Museum/gallery exhibitions officer', 'Medical sales representative', 'Production manager', "Barrister's clerk", 'Programmer, multimedia'], 'Percentage of Patients with Complications': 51.555290415326446,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'Phelps, Solomon and Sosa', 'Location': 'Russia', 'Type of Institution': 'Private', 'Number of Years Worked There': 30, 'Medical Center Level': 'Secondary', 'Number of Surgeries Performed': 731, 'Additional Responsibilities': ['Music tutor', 'Research scientist (physical sciences)'], 'Percentage of Patients with Complications': 2.6343740465169296,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 {'Institution Name': 'Singh, Neal and Duran', 'Location': 'Russia', 'Type of Institution': 'Public', 'Number of Years Worked There': 11, 'Medical Center Level': 'Secondary', 'Number of Surgeries Performed': 457, 'Additional Responsibilities': ['Building control surveyor', 'Charity fundraiser', 'Agricultural engineer', 'Early years teacher', 'Geophysicist/field seismologist'], 'Percentage of Patients with Complications': 64.03435548241202, 'Patient Feedback': 'The results were not what I hoped for.', 'Patient Feedback Label': 2, 'Recommendation Letters': "The surgeon's work is consistently of high quality.", 'Recommendation Letters Label': 4, 'Recommendations from Former Employers': 'This surgeon is among the best I have worked with.', 'Recommendations from Former Employers Label': 5}]</t>
  </si>
  <si>
    <t>Johnson, Rodriguez and Craig</t>
  </si>
  <si>
    <t>Alexis Lawson</t>
  </si>
  <si>
    <t>[('Robotic Surgery', 90, datetime.date(2000, 10, 31), datetime.date(2000, 11, 1)), ('Neurosurgery', 63, datetime.date(2000, 10, 15), datetime.date(2000, 10, 17)), ('Emergency Medicine', 92, datetime.date(2000, 10, 28), datetime.date(2000, 10, 9)), ('Trauma Surgery', 57, datetime.date(2000, 10, 14), datetime.date(2000, 10, 11)), ('Transplant Surgery', 75, datetime.date(2000, 10, 21), datetime.date(2000, 10, 15)), ('Oncological Surgery', 82, datetime.date(2000, 10, 19), datetime.date(2000, 10, 21)), ('Pathology', 88, datetime.date(2000, 10, 12), datetime.date(2000, 10, 14)), ('Orthopedic Surgery', 72, datetime.date(2000, 10, 20), datetime.date(2000, 10, 26)), ('Cardiothoracic Surgery', 63, datetime.date(2000, 10, 28), datetime.date(2000, 10, 16)), ('Anesthesiology', 82, datetime.date(2000, 10, 9), datetime.date(2000, 11, 1))]</t>
  </si>
  <si>
    <t>[{'Institution Name': 'Ray-Walton', 'Location': 'Poland', 'Type of Institution': 'Private', 'Number of Years Worked There': 28, 'Medical Center Level': 'Primary', 'Number of Surgeries Performed': 531, 'Additional Responsibilities': ['Drilling engineer'], 'Percentage of Patients with Complications': 97.2282919922369,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'Garza, Wilson and Little', 'Location': 'Poland', 'Type of Institution': 'Private', 'Number of Years Worked There': 8, 'Medical Center Level': 'Tertiary', 'Number of Surgeries Performed': 627, 'Additional Responsibilities': ['Engineer, aeronautical'], 'Percentage of Patients with Complications': 90.10340993147932,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 {'Institution Name': 'Hill-Price', 'Location': 'Poland', 'Type of Institution': 'Private', 'Number of Years Worked There': 12, 'Medical Center Level': 'Primary', 'Number of Surgeries Performed': 802, 'Additional Responsibilities': ['Planning and development surveyor', 'Tax inspector', 'Retail merchandiser'], 'Percentage of Patients with Complications': 53.72404320615486, 'Patient Feedback': 'Extremely dissatisfied with the entire process.', 'Patient Feedback Label': 1, 'Recommendation Letters': "The surgeon's work has been somewhat inconsistent.", 'Recommendation Letters Label': 2, 'Recommendations from Former Employers': "This surgeon's work quality varied.", 'Recommendations from Former Employers Label': 2}]</t>
  </si>
  <si>
    <t>Williams and Sons</t>
  </si>
  <si>
    <t>Sharon Hoffman</t>
  </si>
  <si>
    <t>001-704-728-5434x44691</t>
  </si>
  <si>
    <t>[('Microbiology', 86, datetime.date(2001, 6, 26), datetime.date(1999, 8, 15)), ('Pathology', 86, datetime.date(2004, 3, 25), datetime.date(2002, 12, 9)), ('Anesthesiology', 65, datetime.date(2001, 2, 18), datetime.date(1995, 8, 21)), ('Emergency Medicine', 57, datetime.date(2003, 3, 19), datetime.date(2002, 8, 15)), ('Anesthesiology', 71, datetime.date(2005, 7, 21), datetime.date(2001, 7, 3)), ('Microbiology', 71, datetime.date(2003, 11, 2), datetime.date(2004, 9, 29)), ('Anatomy', 77, datetime.date(1999, 4, 10), datetime.date(1999, 11, 9)), ('Robotic Surgery', 100, datetime.date(2004, 2, 29), datetime.date(2004, 10, 16)), ('Pharmacology', 61, datetime.date(2002, 5, 10), datetime.date(1996, 10, 30)), ('Physiology', 62, datetime.date(1996, 6, 26), datetime.date(2004, 7, 27))]</t>
  </si>
  <si>
    <t>[{'Institution Name': 'Russell-Lopez', 'Location': 'Ukraine', 'Type of Institution': 'Private', 'Number of Years Worked There': 23, 'Medical Center Level': 'Primary', 'Number of Surgeries Performed': 528, 'Additional Responsibilities': ['Private music teacher', 'Automotive engineer', 'Warehouse manager'], 'Percentage of Patients with Complications': 25.337458816206613,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 {'Institution Name': 'Oliver Inc', 'Location': 'Ukraine', 'Type of Institution': 'Private', 'Number of Years Worked There': 26, 'Medical Center Level': 'Primary', 'Number of Surgeries Performed': 752, 'Additional Responsibilities': [], 'Percentage of Patients with Complications': 94.98689629125235, 'Patient Feedback': 'The doctor was attentive and the surgery was a success.', 'Patient Feedback Label': 4, 'Recommendation Letters': 'I would suggest a probationary period for this surgeon.', 'Recommendation Letters Label': 2, 'Recommendations from Former Employers': 'I am confident in recommending this surgeon for any position.', 'Recommendations from Former Employers Label': 4}]</t>
  </si>
  <si>
    <t>Blankenship PLC</t>
  </si>
  <si>
    <t>Travis Woodard</t>
  </si>
  <si>
    <t>+1-596-579-9859x28555</t>
  </si>
  <si>
    <t>[('Pathology', 95, datetime.date(2003, 7, 16), datetime.date(2003, 9, 5)), ('Plastic and Reconstructive Surgery', 79, datetime.date(2001, 11, 9), datetime.date(2002, 7, 7)), ('Surgical Techniques', 79, datetime.date(2002, 9, 29), datetime.date(2002, 4, 30)), ('Physiology', 50, datetime.date(2001, 3, 19), datetime.date(2001, 8, 25)), ('Trauma Surgery', 75, datetime.date(2002, 9, 24), datetime.date(2002, 4, 3)), ('Cardiothoracic Surgery', 58, datetime.date(2003, 6, 29), datetime.date(2002, 1, 24)), ('Oncological Surgery', 74, datetime.date(2003, 1, 26), datetime.date(2001, 3, 9)), ('Orthopedic Surgery', 82, datetime.date(2003, 6, 2), datetime.date(2002, 9, 30)), ('Cardiothoracic Surgery', 78, datetime.date(2002, 5, 29), datetime.date(2001, 3, 31)), ('Pharmacology', 81, datetime.date(2000, 12, 1), datetime.date(2002, 10, 9))]</t>
  </si>
  <si>
    <t>[{'Institution Name': 'Nelson-Martinez', 'Location': 'India', 'Type of Institution': 'Private', 'Number of Years Worked There': 11, 'Medical Center Level': 'Primary', 'Number of Surgeries Performed': 684, 'Additional Responsibilities': ['Network engineer', 'Scientist, forensic', 'Press sub', 'Estate manager/land agent'], 'Percentage of Patients with Complications': 82.99341601932582,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 {'Institution Name': 'Smith-Miles', 'Location': 'India', 'Type of Institution': 'Private', 'Number of Years Worked There': 6, 'Medical Center Level': 'Secondary', 'Number of Surgeries Performed': 818, 'Additional Responsibilities': [], 'Percentage of Patients with Complications': 6.114054364688847, 'Patient Feedback': 'An unremarkable experience. The surgery went as expected.', 'Patient Feedback Label': 3, 'Recommendation Letters': 'This surgeon is an outstanding professional.', 'Recommendation Letters Label': 4, 'Recommendations from Former Employers': 'The surgeon has performed at an acceptable level.', 'Recommendations from Former Employers Label': 3}]</t>
  </si>
  <si>
    <t>Gonzalez-Gonzales</t>
  </si>
  <si>
    <t>Carlos Medina</t>
  </si>
  <si>
    <t>+1-476-307-1752x8681</t>
  </si>
  <si>
    <t>[('Oncological Surgery', 74, datetime.date(2000, 8, 8), datetime.date(1999, 12, 16)), ('Surgical Techniques', 93, datetime.date(2000, 1, 19), datetime.date(2000, 3, 15)), ('Orthopedic Surgery', 67, datetime.date(2000, 4, 26), datetime.date(2000, 6, 8)), ('Microbiology', 67, datetime.date(2000, 4, 3), datetime.date(2000, 5, 15)), ('Cardiothoracic Surgery', 94, datetime.date(2000, 3, 10), datetime.date(2000, 8, 13)), ('Transplant Surgery', 96, datetime.date(2000, 1, 7), datetime.date(2000, 8, 22)), ('Vascular Surgery', 59, datetime.date(2000, 7, 17), datetime.date(2000, 6, 22)), ('Ethics in Medical Practice', 86, datetime.date(2000, 1, 18), datetime.date(2000, 3, 10)), ('Robotic Surgery', 82, datetime.date(2000, 2, 24), datetime.date(2000, 8, 17)), ('Transplant Surgery', 54, datetime.date(2000, 4, 23), datetime.date(2000, 4, 9))]</t>
  </si>
  <si>
    <t>[{'Institution Name': 'Davis Ltd', 'Location': 'Poland', 'Type of Institution': 'Private', 'Number of Years Worked There': 22, 'Medical Center Level': 'Tertiary', 'Number of Surgeries Performed': 248, 'Additional Responsibilities': ['Garment/textile technologist', 'Manufacturing systems engineer'], 'Percentage of Patients with Complications': 62.0963859011806,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'Ryan-Pierce', 'Location': 'Poland', 'Type of Institution': 'Private', 'Number of Years Worked There': 10, 'Medical Center Level': 'Primary', 'Number of Surgeries Performed': 324, 'Additional Responsibilities': ['Engineer, drilling', 'Warehouse manager', 'Bonds trader', 'Accounting technician'], 'Percentage of Patients with Complications': 45.86732237870773,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'Warren, Smith and Gonzalez', 'Location': 'Poland', 'Type of Institution': 'Private', 'Number of Years Worked There': 4, 'Medical Center Level': 'Tertiary', 'Number of Surgeries Performed': 560, 'Additional Responsibilities': ['Psychiatric nurse', 'Training and development officer', 'Higher education lecturer'], 'Percentage of Patients with Complications': 51.55589812494016,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 {'Institution Name': 'Walker, Edwards and Sanchez', 'Location': 'Poland', 'Type of Institution': 'Public', 'Number of Years Worked There': 2, 'Medical Center Level': 'Tertiary', 'Number of Surgeries Performed': 490, 'Additional Responsibilities': ['Hospital pharmacist'], 'Percentage of Patients with Complications': 1.7137164289226625, 'Patient Feedback': 'The procedure was performed competently.', 'Patient Feedback Label': 3, 'Recommendation Letters': "The surgeon's performance is acceptable.", 'Recommendation Letters Label': 3, 'Recommendations from Former Employers': 'This surgeon did not perform to our standards.', 'Recommendations from Former Employers Label': 1}]</t>
  </si>
  <si>
    <t>Miller-Lewis</t>
  </si>
  <si>
    <t>Thomas Bates</t>
  </si>
  <si>
    <t>203-978-5819x8157</t>
  </si>
  <si>
    <t>[('Robotic Surgery', 57, datetime.date(2008, 12, 11), datetime.date(2009, 3, 2)), ('Pharmacology', 77, datetime.date(2004, 2, 3), datetime.date(2007, 2, 6)), ('Physiology', 79, datetime.date(2005, 5, 11), datetime.date(2008, 1, 14)), ('Orthopedic Surgery', 80, datetime.date(2009, 2, 23), datetime.date(2007, 12, 12)), ('Emergency Medicine', 98, datetime.date(2006, 7, 20), datetime.date(2007, 1, 23)), ('Microbiology', 51, datetime.date(2008, 10, 7), datetime.date(2008, 9, 11)), ('Microbiology', 96, datetime.date(2006, 6, 23), datetime.date(2008, 5, 26)), ('Transplant Surgery', 63, datetime.date(2009, 5, 2), datetime.date(2009, 5, 4)), ('Anesthesiology', 87, datetime.date(2004, 9, 23), datetime.date(2007, 4, 20)), ('Transplant Surgery', 79, datetime.date(2007, 4, 11), datetime.date(2009, 1, 13))]</t>
  </si>
  <si>
    <t>[{'Institution Name': 'Munoz Ltd', 'Location': 'France', 'Type of Institution': 'Private', 'Number of Years Worked There': 23, 'Medical Center Level': 'Secondary', 'Number of Surgeries Performed': 943, 'Additional Responsibilities': ['Phytotherapist', 'Pensions consultant', 'Control and instrumentation engineer', 'Colour technologist', 'Lighting technician, broadcasting/film/video'], 'Percentage of Patients with Complications': 0.019428353672734655,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 {'Institution Name': 'Huff-Welch', 'Location': 'France', 'Type of Institution': 'Private', 'Number of Years Worked There': 10, 'Medical Center Level': 'Secondary', 'Number of Surgeries Performed': 180, 'Additional Responsibilities': ['Engineer, maintenance', 'Fine artist', 'Broadcast engineer', 'Product manager', 'Optometrist'], 'Percentage of Patients with Complications': 85.25188445999676, 'Patient Feedback': 'The doctor was unprofessional and the surgery failed.', 'Patient Feedback Label': 1, 'Recommendation Letters': 'I have no hesitation in recommending this surgeon.', 'Recommendation Letters Label': 5, 'Recommendations from Former Employers': "This surgeon's behavior and performance were unacceptable.", 'Recommendations from Former Employers Label': 1}]</t>
  </si>
  <si>
    <t>Downs-Wang</t>
  </si>
  <si>
    <t>Harold Russell</t>
  </si>
  <si>
    <t>424-366-8438x243</t>
  </si>
  <si>
    <t>[('Transplant Surgery', 91, datetime.date(2000, 6, 1), datetime.date(2000, 8, 26)), ('Robotic Surgery', 78, datetime.date(1998, 7, 4), datetime.date(1998, 6, 25)), ('Surgical Techniques', 61, datetime.date(2000, 12, 25), datetime.date(1999, 3, 16)), ('Neurosurgery', 98, datetime.date(1999, 4, 1), datetime.date(1998, 9, 9)), ('Ethics in Medical Practice', 86, datetime.date(2001, 6, 9), datetime.date(1998, 5, 26)), ('Anesthesiology', 50, datetime.date(2000, 9, 27), datetime.date(2001, 3, 6)), ('Anesthesiology', 50, datetime.date(2000, 1, 15), datetime.date(2001, 5, 7)), ('Ethics in Medical Practice', 98, datetime.date(1999, 9, 21), datetime.date(2001, 6, 13)), ('Vascular Surgery', 76, datetime.date(1998, 3, 17), datetime.date(1999, 6, 14)), ('Microbiology', 54, datetime.date(1999, 5, 12), datetime.date(2000, 6, 11))]</t>
  </si>
  <si>
    <t>[{'Institution Name': 'Soto-Johnston', 'Location': 'India', 'Type of Institution': 'Private', 'Number of Years Worked There': 27, 'Medical Center Level': 'Primary', 'Number of Surgeries Performed': 823, 'Additional Responsibilities': ['Prison officer', 'Sales professional, IT', 'Games developer'], 'Percentage of Patients with Complications': 27.370030936358415, 'Patient Feedback': 'I had issues during recovery that were not addressed.', 'Patient Feedback Label': 2, 'Recommendation Letters': "The surgeon's performance is acceptable.", 'Recommendation Letters Label': 3, 'Recommendations from Former Employers': 'This surgeon is outstanding. Their surgical skills and dedication to patient care are exemplary.', 'Recommendations from Former Employers Label': 5}]</t>
  </si>
  <si>
    <t>Snyder, Gibson and Yates</t>
  </si>
  <si>
    <t>Shannon Robles</t>
  </si>
  <si>
    <t>(366)662-9972</t>
  </si>
  <si>
    <t>[('Robotic Surgery', 75, datetime.date(2002, 10, 30), datetime.date(2002, 2, 4)), ('Trauma Surgery', 99, datetime.date(2006, 2, 12), datetime.date(1997, 3, 16)), ('Anatomy', 67, datetime.date(1999, 11, 15), datetime.date(2008, 8, 21)), ('Ethics in Medical Practice', 60, datetime.date(1998, 6, 26), datetime.date(2005, 11, 23)), ('Biochemistry', 62, datetime.date(2007, 7, 25), datetime.date(2006, 11, 19)), ('Ethics in Medical Practice', 77, datetime.date(1996, 6, 5), datetime.date(2008, 7, 23)), ('Vascular Surgery', 73, datetime.date(1999, 6, 23), datetime.date(2000, 6, 29)), ('Cardiothoracic Surgery', 56, datetime.date(2004, 5, 14), datetime.date(2002, 7, 21)), ('Trauma Surgery', 70, datetime.date(1996, 12, 27), datetime.date(2003, 12, 26)), ('Neurosurgery', 72, datetime.date(1997, 9, 21), datetime.date(1998, 6, 16))]</t>
  </si>
  <si>
    <t>[{'Institution Name': 'Cook-Hunter', 'Location': 'Poland', 'Type of Institution': 'Public', 'Number of Years Worked There': 2, 'Medical Center Level': 'Primary', 'Number of Surgeries Performed': 808, 'Additional Responsibilities': ['Speech and language therapist'], 'Percentage of Patients with Complications': 14.738552594564524,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'Walker Inc', 'Location': 'Poland', 'Type of Institution': 'Public', 'Number of Years Worked There': 29, 'Medical Center Level': 'Secondary', 'Number of Surgeries Performed': 531, 'Additional Responsibilities': ['Colour technologist', 'Magazine features editor'], 'Percentage of Patients with Complications': 94.81551349624972,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 {'Institution Name': 'Mcfarland-Johnston', 'Location': 'Poland', 'Type of Institution': 'Public', 'Number of Years Worked There': 2, 'Medical Center Level': 'Tertiary', 'Number of Surgeries Performed': 711, 'Additional Responsibilities': ['Dispensing optician'], 'Percentage of Patients with Complications': 88.61333524701249, 'Patient Feedback': 'The procedure was performed with great care.', 'Patient Feedback Label': 4, 'Recommendation Letters': 'This surgeon is among the top professionals in their field.', 'Recommendation Letters Label': 5, 'Recommendations from Former Employers': "This surgeon's work was often below par.", 'Recommendations from Former Employers Label': 1}]</t>
  </si>
  <si>
    <t>Johnson-Willis</t>
  </si>
  <si>
    <t>Ashley Spencer</t>
  </si>
  <si>
    <t>340-964-4858x55341</t>
  </si>
  <si>
    <t>[('Ethics in Medical Practice', 59, datetime.date(2004, 11, 30), datetime.date(2001, 5, 19)), ('Vascular Surgery', 99, datetime.date(1999, 5, 14), datetime.date(1999, 6, 1)), ('Physiology', 61, datetime.date(2002, 11, 20), datetime.date(1999, 12, 31)), ('Microbiology', 87, datetime.date(2003, 5, 28), datetime.date(2005, 12, 25)), ('Pharmacology', 74, datetime.date(2004, 5, 24), datetime.date(2005, 12, 30)), ('Surgical Techniques', 95, datetime.date(2004, 4, 24), datetime.date(2005, 10, 5)), ('Pediatric Surgery', 87, datetime.date(2005, 3, 26), datetime.date(2002, 6, 10)), ('Anatomy', 55, datetime.date(2001, 9, 30), datetime.date(2003, 12, 11)), ('Pathology', 69, datetime.date(2003, 3, 12), datetime.date(2000, 12, 21)), ('Pharmacology', 70, datetime.date(2004, 1, 26), datetime.date(2002, 10, 23))]</t>
  </si>
  <si>
    <t>[{'Institution Name': 'Flores, Frank and Campos', 'Location': 'Germany', 'Type of Institution': 'Private', 'Number of Years Worked There': 6, 'Medical Center Level': 'Secondary', 'Number of Surgeries Performed': 997, 'Additional Responsibilities': ['Facilities manager', 'Armed forces training and education officer', 'Armed forces training and education officer', 'Therapist, nutritional'], 'Percentage of Patients with Complications': 35.982769373333454,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'Ochoa PLC', 'Location': 'Germany', 'Type of Institution': 'Private', 'Number of Years Worked There': 23, 'Medical Center Level': 'Secondary', 'Number of Surgeries Performed': 624, 'Additional Responsibilities': [], 'Percentage of Patients with Complications': 33.432950278854356,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 {'Institution Name': 'Watts-Alvarado', 'Location': 'Germany', 'Type of Institution': 'Private', 'Number of Years Worked There': 2, 'Medical Center Level': 'Primary', 'Number of Surgeries Performed': 249, 'Additional Responsibilities': [], 'Percentage of Patients with Complications': 53.59530804258591, 'Patient Feedback': 'The surgery exceeded all my expectations.', 'Patient Feedback Label': 5, 'Recommendation Letters': "The surgeon's work has been satisfactory but with some concerns.", 'Recommendation Letters Label': 2, 'Recommendations from Former Employers': 'This surgeon is an exceptional professional with outstanding skills.', 'Recommendations from Former Employers Label': 5}]</t>
  </si>
  <si>
    <t>Krause PLC</t>
  </si>
  <si>
    <t>Amy Rice</t>
  </si>
  <si>
    <t>269-203-2577x359</t>
  </si>
  <si>
    <t>[('Pharmacology', 63, datetime.date(1994, 10, 24), datetime.date(1994, 10, 20)), ('Emergency Medicine', 68, datetime.date(1994, 9, 26), datetime.date(1994, 10, 17)), ('Emergency Medicine', 91, datetime.date(1994, 10, 20), datetime.date(1994, 10, 19)), ('Surgical Techniques', 92, datetime.date(1994, 10, 28), datetime.date(1994, 10, 16)), ('Emergency Medicine', 81, datetime.date(1994, 10, 16), datetime.date(1994, 9, 26)), ('Anesthesiology', 97, datetime.date(1994, 10, 3), datetime.date(1994, 9, 26)), ('Surgical Techniques', 51, datetime.date(1994, 10, 31), datetime.date(1994, 10, 27)), ('Pediatric Surgery', 73, datetime.date(1994, 10, 6), datetime.date(1994, 10, 10)), ('Vascular Surgery', 61, datetime.date(1994, 10, 13), datetime.date(1994, 9, 21)), ('Trauma Surgery', 62, datetime.date(1994, 10, 11), datetime.date(1994, 10, 22))]</t>
  </si>
  <si>
    <t>[{'Institution Name': 'Kelley Ltd', 'Location': 'Russia', 'Type of Institution': 'Private', 'Number of Years Worked There': 14, 'Medical Center Level': 'Secondary', 'Number of Surgeries Performed': 844, 'Additional Responsibilities': ['Surveyor, land/geomatics', 'Industrial/product designer', 'Personal assistant', 'Minerals surveyor'], 'Percentage of Patients with Complications': 80.67015342182972,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 {'Institution Name': 'Clark Group', 'Location': 'Russia', 'Type of Institution': 'Private', 'Number of Years Worked There': 18, 'Medical Center Level': 'Secondary', 'Number of Surgeries Performed': 648, 'Additional Responsibilities': ['Cytogeneticist', 'Furniture conservator/restorer', 'Industrial/product designer', 'Administrator, Civil Service', 'Engineer, energy'], 'Percentage of Patients with Complications': 62.97588018516286, 'Patient Feedback': 'The doctor was attentive and the surgery was a success.', 'Patient Feedback Label': 4, 'Recommendation Letters': 'I would not recommend this surgeon for any position.', 'Recommendation Letters Label': 1, 'Recommendations from Former Employers': "This surgeon's work had some issues.", 'Recommendations from Former Employers Label': 2}]</t>
  </si>
  <si>
    <t>Mills Ltd</t>
  </si>
  <si>
    <t>Joshua Lee</t>
  </si>
  <si>
    <t>855-441-2765x968</t>
  </si>
  <si>
    <t>[('Pathology', 82, datetime.date(2006, 4, 21), datetime.date(2005, 2, 27)), ('Orthopedic Surgery', 81, datetime.date(2005, 9, 27), datetime.date(2005, 7, 18)), ('Emergency Medicine', 100, datetime.date(2005, 9, 23), datetime.date(2004, 1, 16)), ('Neurosurgery', 77, datetime.date(2005, 3, 20), datetime.date(2005, 12, 11)), ('Anatomy', 98, datetime.date(2005, 1, 18), datetime.date(2005, 7, 3)), ('Plastic and Reconstructive Surgery', 79, datetime.date(2006, 4, 12), datetime.date(2005, 12, 19)), ('Transplant Surgery', 92, datetime.date(2003, 11, 16), datetime.date(2002, 7, 14)), ('Surgical Techniques', 64, datetime.date(2006, 5, 9), datetime.date(2002, 7, 8)), ('Pathology', 56, datetime.date(2003, 1, 12), datetime.date(2003, 10, 4)), ('Ethics in Medical Practice', 56, datetime.date(2004, 9, 15), datetime.date(2004, 8, 15))]</t>
  </si>
  <si>
    <t>[{'Institution Name': 'Moore LLC', 'Location': 'Ethiopia', 'Type of Institution': 'Private', 'Number of Years Worked There': 2, 'Medical Center Level': 'Tertiary', 'Number of Surgeries Performed': 536, 'Additional Responsibilities': ['Proofreader'], 'Percentage of Patients with Complications': 52.36246967023484,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'Guerrero, Cortez and Carter', 'Location': 'Ethiopia', 'Type of Institution': 'Private', 'Number of Years Worked There': 24, 'Medical Center Level': 'Tertiary', 'Number of Surgeries Performed': 743, 'Additional Responsibilities': ['Sport and exercise psychologist', 'Psychologist, occupational', 'Cartographer', 'Education officer, museum'], 'Percentage of Patients with Complications': 20.126191811239778,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'Rose, Salazar and Dixon', 'Location': 'Ethiopia', 'Type of Institution': 'Private', 'Number of Years Worked There': 10, 'Medical Center Level': 'Tertiary', 'Number of Surgeries Performed': 438, 'Additional Responsibilities': ['Environmental health practitioner', 'Haematologist', 'Chief Technology Officer'], 'Percentage of Patients with Complications': 12.497776650779024,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'Thomas Inc', 'Location': 'Ethiopia', 'Type of Institution': 'Private', 'Number of Years Worked There': 2, 'Medical Center Level': 'Secondary', 'Number of Surgeries Performed': 132, 'Additional Responsibilities': ['Designer, television/film set', 'Surveyor, hydrographic', 'Garment/textile technologist', 'Engineer, communications'], 'Percentage of Patients with Complications': 79.97191841887235,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 {'Institution Name': 'Barnes PLC', 'Location': 'Ethiopia', 'Type of Institution': 'Private', 'Number of Years Worked There': 17, 'Medical Center Level': 'Tertiary', 'Number of Surgeries Performed': 96, 'Additional Responsibilities': ['Race relations officer', 'Surveyor, rural practice'], 'Percentage of Patients with Complications': 27.815666545188332, 'Patient Feedback': 'The doctor was highly unprofessional and rude.', 'Patient Feedback Label': 1, 'Recommendation Letters': 'I strongly discourage hiring this surgeon.', 'Recommendation Letters Label': 1, 'Recommendations from Former Employers': "This surgeon's performance was occasionally below standard.", 'Recommendations from Former Employers Label': 2}]</t>
  </si>
  <si>
    <t>Soto-Gonzalez</t>
  </si>
  <si>
    <t>Timothy Mendez</t>
  </si>
  <si>
    <t>(823)676-3616</t>
  </si>
  <si>
    <t>[('Vascular Surgery', 66, datetime.date(2001, 4, 29), datetime.date(2001, 10, 27)), ('Cardiothoracic Surgery', 50, datetime.date(2001, 4, 9), datetime.date(2001, 9, 24)), ('Oncological Surgery', 88, datetime.date(2001, 9, 27), datetime.date(2001, 8, 21)), ('Orthopedic Surgery', 57, datetime.date(2001, 8, 5), datetime.date(2001, 4, 11)), ('Oncological Surgery', 89, datetime.date(2001, 4, 3), datetime.date(2001, 6, 20)), ('Cardiothoracic Surgery', 99, datetime.date(2001, 8, 27), datetime.date(2001, 3, 31)), ('Pharmacology', 96, datetime.date(2001, 5, 17), datetime.date(2001, 7, 30)), ('Vascular Surgery', 90, datetime.date(2001, 9, 13), datetime.date(2001, 9, 12)), ('Pediatric Surgery', 59, datetime.date(2001, 9, 9), datetime.date(2001, 4, 6)), ('Oncological Surgery', 92, datetime.date(2001, 8, 15), datetime.date(2001, 6, 12))]</t>
  </si>
  <si>
    <t>[{'Institution Name': 'Miller, Garcia and Chaney', 'Location': 'United States', 'Type of Institution': 'Public', 'Number of Years Worked There': 1, 'Medical Center Level': 'Secondary', 'Number of Surgeries Performed': 678, 'Additional Responsibilities': ['Engineer, production'], 'Percentage of Patients with Complications': 99.39716525883709,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'Schmidt and Sons', 'Location': 'United States', 'Type of Institution': 'Public', 'Number of Years Worked There': 11, 'Medical Center Level': 'Primary', 'Number of Surgeries Performed': 943, 'Additional Responsibilities': ['Energy engineer', 'Secretary/administrator', 'Intelligence analyst'], 'Percentage of Patients with Complications': 30.147475992134375,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'Edwards LLC', 'Location': 'United States', 'Type of Institution': 'Private', 'Number of Years Worked There': 11, 'Medical Center Level': 'Secondary', 'Number of Surgeries Performed': 179, 'Additional Responsibilities': [], 'Percentage of Patients with Complications': 3.6077119298470683,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 {'Institution Name': 'Gentry-Martin', 'Location': 'United States', 'Type of Institution': 'Private', 'Number of Years Worked There': 18, 'Medical Center Level': 'Secondary', 'Number of Surgeries Performed': 39, 'Additional Responsibilities': ['Drilling engineer', 'Chartered legal executive (England and Wales)'], 'Percentage of Patients with Complications': 19.061341016200515, 'Patient Feedback': 'I am pleased with the surgery and the aftercare.', 'Patient Feedback Label': 4, 'Recommendation Letters': "The surgeon's performance is exceptional and reliable.", 'Recommendation Letters Label': 5, 'Recommendations from Former Employers': 'There were several performance and behavior concerns. Hiring this surgeon may not be advisable.', 'Recommendations from Former Employers Label': 1}]</t>
  </si>
  <si>
    <t>Farmer-Foster</t>
  </si>
  <si>
    <t>Craig Spears</t>
  </si>
  <si>
    <t>001-903-860-2858x462</t>
  </si>
  <si>
    <t>[('Surgical Techniques', 92, datetime.date(2003, 9, 26), datetime.date(2004, 2, 14)), ('Biochemistry', 75, datetime.date(2004, 8, 3), datetime.date(2003, 11, 3)), ('Oncological Surgery', 74, datetime.date(2004, 7, 6), datetime.date(2004, 6, 26)), ('Vascular Surgery', 74, datetime.date(2004, 4, 1), datetime.date(2004, 2, 15)), ('Oncological Surgery', 56, datetime.date(2004, 2, 20), datetime.date(2005, 2, 14)), ('Plastic and Reconstructive Surgery', 98, datetime.date(2004, 8, 3), datetime.date(2003, 11, 28)), ('Vascular Surgery', 50, datetime.date(2004, 2, 8), datetime.date(2005, 4, 25)), ('Orthopedic Surgery', 72, datetime.date(2003, 10, 14), datetime.date(2004, 3, 22)), ('Trauma Surgery', 82, datetime.date(2004, 5, 17), datetime.date(2003, 9, 23)), ('Physiology', 67, datetime.date(2004, 1, 30), datetime.date(2003, 10, 4))]</t>
  </si>
  <si>
    <t>[{'Institution Name': 'Meyer, Hall and Little', 'Location': 'Lithuania', 'Type of Institution': 'Public', 'Number of Years Worked There': 10, 'Medical Center Level': 'Tertiary', 'Number of Surgeries Performed': 977, 'Additional Responsibilities': ['Field seismologist', 'Community arts worker'], 'Percentage of Patients with Complications': 98.48887839709546,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'Walker and Sons', 'Location': 'Lithuania', 'Type of Institution': 'Public', 'Number of Years Worked There': 29, 'Medical Center Level': 'Primary', 'Number of Surgeries Performed': 215, 'Additional Responsibilities': ['Accountant, chartered', 'Environmental health practitioner'], 'Percentage of Patients with Complications': 20.139527992139726,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'Mendoza, Townsend and Rodriguez', 'Location': 'Lithuania', 'Type of Institution': 'Public', 'Number of Years Worked There': 21, 'Medical Center Level': 'Tertiary', 'Number of Surgeries Performed': 532, 'Additional Responsibilities': ['Media buyer', 'Surveyor, hydrographic', 'Human resources officer', 'Cytogeneticist'], 'Percentage of Patients with Complications': 45.711438977563276,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 {'Institution Name': 'Lawrence, Norton and Garcia', 'Location': 'Lithuania', 'Type of Institution': 'Public', 'Number of Years Worked There': 10, 'Medical Center Level': 'Tertiary', 'Number of Surgeries Performed': 68, 'Additional Responsibilities': ['Licensed conveyancer', 'Chartered legal executive (England and Wales)', 'General practice doctor', 'Water engineer'], 'Percentage of Patients with Complications': 56.897532979896205, 'Patient Feedback': 'The surgery was routine and went as planned.', 'Patient Feedback Label': 3, 'Recommendation Letters': 'I would recommend careful consideration before hiring this surgeon.', 'Recommendation Letters Label': 2, 'Recommendations from Former Employers': 'This surgeon is a top-tier professional with outstanding abilities.', 'Recommendations from Former Employers Label': 5}]</t>
  </si>
  <si>
    <t>Summers LLC</t>
  </si>
  <si>
    <t>Kelly Medina</t>
  </si>
  <si>
    <t>(755)354-2440</t>
  </si>
  <si>
    <t>[('Pharmacology', 53, datetime.date(2002, 11, 8), datetime.date(2000, 2, 21)), ('Vascular Surgery', 55, datetime.date(2003, 4, 22), datetime.date(1997, 11, 14)), ('Pharmacology', 62, datetime.date(2003, 12, 12), datetime.date(2005, 5, 4)), ('Microbiology', 84, datetime.date(2000, 9, 10), datetime.date(2001, 8, 25)), ('Pathology', 82, datetime.date(1999, 3, 1), datetime.date(2001, 11, 30)), ('Pathology', 51, datetime.date(2001, 6, 20), datetime.date(2005, 8, 23)), ('Emergency Medicine', 72, datetime.date(2004, 8, 17), datetime.date(1999, 1, 3)), ('Biochemistry', 65, datetime.date(2001, 11, 6), datetime.date(2001, 9, 23)), ('Emergency Medicine', 75, datetime.date(2000, 7, 15), datetime.date(2003, 9, 4)), ('Neurosurgery', 67, datetime.date(2002, 1, 11), datetime.date(2001, 5, 8))]</t>
  </si>
  <si>
    <t>[{'Institution Name': 'Gonzalez Ltd', 'Location': 'South Africa', 'Type of Institution': 'Public', 'Number of Years Worked There': 2, 'Medical Center Level': 'Primary', 'Number of Surgeries Performed': 65, 'Additional Responsibilities': ['Newspaper journalist', 'Landscape architect'], 'Percentage of Patients with Complications': 60.914519014131386,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'Smith Group', 'Location': 'South Africa', 'Type of Institution': 'Private', 'Number of Years Worked There': 8, 'Medical Center Level': 'Primary', 'Number of Surgeries Performed': 267, 'Additional Responsibilities': ['Chief Financial Officer', 'Secretary/administrator', 'Health and safety adviser', 'Toxicologist', 'Engineer, control and instrumentation'], 'Percentage of Patients with Complications': 70.54294813649571,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'Thompson PLC', 'Location': 'South Africa', 'Type of Institution': 'Public', 'Number of Years Worked There': 13, 'Medical Center Level': 'Primary', 'Number of Surgeries Performed': 605, 'Additional Responsibilities': ['Engineer, civil (consulting)', 'Human resources officer', 'Scientist, research (life sciences)'], 'Percentage of Patients with Complications': 95.77637341473844,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'Mills-Benitez', 'Location': 'South Africa', 'Type of Institution': 'Public', 'Number of Years Worked There': 2, 'Medical Center Level': 'Tertiary', 'Number of Surgeries Performed': 593, 'Additional Responsibilities': ['Nature conservation officer', 'Applications developer', 'Event organiser', 'Bonds trader', 'Phytotherapist'], 'Percentage of Patients with Complications': 70.63476390697963,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 {'Institution Name': 'Collins, Chen and Marshall', 'Location': 'South Africa', 'Type of Institution': 'Public', 'Number of Years Worked There': 2, 'Medical Center Level': 'Secondary', 'Number of Surgeries Performed': 458, 'Additional Responsibilities': ['Armed forces technical officer', 'Television floor manager', 'Mental health nurse', 'Investment banker, operational'], 'Percentage of Patients with Complications': 73.80557049285315, 'Patient Feedback': 'Not satisfied with the experience. The doctor was inattentive.', 'Patient Feedback Label': 2, 'Recommendation Letters': "The surgeon's work is sufficient and meets basic standards.", 'Recommendation Letters Label': 3, 'Recommendations from Former Employers': 'The surgeon meets the expected professional standards.', 'Recommendations from Former Employers Label': 3}]</t>
  </si>
  <si>
    <t>Hill and Sons</t>
  </si>
  <si>
    <t>Corey Rhodes</t>
  </si>
  <si>
    <t>+1-241-950-4648x8834</t>
  </si>
  <si>
    <t>[('Surgical Techniques', 56, datetime.date(2003, 11, 30), datetime.date(2006, 7, 13)), ('Ethics in Medical Practice', 79, datetime.date(2004, 3, 20), datetime.date(2002, 3, 6)), ('Neurosurgery', 99, datetime.date(2005, 12, 9), datetime.date(2004, 6, 15)), ('Oncological Surgery', 63, datetime.date(2001, 5, 9), datetime.date(2001, 9, 11)), ('Anesthesiology', 78, datetime.date(2005, 5, 20), datetime.date(2004, 4, 20)), ('Anesthesiology', 86, datetime.date(2002, 7, 29), datetime.date(2001, 12, 21)), ('Neurosurgery', 52, datetime.date(2001, 7, 9), datetime.date(2000, 12, 8)), ('Biochemistry', 96, datetime.date(2001, 9, 1), datetime.date(2003, 4, 9)), ('Trauma Surgery', 57, datetime.date(2004, 1, 5), datetime.date(2003, 4, 12)), ('Plastic and Reconstructive Surgery', 54, datetime.date(2005, 2, 23), datetime.date(2006, 12, 30))]</t>
  </si>
  <si>
    <t>[{'Institution Name': 'Harris Ltd', 'Location': 'Ukraine', 'Type of Institution': 'Private', 'Number of Years Worked There': 12, 'Medical Center Level': 'Secondary', 'Number of Surgeries Performed': 818, 'Additional Responsibilities': ['Journalist, newspaper'], 'Percentage of Patients with Complications': 48.97641102448501,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'Bowen Group', 'Location': 'Ukraine', 'Type of Institution': 'Private', 'Number of Years Worked There': 14, 'Medical Center Level': 'Primary', 'Number of Surgeries Performed': 946, 'Additional Responsibilities': ['Therapist, speech and language', 'Adult guidance worker', 'Engineer, broadcasting (operations)', 'Textile designer', 'Insurance broker'], 'Percentage of Patients with Complications': 21.959327118783058,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'Howell Group', 'Location': 'Ukraine', 'Type of Institution': 'Public', 'Number of Years Worked There': 5, 'Medical Center Level': 'Tertiary', 'Number of Surgeries Performed': 789, 'Additional Responsibilities': ['Fish farm manager', 'Multimedia specialist', 'Hotel manager'], 'Percentage of Patients with Complications': 56.859453424276,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 {'Institution Name': 'Gonzalez-Hunt', 'Location': 'Ukraine', 'Type of Institution': 'Private', 'Number of Years Worked There': 1, 'Medical Center Level': 'Tertiary', 'Number of Surgeries Performed': 520, 'Additional Responsibilities': ['Restaurant manager', 'Investment banker, operational', 'Pensions consultant', 'Naval architect'], 'Percentage of Patients with Complications': 49.59213201965817, 'Patient Feedback': 'The procedure was fine, nothing remarkable but acceptable.', 'Patient Feedback Label': 3, 'Recommendation Letters': 'The surgeon has shown satisfactory skills.', 'Recommendation Letters Label': 3, 'Recommendations from Former Employers': "The surgeon's work is adequate and meets standards.", 'Recommendations from Former Employers Label': 3}]</t>
  </si>
  <si>
    <t>Hardin, Thomas and Yates</t>
  </si>
  <si>
    <t>Teresa Lyons</t>
  </si>
  <si>
    <t>(545)713-1423x105</t>
  </si>
  <si>
    <t>[('Emergency Medicine', 85, datetime.date(2004, 11, 10), datetime.date(2005, 2, 24)), ('Anesthesiology', 54, datetime.date(2005, 9, 11), datetime.date(2006, 8, 25)), ('Cardiothoracic Surgery', 69, datetime.date(2006, 1, 23), datetime.date(2004, 7, 27)), ('Oncological Surgery', 85, datetime.date(2004, 8, 26), datetime.date(2005, 3, 1)), ('Transplant Surgery', 59, datetime.date(2006, 1, 23), datetime.date(2006, 1, 30)), ('Physiology', 85, datetime.date(2007, 1, 7), datetime.date(2006, 2, 17)), ('Orthopedic Surgery', 97, datetime.date(2005, 7, 24), datetime.date(2006, 5, 4)), ('Pharmacology', 55, datetime.date(2005, 7, 29), datetime.date(2005, 8, 23)), ('Ethics in Medical Practice', 99, datetime.date(2005, 7, 14), datetime.date(2006, 7, 8)), ('Transplant Surgery', 72, datetime.date(2005, 2, 20), datetime.date(2004, 8, 20))]</t>
  </si>
  <si>
    <t>[{'Institution Name': 'Chandler-Pope', 'Location': 'South Africa', 'Type of Institution': 'Public', 'Number of Years Worked There': 21, 'Medical Center Level': 'Secondary', 'Number of Surgeries Performed': 101, 'Additional Responsibilities': ['Warehouse manager', 'Electronics engineer', 'Public relations officer', 'Exhibition designer', 'Ranger/warden'], 'Percentage of Patients with Complications': 95.83903564043351, 'Patient Feedback': 'The doctor was fantastic and the results were excellent.', 'Patient Feedback Label': 5, 'Recommendation Letters': 'There have been a few incidents involving this surgeon.', 'Recommendation Letters Label': 2, 'Recommendations from Former Employers': "There were some inconsistencies in this surgeon's performance.", 'Recommendations from Former Employers Label': 2}]</t>
  </si>
  <si>
    <t>Henry, Spencer and Ruiz</t>
  </si>
  <si>
    <t>Laura Hanson</t>
  </si>
  <si>
    <t>+1-722-588-8300x768</t>
  </si>
  <si>
    <t>[('Plastic and Reconstructive Surgery', 75, datetime.date(2002, 12, 6), datetime.date(2003, 6, 25)), ('Cardiothoracic Surgery', 88, datetime.date(2004, 6, 15), datetime.date(2004, 6, 8)), ('Anesthesiology', 100, datetime.date(2004, 5, 7), datetime.date(2004, 2, 24)), ('Ethics in Medical Practice', 69, datetime.date(2002, 5, 18), datetime.date(2004, 7, 13)), ('Oncological Surgery', 58, datetime.date(2002, 3, 12), datetime.date(2002, 6, 27)), ('Pathology', 65, datetime.date(2003, 7, 31), datetime.date(2003, 12, 11)), ('Robotic Surgery', 86, datetime.date(2003, 2, 18), datetime.date(2003, 5, 14)), ('Orthopedic Surgery', 61, datetime.date(2003, 11, 8), datetime.date(2003, 4, 11)), ('Pathology', 74, datetime.date(2003, 3, 18), datetime.date(2003, 5, 24)), ('Robotic Surgery', 98, datetime.date(2004, 2, 27), datetime.date(2004, 4, 8))]</t>
  </si>
  <si>
    <t>[{'Institution Name': 'Garcia, Vance and Cole', 'Location': 'France', 'Type of Institution': 'Public', 'Number of Years Worked There': 27, 'Medical Center Level': 'Tertiary', 'Number of Surgeries Performed': 278, 'Additional Responsibilities': ['Bookseller', 'Immunologist', 'Physicist, medical', 'Investment banker, corporate', 'Programme researcher, broadcasting/film/video'], 'Percentage of Patients with Complications': 51.97643501613266,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 {'Institution Name': 'Scott and Sons', 'Location': 'France', 'Type of Institution': 'Public', 'Number of Years Worked There': 28, 'Medical Center Level': 'Secondary', 'Number of Surgeries Performed': 856, 'Additional Responsibilities': ['Designer, multimedia', 'Development worker, international aid', 'Farm manager', 'Data processing manager'], 'Percentage of Patients with Complications': 92.84580663024983, 'Patient Feedback': 'The doctor made serious errors during the surgery.', 'Patient Feedback Label': 1, 'Recommendation Letters': "The surgeon's work is consistently outstanding.", 'Recommendation Letters Label': 5, 'Recommendations from Former Employers': "The surgeon's work is competent but unremarkable.", 'Recommendations from Former Employers Label': 3}]</t>
  </si>
  <si>
    <t>Patel, Hall and Flowers</t>
  </si>
  <si>
    <t>Brian Garcia</t>
  </si>
  <si>
    <t>(619)249-2540x605</t>
  </si>
  <si>
    <t>[('Pharmacology', 57, datetime.date(2001, 9, 23), datetime.date(2002, 2, 4)), ('Pathology', 57, datetime.date(2000, 12, 31), datetime.date(2000, 10, 1)), ('Orthopedic Surgery', 86, datetime.date(2002, 2, 1), datetime.date(2002, 6, 26)), ('Robotic Surgery', 84, datetime.date(2001, 7, 20), datetime.date(2002, 4, 21)), ('Cardiothoracic Surgery', 64, datetime.date(2002, 5, 14), datetime.date(2001, 8, 7)), ('Trauma Surgery', 92, datetime.date(2002, 1, 6), datetime.date(2002, 3, 7)), ('Transplant Surgery', 69, datetime.date(2001, 1, 10), datetime.date(2000, 9, 9)), ('Oncological Surgery', 93, datetime.date(2001, 7, 14), datetime.date(2001, 4, 19)), ('Biochemistry', 86, datetime.date(2001, 12, 11), datetime.date(2001, 5, 12)), ('Anesthesiology', 52, datetime.date(2001, 12, 18), datetime.date(2002, 3, 5))]</t>
  </si>
  <si>
    <t>[{'Institution Name': 'Bush Inc', 'Location': 'Russia', 'Type of Institution': 'Private', 'Number of Years Worked There': 10, 'Medical Center Level': 'Primary', 'Number of Surgeries Performed': 710, 'Additional Responsibilities': ['Scientist, audiological', 'Youth worker'], 'Percentage of Patients with Complications': 49.296881897354595,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'Jones-Russell', 'Location': 'Russia', 'Type of Institution': 'Private', 'Number of Years Worked There': 28, 'Medical Center Level': 'Primary', 'Number of Surgeries Performed': 563, 'Additional Responsibilities': ['Government social research officer', 'Freight forwarder', 'Television camera operator'], 'Percentage of Patients with Complications': 93.33182550619806,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'Maldonado, Stewart and Abbott', 'Location': 'Russia', 'Type of Institution': 'Public', 'Number of Years Worked There': 10, 'Medical Center Level': 'Secondary', 'Number of Surgeries Performed': 602, 'Additional Responsibilities': ['Chartered accountant'], 'Percentage of Patients with Complications': 1.2964362080844727,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'Greene-Johnson', 'Location': 'Russia', 'Type of Institution': 'Private', 'Number of Years Worked There': 1, 'Medical Center Level': 'Primary', 'Number of Surgeries Performed': 644, 'Additional Responsibilities': ['Exercise physiologist', 'Programmer, multimedia', 'Medical illustrator', 'Financial trader'], 'Percentage of Patients with Complications': 11.008547278365299,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 {'Institution Name': 'Savage Group', 'Location': 'Russia', 'Type of Institution': 'Private', 'Number of Years Worked There': 2, 'Medical Center Level': 'Primary', 'Number of Surgeries Performed': 523, 'Additional Responsibilities': [], 'Percentage of Patients with Complications': 93.55742882639304, 'Patient Feedback': 'The surgery left me in more pain than before.', 'Patient Feedback Label': 1, 'Recommendation Letters': 'I have no hesitation in recommending this surgeon.', 'Recommendation Letters Label': 4, 'Recommendations from Former Employers': 'The surgeon has shown exceptional abilities and dedication.', 'Recommendations from Former Employers Label': 4}]</t>
  </si>
  <si>
    <t>Horn and Sons</t>
  </si>
  <si>
    <t>Mr. Sean Luna</t>
  </si>
  <si>
    <t>(656)379-2362</t>
  </si>
  <si>
    <t>[('Transplant Surgery', 98, datetime.date(2005, 11, 11), datetime.date(2003, 8, 4)), ('Pediatric Surgery', 78, datetime.date(2001, 7, 15), datetime.date(2006, 5, 27)), ('Pathology', 52, datetime.date(2004, 1, 23), datetime.date(2004, 5, 11)), ('Plastic and Reconstructive Surgery', 58, datetime.date(2002, 2, 8), datetime.date(2001, 6, 30)), ('Neurosurgery', 56, datetime.date(2001, 8, 5), datetime.date(2003, 5, 31)), ('Physiology', 85, datetime.date(2003, 5, 10), datetime.date(2003, 5, 18)), ('Orthopedic Surgery', 55, datetime.date(2006, 5, 2), datetime.date(2003, 10, 11)), ('Microbiology', 83, datetime.date(2002, 9, 3), datetime.date(2006, 11, 4)), ('Trauma Surgery', 70, datetime.date(2003, 8, 20), datetime.date(2006, 1, 30)), ('Anatomy', 91, datetime.date(2005, 4, 25), datetime.date(2004, 10, 23))]</t>
  </si>
  <si>
    <t>[{'Institution Name': 'Mayo-Jenkins', 'Location': 'Lithuania', 'Type of Institution': 'Public', 'Number of Years Worked There': 3, 'Medical Center Level': 'Secondary', 'Number of Surgeries Performed': 259, 'Additional Responsibilities': [], 'Percentage of Patients with Complications': 15.145119355911996,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 {'Institution Name': 'Wright-Smith', 'Location': 'Lithuania', 'Type of Institution': 'Public', 'Number of Years Worked There': 29, 'Medical Center Level': 'Tertiary', 'Number of Surgeries Performed': 43, 'Additional Responsibilities': ['Product manager', 'Forensic psychologist', 'Publishing copy'], 'Percentage of Patients with Complications': 5.861740196908327, 'Patient Feedback': 'Extremely dissatisfied with the entire process.', 'Patient Feedback Label': 1, 'Recommendation Letters': "There have been significant issues with this surgeon's work.", 'Recommendation Letters Label': 1, 'Recommendations from Former Employers': 'This surgeon is highly reliable and competent.', 'Recommendations from Former Employers Label': 4}]</t>
  </si>
  <si>
    <t>Silva Group</t>
  </si>
  <si>
    <t>Amy Ferguson</t>
  </si>
  <si>
    <t>337.938.3185x9810</t>
  </si>
  <si>
    <t>[('Cardiothoracic Surgery', 81, datetime.date(1999, 5, 14), datetime.date(2002, 12, 13)), ('Oncological Surgery', 76, datetime.date(2003, 6, 10), datetime.date(1998, 11, 18)), ('Anesthesiology', 92, datetime.date(1999, 6, 18), datetime.date(2003, 3, 3)), ('Robotic Surgery', 73, datetime.date(2003, 7, 16), datetime.date(1999, 4, 2)), ('Plastic and Reconstructive Surgery', 60, datetime.date(2000, 2, 15), datetime.date(2001, 1, 23)), ('Biochemistry', 59, datetime.date(2003, 9, 1), datetime.date(2000, 12, 1)), ('Transplant Surgery', 71, datetime.date(2002, 4, 9), datetime.date(2004, 7, 31)), ('Pathology', 100, datetime.date(2001, 11, 23), datetime.date(1999, 1, 1)), ('Trauma Surgery', 93, datetime.date(2001, 9, 15), datetime.date(2001, 7, 9)), ('Ethics in Medical Practice', 78, datetime.date(2001, 11, 5), datetime.date(1999, 7, 3))]</t>
  </si>
  <si>
    <t>[{'Institution Name': 'Lopez, Beard and Raymond', 'Location': 'Russia', 'Type of Institution': 'Private', 'Number of Years Worked There': 30, 'Medical Center Level': 'Primary', 'Number of Surgeries Performed': 739, 'Additional Responsibilities': [], 'Percentage of Patients with Complications': 18.70882142189704,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 {'Institution Name': 'Morris, Cruz and Wilson', 'Location': 'Russia', 'Type of Institution': 'Public', 'Number of Years Worked There': 24, 'Medical Center Level': 'Primary', 'Number of Surgeries Performed': 986, 'Additional Responsibilities': ['Psychotherapist, child', 'Psychologist, occupational', 'Geochemist', 'Producer, radio', 'Agricultural consultant'], 'Percentage of Patients with Complications': 9.205063569218918, 'Patient Feedback': 'The procedure was rushed and poorly executed.', 'Patient Feedback Label': 1, 'Recommendation Letters': 'The surgeon has demonstrated extraordinary abilities and dedication.', 'Recommendation Letters Label': 5, 'Recommendations from Former Employers': 'There were occasional complaints about this surgeon.', 'Recommendations from Former Employers Label': 2}]</t>
  </si>
  <si>
    <t>Martinez PLC</t>
  </si>
  <si>
    <t>Barbara Meyer</t>
  </si>
  <si>
    <t>(987)372-3541x9036</t>
  </si>
  <si>
    <t>[('Trauma Surgery', 60, datetime.date(1997, 11, 9), datetime.date(2000, 1, 11)), ('Plastic and Reconstructive Surgery', 62, datetime.date(2000, 8, 18), datetime.date(2000, 12, 30)), ('Anesthesiology', 69, datetime.date(1998, 2, 11), datetime.date(1997, 10, 20)), ('Anesthesiology', 60, datetime.date(2001, 10, 9), datetime.date(1998, 2, 11)), ('Anatomy', 83, datetime.date(1999, 4, 23), datetime.date(1997, 7, 6)), ('Plastic and Reconstructive Surgery', 71, datetime.date(1999, 10, 1), datetime.date(2001, 8, 17)), ('Emergency Medicine', 61, datetime.date(1997, 9, 9), datetime.date(2001, 6, 14)), ('Emergency Medicine', 66, datetime.date(1998, 9, 22), datetime.date(2000, 8, 1)), ('Biochemistry', 96, datetime.date(1998, 12, 4), datetime.date(1999, 11, 16)), ('Neurosurgery', 73, datetime.date(1998, 4, 19), datetime.date(1999, 5, 29))]</t>
  </si>
  <si>
    <t>[{'Institution Name': 'Holt, Mccarty and Oliver', 'Location': 'Russia', 'Type of Institution': 'Private', 'Number of Years Worked There': 26, 'Medical Center Level': 'Tertiary', 'Number of Surgeries Performed': 144, 'Additional Responsibilities': ['Engineer, aeronautical', 'Facilities manager', 'Osteopath', 'Chief of Staff', 'Trade mark attorney'], 'Percentage of Patients with Complications': 98.23931309185693,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'Oliver LLC', 'Location': 'Russia', 'Type of Institution': 'Private', 'Number of Years Worked There': 1, 'Medical Center Level': 'Primary', 'Number of Surgeries Performed': 715, 'Additional Responsibilities': ['Barrister', 'Private music teacher', 'Surveyor, hydrographic', 'Landscape architect', 'Dancer'], 'Percentage of Patients with Complications': 53.82386663002332,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 {'Institution Name': 'Robles LLC', 'Location': 'Russia', 'Type of Institution': 'Public', 'Number of Years Worked There': 4, 'Medical Center Level': 'Tertiary', 'Number of Surgeries Performed': 929, 'Additional Responsibilities': ['Travel agency manager', 'Recruitment consultant', 'Health physicist', 'Development worker, international aid'], 'Percentage of Patients with Complications': 19.095143735556153, 'Patient Feedback': 'The doctor was excellent and the surgery was a success.', 'Patient Feedback Label': 5, 'Recommendation Letters': 'There have been sporadic complaints about this surgeon.', 'Recommendation Letters Label': 2, 'Recommendations from Former Employers': 'This surgeon had several issues during their employment.', 'Recommendations from Former Employers Label': 2}]</t>
  </si>
  <si>
    <t>Johnson Inc</t>
  </si>
  <si>
    <t>Bradley Meyer</t>
  </si>
  <si>
    <t>650-779-0069x0226</t>
  </si>
  <si>
    <t>[('Anatomy', 97, datetime.date(1999, 7, 13), datetime.date(1999, 2, 28)), ('Vascular Surgery', 54, datetime.date(1999, 11, 17), datetime.date(1999, 11, 4)), ('Anesthesiology', 89, datetime.date(1999, 3, 16), datetime.date(1999, 5, 18)), ('Emergency Medicine', 73, datetime.date(1999, 10, 22), datetime.date(1999, 5, 29)), ('Anesthesiology', 59, datetime.date(1999, 11, 1), datetime.date(1999, 9, 3)), ('Ethics in Medical Practice', 98, datetime.date(1999, 5, 6), datetime.date(1999, 11, 15)), ('Plastic and Reconstructive Surgery', 62, datetime.date(1999, 2, 27), datetime.date(1999, 2, 15)), ('Ethics in Medical Practice', 77, datetime.date(1999, 9, 10), datetime.date(1999, 6, 6)), ('Emergency Medicine', 83, datetime.date(1999, 11, 6), datetime.date(1999, 10, 2)), ('Plastic and Reconstructive Surgery', 82, datetime.date(1999, 5, 28), datetime.date(2000, 1, 9))]</t>
  </si>
  <si>
    <t>[{'Institution Name': 'Price-Choi', 'Location': 'Ukraine', 'Type of Institution': 'Public', 'Number of Years Worked There': 24, 'Medical Center Level': 'Secondary', 'Number of Surgeries Performed': 33, 'Additional Responsibilities': [], 'Percentage of Patients with Complications': 1.7726930145649855,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'Wilson Group', 'Location': 'Ukraine', 'Type of Institution': 'Public', 'Number of Years Worked There': 8, 'Medical Center Level': 'Secondary', 'Number of Surgeries Performed': 331, 'Additional Responsibilities': [], 'Percentage of Patients with Complications': 86.34420285437623,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 {'Institution Name': 'Mitchell PLC', 'Location': 'Ukraine', 'Type of Institution': 'Public', 'Number of Years Worked There': 9, 'Medical Center Level': 'Secondary', 'Number of Surgeries Performed': 170, 'Additional Responsibilities': ['Animal technologist', 'Personnel officer'], 'Percentage of Patients with Complications': 5.377859466248392, 'Patient Feedback': 'I had to follow up multiple times to get answers.', 'Patient Feedback Label': 2, 'Recommendation Letters': "The surgeon's overall performance is unacceptable.", 'Recommendation Letters Label': 1, 'Recommendations from Former Employers': 'I highly recommend this surgeon for their exceptional skills and professionalism.', 'Recommendations from Former Employers Label': 5}]</t>
  </si>
  <si>
    <t>Holmes LLC</t>
  </si>
  <si>
    <t>Laura Wright</t>
  </si>
  <si>
    <t>355-892-3853x39926</t>
  </si>
  <si>
    <t>[('Pathology', 63, datetime.date(2005, 1, 26), datetime.date(2006, 6, 18)), ('Ethics in Medical Practice', 76, datetime.date(2002, 2, 28), datetime.date(2006, 6, 7)), ('Surgical Techniques', 79, datetime.date(2002, 5, 28), datetime.date(2001, 6, 9)), ('Robotic Surgery', 66, datetime.date(2003, 1, 11), datetime.date(2000, 11, 29)), ('Surgical Techniques', 79, datetime.date(2001, 10, 3), datetime.date(2004, 11, 28)), ('Anatomy', 95, datetime.date(2003, 4, 3), datetime.date(2006, 5, 13)), ('Neurosurgery', 83, datetime.date(2001, 8, 8), datetime.date(2005, 4, 27)), ('Surgical Techniques', 64, datetime.date(2006, 6, 24), datetime.date(2004, 3, 18)), ('Robotic Surgery', 74, datetime.date(2005, 5, 25), datetime.date(2004, 12, 17)), ('Robotic Surgery', 62, datetime.date(2002, 1, 21), datetime.date(2005, 7, 23))]</t>
  </si>
  <si>
    <t>[{'Institution Name': 'Evans-Carpenter', 'Location': 'Germany', 'Type of Institution': 'Public', 'Number of Years Worked There': 1, 'Medical Center Level': 'Tertiary', 'Number of Surgeries Performed': 78, 'Additional Responsibilities': [], 'Percentage of Patients with Complications': 86.62112886722748,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'Espinoza-Olsen', 'Location': 'Germany', 'Type of Institution': 'Private', 'Number of Years Worked There': 27, 'Medical Center Level': 'Primary', 'Number of Surgeries Performed': 149, 'Additional Responsibilities': [], 'Percentage of Patients with Complications': 30.544138027205737,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'Foster Inc', 'Location': 'Germany', 'Type of Institution': 'Public', 'Number of Years Worked There': 23, 'Medical Center Level': 'Primary', 'Number of Surgeries Performed': 558, 'Additional Responsibilities': [], 'Percentage of Patients with Complications': 94.54598603996088,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 {'Institution Name': 'Sloan PLC', 'Location': 'Germany', 'Type of Institution': 'Private', 'Number of Years Worked There': 5, 'Medical Center Level': 'Tertiary', 'Number of Surgeries Performed': 919, 'Additional Responsibilities': ['Audiological scientist', 'Animal technologist', 'Surveyor, mining'], 'Percentage of Patients with Complications': 81.0491088227845, 'Patient Feedback': 'The doctor was fantastic and the results were excellent.', 'Patient Feedback Label': 5, 'Recommendation Letters': "The surgeon's performance is inconsistent.", 'Recommendation Letters Label': 2, 'Recommendations from Former Employers': "The surgeon's performance is up to standard.", 'Recommendations from Former Employers Label': 3}]</t>
  </si>
  <si>
    <t>Barron LLC</t>
  </si>
  <si>
    <t>Christopher Weiss</t>
  </si>
  <si>
    <t>(666)983-8003x80066</t>
  </si>
  <si>
    <t>[('Pharmacology', 86, datetime.date(2005, 6, 9), datetime.date(2001, 11, 9)), ('Vascular Surgery', 57, datetime.date(2002, 5, 21), datetime.date(2001, 2, 17)), ('Cardiothoracic Surgery', 98, datetime.date(2002, 4, 15), datetime.date(2005, 7, 19)), ('Transplant Surgery', 74, datetime.date(2002, 7, 4), datetime.date(2000, 9, 24)), ('Surgical Techniques', 55, datetime.date(2003, 1, 3), datetime.date(2002, 9, 15)), ('Transplant Surgery', 92, datetime.date(2005, 9, 8), datetime.date(2001, 2, 13)), ('Anatomy', 85, datetime.date(2002, 12, 1), datetime.date(2002, 10, 19)), ('Transplant Surgery', 100, datetime.date(2003, 1, 20), datetime.date(2005, 6, 26)), ('Ethics in Medical Practice', 100, datetime.date(2002, 5, 1), datetime.date(2000, 10, 18)), ('Pharmacology', 67, datetime.date(2002, 5, 19), datetime.date(2004, 2, 28))]</t>
  </si>
  <si>
    <t>[{'Institution Name': 'Zavala LLC', 'Location': 'France', 'Type of Institution': 'Private', 'Number of Years Worked There': 2, 'Medical Center Level': 'Tertiary', 'Number of Surgeries Performed': 195, 'Additional Responsibilities': ['Illustrator', 'Financial risk analyst'], 'Percentage of Patients with Complications': 56.27174856502695,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 {'Institution Name': 'Ferguson, Diaz and Drake', 'Location': 'France', 'Type of Institution': 'Public', 'Number of Years Worked There': 13, 'Medical Center Level': 'Primary', 'Number of Surgeries Performed': 873, 'Additional Responsibilities': [], 'Percentage of Patients with Complications': 11.87692343410085, 'Patient Feedback': 'The surgery exceeded my expectations. The doctor was fantastic.', 'Patient Feedback Label': 5, 'Recommendation Letters': 'The surgeon lacks the necessary skills for this role.', 'Recommendation Letters Label': 1, 'Recommendations from Former Employers': 'I strongly endorse this surgeon for any advanced role.', 'Recommendations from Former Employers Label': 4}]</t>
  </si>
  <si>
    <t>Watson-Reid</t>
  </si>
  <si>
    <t>Erica Dyer</t>
  </si>
  <si>
    <t>001-617-831-9975x25484</t>
  </si>
  <si>
    <t>[('Orthopedic Surgery', 74, datetime.date(2007, 8, 31), datetime.date(2008, 1, 17)), ('Cardiothoracic Surgery', 55, datetime.date(1998, 10, 10), datetime.date(2000, 4, 16)), ('Trauma Surgery', 60, datetime.date(1998, 7, 29), datetime.date(2000, 9, 22)), ('Anesthesiology', 92, datetime.date(2003, 1, 31), datetime.date(2001, 9, 18)), ('Pediatric Surgery', 89, datetime.date(2003, 8, 31), datetime.date(1998, 8, 19)), ('Anatomy', 70, datetime.date(2006, 6, 6), datetime.date(1999, 5, 5)), ('Microbiology', 81, datetime.date(1999, 5, 8), datetime.date(1997, 8, 2)), ('Ethics in Medical Practice', 51, datetime.date(2007, 7, 15), datetime.date(2001, 7, 17)), ('Microbiology', 92, datetime.date(2004, 4, 12), datetime.date(2001, 7, 12)), ('Pediatric Surgery', 63, datetime.date(1999, 4, 3), datetime.date(2002, 3, 11))]</t>
  </si>
  <si>
    <t>[{'Institution Name': 'Cross, Moon and Williams', 'Location': 'United Kingdom', 'Type of Institution': 'Private', 'Number of Years Worked There': 24, 'Medical Center Level': 'Secondary', 'Number of Surgeries Performed': 373, 'Additional Responsibilities': ['Translator'], 'Percentage of Patients with Complications': 81.40137259497835, 'Patient Feedback': 'I received adequate care and attention.', 'Patient Feedback Label': 3, 'Recommendation Letters': 'I strongly discourage hiring this surgeon.', 'Recommendation Letters Label': 1, 'Recommendations from Former Employers': 'I highly recommend this surgeon for their skills and professionalism.', 'Recommendations from Former Employers Label': 4}]</t>
  </si>
  <si>
    <t>Blair, Phillips and Miller</t>
  </si>
  <si>
    <t>001-782-676-3326x531</t>
  </si>
  <si>
    <t>[('Orthopedic Surgery', 69, datetime.date(2004, 1, 20), datetime.date(2004, 5, 23)), ('Pharmacology', 74, datetime.date(1998, 3, 25), datetime.date(2001, 5, 13)), ('Trauma Surgery', 82, datetime.date(2006, 8, 7), datetime.date(2003, 9, 12)), ('Pharmacology', 60, datetime.date(2000, 11, 28), datetime.date(1998, 6, 13)), ('Neurosurgery', 52, datetime.date(2004, 9, 17), datetime.date(1998, 5, 13)), ('Emergency Medicine', 66, datetime.date(1997, 11, 11), datetime.date(2008, 6, 13)), ('Anesthesiology', 89, datetime.date(1998, 7, 5), datetime.date(2006, 7, 6)), ('Physiology', 100, datetime.date(2002, 9, 7), datetime.date(1999, 2, 8)), ('Surgical Techniques', 65, datetime.date(2007, 3, 25), datetime.date(1998, 11, 26)), ('Trauma Surgery', 93, datetime.date(2007, 2, 27), datetime.date(2006, 5, 17))]</t>
  </si>
  <si>
    <t>[{'Institution Name': 'Kent, Lopez and Peterson', 'Location': 'Brazil', 'Type of Institution': 'Public', 'Number of Years Worked There': 24, 'Medical Center Level': 'Tertiary', 'Number of Surgeries Performed': 721, 'Additional Responsibilities': [], 'Percentage of Patients with Complications': 41.17491657537384,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 {'Institution Name': 'Conley-Allen', 'Location': 'Brazil', 'Type of Institution': 'Public', 'Number of Years Worked There': 10, 'Medical Center Level': 'Primary', 'Number of Surgeries Performed': 444, 'Additional Responsibilities': [], 'Percentage of Patients with Complications': 79.47258371436632, 'Patient Feedback': 'The procedure was a disaster, and I felt very unsafe.', 'Patient Feedback Label': 1, 'Recommendation Letters': 'I have no hesitation in recommending this surgeon.', 'Recommendation Letters Label': 5, 'Recommendations from Former Employers': 'The surgeon meets the necessary requirements.', 'Recommendations from Former Employers Label': 3}]</t>
  </si>
  <si>
    <t>Solomon, Weber and Thornton</t>
  </si>
  <si>
    <t>001-280-329-8762x5399</t>
  </si>
  <si>
    <t>[('Oncological Surgery', 66, datetime.date(2006, 12, 2), datetime.date(2007, 11, 9)), ('Surgical Techniques', 69, datetime.date(2005, 1, 4), datetime.date(2008, 3, 10)), ('Ethics in Medical Practice', 97, datetime.date(2004, 10, 1), datetime.date(2008, 6, 9)), ('Ethics in Medical Practice', 90, datetime.date(2003, 11, 18), datetime.date(2001, 4, 10)), ('Ethics in Medical Practice', 69, datetime.date(2001, 3, 24), datetime.date(2007, 9, 23)), ('Anatomy', 61, datetime.date(2005, 5, 10), datetime.date(2003, 9, 20)), ('Pediatric Surgery', 86, datetime.date(2003, 1, 27), datetime.date(2002, 4, 29)), ('Robotic Surgery', 84, datetime.date(2003, 5, 2), datetime.date(2005, 12, 27)), ('Transplant Surgery', 86, datetime.date(2002, 11, 24), datetime.date(2001, 6, 10)), ('Vascular Surgery', 97, datetime.date(2005, 12, 18), datetime.date(2003, 5, 10))]</t>
  </si>
  <si>
    <t>[{'Institution Name': 'Delgado-Reyes', 'Location': 'Belarus', 'Type of Institution': 'Private', 'Number of Years Worked There': 3, 'Medical Center Level': 'Tertiary', 'Number of Surgeries Performed': 447, 'Additional Responsibilities': ['Scientist, clinical (histocompatibility and immunogenetics)'], 'Percentage of Patients with Complications': 77.65820957303522, 'Patient Feedback': 'The doctor was superb and the surgery went flawlessly.', 'Patient Feedback Label': 5, 'Recommendation Letters': "The surgeon's performance is inconsistent.", 'Recommendation Letters Label': 2, 'Recommendations from Former Employers': "This surgeon's tenure was marked by numerous issues.", 'Recommendations from Former Employers Label': 1}]</t>
  </si>
  <si>
    <t>Warren, Miller and Ruiz</t>
  </si>
  <si>
    <t>Stacy Phillips</t>
  </si>
  <si>
    <t>+1-897-703-5331x4877</t>
  </si>
  <si>
    <t>[('Transplant Surgery', 62, datetime.date(2004, 6, 29), datetime.date(2001, 6, 20)), ('Plastic and Reconstructive Surgery', 62, datetime.date(2004, 10, 19), datetime.date(2000, 3, 1)), ('Biochemistry', 57, datetime.date(2003, 7, 21), datetime.date(2005, 8, 19)), ('Emergency Medicine', 78, datetime.date(1999, 5, 19), datetime.date(2000, 2, 1)), ('Trauma Surgery', 52, datetime.date(2003, 9, 11), datetime.date(2000, 9, 26)), ('Cardiothoracic Surgery', 56, datetime.date(1999, 3, 29), datetime.date(2004, 12, 8)), ('Ethics in Medical Practice', 100, datetime.date(2001, 1, 2), datetime.date(2002, 10, 16)), ('Pediatric Surgery', 69, datetime.date(2002, 5, 13), datetime.date(1999, 12, 5)), ('Robotic Surgery', 58, datetime.date(2003, 8, 18), datetime.date(1999, 11, 15)), ('Microbiology', 75, datetime.date(2000, 11, 2), datetime.date(2004, 3, 31))]</t>
  </si>
  <si>
    <t>[{'Institution Name': 'Johnson Inc', 'Location': 'Russia', 'Type of Institution': 'Public', 'Number of Years Worked There': 20, 'Medical Center Level': 'Secondary', 'Number of Surgeries Performed': 290, 'Additional Responsibilities': ['Network engineer'], 'Percentage of Patients with Complications': 44.26435568468804,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'Fuentes LLC', 'Location': 'Russia', 'Type of Institution': 'Public', 'Number of Years Worked There': 19, 'Medical Center Level': 'Secondary', 'Number of Surgeries Performed': 749, 'Additional Responsibilities': ['Conference centre manager', 'Farm manager', 'Field seismologist'], 'Percentage of Patients with Complications': 28.643720726826448,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 {'Institution Name': 'Mccall-Hubbard', 'Location': 'Russia', 'Type of Institution': 'Public', 'Number of Years Worked There': 30, 'Medical Center Level': 'Tertiary', 'Number of Surgeries Performed': 34, 'Additional Responsibilities': [], 'Percentage of Patients with Complications': 52.51190226563769, 'Patient Feedback': "The surgery went well, and the doctor was attentive. I'm pleased with the overall outcome.", 'Patient Feedback Label': 4, 'Recommendation Letters': 'This surgeon is a valuable asset to any medical team.', 'Recommendation Letters Label': 4, 'Recommendations from Former Employers': 'This surgeon had some professional conduct issues.', 'Recommendations from Former Employers Label': 2}]</t>
  </si>
  <si>
    <t>Russell, Cooper and Rivera</t>
  </si>
  <si>
    <t>Kyle Vaughn</t>
  </si>
  <si>
    <t>(952)986-3004x400</t>
  </si>
  <si>
    <t>[('Plastic and Reconstructive Surgery', 96, datetime.date(1998, 11, 6), datetime.date(2003, 9, 29)), ('Microbiology', 81, datetime.date(1998, 7, 21), datetime.date(2008, 4, 22)), ('Anesthesiology', 52, datetime.date(2003, 3, 31), datetime.date(2009, 2, 10)), ('Microbiology', 69, datetime.date(1999, 12, 11), datetime.date(1999, 11, 1)), ('Surgical Techniques', 97, datetime.date(2008, 6, 11), datetime.date(2000, 10, 14)), ('Physiology', 89, datetime.date(1999, 4, 12), datetime.date(2004, 8, 29)), ('Transplant Surgery', 69, datetime.date(2007, 9, 30), datetime.date(2005, 8, 16)), ('Ethics in Medical Practice', 57, datetime.date(2004, 5, 12), datetime.date(2001, 6, 17)), ('Ethics in Medical Practice', 54, datetime.date(2007, 3, 23), datetime.date(2009, 3, 21)), ('Pathology', 97, datetime.date(2008, 11, 18), datetime.date(2000, 5, 10))]</t>
  </si>
  <si>
    <t>[{'Institution Name': 'Jones, Powell and Tucker', 'Location': 'South Africa', 'Type of Institution': 'Public', 'Number of Years Worked There': 27, 'Medical Center Level': 'Primary', 'Number of Surgeries Performed': 162, 'Additional Responsibilities': ['Theatre director'], 'Percentage of Patients with Complications': 57.12998672126181,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 {'Institution Name': 'Clark Ltd', 'Location': 'South Africa', 'Type of Institution': 'Public', 'Number of Years Worked There': 10, 'Medical Center Level': 'Tertiary', 'Number of Surgeries Performed': 68, 'Additional Responsibilities': ['Doctor, general practice', 'Osteopath', 'Optometrist'], 'Percentage of Patients with Complications': 21.61313622833061, 'Patient Feedback': 'The doctor was amazing. The surgery was perfect and the recovery was smooth.', 'Patient Feedback Label': 5, 'Recommendation Letters': 'The surgeon meets the expected professional standards.', 'Recommendation Letters Label': 3, 'Recommendations from Former Employers': 'There were occasional complaints about this surgeon.', 'Recommendations from Former Employers Label': 2}]</t>
  </si>
  <si>
    <t>Schmidt, Garcia and Robbins</t>
  </si>
  <si>
    <t>Laura Bush</t>
  </si>
  <si>
    <t>(781)464-6830x2671</t>
  </si>
  <si>
    <t>[('Robotic Surgery', 56, datetime.date(1996, 4, 18), datetime.date(1998, 11, 17)), ('Transplant Surgery', 85, datetime.date(2000, 2, 11), datetime.date(2000, 2, 27)), ('Cardiothoracic Surgery', 72, datetime.date(1997, 9, 24), datetime.date(1999, 4, 23)), ('Neurosurgery', 60, datetime.date(1998, 10, 24), datetime.date(1999, 7, 4)), ('Pathology', 71, datetime.date(1998, 5, 10), datetime.date(1998, 6, 1)), ('Pathology', 89, datetime.date(1996, 9, 14), datetime.date(1996, 5, 16)), ('Cardiothoracic Surgery', 80, datetime.date(1997, 3, 6), datetime.date(1996, 12, 18)), ('Pharmacology', 79, datetime.date(1999, 6, 28), datetime.date(2000, 1, 28)), ('Transplant Surgery', 53, datetime.date(1998, 12, 2), datetime.date(1999, 11, 16)), ('Cardiothoracic Surgery', 66, datetime.date(1999, 12, 8), datetime.date(1998, 5, 27))]</t>
  </si>
  <si>
    <t>[{'Institution Name': 'Warren-Bryant', 'Location': 'Philippines', 'Type of Institution': 'Private', 'Number of Years Worked There': 11, 'Medical Center Level': 'Tertiary', 'Number of Surgeries Performed': 217, 'Additional Responsibilities': [], 'Percentage of Patients with Complications': 73.8804689109428,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'Chandler-Scott', 'Location': 'Philippines', 'Type of Institution': 'Private', 'Number of Years Worked There': 9, 'Medical Center Level': 'Secondary', 'Number of Surgeries Performed': 291, 'Additional Responsibilities': ['Arts development officer'], 'Percentage of Patients with Complications': 63.20779112170679,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'Cordova, Thompson and Smith', 'Location': 'Philippines', 'Type of Institution': 'Public', 'Number of Years Worked There': 16, 'Medical Center Level': 'Tertiary', 'Number of Surgeries Performed': 337, 'Additional Responsibilities': ['Higher education careers adviser', 'Microbiologist', 'Teacher, primary school', 'Contracting civil engineer'], 'Percentage of Patients with Complications': 95.07208792181946,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 {'Institution Name': 'Lopez LLC', 'Location': 'Philippines', 'Type of Institution': 'Private', 'Number of Years Worked There': 27, 'Medical Center Level': 'Secondary', 'Number of Surgeries Performed': 255, 'Additional Responsibilities': [], 'Percentage of Patients with Complications': 15.162370180464002, 'Patient Feedback': 'The doctor was somewhat detached and uninterested.', 'Patient Feedback Label': 2, 'Recommendation Letters': 'I would recommend careful consideration before hiring this surgeon.', 'Recommendation Letters Label': 2, 'Recommendations from Former Employers': 'This surgeon made several critical errors.', 'Recommendations from Former Employers Label': 1}]</t>
  </si>
  <si>
    <t>Caldwell-Reeves</t>
  </si>
  <si>
    <t>Rachael Burns</t>
  </si>
  <si>
    <t>947.207.0842x5109</t>
  </si>
  <si>
    <t>[('Vascular Surgery', 71, datetime.date(2003, 10, 27), datetime.date(2002, 7, 15)), ('Pharmacology', 87, datetime.date(2004, 7, 30), datetime.date(2002, 12, 30)), ('Anatomy', 99, datetime.date(2003, 10, 16), datetime.date(2002, 10, 12)), ('Anatomy', 66, datetime.date(2003, 3, 12), datetime.date(2004, 7, 6)), ('Biochemistry', 98, datetime.date(2003, 3, 5), datetime.date(2004, 2, 19)), ('Surgical Techniques', 65, datetime.date(2004, 7, 7), datetime.date(2004, 11, 4)), ('Biochemistry', 69, datetime.date(2004, 9, 10), datetime.date(2003, 5, 3)), ('Orthopedic Surgery', 96, datetime.date(2004, 11, 27), datetime.date(2003, 9, 27)), ('Neurosurgery', 89, datetime.date(2002, 11, 9), datetime.date(2004, 5, 31)), ('Trauma Surgery', 60, datetime.date(2004, 4, 25), datetime.date(2002, 10, 12))]</t>
  </si>
  <si>
    <t>[{'Institution Name': 'Gonzales, Cain and Cooper', 'Location': 'Lithuania', 'Type of Institution': 'Public', 'Number of Years Worked There': 27, 'Medical Center Level': 'Secondary', 'Number of Surgeries Performed': 18, 'Additional Responsibilities': ['Production designer, theatre/television/film', 'Psychologist, clinical', 'Economist'], 'Percentage of Patients with Complications': 50.50176115279695,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 {'Institution Name': 'Jordan-Turner', 'Location': 'Lithuania', 'Type of Institution': 'Public', 'Number of Years Worked There': 18, 'Medical Center Level': 'Primary', 'Number of Surgeries Performed': 635, 'Additional Responsibilities': ['Librarian, academic', 'Manufacturing engineer'], 'Percentage of Patients with Complications': 86.37267307563397, 'Patient Feedback': 'The doctor was incredibly skilled and the experience was fantastic.', 'Patient Feedback Label': 5, 'Recommendation Letters': 'The surgeon has consistently met basic expectations.', 'Recommendation Letters Label': 3, 'Recommendations from Former Employers': "This surgeon's tenure was fraught with issues. I would advise against hiring them.", 'Recommendations from Former Employers Label': 1}]</t>
  </si>
  <si>
    <t>Taylor-Cuevas</t>
  </si>
  <si>
    <t>Amanda Powell</t>
  </si>
  <si>
    <t>+1-687-912-4628x3210</t>
  </si>
  <si>
    <t>[('Plastic and Reconstructive Surgery', 72, datetime.date(2002, 5, 10), datetime.date(2002, 5, 8)), ('Pharmacology', 100, datetime.date(2003, 12, 9), datetime.date(2005, 2, 11)), ('Plastic and Reconstructive Surgery', 90, datetime.date(2003, 6, 5), datetime.date(2004, 10, 21)), ('Pharmacology', 53, datetime.date(2005, 2, 7), datetime.date(2003, 5, 2)), ('Vascular Surgery', 93, datetime.date(2004, 12, 2), datetime.date(2004, 8, 25)), ('Surgical Techniques', 74, datetime.date(2004, 3, 27), datetime.date(2004, 12, 9)), ('Robotic Surgery', 64, datetime.date(2003, 11, 29), datetime.date(2002, 8, 11)), ('Orthopedic Surgery', 94, datetime.date(2005, 1, 3), datetime.date(2005, 4, 2)), ('Physiology', 69, datetime.date(2002, 8, 18), datetime.date(2003, 8, 14)), ('Transplant Surgery', 85, datetime.date(2003, 12, 31), datetime.date(2002, 9, 25))]</t>
  </si>
  <si>
    <t>[{'Institution Name': 'Morrison-Stafford', 'Location': 'Russia', 'Type of Institution': 'Public', 'Number of Years Worked There': 15, 'Medical Center Level': 'Primary', 'Number of Surgeries Performed': 620, 'Additional Responsibilities': [], 'Percentage of Patients with Complications': 74.07350970633524,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'Hernandez, Brown and Gutierrez', 'Location': 'Russia', 'Type of Institution': 'Public', 'Number of Years Worked There': 28, 'Medical Center Level': 'Primary', 'Number of Surgeries Performed': 984, 'Additional Responsibilities': ['Waste management officer', 'Psychologist, prison and probation services'], 'Percentage of Patients with Complications': 59.046383815361615,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'Marks-Clark', 'Location': 'Russia', 'Type of Institution': 'Public', 'Number of Years Worked There': 5, 'Medical Center Level': 'Tertiary', 'Number of Surgeries Performed': 971, 'Additional Responsibilities': ['Magazine features editor', 'Video editor', 'Medical physicist'], 'Percentage of Patients with Complications': 0.5745153850847173,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 {'Institution Name': 'Lin, Schneider and Carpenter', 'Location': 'Russia', 'Type of Institution': 'Public', 'Number of Years Worked There': 12, 'Medical Center Level': 'Secondary', 'Number of Surgeries Performed': 199, 'Additional Responsibilities': ['Air cabin crew', 'Purchasing manager'], 'Percentage of Patients with Complications': 53.92372245710525, 'Patient Feedback': 'I received adequate care and attention.', 'Patient Feedback Label': 3, 'Recommendation Letters': 'The surgeon meets professional requirements.', 'Recommendation Letters Label': 3, 'Recommendations from Former Employers': 'I highly endorse this surgeon for their extraordinary work.', 'Recommendations from Former Employers Label': 5}]</t>
  </si>
  <si>
    <t>Jones, Tate and Perez</t>
  </si>
  <si>
    <t>Stephanie Wolfe</t>
  </si>
  <si>
    <t>(854)892-0271x368</t>
  </si>
  <si>
    <t>[('Pediatric Surgery', 61, datetime.date(2000, 12, 28), datetime.date(2002, 3, 3)), ('Pediatric Surgery', 52, datetime.date(2002, 4, 25), datetime.date(2001, 3, 5)), ('Anesthesiology', 75, datetime.date(2001, 12, 24), datetime.date(2001, 7, 18)), ('Anatomy', 54, datetime.date(2001, 10, 17), datetime.date(2001, 9, 8)), ('Oncological Surgery', 64, datetime.date(2000, 11, 24), datetime.date(2002, 3, 24)), ('Cardiothoracic Surgery', 85, datetime.date(2001, 12, 7), datetime.date(2001, 2, 9)), ('Pathology', 99, datetime.date(2002, 3, 4), datetime.date(2001, 12, 11)), ('Emergency Medicine', 99, datetime.date(2001, 4, 27), datetime.date(2001, 2, 27)), ('Anesthesiology', 100, datetime.date(2001, 4, 30), datetime.date(2000, 10, 31)), ('Anatomy', 62, datetime.date(2000, 12, 25), datetime.date(2001, 11, 19))]</t>
  </si>
  <si>
    <t>[{'Institution Name': 'Luna-Crosby', 'Location': 'Argentina', 'Type of Institution': 'Public', 'Number of Years Worked There': 15, 'Medical Center Level': 'Secondary', 'Number of Surgeries Performed': 317, 'Additional Responsibilities': ['Chief Strategy Officer', 'Materials engineer', 'Environmental manager', 'Acupuncturist'], 'Percentage of Patients with Complications': 13.851040092325329,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 {'Institution Name': 'Hartman, Davis and Gomez', 'Location': 'Argentina', 'Type of Institution': 'Public', 'Number of Years Worked There': 11, 'Medical Center Level': 'Tertiary', 'Number of Surgeries Performed': 797, 'Additional Responsibilities': ['Operational researcher', 'Education officer, environmental'], 'Percentage of Patients with Complications': 95.34207176021319, 'Patient Feedback': 'The overall experience was just fine.', 'Patient Feedback Label': 3, 'Recommendation Letters': 'I strongly recommend this surgeon for their excellent work.', 'Recommendation Letters Label': 4, 'Recommendations from Former Employers': "There were minor concerns about this surgeon's behavior.", 'Recommendations from Former Employers Label': 2}]</t>
  </si>
  <si>
    <t>Cochran Ltd</t>
  </si>
  <si>
    <t>Kevin Mendoza</t>
  </si>
  <si>
    <t>[('Pathology', 72, datetime.date(1997, 10, 23), datetime.date(2004, 5, 20)), ('Anatomy', 82, datetime.date(1998, 10, 18), datetime.date(2005, 2, 20)), ('Pathology', 62, datetime.date(2004, 7, 25), datetime.date(1998, 1, 30)), ('Neurosurgery', 92, datetime.date(2003, 2, 20), datetime.date(2002, 11, 16)), ('Pediatric Surgery', 66, datetime.date(2005, 2, 14), datetime.date(2005, 3, 22)), ('Neurosurgery', 72, datetime.date(2000, 2, 2), datetime.date(1998, 10, 21)), ('Surgical Techniques', 55, datetime.date(2002, 10, 3), datetime.date(2002, 7, 2)), ('Orthopedic Surgery', 70, datetime.date(1997, 9, 19), datetime.date(2000, 5, 12)), ('Biochemistry', 58, datetime.date(2003, 2, 4), datetime.date(2006, 4, 18)), ('Plastic and Reconstructive Surgery', 72, datetime.date(1998, 2, 22), datetime.date(2002, 5, 4))]</t>
  </si>
  <si>
    <t>[{'Institution Name': 'Arnold-Jennings', 'Location': 'Romania', 'Type of Institution': 'Private', 'Number of Years Worked There': 19, 'Medical Center Level': 'Secondary', 'Number of Surgeries Performed': 422, 'Additional Responsibilities': ['Estate agent'], 'Percentage of Patients with Complications': 77.86995881338945, 'Patient Feedback': "Couldn't be happier with the results and the care provided.", 'Patient Feedback Label': 5, 'Recommendation Letters': 'The surgeon lacks the necessary skills for this role.', 'Recommendation Letters Label': 1, 'Recommendations from Former Employers': "There were significant concerns regarding this surgeon's performance.", 'Recommendations from Former Employers Label': 1}]</t>
  </si>
  <si>
    <t>Moss LLC</t>
  </si>
  <si>
    <t>Dana Adams</t>
  </si>
  <si>
    <t>497-687-1689x84141</t>
  </si>
  <si>
    <t>[('Transplant Surgery', 93, datetime.date(2005, 9, 19), datetime.date(2007, 5, 17)), ('Oncological Surgery', 97, datetime.date(2003, 9, 19), datetime.date(2004, 11, 13)), ('Transplant Surgery', 75, datetime.date(2002, 1, 5), datetime.date(2002, 11, 1)), ('Cardiothoracic Surgery', 87, datetime.date(2006, 7, 1), datetime.date(2001, 1, 31)), ('Biochemistry', 66, datetime.date(2005, 8, 14), datetime.date(2000, 8, 28)), ('Microbiology', 80, datetime.date(2004, 11, 26), datetime.date(2004, 9, 17)), ('Orthopedic Surgery', 62, datetime.date(2004, 9, 13), datetime.date(2003, 7, 3)), ('Plastic and Reconstructive Surgery', 88, datetime.date(2004, 11, 26), datetime.date(2002, 9, 5)), ('Biochemistry', 59, datetime.date(2003, 12, 19), datetime.date(2003, 9, 8)), ('Trauma Surgery', 63, datetime.date(2007, 3, 1), datetime.date(2007, 1, 20))]</t>
  </si>
  <si>
    <t>[{'Institution Name': 'Anderson PLC', 'Location': 'Russia', 'Type of Institution': 'Public', 'Number of Years Worked There': 18, 'Medical Center Level': 'Primary', 'Number of Surgeries Performed': 891, 'Additional Responsibilities': ['Passenger transport manager', 'Historic buildings inspector/conservation officer', 'Copy', 'Web designer'], 'Percentage of Patients with Complications': 60.63121336939368, 'Patient Feedback': "The doctor's care was satisfactory.", 'Patient Feedback Label': 3, 'Recommendation Letters': 'This surgeon has failed to meet basic professional standards.', 'Recommendation Letters Label': 1, 'Recommendations from Former Employers': 'I have no reservations in recommending this surgeon for any position.', 'Recommendations from Former Employers Label': 5}]</t>
  </si>
  <si>
    <t>Mooney-Decker</t>
  </si>
  <si>
    <t>Amy Roth</t>
  </si>
  <si>
    <t>(748)392-5633x9598</t>
  </si>
  <si>
    <t>[('Neurosurgery', 59, datetime.date(2002, 3, 31), datetime.date(1999, 8, 5)), ('Surgical Techniques', 99, datetime.date(1999, 10, 23), datetime.date(2003, 9, 29)), ('Microbiology', 79, datetime.date(2001, 6, 1), datetime.date(2002, 11, 5)), ('Pathology', 51, datetime.date(2001, 10, 3), datetime.date(2001, 6, 28)), ('Vascular Surgery', 92, datetime.date(1999, 12, 10), datetime.date(2000, 10, 21)), ('Transplant Surgery', 72, datetime.date(2002, 9, 12), datetime.date(2000, 6, 26)), ('Emergency Medicine', 99, datetime.date(2002, 3, 30), datetime.date(2000, 10, 2)), ('Pathology', 84, datetime.date(2001, 12, 24), datetime.date(2001, 8, 11)), ('Physiology', 94, datetime.date(2002, 10, 14), datetime.date(2001, 11, 24)), ('Biochemistry', 51, datetime.date(2003, 9, 14), datetime.date(2000, 9, 15))]</t>
  </si>
  <si>
    <t>[{'Institution Name': 'Robinson Ltd', 'Location': 'Romania', 'Type of Institution': 'Public', 'Number of Years Worked There': 16, 'Medical Center Level': 'Secondary', 'Number of Surgeries Performed': 612, 'Additional Responsibilities': ['Purchasing manager'], 'Percentage of Patients with Complications': 90.60812247156888, 'Patient Feedback': 'The doctor did a great job and I am happy with the results.', 'Patient Feedback Label': 4, 'Recommendation Letters': "The surgeon's approach is sometimes problematic.", 'Recommendation Letters Label': 2, 'Recommendations from Former Employers': 'I strongly recommend this surgeon for their exceptional skills.', 'Recommendations from Former Employers Label': 5}]</t>
  </si>
  <si>
    <t>Miller, Nelson and Mcknight</t>
  </si>
  <si>
    <t>Mark Bridges</t>
  </si>
  <si>
    <t>001-312-229-6471x54988</t>
  </si>
  <si>
    <t>[('Trauma Surgery', 59, datetime.date(2006, 7, 26), datetime.date(2006, 11, 10)), ('Pediatric Surgery', 73, datetime.date(2006, 3, 14), datetime.date(2006, 8, 20)), ('Robotic Surgery', 72, datetime.date(2007, 1, 22), datetime.date(2008, 8, 2)), ('Microbiology', 63, datetime.date(2008, 4, 18), datetime.date(2005, 1, 15)), ('Transplant Surgery', 98, datetime.date(2008, 10, 26), datetime.date(2007, 8, 5)), ('Vascular Surgery', 96, datetime.date(2003, 9, 28), datetime.date(2005, 7, 24)), ('Anesthesiology', 91, datetime.date(2005, 4, 17), datetime.date(2006, 1, 12)), ('Physiology', 76, datetime.date(2007, 3, 16), datetime.date(2006, 2, 16)), ('Microbiology', 66, datetime.date(2007, 4, 13), datetime.date(2004, 5, 15)), ('Ethics in Medical Practice', 81, datetime.date(2008, 6, 2), datetime.date(2003, 11, 26))]</t>
  </si>
  <si>
    <t>[{'Institution Name': 'Miller and Sons', 'Location': 'Russia', 'Type of Institution': 'Public', 'Number of Years Worked There': 25, 'Medical Center Level': 'Secondary', 'Number of Surgeries Performed': 599, 'Additional Responsibilities': ['Psychologist, occupational', 'IT trainer'], 'Percentage of Patients with Complications': 33.617413661599514,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'Schmidt-Thomas', 'Location': 'Russia', 'Type of Institution': 'Public', 'Number of Years Worked There': 20, 'Medical Center Level': 'Secondary', 'Number of Surgeries Performed': 446, 'Additional Responsibilities': ['Education officer, community', 'Embryologist, clinical'], 'Percentage of Patients with Complications': 41.91435734474106,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'Alvarez-Smith', 'Location': 'Russia', 'Type of Institution': 'Public', 'Number of Years Worked There': 16, 'Medical Center Level': 'Secondary', 'Number of Surgeries Performed': 11, 'Additional Responsibilities': ['Runner, broadcasting/film/video'], 'Percentage of Patients with Complications': 33.28519969730068,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'Mckay-Woods', 'Location': 'Russia', 'Type of Institution': 'Private', 'Number of Years Worked There': 1, 'Medical Center Level': 'Secondary', 'Number of Surgeries Performed': 527, 'Additional Responsibilities': ['Freight forwarder', 'Podiatrist', 'Engineering geologist'], 'Percentage of Patients with Complications': 18.209474607508113,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 {'Institution Name': 'Parker Group', 'Location': 'Russia', 'Type of Institution': 'Private', 'Number of Years Worked There': 15, 'Medical Center Level': 'Tertiary', 'Number of Surgeries Performed': 982, 'Additional Responsibilities': ['Building control surveyor', 'Youth worker', 'Animator', 'Location manager', 'Health service manager'], 'Percentage of Patients with Complications': 82.716755854433, 'Patient Feedback': 'The procedure was more painful than explained.', 'Patient Feedback Label': 2, 'Recommendation Letters': "The surgeon's approach is sometimes problematic.", 'Recommendation Letters Label': 2, 'Recommendations from Former Employers': 'This surgeon is outstanding. Their surgical skills and dedication to patient care are exemplary.', 'Recommendations from Former Employers Label': 5}]</t>
  </si>
  <si>
    <t>Flores, Delacruz and Wright</t>
  </si>
  <si>
    <t>Crystal Riley</t>
  </si>
  <si>
    <t>493.703.5535x065</t>
  </si>
  <si>
    <t>[('Emergency Medicine', 50, datetime.date(2004, 8, 1), datetime.date(2005, 5, 6)), ('Orthopedic Surgery', 100, datetime.date(2003, 9, 29), datetime.date(2004, 10, 2)), ('Trauma Surgery', 58, datetime.date(2004, 12, 28), datetime.date(2005, 3, 5)), ('Trauma Surgery', 85, datetime.date(2005, 9, 14), datetime.date(2004, 12, 22)), ('Pediatric Surgery', 60, datetime.date(2004, 10, 20), datetime.date(2004, 3, 28)), ('Transplant Surgery', 71, datetime.date(2004, 4, 30), datetime.date(2005, 7, 30)), ('Surgical Techniques', 99, datetime.date(2004, 6, 12), datetime.date(2003, 10, 12)), ('Anesthesiology', 68, datetime.date(2004, 5, 29), datetime.date(2005, 2, 6)), ('Microbiology', 91, datetime.date(2005, 12, 1), datetime.date(2004, 9, 28)), ('Biochemistry', 66, datetime.date(2005, 6, 27), datetime.date(2005, 7, 18))]</t>
  </si>
  <si>
    <t>[{'Institution Name': 'Bass-Garcia', 'Location': 'France', 'Type of Institution': 'Public', 'Number of Years Worked There': 25, 'Medical Center Level': 'Primary', 'Number of Surgeries Performed': 781, 'Additional Responsibilities': ['Surgeon', 'Building control surveyor'], 'Percentage of Patients with Complications': 5.6700613638297925, 'Patient Feedback': "The doctor's care was satisfactory.", 'Patient Feedback Label': 3, 'Recommendation Letters': 'There have been sporadic complaints about this surgeon.', 'Recommendation Letters Label': 2, 'Recommendations from Former Employers': 'I have the utmost confidence in recommending this surgeon.', 'Recommendations from Former Employers Label': 5}]</t>
  </si>
  <si>
    <t>Howell PLC</t>
  </si>
  <si>
    <t>Joshua Rosario</t>
  </si>
  <si>
    <t>613-323-6547x9978</t>
  </si>
  <si>
    <t>[('Robotic Surgery', 77, datetime.date(1997, 12, 31), datetime.date(1997, 6, 18)), ('Transplant Surgery', 81, datetime.date(1995, 4, 14), datetime.date(1997, 6, 24)), ('Biochemistry', 77, datetime.date(1997, 3, 6), datetime.date(1996, 4, 17)), ('Vascular Surgery', 68, datetime.date(1995, 7, 8), datetime.date(1997, 3, 17)), ('Neurosurgery', 63, datetime.date(1998, 1, 14), datetime.date(1998, 5, 29)), ('Biochemistry', 61, datetime.date(1996, 5, 30), datetime.date(1996, 9, 27)), ('Vascular Surgery', 72, datetime.date(1998, 3, 7), datetime.date(1996, 10, 10)), ('Neurosurgery', 100, datetime.date(1999, 2, 1), datetime.date(1997, 10, 31)), ('Emergency Medicine', 83, datetime.date(1995, 5, 5), datetime.date(1995, 9, 18)), ('Anatomy', 89, datetime.date(1998, 11, 22), datetime.date(1998, 11, 8))]</t>
  </si>
  <si>
    <t>[{'Institution Name': 'Sparks PLC', 'Location': 'Lithuania', 'Type of Institution': 'Private', 'Number of Years Worked There': 15, 'Medical Center Level': 'Secondary', 'Number of Surgeries Performed': 560, 'Additional Responsibilities': ['Further education lecturer', 'Designer, industrial/product', 'Brewing technologist', 'Technical brewer', 'Diagnostic radiographer'], 'Percentage of Patients with Complications': 92.56081761760665,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 {'Institution Name': 'Duran, Lindsey and Lee', 'Location': 'Lithuania', 'Type of Institution': 'Public', 'Number of Years Worked There': 5, 'Medical Center Level': 'Tertiary', 'Number of Surgeries Performed': 177, 'Additional Responsibilities': ['Surgeon'], 'Percentage of Patients with Complications': 74.38077238984759, 'Patient Feedback': 'The doctor did not provide sufficient information.', 'Patient Feedback Label': 2, 'Recommendation Letters': 'The surgeon meets the necessary professional criteria.', 'Recommendation Letters Label': 3, 'Recommendations from Former Employers': 'This surgeon frequently failed to meet expectations.', 'Recommendations from Former Employers Label': 1}]</t>
  </si>
  <si>
    <t>Hernandez-Moore</t>
  </si>
  <si>
    <t>Thomas Cameron</t>
  </si>
  <si>
    <t>(788)863-4514x29489</t>
  </si>
  <si>
    <t>[('Ethics in Medical Practice', 81, datetime.date(2003, 12, 30), datetime.date(2004, 12, 11)), ('Cardiothoracic Surgery', 72, datetime.date(2005, 7, 25), datetime.date(2004, 9, 28)), ('Microbiology', 53, datetime.date(2004, 3, 14), datetime.date(2004, 5, 7)), ('Microbiology', 79, datetime.date(2004, 7, 14), datetime.date(2005, 2, 16)), ('Biochemistry', 80, datetime.date(2003, 11, 15), datetime.date(2004, 10, 6)), ('Trauma Surgery', 74, datetime.date(2004, 9, 8), datetime.date(2004, 12, 3)), ('Transplant Surgery', 88, datetime.date(2005, 1, 30), datetime.date(2004, 10, 21)), ('Anatomy', 85, datetime.date(2004, 5, 24), datetime.date(2004, 1, 12)), ('Oncological Surgery', 58, datetime.date(2004, 5, 8), datetime.date(2004, 2, 28)), ('Anesthesiology', 61, datetime.date(2004, 3, 6), datetime.date(2005, 3, 28))]</t>
  </si>
  <si>
    <t>[{'Institution Name': 'Miller, Lane and Dixon', 'Location': 'South Africa', 'Type of Institution': 'Public', 'Number of Years Worked There': 13, 'Medical Center Level': 'Tertiary', 'Number of Surgeries Performed': 337, 'Additional Responsibilities': ['Pensions consultant'], 'Percentage of Patients with Complications': 73.45182384135258, 'Patient Feedback': 'The procedure was performed with great care.', 'Patient Feedback Label': 4, 'Recommendation Letters': 'The surgeon performs satisfactorily in most cases.', 'Recommendation Letters Label': 3, 'Recommendations from Former Employers': 'This surgeon was often unprofessional.', 'Recommendations from Former Employers Label': 1}]</t>
  </si>
  <si>
    <t>Beltran-Potts</t>
  </si>
  <si>
    <t>Kimberly Mcconnell</t>
  </si>
  <si>
    <t>479-275-6149x734</t>
  </si>
  <si>
    <t>[('Pathology', 75, datetime.date(2004, 4, 24), datetime.date(1997, 4, 21)), ('Pathology', 56, datetime.date(1998, 5, 12), datetime.date(2001, 9, 17)), ('Transplant Surgery', 85, datetime.date(2006, 5, 29), datetime.date(2002, 2, 13)), ('Robotic Surgery', 89, datetime.date(2005, 5, 11), datetime.date(2006, 2, 17)), ('Emergency Medicine', 80, datetime.date(2000, 3, 16), datetime.date(2004, 2, 22)), ('Emergency Medicine', 84, datetime.date(2003, 8, 29), datetime.date(1999, 6, 6)), ('Emergency Medicine', 65, datetime.date(1996, 10, 15), datetime.date(1999, 10, 9)), ('Physiology', 79, datetime.date(2002, 10, 22), datetime.date(1997, 11, 8)), ('Pediatric Surgery', 78, datetime.date(2002, 12, 19), datetime.date(1996, 12, 16)), ('Microbiology', 71, datetime.date(2007, 4, 9), datetime.date(1997, 3, 24))]</t>
  </si>
  <si>
    <t>[{'Institution Name': 'Bartlett and Sons', 'Location': 'France', 'Type of Institution': 'Private', 'Number of Years Worked There': 16, 'Medical Center Level': 'Primary', 'Number of Surgeries Performed': 363, 'Additional Responsibilities': ['Surveyor, building control', 'Sport and exercise psychologist'], 'Percentage of Patients with Complications': 31.040916904716877,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'Mills, Turner and Marshall', 'Location': 'France', 'Type of Institution': 'Private', 'Number of Years Worked There': 17, 'Medical Center Level': 'Tertiary', 'Number of Surgeries Performed': 817, 'Additional Responsibilities': ['Medical laboratory scientific officer', 'Bookseller'], 'Percentage of Patients with Complications': 29.691849925541113,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'Gardner-Miller', 'Location': 'France', 'Type of Institution': 'Public', 'Number of Years Worked There': 23, 'Medical Center Level': 'Tertiary', 'Number of Surgeries Performed': 994, 'Additional Responsibilities': ['Broadcast presenter', 'Fine artist', 'Theatre manager', 'Government social research officer'], 'Percentage of Patients with Complications': 72.49006110400833,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'Lewis and Sons', 'Location': 'France', 'Type of Institution': 'Private', 'Number of Years Worked There': 6, 'Medical Center Level': 'Tertiary', 'Number of Surgeries Performed': 811, 'Additional Responsibilities': ['Engineer, maintenance (IT)', 'Engineer, communications', 'Bookseller'], 'Percentage of Patients with Complications': 43.85381392331272,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 {'Institution Name': 'Young Group', 'Location': 'France', 'Type of Institution': 'Public', 'Number of Years Worked There': 22, 'Medical Center Level': 'Secondary', 'Number of Surgeries Performed': 423, 'Additional Responsibilities': ['Web designer', 'Conservator, furniture', 'Designer, multimedia', 'Engineer, water'], 'Percentage of Patients with Complications': 86.27551919274804, 'Patient Feedback': 'The procedure was smooth and the doctor was caring.', 'Patient Feedback Label': 4, 'Recommendation Letters': "I have the highest regard for this surgeon's skills and professionalism.", 'Recommendation Letters Label': 5, 'Recommendations from Former Employers': "There were occasional lapses in this surgeon's performance.", 'Recommendations from Former Employers Label': 2}]</t>
  </si>
  <si>
    <t>Carson, Gill and Reed</t>
  </si>
  <si>
    <t>Michael Brown</t>
  </si>
  <si>
    <t>001-898-510-2593</t>
  </si>
  <si>
    <t>[('Physiology', 59, datetime.date(2000, 8, 2), datetime.date(2000, 12, 13)), ('Anatomy', 53, datetime.date(2001, 6, 20), datetime.date(2002, 12, 3)), ('Cardiothoracic Surgery', 94, datetime.date(2003, 10, 4), datetime.date(2001, 3, 10)), ('Physiology', 58, datetime.date(2002, 3, 7), datetime.date(2002, 9, 23)), ('Plastic and Reconstructive Surgery', 77, datetime.date(2003, 3, 10), datetime.date(2000, 12, 1)), ('Robotic Surgery', 89, datetime.date(2000, 9, 27), datetime.date(2002, 7, 2)), ('Trauma Surgery', 82, datetime.date(2001, 9, 10), datetime.date(2003, 4, 26)), ('Cardiothoracic Surgery', 83, datetime.date(2001, 3, 29), datetime.date(2001, 6, 7)), ('Surgical Techniques', 92, datetime.date(2003, 7, 29), datetime.date(2002, 5, 19)), ('Emergency Medicine', 93, datetime.date(2000, 7, 1), datetime.date(2002, 5, 27))]</t>
  </si>
  <si>
    <t>[{'Institution Name': 'Barnes, Aguilar and Smith', 'Location': 'Russia', 'Type of Institution': 'Private', 'Number of Years Worked There': 14, 'Medical Center Level': 'Tertiary', 'Number of Surgeries Performed': 3, 'Additional Responsibilities': ['Structural engineer'], 'Percentage of Patients with Complications': 9.824653196315424, 'Patient Feedback': 'I had a positive experience and the surgery went well.', 'Patient Feedback Label': 4, 'Recommendation Letters': 'The surgeon has shown sufficient professional competence.', 'Recommendation Letters Label': 3, 'Recommendations from Former Employers': "The surgeon's work is generally adequate.", 'Recommendations from Former Employers Label': 3}]</t>
  </si>
  <si>
    <t>Bennett and Sons</t>
  </si>
  <si>
    <t>Amber Higgins</t>
  </si>
  <si>
    <t>(204)514-2725x46050</t>
  </si>
  <si>
    <t>[('Ethics in Medical Practice', 65, datetime.date(2001, 8, 12), datetime.date(1997, 8, 22)), ('Robotic Surgery', 62, datetime.date(1998, 12, 16), datetime.date(1996, 12, 30)), ('Plastic and Reconstructive Surgery', 82, datetime.date(1997, 12, 8), datetime.date(2003, 11, 2)), ('Anesthesiology', 59, datetime.date(2002, 1, 22), datetime.date(1998, 1, 10)), ('Neurosurgery', 88, datetime.date(2000, 12, 23), datetime.date(1997, 12, 6)), ('Physiology', 51, datetime.date(1996, 12, 6), datetime.date(1999, 3, 30)), ('Oncological Surgery', 77, datetime.date(2001, 4, 27), datetime.date(2003, 10, 3)), ('Pathology', 85, datetime.date(2003, 11, 21), datetime.date(2000, 8, 6)), ('Pathology', 77, datetime.date(2002, 11, 2), datetime.date(2000, 3, 31)), ('Orthopedic Surgery', 75, datetime.date(1999, 4, 15), datetime.date(1998, 12, 1))]</t>
  </si>
  <si>
    <t>[{'Institution Name': 'Gutierrez LLC', 'Location': 'Ethiopia', 'Type of Institution': 'Private', 'Number of Years Worked There': 16, 'Medical Center Level': 'Tertiary', 'Number of Surgeries Performed': 440, 'Additional Responsibilities': ['Chief of Staff'], 'Percentage of Patients with Complications': 16.500398020220565,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'Ryan Group', 'Location': 'Ethiopia', 'Type of Institution': 'Private', 'Number of Years Worked There': 12, 'Medical Center Level': 'Secondary', 'Number of Surgeries Performed': 282, 'Additional Responsibilities': ['Publishing rights manager', 'Chemical engineer'], 'Percentage of Patients with Complications': 56.31170515339411,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'Parker Ltd', 'Location': 'Ethiopia', 'Type of Institution': 'Public', 'Number of Years Worked There': 8, 'Medical Center Level': 'Tertiary', 'Number of Surgeries Performed': 439, 'Additional Responsibilities': ['Systems analyst'], 'Percentage of Patients with Complications': 76.38497365862196,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'Castro-Ross', 'Location': 'Ethiopia', 'Type of Institution': 'Public', 'Number of Years Worked There': 1, 'Medical Center Level': 'Secondary', 'Number of Surgeries Performed': 440, 'Additional Responsibilities': ['Intelligence analyst', 'Quarry manager', 'Commercial/residential surveyor'], 'Percentage of Patients with Complications': 11.966417187543964,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 {'Institution Name': 'Smith-Manning', 'Location': 'Ethiopia', 'Type of Institution': 'Private', 'Number of Years Worked There': 5, 'Medical Center Level': 'Secondary', 'Number of Surgeries Performed': 662, 'Additional Responsibilities': ['Teacher, primary school', 'Conservation officer, nature', 'Restaurant manager', 'Medical technical officer', 'Financial adviser'], 'Percentage of Patients with Complications': 77.2849749962459, 'Patient Feedback': 'The surgery exceeded my expectations. The doctor was fantastic.', 'Patient Feedback Label': 5, 'Recommendation Letters': 'The surgeon has consistently delivered excellent results.', 'Recommendation Letters Label': 4, 'Recommendations from Former Employers': "This surgeon's work was often below par.", 'Recommendations from Former Employers Label': 1}]</t>
  </si>
  <si>
    <t>Baker, Abbott and Collins</t>
  </si>
  <si>
    <t>Tony Haney</t>
  </si>
  <si>
    <t>[('Cardiothoracic Surgery', 65, datetime.date(2002, 1, 27), datetime.date(2002, 6, 5)), ('Pediatric Surgery', 62, datetime.date(2000, 5, 30), datetime.date(2002, 4, 23)), ('Trauma Surgery', 99, datetime.date(2001, 9, 13), datetime.date(2002, 2, 26)), ('Anatomy', 86, datetime.date(2001, 5, 21), datetime.date(2000, 12, 21)), ('Pediatric Surgery', 57, datetime.date(2001, 5, 4), datetime.date(2000, 5, 26)), ('Robotic Surgery', 86, datetime.date(2000, 9, 6), datetime.date(2002, 3, 7)), ('Neurosurgery', 75, datetime.date(2001, 7, 4), datetime.date(2000, 8, 12)), ('Transplant Surgery', 97, datetime.date(2001, 4, 27), datetime.date(2001, 5, 23)), ('Trauma Surgery', 76, datetime.date(2001, 3, 29), datetime.date(2002, 3, 30)), ('Orthopedic Surgery', 93, datetime.date(2001, 7, 27), datetime.date(2001, 2, 4))]</t>
  </si>
  <si>
    <t>[{'Institution Name': 'Craig Ltd', 'Location': 'Hungary', 'Type of Institution': 'Public', 'Number of Years Worked There': 18, 'Medical Center Level': 'Secondary', 'Number of Surgeries Performed': 847, 'Additional Responsibilities': ['Applications developer', 'Secondary school teacher'], 'Percentage of Patients with Complications': 49.80730049728579,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'Morales, Morales and Humphrey', 'Location': 'Hungary', 'Type of Institution': 'Private', 'Number of Years Worked There': 25, 'Medical Center Level': 'Secondary', 'Number of Surgeries Performed': 213, 'Additional Responsibilities': ['Air cabin crew'], 'Percentage of Patients with Complications': 88.26889938580045,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'Barker Ltd', 'Location': 'Hungary', 'Type of Institution': 'Public', 'Number of Years Worked There': 28, 'Medical Center Level': 'Secondary', 'Number of Surgeries Performed': 456, 'Additional Responsibilities': ['Psychiatrist', 'Chief Strategy Officer'], 'Percentage of Patients with Complications': 70.05050049186009,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 {'Institution Name': 'Spencer, Jones and Stein', 'Location': 'Hungary', 'Type of Institution': 'Private', 'Number of Years Worked There': 17, 'Medical Center Level': 'Tertiary', 'Number of Surgeries Performed': 593, 'Additional Responsibilities': ['Health visitor', 'Scientist, research (medical)', 'Sports development officer'], 'Percentage of Patients with Complications': 97.60348913972147, 'Patient Feedback': 'The procedure went smoothly and I felt well cared for.', 'Patient Feedback Label': 4, 'Recommendation Letters': "The surgeon's work is competent but unremarkable.", 'Recommendation Letters Label': 3, 'Recommendations from Former Employers': 'This surgeon was often unprofessional.', 'Recommendations from Former Employers Label': 1}]</t>
  </si>
  <si>
    <t>Walker LLC</t>
  </si>
  <si>
    <t>Michael Bell</t>
  </si>
  <si>
    <t>985.739.6967x250</t>
  </si>
  <si>
    <t>[('Trauma Surgery', 73, datetime.date(2004, 10, 10), datetime.date(2003, 5, 31)), ('Transplant Surgery', 61, datetime.date(2003, 7, 4), datetime.date(2002, 12, 12)), ('Vascular Surgery', 97, datetime.date(2005, 7, 26), datetime.date(2003, 4, 9)), ('Plastic and Reconstructive Surgery', 64, datetime.date(2007, 1, 10), datetime.date(2003, 3, 22)), ('Cardiothoracic Surgery', 100, datetime.date(2005, 8, 22), datetime.date(2005, 12, 20)), ('Neurosurgery', 98, datetime.date(2002, 7, 29), datetime.date(2006, 10, 20)), ('Oncological Surgery', 61, datetime.date(2003, 9, 23), datetime.date(2003, 1, 18)), ('Plastic and Reconstructive Surgery', 96, datetime.date(2003, 2, 19), datetime.date(2002, 8, 22)), ('Pathology', 99, datetime.date(2002, 12, 4), datetime.date(2004, 8, 6)), ('Anesthesiology', 56, datetime.date(2005, 8, 26), datetime.date(2005, 6, 9))]</t>
  </si>
  <si>
    <t>[{'Institution Name': 'Wood-Griffith', 'Location': 'Ukraine', 'Type of Institution': 'Public', 'Number of Years Worked There': 23, 'Medical Center Level': 'Secondary', 'Number of Surgeries Performed': 830, 'Additional Responsibilities': ['Ceramics designer', 'Trade union research officer', 'Psychologist, educational', 'Barrister'], 'Percentage of Patients with Complications': 38.53317413031074,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 {'Institution Name': 'Sanders, Aguilar and Sanchez', 'Location': 'Ukraine', 'Type of Institution': 'Private', 'Number of Years Worked There': 20, 'Medical Center Level': 'Primary', 'Number of Surgeries Performed': 453, 'Additional Responsibilities': ['Ecologist', 'Financial planner'], 'Percentage of Patients with Complications': 49.24762466414243, 'Patient Feedback': 'Excellent care and results. The doctor was outstanding.', 'Patient Feedback Label': 5, 'Recommendation Letters': 'I would advise caution in hiring this surgeon.', 'Recommendation Letters Label': 2, 'Recommendations from Former Employers': 'I strongly recommend this surgeon for any high-level position.', 'Recommendations from Former Employers Label': 5}]</t>
  </si>
  <si>
    <t>Smith, Gardner and Lopez</t>
  </si>
  <si>
    <t>Amber Prince</t>
  </si>
  <si>
    <t>341.601.8208</t>
  </si>
  <si>
    <t>[('Neurosurgery', 69, datetime.date(2004, 10, 23), datetime.date(2005, 11, 13)), ('Vascular Surgery', 53, datetime.date(2005, 9, 13), datetime.date(2002, 8, 18)), ('Oncological Surgery', 77, datetime.date(2001, 12, 21), datetime.date(2005, 3, 6)), ('Cardiothoracic Surgery', 99, datetime.date(2001, 7, 20), datetime.date(2004, 3, 30)), ('Orthopedic Surgery', 63, datetime.date(2005, 10, 11), datetime.date(2001, 7, 7)), ('Transplant Surgery', 52, datetime.date(2004, 9, 16), datetime.date(2003, 3, 7)), ('Robotic Surgery', 88, datetime.date(2001, 9, 1), datetime.date(2002, 4, 24)), ('Vascular Surgery', 80, datetime.date(2005, 11, 19), datetime.date(2001, 6, 1)), ('Robotic Surgery', 52, datetime.date(2003, 11, 30), datetime.date(2004, 4, 14)), ('Pharmacology', 63, datetime.date(2004, 8, 16), datetime.date(2004, 7, 1))]</t>
  </si>
  <si>
    <t>[{'Institution Name': 'Peters, Wilson and Williams', 'Location': 'United Kingdom', 'Type of Institution': 'Private', 'Number of Years Worked There': 30, 'Medical Center Level': 'Primary', 'Number of Surgeries Performed': 62, 'Additional Responsibilities': ['Agricultural engineer', 'Film/video editor', 'Clinical research associate', 'Aid worker'], 'Percentage of Patients with Complications': 42.64103735202699,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'Hanson, Murphy and Monroe', 'Location': 'United Kingdom', 'Type of Institution': 'Public', 'Number of Years Worked There': 18, 'Medical Center Level': 'Primary', 'Number of Surgeries Performed': 546, 'Additional Responsibilities': ['Learning disability nurse', 'Commercial art gallery manager', 'Records manager', 'Therapist, nutritional'], 'Percentage of Patients with Complications': 92.84167884255197,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'Mitchell and Sons', 'Location': 'United Kingdom', 'Type of Institution': 'Public', 'Number of Years Worked There': 7, 'Medical Center Level': 'Secondary', 'Number of Surgeries Performed': 712, 'Additional Responsibilities': ['Paramedic', 'Leisure centre manager', 'Energy engineer', 'Engineer, maintenance'], 'Percentage of Patients with Complications': 62.024462956746326,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'Carroll LLC', 'Location': 'United Kingdom', 'Type of Institution': 'Private', 'Number of Years Worked There': 4, 'Medical Center Level': 'Tertiary', 'Number of Surgeries Performed': 562, 'Additional Responsibilities': ['Biomedical scientist'], 'Percentage of Patients with Complications': 92.82577639403299,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 {'Institution Name': 'Mathis, Smith and Barnes', 'Location': 'United Kingdom', 'Type of Institution': 'Private', 'Number of Years Worked There': 22, 'Medical Center Level': 'Primary', 'Number of Surgeries Performed': 75, 'Additional Responsibilities': ['Therapist, music', 'Herbalist', 'Jewellery designer'], 'Percentage of Patients with Complications': 19.45078376831959, 'Patient Feedback': 'The doctor was professional and the care was good.', 'Patient Feedback Label': 4, 'Recommendation Letters': 'The surgeon has consistently met basic expectations.', 'Recommendation Letters Label': 3, 'Recommendations from Former Employers': 'This surgeon is an excellent professional.', 'Recommendations from Former Employers Label': 4}]</t>
  </si>
  <si>
    <t>Miller, Stevens and Bailey</t>
  </si>
  <si>
    <t>Edward Weber</t>
  </si>
  <si>
    <t>001-890-887-9471x71547</t>
  </si>
  <si>
    <t>[('Surgical Techniques', 66, datetime.date(2001, 11, 26), datetime.date(1998, 10, 6)), ('Robotic Surgery', 60, datetime.date(2006, 5, 3), datetime.date(2004, 9, 15)), ('Physiology', 50, datetime.date(2000, 3, 20), datetime.date(2004, 6, 20)), ('Ethics in Medical Practice', 96, datetime.date(2001, 2, 24), datetime.date(2007, 6, 24)), ('Plastic and Reconstructive Surgery', 96, datetime.date(2004, 1, 5), datetime.date(1999, 9, 16)), ('Microbiology', 58, datetime.date(2004, 12, 1), datetime.date(2003, 8, 21)), ('Vascular Surgery', 82, datetime.date(2007, 6, 1), datetime.date(2002, 5, 2)), ('Plastic and Reconstructive Surgery', 75, datetime.date(2005, 9, 19), datetime.date(2006, 12, 16)), ('Cardiothoracic Surgery', 80, datetime.date(1998, 6, 29), datetime.date(1998, 9, 10)), ('Trauma Surgery', 99, datetime.date(2002, 1, 18), datetime.date(1999, 3, 4))]</t>
  </si>
  <si>
    <t>[{'Institution Name': 'Dixon, Turner and Davis', 'Location': 'Germany', 'Type of Institution': 'Private', 'Number of Years Worked There': 17, 'Medical Center Level': 'Tertiary', 'Number of Surgeries Performed': 369, 'Additional Responsibilities': ['Child psychotherapist', 'Health physicist', 'Mudlogger', 'Accommodation manager'], 'Percentage of Patients with Complications': 31.562846291722636, 'Patient Feedback': 'The surgery went perfectly and the follow-up care was great.', 'Patient Feedback Label': 5, 'Recommendation Letters': 'The surgeon has made several critical mistakes.', 'Recommendation Letters Label': 1, 'Recommendations from Former Employers': "There were significant concerns regarding this surgeon's performance.", 'Recommendations from Former Employers Label': 1}]</t>
  </si>
  <si>
    <t>Adams-King</t>
  </si>
  <si>
    <t>Philip Fuller</t>
  </si>
  <si>
    <t>(812)312-0937x062</t>
  </si>
  <si>
    <t>[('Transplant Surgery', 51, datetime.date(1998, 2, 7), datetime.date(1997, 10, 7)), ('Cardiothoracic Surgery', 62, datetime.date(1996, 8, 4), datetime.date(1998, 5, 25)), ('Pharmacology', 77, datetime.date(1998, 7, 9), datetime.date(1996, 6, 18)), ('Emergency Medicine', 73, datetime.date(1997, 9, 28), datetime.date(1996, 3, 11)), ('Transplant Surgery', 51, datetime.date(1996, 6, 30), datetime.date(1998, 11, 16)), ('Ethics in Medical Practice', 83, datetime.date(1996, 12, 15), datetime.date(1997, 12, 17)), ('Anesthesiology', 89, datetime.date(1997, 7, 14), datetime.date(1996, 6, 14)), ('Orthopedic Surgery', 71, datetime.date(1999, 5, 14), datetime.date(1999, 7, 10)), ('Oncological Surgery', 88, datetime.date(1996, 8, 3), datetime.date(1997, 10, 11)), ('Biochemistry', 75, datetime.date(1997, 9, 11), datetime.date(1999, 1, 26))]</t>
  </si>
  <si>
    <t>[{'Institution Name': 'Morton-Williams', 'Location': 'United Kingdom', 'Type of Institution': 'Public', 'Number of Years Worked There': 9, 'Medical Center Level': 'Tertiary', 'Number of Surgeries Performed': 554, 'Additional Responsibilities': ['Research officer, trade union', 'Restaurant manager', 'Prison officer', 'Arboriculturist', 'Engineering geologist'], 'Percentage of Patients with Complications': 37.277030443624916,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'Floyd, Long and Summers', 'Location': 'United Kingdom', 'Type of Institution': 'Public', 'Number of Years Worked There': 18, 'Medical Center Level': 'Primary', 'Number of Surgeries Performed': 12, 'Additional Responsibilities': ['Emergency planning/management officer', 'Arts development officer', 'International aid/development worker'], 'Percentage of Patients with Complications': 68.06927491446054,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'Jones, Stevenson and Pope', 'Location': 'United Kingdom', 'Type of Institution': 'Public', 'Number of Years Worked There': 17, 'Medical Center Level': 'Tertiary', 'Number of Surgeries Performed': 753, 'Additional Responsibilities': ['Nurse, learning disability', 'Librarian, academic', 'Sales professional, IT', 'Occupational therapist'], 'Percentage of Patients with Complications': 83.35088281336635,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 {'Institution Name': 'Bryant LLC', 'Location': 'United Kingdom', 'Type of Institution': 'Private', 'Number of Years Worked There': 18, 'Medical Center Level': 'Primary', 'Number of Surgeries Performed': 218, 'Additional Responsibilities': ['Investment analyst'], 'Percentage of Patients with Complications': 97.25188458014019, 'Patient Feedback': 'Disappointed with the procedure and the lack of care.', 'Patient Feedback Label': 2, 'Recommendation Letters': 'I highly recommend this surgeon for their outstanding abilities.', 'Recommendation Letters Label': 5, 'Recommendations from Former Employers': "The surgeon's work is competent but unremarkable.", 'Recommendations from Former Employers Label': 3}]</t>
  </si>
  <si>
    <t>Hernandez-Underwood</t>
  </si>
  <si>
    <t>Ronnie Pollard</t>
  </si>
  <si>
    <t>793.571.9448x5207</t>
  </si>
  <si>
    <t>[('Anesthesiology', 77, datetime.date(2005, 7, 21), datetime.date(2004, 10, 3)), ('Anesthesiology', 85, datetime.date(2004, 1, 21), datetime.date(2005, 7, 10)), ('Pediatric Surgery', 99, datetime.date(2004, 4, 17), datetime.date(2004, 12, 3)), ('Cardiothoracic Surgery', 89, datetime.date(2005, 7, 4), datetime.date(2004, 9, 4)), ('Biochemistry', 83, datetime.date(2004, 7, 10), datetime.date(2004, 6, 25)), ('Trauma Surgery', 94, datetime.date(2004, 4, 11), datetime.date(2004, 8, 25)), ('Biochemistry', 95, datetime.date(2005, 5, 26), datetime.date(2004, 2, 27)), ('Surgical Techniques', 68, datetime.date(2004, 8, 13), datetime.date(2004, 12, 21)), ('Vascular Surgery', 53, datetime.date(2004, 6, 1), datetime.date(2004, 5, 6)), ('Plastic and Reconstructive Surgery', 56, datetime.date(2004, 12, 1), datetime.date(2004, 10, 16))]</t>
  </si>
  <si>
    <t>[{'Institution Name': 'Richards-Powell', 'Location': 'France', 'Type of Institution': 'Public', 'Number of Years Worked There': 26, 'Medical Center Level': 'Primary', 'Number of Surgeries Performed': 544, 'Additional Responsibilities': ['Risk analyst', 'Television production assistant', 'Database administrator'], 'Percentage of Patients with Complications': 99.10877014678938,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'Hale, Cannon and Hayden', 'Location': 'France', 'Type of Institution': 'Private', 'Number of Years Worked There': 5, 'Medical Center Level': 'Primary', 'Number of Surgeries Performed': 26, 'Additional Responsibilities': ['Armed forces operational officer', 'Chief of Staff', 'Risk manager', 'Dietitian', 'Manufacturing engineer'], 'Percentage of Patients with Complications': 9.778140964823256,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 {'Institution Name': 'House LLC', 'Location': 'France', 'Type of Institution': 'Private', 'Number of Years Worked There': 7, 'Medical Center Level': 'Secondary', 'Number of Surgeries Performed': 147, 'Additional Responsibilities': ['Engineer, civil (contracting)', 'Therapist, speech and language', 'Engineer, electrical', 'Engineer, aeronautical', 'Designer, graphic'], 'Percentage of Patients with Complications': 17.47165437241479, 'Patient Feedback': 'The doctor showed no empathy and was very rough.', 'Patient Feedback Label': 1, 'Recommendation Letters': 'There have been some negative reviews about this surgeon.', 'Recommendation Letters Label': 2, 'Recommendations from Former Employers': 'This surgeon is among the top professionals in their field.', 'Recommendations from Former Employers Label': 5}]</t>
  </si>
  <si>
    <t>Robertson PLC</t>
  </si>
  <si>
    <t>Ashley Jones</t>
  </si>
  <si>
    <t>001-998-374-7317x1680</t>
  </si>
  <si>
    <t>[('Microbiology', 60, datetime.date(2001, 6, 5), datetime.date(1996, 11, 13)), ('Transplant Surgery', 91, datetime.date(2001, 11, 9), datetime.date(1996, 3, 1)), ('Vascular Surgery', 88, datetime.date(1996, 6, 20), datetime.date(1996, 1, 1)), ('Biochemistry', 90, datetime.date(2001, 7, 12), datetime.date(1996, 1, 23)), ('Neurosurgery', 71, datetime.date(1997, 12, 23), datetime.date(1997, 7, 25)), ('Microbiology', 77, datetime.date(1998, 12, 21), datetime.date(1999, 9, 19)), ('Anesthesiology', 76, datetime.date(1995, 12, 11), datetime.date(2000, 9, 2)), ('Neurosurgery', 51, datetime.date(1996, 1, 14), datetime.date(1997, 5, 6)), ('Trauma Surgery', 81, datetime.date(1994, 12, 2), datetime.date(2000, 10, 29)), ('Biochemistry', 72, datetime.date(1995, 9, 17), datetime.date(2000, 6, 16))]</t>
  </si>
  <si>
    <t>[{'Institution Name': 'Collins, Griffin and Woods', 'Location': 'Ukraine', 'Type of Institution': 'Public', 'Number of Years Worked There': 6, 'Medical Center Level': 'Primary', 'Number of Surgeries Performed': 673, 'Additional Responsibilities': ['Meteorologist', 'Scientist, research (life sciences)', 'Engineer, drilling'], 'Percentage of Patients with Complications': 54.212500510299655,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'Hernandez Inc', 'Location': 'Ukraine', 'Type of Institution': 'Public', 'Number of Years Worked There': 27, 'Medical Center Level': 'Secondary', 'Number of Surgeries Performed': 459, 'Additional Responsibilities': ['Broadcast journalist', 'Pharmacologist', 'Occupational hygienist'], 'Percentage of Patients with Complications': 12.521578562925573,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'Livingston Inc', 'Location': 'Ukraine', 'Type of Institution': 'Public', 'Number of Years Worked There': 4, 'Medical Center Level': 'Tertiary', 'Number of Surgeries Performed': 826, 'Additional Responsibilities': ['Museum/gallery exhibitions officer', 'Tree surgeon'], 'Percentage of Patients with Complications': 10.201687820500327,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'Choi-Matthews', 'Location': 'Ukraine', 'Type of Institution': 'Private', 'Number of Years Worked There': 24, 'Medical Center Level': 'Primary', 'Number of Surgeries Performed': 993, 'Additional Responsibilities': ['Architectural technologist', 'Tourist information centre manager', 'Adult guidance worker', 'Public librarian'], 'Percentage of Patients with Complications': 37.92856824456703,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 {'Institution Name': 'Rodriguez-Spencer', 'Location': 'Ukraine', 'Type of Institution': 'Private', 'Number of Years Worked There': 4, 'Medical Center Level': 'Primary', 'Number of Surgeries Performed': 821, 'Additional Responsibilities': ['Operational investment banker'], 'Percentage of Patients with Complications': 79.62521912679786, 'Patient Feedback': 'The procedure was not as smooth as promised.', 'Patient Feedback Label': 2, 'Recommendation Letters': "The surgeon's skills are sometimes inadequate.", 'Recommendation Letters Label': 2, 'Recommendations from Former Employers': "The surgeon's work is sufficient and meets basic standards.", 'Recommendations from Former Employers Label': 3}]</t>
  </si>
  <si>
    <t>Liu-Chung</t>
  </si>
  <si>
    <t>Jason Ryan</t>
  </si>
  <si>
    <t>864-810-5116x03962</t>
  </si>
  <si>
    <t>[('Vascular Surgery', 57, datetime.date(2000, 12, 31), datetime.date(2000, 6, 19)), ('Transplant Surgery', 89, datetime.date(1998, 11, 8), datetime.date(1994, 12, 14)), ('Physiology', 58, datetime.date(2002, 6, 15), datetime.date(2000, 11, 30)), ('Emergency Medicine', 68, datetime.date(1997, 5, 10), datetime.date(2000, 10, 23)), ('Anatomy', 93, datetime.date(1997, 12, 19), datetime.date(1996, 10, 13)), ('Anesthesiology', 94, datetime.date(1996, 5, 16), datetime.date(2000, 11, 19)), ('Emergency Medicine', 55, datetime.date(2002, 3, 13), datetime.date(1995, 1, 1)), ('Biochemistry', 79, datetime.date(1999, 10, 12), datetime.date(1999, 4, 11)), ('Cardiothoracic Surgery', 53, datetime.date(2002, 3, 29), datetime.date(1995, 11, 24)), ('Plastic and Reconstructive Surgery', 94, datetime.date(1997, 10, 5), datetime.date(1997, 8, 15))]</t>
  </si>
  <si>
    <t>[{'Institution Name': 'Mcdowell-Edwards', 'Location': 'Russia', 'Type of Institution': 'Private', 'Number of Years Worked There': 18, 'Medical Center Level': 'Tertiary', 'Number of Surgeries Performed': 228, 'Additional Responsibilities': [], 'Percentage of Patients with Complications': 17.359083670581132, 'Patient Feedback': 'The doctor was exceptional and the surgery was a success.', 'Patient Feedback Label': 5, 'Recommendation Letters': 'This surgeon is an exceptional professional with outstanding skills.', 'Recommendation Letters Label': 5, 'Recommendations from Former Employers': 'This surgeon is a valuable asset to any medical team.', 'Recommendations from Former Employers Label': 4}]</t>
  </si>
  <si>
    <t>Davis-Bishop</t>
  </si>
  <si>
    <t>Brian Ward</t>
  </si>
  <si>
    <t>614.760.3719</t>
  </si>
  <si>
    <t>[('Vascular Surgery', 62, datetime.date(2003, 6, 17), datetime.date(2002, 4, 11)), ('Neurosurgery', 62, datetime.date(1999, 3, 2), datetime.date(2004, 2, 15)), ('Microbiology', 50, datetime.date(2003, 1, 6), datetime.date(2003, 2, 14)), ('Emergency Medicine', 78, datetime.date(2002, 12, 1), datetime.date(2001, 10, 31)), ('Vascular Surgery', 70, datetime.date(2002, 12, 5), datetime.date(2003, 10, 21)), ('Pharmacology', 84, datetime.date(2004, 8, 20), datetime.date(1998, 11, 25)), ('Robotic Surgery', 79, datetime.date(1998, 11, 26), datetime.date(1999, 3, 29)), ('Anatomy', 82, datetime.date(2002, 4, 4), datetime.date(1998, 12, 14)), ('Physiology', 87, datetime.date(2003, 7, 25), datetime.date(2005, 3, 19)), ('Neurosurgery', 84, datetime.date(2005, 1, 18), datetime.date(2000, 9, 12))]</t>
  </si>
  <si>
    <t>[{'Institution Name': 'Harrell, Jordan and Wilson', 'Location': 'Ukraine', 'Type of Institution': 'Private', 'Number of Years Worked There': 2, 'Medical Center Level': 'Tertiary', 'Number of Surgeries Performed': 479, 'Additional Responsibilities': ['Surveyor, minerals', 'Naval architect', 'Environmental consultant'], 'Percentage of Patients with Complications': 24.775816743908486, 'Patient Feedback': 'The care provided was acceptable.', 'Patient Feedback Label': 3, 'Recommendation Letters': 'The surgeon has demonstrated adequate skills.', 'Recommendation Letters Label': 3, 'Recommendations from Former Employers': "This surgeon's performance was occasionally below standard.", 'Recommendations from Former Employers Label': 2}]</t>
  </si>
  <si>
    <t>Justin Silva</t>
  </si>
  <si>
    <t>+1-601-378-9268x9331</t>
  </si>
  <si>
    <t>[('Pediatric Surgery', 100, datetime.date(1998, 2, 25), datetime.date(1995, 2, 21)), ('Pediatric Surgery', 61, datetime.date(1997, 6, 26), datetime.date(1998, 9, 1)), ('Transplant Surgery', 92, datetime.date(1997, 8, 1), datetime.date(1999, 6, 24)), ('Orthopedic Surgery', 91, datetime.date(1999, 3, 21), datetime.date(1998, 8, 1)), ('Orthopedic Surgery', 89, datetime.date(1997, 12, 29), datetime.date(1996, 8, 28)), ('Pediatric Surgery', 70, datetime.date(1995, 12, 27), datetime.date(1995, 10, 5)), ('Neurosurgery', 89, datetime.date(1996, 1, 18), datetime.date(1997, 1, 14)), ('Pediatric Surgery', 64, datetime.date(1996, 8, 2), datetime.date(1995, 2, 13)), ('Anesthesiology', 74, datetime.date(1996, 10, 25), datetime.date(1998, 6, 8)), ('Trauma Surgery', 66, datetime.date(1995, 7, 17), datetime.date(1995, 10, 25))]</t>
  </si>
  <si>
    <t>[{'Institution Name': 'Hart-Valdez', 'Location': 'Moldova', 'Type of Institution': 'Private', 'Number of Years Worked There': 21, 'Medical Center Level': 'Primary', 'Number of Surgeries Performed': 524, 'Additional Responsibilities': ['Engineer, chemical', 'Scientist, research (maths)', 'Journalist, newspaper'], 'Percentage of Patients with Complications': 13.951741619102464, 'Patient Feedback': 'The doctor seemed uninterested in my recovery.', 'Patient Feedback Label': 2, 'Recommendation Letters': 'There have been a few complaints about this surgeon.', 'Recommendation Letters Label': 2, 'Recommendations from Former Employers': "There were occasional problems with this surgeon's work.", 'Recommendations from Former Employers Label': 2}]</t>
  </si>
  <si>
    <t>Mooney, Le and Walter</t>
  </si>
  <si>
    <t>Anthony Wheeler</t>
  </si>
  <si>
    <t>809-979-4355x22083</t>
  </si>
  <si>
    <t>[('Anesthesiology', 50, datetime.date(1999, 11, 29), datetime.date(1997, 12, 7)), ('Microbiology', 72, datetime.date(1995, 10, 21), datetime.date(1998, 1, 9)), ('Pharmacology', 78, datetime.date(1999, 8, 22), datetime.date(1995, 11, 5)), ('Anesthesiology', 65, datetime.date(1998, 10, 2), datetime.date(1996, 7, 5)), ('Trauma Surgery', 55, datetime.date(1997, 9, 22), datetime.date(1998, 7, 28)), ('Pharmacology', 79, datetime.date(1999, 2, 16), datetime.date(1998, 11, 28)), ('Transplant Surgery', 59, datetime.date(1996, 9, 17), datetime.date(1998, 1, 21)), ('Oncological Surgery', 99, datetime.date(1999, 4, 5), datetime.date(1995, 5, 28)), ('Cardiothoracic Surgery', 80, datetime.date(1999, 4, 5), datetime.date(1996, 4, 2)), ('Transplant Surgery', 89, datetime.date(1998, 6, 28), datetime.date(1996, 3, 9))]</t>
  </si>
  <si>
    <t>[{'Institution Name': 'Perry Group', 'Location': 'Canada', 'Type of Institution': 'Private', 'Number of Years Worked There': 29, 'Medical Center Level': 'Primary', 'Number of Surgeries Performed': 615, 'Additional Responsibilities': ['Historic buildings inspector/conservation officer', 'Radio broadcast assistant', 'Psychologist, clinical'], 'Percentage of Patients with Complications': 98.64923611281478, 'Patient Feedback': 'Outstanding care and perfect surgical results.', 'Patient Feedback Label': 5, 'Recommendation Letters': "There are major issues with this surgeon's practice.", 'Recommendation Letters Label': 1, 'Recommendations from Former Employers': "This surgeon's performance was consistently poor.", 'Recommendations from Former Employers Label': 1}]</t>
  </si>
  <si>
    <t>Tyler, Jones and Wagner</t>
  </si>
  <si>
    <t>Christopher Williams</t>
  </si>
  <si>
    <t>715-592-0866x207</t>
  </si>
  <si>
    <t>[('Orthopedic Surgery', 87, datetime.date(2004, 5, 19), datetime.date(2004, 4, 29)), ('Vascular Surgery', 64, datetime.date(2004, 5, 9), datetime.date(2004, 6, 5)), ('Cardiothoracic Surgery', 62, datetime.date(2004, 5, 31), datetime.date(2004, 4, 13)), ('Surgical Techniques', 82, datetime.date(2004, 3, 23), datetime.date(2004, 5, 3)), ('Cardiothoracic Surgery', 93, datetime.date(2004, 5, 30), datetime.date(2004, 4, 6)), ('Pediatric Surgery', 93, datetime.date(2004, 4, 12), datetime.date(2004, 4, 2)), ('Plastic and Reconstructive Surgery', 71, datetime.date(2004, 6, 4), datetime.date(2004, 4, 14)), ('Trauma Surgery', 53, datetime.date(2004, 3, 26), datetime.date(2004, 4, 11)), ('Plastic and Reconstructive Surgery', 70, datetime.date(2004, 3, 16), datetime.date(2004, 4, 13)), ('Physiology', 83, datetime.date(2004, 5, 16), datetime.date(2004, 3, 17))]</t>
  </si>
  <si>
    <t>[{'Institution Name': 'Smith, Dyer and Irwin', 'Location': 'Russia', 'Type of Institution': 'Public', 'Number of Years Worked There': 22, 'Medical Center Level': 'Secondary', 'Number of Surgeries Performed': 789, 'Additional Responsibilities': ['Jewellery designer'], 'Percentage of Patients with Complications': 94.17479775814755, 'Patient Feedback': 'An unremarkable experience. The surgery went as expected.', 'Patient Feedback Label': 3, 'Recommendation Letters': 'There have been a few incidents involving this surgeon.', 'Recommendation Letters Label': 2, 'Recommendations from Former Employers': 'This surgeon is a highly valuable member of any medical team.', 'Recommendations from Former Employers Label': 4}]</t>
  </si>
  <si>
    <t>Taylor, Hines and Perez</t>
  </si>
  <si>
    <t>Anna Jackson</t>
  </si>
  <si>
    <t>+1-683-578-1168x346</t>
  </si>
  <si>
    <t>[('Vascular Surgery', 91, datetime.date(1998, 1, 20), datetime.date(2004, 9, 23)), ('Oncological Surgery', 82, datetime.date(1999, 9, 26), datetime.date(1999, 3, 31)), ('Ethics in Medical Practice', 79, datetime.date(2002, 6, 16), datetime.date(2001, 5, 4)), ('Anatomy', 71, datetime.date(2006, 8, 10), datetime.date(2000, 4, 24)), ('Anesthesiology', 72, datetime.date(2002, 5, 6), datetime.date(2001, 7, 2)), ('Neurosurgery', 62, datetime.date(2004, 11, 27), datetime.date(1998, 9, 14)), ('Plastic and Reconstructive Surgery', 56, datetime.date(1998, 12, 6), datetime.date(1997, 12, 22)), ('Surgical Techniques', 65, datetime.date(1998, 5, 30), datetime.date(2000, 3, 28)), ('Cardiothoracic Surgery', 83, datetime.date(2000, 5, 10), datetime.date(2006, 8, 7)), ('Transplant Surgery', 67, datetime.date(1998, 12, 21), datetime.date(2004, 3, 18))]</t>
  </si>
  <si>
    <t>[{'Institution Name': 'Gregory-Chan', 'Location': 'Hungary', 'Type of Institution': 'Public', 'Number of Years Worked There': 9, 'Medical Center Level': 'Tertiary', 'Number of Surgeries Performed': 638, 'Additional Responsibilities': ['Therapist, horticultural', 'Investment analyst', 'Public relations account executive', 'Herpetologist'], 'Percentage of Patients with Complications': 42.59746281928116, 'Patient Feedback': 'The care provided was exceptional and the surgery was successful.', 'Patient Feedback Label': 5, 'Recommendation Letters': "The surgeon's performance has been consistently high.", 'Recommendation Letters Label': 4, 'Recommendations from Former Employers': 'I am confident in recommending this surgeon for any position.', 'Recommendations from Former Employers Label': 4}]</t>
  </si>
  <si>
    <t>Miller-Fowler</t>
  </si>
  <si>
    <t>Lisa Carrillo</t>
  </si>
  <si>
    <t>945-981-6959</t>
  </si>
  <si>
    <t>[('Transplant Surgery', 75, datetime.date(2003, 1, 8), datetime.date(2000, 7, 5)), ('Transplant Surgery', 87, datetime.date(2003, 8, 18), datetime.date(2001, 9, 12)), ('Orthopedic Surgery', 63, datetime.date(2003, 1, 9), datetime.date(2000, 5, 7)), ('Emergency Medicine', 69, datetime.date(2002, 10, 12), datetime.date(2000, 7, 5)), ('Physiology', 95, datetime.date(2001, 1, 7), datetime.date(2000, 8, 29)), ('Physiology', 72, datetime.date(1999, 11, 29), datetime.date(2001, 12, 21)), ('Pediatric Surgery', 50, datetime.date(2001, 12, 4), datetime.date(1999, 9, 4)), ('Trauma Surgery', 92, datetime.date(1999, 2, 23), datetime.date(2002, 2, 21)), ('Anesthesiology', 96, datetime.date(2000, 4, 17), datetime.date(1999, 8, 4)), ('Pharmacology', 64, datetime.date(2002, 3, 31), datetime.date(2000, 12, 25))]</t>
  </si>
  <si>
    <t>[{'Institution Name': 'Bishop Group', 'Location': 'Hungary', 'Type of Institution': 'Public', 'Number of Years Worked There': 24, 'Medical Center Level': 'Primary', 'Number of Surgeries Performed': 506, 'Additional Responsibilities': ['Regulatory affairs officer', 'Conference centre manager'], 'Percentage of Patients with Complications': 65.0519375492858,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 {'Institution Name': 'Garcia, Mcgee and Mcdaniel', 'Location': 'Hungary', 'Type of Institution': 'Private', 'Number of Years Worked There': 3, 'Medical Center Level': 'Primary', 'Number of Surgeries Performed': 158, 'Additional Responsibilities': ['Loss adjuster, chartered', 'Camera operator', 'Administrator, sports', 'Teacher, primary school', 'Teacher, special educational needs'], 'Percentage of Patients with Complications': 88.80013439105721, 'Patient Feedback': 'The procedure was successful and the doctor was very attentive.', 'Patient Feedback Label': 4, 'Recommendation Letters': "The surgeon's overall performance is unacceptable.", 'Recommendation Letters Label': 1, 'Recommendations from Former Employers': "There were a few complaints about this surgeon's professionalism.", 'Recommendations from Former Employers Label': 2}]</t>
  </si>
  <si>
    <t>Burns, Suarez and Garcia</t>
  </si>
  <si>
    <t>Joseph Torres</t>
  </si>
  <si>
    <t>001-254-704-9968x1404</t>
  </si>
  <si>
    <t>[('Surgical Techniques', 98, datetime.date(2005, 6, 8), datetime.date(2006, 7, 7)), ('Pediatric Surgery', 54, datetime.date(2006, 3, 1), datetime.date(2002, 12, 15)), ('Surgical Techniques', 56, datetime.date(2005, 3, 15), datetime.date(2005, 3, 9)), ('Physiology', 90, datetime.date(2006, 10, 16), datetime.date(2004, 8, 22)), ('Ethics in Medical Practice', 54, datetime.date(2006, 8, 28), datetime.date(2007, 4, 24)), ('Surgical Techniques', 71, datetime.date(2005, 1, 22), datetime.date(2005, 1, 15)), ('Microbiology', 81, datetime.date(2005, 12, 31), datetime.date(2003, 12, 27)), ('Transplant Surgery', 66, datetime.date(2006, 8, 10), datetime.date(2006, 11, 20)), ('Physiology', 89, datetime.date(2005, 8, 14), datetime.date(2002, 11, 12)), ('Anatomy', 78, datetime.date(2002, 10, 2), datetime.date(2003, 5, 13))]</t>
  </si>
  <si>
    <t>[{'Institution Name': 'Short PLC', 'Location': 'Romania', 'Type of Institution': 'Public', 'Number of Years Worked There': 18, 'Medical Center Level': 'Secondary', 'Number of Surgeries Performed': 372, 'Additional Responsibilities': ['Medical laboratory scientific officer'], 'Percentage of Patients with Complications': 71.2723504329085,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'Watts-Smith', 'Location': 'Romania', 'Type of Institution': 'Public', 'Number of Years Worked There': 16, 'Medical Center Level': 'Tertiary', 'Number of Surgeries Performed': 155, 'Additional Responsibilities': ['IT sales professional', 'Personnel officer', "Politician's assistant", 'Patent examiner'], 'Percentage of Patients with Complications': 44.101394611442835,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 {'Institution Name': 'Alexander-Short', 'Location': 'Romania', 'Type of Institution': 'Public', 'Number of Years Worked There': 24, 'Medical Center Level': 'Tertiary', 'Number of Surgeries Performed': 695, 'Additional Responsibilities': [], 'Percentage of Patients with Complications': 93.46153441144975, 'Patient Feedback': 'The surgery was below expectations. The follow-up was poor.', 'Patient Feedback Label': 2, 'Recommendation Letters': 'This surgeon is a truly exceptional professional.', 'Recommendation Letters Label': 5, 'Recommendations from Former Employers': "The surgeon's work is outstanding and reliable.", 'Recommendations from Former Employers Label': 4}]</t>
  </si>
  <si>
    <t>Whitney, Choi and Webb</t>
  </si>
  <si>
    <t>Monique Nguyen</t>
  </si>
  <si>
    <t>818-695-1346</t>
  </si>
  <si>
    <t>[('Trauma Surgery', 89, datetime.date(2000, 1, 19), datetime.date(1998, 8, 14)), ('Emergency Medicine', 66, datetime.date(1998, 8, 29), datetime.date(1998, 4, 22)), ('Neurosurgery', 61, datetime.date(1999, 5, 10), datetime.date(2000, 2, 18)), ('Trauma Surgery', 60, datetime.date(1998, 1, 19), datetime.date(1997, 11, 29)), ('Neurosurgery', 99, datetime.date(1998, 4, 26), datetime.date(1997, 9, 8)), ('Emergency Medicine', 90, datetime.date(1999, 10, 18), datetime.date(1999, 7, 11)), ('Trauma Surgery', 75, datetime.date(1999, 11, 20), datetime.date(1997, 7, 13)), ('Transplant Surgery', 51, datetime.date(1997, 7, 12), datetime.date(1999, 4, 15)), ('Pediatric Surgery', 72, datetime.date(1999, 2, 1), datetime.date(1999, 3, 22)), ('Plastic and Reconstructive Surgery', 68, datetime.date(1998, 7, 14), datetime.date(1999, 5, 13))]</t>
  </si>
  <si>
    <t>[{'Institution Name': 'Pennington PLC', 'Location': 'Ukraine', 'Type of Institution': 'Private', 'Number of Years Worked There': 22, 'Medical Center Level': 'Tertiary', 'Number of Surgeries Performed': 438, 'Additional Responsibilities': ['Programmer, systems', 'Research scientist (physical sciences)', 'Engineer, control and instrumentation'], 'Percentage of Patients with Complications': 91.60159310377699,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 {'Institution Name': 'Tucker-Lin', 'Location': 'Ukraine', 'Type of Institution': 'Public', 'Number of Years Worked There': 6, 'Medical Center Level': 'Primary', 'Number of Surgeries Performed': 470, 'Additional Responsibilities': ['Health service manager'], 'Percentage of Patients with Complications': 63.351236389883525, 'Patient Feedback': 'A positive experience with a competent doctor.', 'Patient Feedback Label': 4, 'Recommendation Letters': "The surgeon's work is generally satisfactory.", 'Recommendation Letters Label': 3, 'Recommendations from Former Employers': 'I highly recommend this surgeon for their skills and professionalism.', 'Recommendations from Former Employers Label': 4}]</t>
  </si>
  <si>
    <t>Edwards, Mccullough and Smith</t>
  </si>
  <si>
    <t>Michelle Maddox</t>
  </si>
  <si>
    <t>(650)381-6973</t>
  </si>
  <si>
    <t>[('Vascular Surgery', 71, datetime.date(2007, 2, 5), datetime.date(1998, 5, 30)), ('Robotic Surgery', 80, datetime.date(1997, 8, 6), datetime.date(1998, 3, 24)), ('Emergency Medicine', 73, datetime.date(2000, 4, 17), datetime.date(2004, 4, 22)), ('Trauma Surgery', 68, datetime.date(1997, 11, 4), datetime.date(2007, 9, 3)), ('Emergency Medicine', 100, datetime.date(2004, 3, 29), datetime.date(2002, 1, 7)), ('Neurosurgery', 65, datetime.date(2000, 10, 7), datetime.date(1999, 6, 17)), ('Pathology', 57, datetime.date(2006, 6, 26), datetime.date(1998, 7, 5)), ('Microbiology', 76, datetime.date(2008, 5, 20), datetime.date(2002, 5, 3)), ('Surgical Techniques', 85, datetime.date(2002, 12, 24), datetime.date(2005, 7, 14)), ('Robotic Surgery', 94, datetime.date(1996, 4, 30), datetime.date(1998, 4, 8))]</t>
  </si>
  <si>
    <t>[{'Institution Name': 'Ryan, White and Sawyer', 'Location': 'Philippines', 'Type of Institution': 'Public', 'Number of Years Worked There': 7, 'Medical Center Level': 'Primary', 'Number of Surgeries Performed': 616, 'Additional Responsibilities': ['Retail manager'], 'Percentage of Patients with Complications': 79.12578764602517,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'Mccoy, Powers and Joseph', 'Location': 'Philippines', 'Type of Institution': 'Public', 'Number of Years Worked There': 27, 'Medical Center Level': 'Secondary', 'Number of Surgeries Performed': 567, 'Additional Responsibilities': [], 'Percentage of Patients with Complications': 47.78725782585638,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'Bruce-Sampson', 'Location': 'Philippines', 'Type of Institution': 'Private', 'Number of Years Worked There': 13, 'Medical Center Level': 'Tertiary', 'Number of Surgeries Performed': 133, 'Additional Responsibilities': ['Banker', 'Editor, commissioning', 'Dance movement psychotherapist'], 'Percentage of Patients with Complications': 40.48491175066334,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'Wong Group', 'Location': 'Philippines', 'Type of Institution': 'Public', 'Number of Years Worked There': 23, 'Medical Center Level': 'Tertiary', 'Number of Surgeries Performed': 22, 'Additional Responsibilities': ['Operations geologist', 'Therapist, horticultural', 'Lawyer'], 'Percentage of Patients with Complications': 75.04844905490053,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 {'Institution Name': 'Thomas-Mahoney', 'Location': 'Philippines', 'Type of Institution': 'Private', 'Number of Years Worked There': 24, 'Medical Center Level': 'Secondary', 'Number of Surgeries Performed': 968, 'Additional Responsibilities': ['Designer, interior/spatial'], 'Percentage of Patients with Complications': 63.0920421823413, 'Patient Feedback': 'An average experience. The surgery went as expected.', 'Patient Feedback Label': 3, 'Recommendation Letters': 'The surgeon has not met the necessary professional standards.', 'Recommendation Letters Label': 1, 'Recommendations from Former Employers': 'Numerous complaints were received about this surgeon.', 'Recommendations from Former Employers Label': 1}]</t>
  </si>
  <si>
    <t>Yu, Cole and Washington</t>
  </si>
  <si>
    <t>Todd Daniel</t>
  </si>
  <si>
    <t>001-745-299-9567x3412</t>
  </si>
  <si>
    <t>[('Microbiology', 70, datetime.date(1997, 11, 12), datetime.date(2001, 8, 16)), ('Anesthesiology', 78, datetime.date(1996, 11, 18), datetime.date(2004, 2, 13)), ('Neurosurgery', 84, datetime.date(1999, 8, 8), datetime.date(1998, 11, 15)), ('Anatomy', 82, datetime.date(2004, 7, 22), datetime.date(2004, 5, 13)), ('Cardiothoracic Surgery', 88, datetime.date(2004, 3, 14), datetime.date(1996, 10, 20)), ('Vascular Surgery', 94, datetime.date(2000, 11, 29), datetime.date(2002, 12, 1)), ('Plastic and Reconstructive Surgery', 59, datetime.date(1997, 8, 7), datetime.date(2005, 2, 26)), ('Anesthesiology', 86, datetime.date(2004, 9, 22), datetime.date(2004, 7, 16)), ('Physiology', 64, datetime.date(2003, 6, 19), datetime.date(2005, 3, 9)), ('Robotic Surgery', 72, datetime.date(2000, 9, 27), datetime.date(2005, 3, 3))]</t>
  </si>
  <si>
    <t>[{'Institution Name': 'Benton, Castillo and Shannon', 'Location': 'Moldova', 'Type of Institution': 'Public', 'Number of Years Worked There': 3, 'Medical Center Level': 'Secondary', 'Number of Surgeries Performed': 652, 'Additional Responsibilities': ['Art therapist', 'Accountant, chartered'], 'Percentage of Patients with Complications': 47.17228786969925,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'Wong and Sons', 'Location': 'Moldova', 'Type of Institution': 'Public', 'Number of Years Worked There': 25, 'Medical Center Level': 'Primary', 'Number of Surgeries Performed': 111, 'Additional Responsibilities': ['Dispensing optician', 'Electrical engineer'], 'Percentage of Patients with Complications': 11.587361265837915,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 {'Institution Name': 'Davies Ltd', 'Location': 'Moldova', 'Type of Institution': 'Private', 'Number of Years Worked There': 9, 'Medical Center Level': 'Primary', 'Number of Surgeries Performed': 994, 'Additional Responsibilities': ['Sports coach', 'Legal secretary', 'Industrial/product designer', 'Investment analyst', 'Meteorologist'], 'Percentage of Patients with Complications': 42.46733427096889, 'Patient Feedback': 'I felt ignored and mistreated throughout the process.', 'Patient Feedback Label': 1, 'Recommendation Letters': 'There have been some negative reviews about this surgeon.', 'Recommendation Letters Label': 2, 'Recommendations from Former Employers': "I have the highest regard for this surgeon's skills and professionalism.", 'Recommendations from Former Employers Label': 5}]</t>
  </si>
  <si>
    <t>Christopher Sawyer</t>
  </si>
  <si>
    <t>001-511-722-9614</t>
  </si>
  <si>
    <t>[('Vascular Surgery', 82, datetime.date(1997, 1, 31), datetime.date(1997, 10, 14)), ('Pharmacology', 90, datetime.date(1998, 4, 15), datetime.date(1996, 7, 5)), ('Transplant Surgery', 85, datetime.date(1998, 8, 7), datetime.date(1996, 1, 21)), ('Pharmacology', 85, datetime.date(1994, 11, 10), datetime.date(1998, 10, 2)), ('Anatomy', 71, datetime.date(1994, 8, 26), datetime.date(1998, 3, 1)), ('Anesthesiology', 80, datetime.date(1998, 10, 28), datetime.date(1995, 7, 7)), ('Anatomy', 98, datetime.date(1996, 3, 11), datetime.date(1996, 10, 2)), ('Ethics in Medical Practice', 65, datetime.date(1995, 8, 29), datetime.date(1995, 2, 7)), ('Trauma Surgery', 69, datetime.date(1996, 11, 7), datetime.date(1998, 4, 24)), ('Cardiothoracic Surgery', 92, datetime.date(1997, 8, 5), datetime.date(1996, 1, 14))]</t>
  </si>
  <si>
    <t>[{'Institution Name': 'Krause-Cannon', 'Location': 'United Kingdom', 'Type of Institution': 'Public', 'Number of Years Worked There': 12, 'Medical Center Level': 'Tertiary', 'Number of Surgeries Performed': 380, 'Additional Responsibilities': ['Fish farm manager'], 'Percentage of Patients with Complications': 56.46127843971862,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 {'Institution Name': 'Roberson, Frazier and Delacruz', 'Location': 'United Kingdom', 'Type of Institution': 'Private', 'Number of Years Worked There': 27, 'Medical Center Level': 'Secondary', 'Number of Surgeries Performed': 832, 'Additional Responsibilities': ['Holiday representative', 'Engineer, drilling', 'Child psychotherapist', 'Production engineer'], 'Percentage of Patients with Complications': 65.65385387249987, 'Patient Feedback': "I couldn't have asked for a better experience.", 'Patient Feedback Label': 5, 'Recommendation Letters': "There are major issues with this surgeon's practice.", 'Recommendation Letters Label': 1, 'Recommendations from Former Employers': "The surgeon's work is reliable and meets expectations.", 'Recommendations from Former Employers Label': 3}]</t>
  </si>
  <si>
    <t>Delgado LLC</t>
  </si>
  <si>
    <t>Lori Ingram</t>
  </si>
  <si>
    <t>[('Ethics in Medical Practice', 59, datetime.date(1998, 7, 2), datetime.date(2000, 7, 23)), ('Anesthesiology', 50, datetime.date(1999, 3, 21), datetime.date(1999, 2, 28)), ('Vascular Surgery', 51, datetime.date(2001, 8, 7), datetime.date(2000, 11, 26)), ('Microbiology', 81, datetime.date(1998, 10, 20), datetime.date(2000, 5, 19)), ('Neurosurgery', 93, datetime.date(2000, 12, 16), datetime.date(2002, 1, 30)), ('Vascular Surgery', 86, datetime.date(2000, 12, 3), datetime.date(1999, 11, 11)), ('Pathology', 65, datetime.date(2000, 9, 12), datetime.date(2000, 12, 6)), ('Microbiology', 80, datetime.date(2001, 9, 23), datetime.date(2001, 4, 24)), ('Pathology', 75, datetime.date(2002, 1, 16), datetime.date(1999, 5, 29)), ('Plastic and Reconstructive Surgery', 58, datetime.date(2001, 5, 13), datetime.date(1998, 3, 13))]</t>
  </si>
  <si>
    <t>[{'Institution Name': 'Mack, Mckinney and Johnson', 'Location': 'Poland', 'Type of Institution': 'Public', 'Number of Years Worked There': 8, 'Medical Center Level': 'Secondary', 'Number of Surgeries Performed': 645, 'Additional Responsibilities': [], 'Percentage of Patients with Complications': 26.444133808919545,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'Cline Ltd', 'Location': 'Poland', 'Type of Institution': 'Public', 'Number of Years Worked There': 18, 'Medical Center Level': 'Tertiary', 'Number of Surgeries Performed': 910, 'Additional Responsibilities': [], 'Percentage of Patients with Complications': 73.99226986760237,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 {'Institution Name': 'Huerta, Baker and Thomas', 'Location': 'Poland', 'Type of Institution': 'Private', 'Number of Years Worked There': 24, 'Medical Center Level': 'Tertiary', 'Number of Surgeries Performed': 881, 'Additional Responsibilities': ['Restaurant manager', 'Broadcast engineer'], 'Percentage of Patients with Complications': 92.21144189113046, 'Patient Feedback': 'Neither happy nor unhappy with the surgery. It was okay.', 'Patient Feedback Label': 3, 'Recommendation Letters': 'This surgeon is highly skilled and professional.', 'Recommendation Letters Label': 5, 'Recommendations from Former Employers': "This surgeon's work had some issues.", 'Recommendations from Former Employers Label': 2}]</t>
  </si>
  <si>
    <t>Tanner, Sampson and Campbell</t>
  </si>
  <si>
    <t>Michael Kim</t>
  </si>
  <si>
    <t>[('Biochemistry', 73, datetime.date(2000, 12, 2), datetime.date(2002, 1, 1)), ('Ethics in Medical Practice', 92, datetime.date(2004, 4, 21), datetime.date(2003, 8, 13)), ('Oncological Surgery', 65, datetime.date(2000, 7, 3), datetime.date(2003, 12, 2)), ('Transplant Surgery', 74, datetime.date(2006, 5, 14), datetime.date(2005, 4, 13)), ('Pediatric Surgery', 71, datetime.date(2004, 9, 24), datetime.date(2003, 8, 26)), ('Emergency Medicine', 78, datetime.date(2000, 7, 16), datetime.date(2004, 3, 3)), ('Plastic and Reconstructive Surgery', 74, datetime.date(2005, 2, 11), datetime.date(2001, 6, 18)), ('Microbiology', 69, datetime.date(2001, 2, 19), datetime.date(2003, 7, 2)), ('Anatomy', 78, datetime.date(2002, 12, 13), datetime.date(2001, 5, 17)), ('Surgical Techniques', 81, datetime.date(2001, 6, 9), datetime.date(2001, 4, 13))]</t>
  </si>
  <si>
    <t>[{'Institution Name': 'Blair and Sons', 'Location': 'France', 'Type of Institution': 'Public', 'Number of Years Worked There': 24, 'Medical Center Level': 'Secondary', 'Number of Surgeries Performed': 489, 'Additional Responsibilities': ['Television camera operator'], 'Percentage of Patients with Complications': 33.025668837340596,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'Butler, Acevedo and Johnson', 'Location': 'France', 'Type of Institution': 'Public', 'Number of Years Worked There': 5, 'Medical Center Level': 'Tertiary', 'Number of Surgeries Performed': 202, 'Additional Responsibilities': ['Designer, jewellery'], 'Percentage of Patients with Complications': 22.91595320238806,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 {'Institution Name': 'Ruiz, Contreras and Ward', 'Location': 'France', 'Type of Institution': 'Private', 'Number of Years Worked There': 3, 'Medical Center Level': 'Tertiary', 'Number of Surgeries Performed': 657, 'Additional Responsibilities': ['Police officer', 'Engineering geologist', 'Jewellery designer', 'Quality manager'], 'Percentage of Patients with Complications': 47.108148916708515, 'Patient Feedback': "The worst medical experience I've ever had.", 'Patient Feedback Label': 1, 'Recommendation Letters': "There have been occasional issues with this surgeon's work.", 'Recommendation Letters Label': 2, 'Recommendations from Former Employers': 'This surgeon did not meet our professional standards.', 'Recommendations from Former Employers Label': 1}]</t>
  </si>
  <si>
    <t>Ayers, Wilkerson and Castillo</t>
  </si>
  <si>
    <t>Kylie Soto</t>
  </si>
  <si>
    <t>833-938-8500</t>
  </si>
  <si>
    <t>[('Anesthesiology', 51, datetime.date(1997, 1, 4), datetime.date(1997, 1, 4)), ('Surgical Techniques', 79, datetime.date(1997, 1, 4), datetime.date(1997, 1, 4)), ('Ethics in Medical Practice', 95, datetime.date(1997, 1, 4), datetime.date(1997, 1, 4)), ('Robotic Surgery', 70, datetime.date(1997, 1, 4), datetime.date(1997, 1, 4)), ('Biochemistry', 76, datetime.date(1997, 1, 4), datetime.date(1997, 1, 4)), ('Robotic Surgery', 63, datetime.date(1997, 1, 4), datetime.date(1997, 1, 4)), ('Cardiothoracic Surgery', 90, datetime.date(1997, 1, 4), datetime.date(1997, 1, 4)), ('Neurosurgery', 98, datetime.date(1997, 1, 4), datetime.date(1997, 1, 4)), ('Microbiology', 60, datetime.date(1997, 1, 4), datetime.date(1997, 1, 4)), ('Robotic Surgery', 78, datetime.date(1997, 1, 4), datetime.date(1997, 1, 4))]</t>
  </si>
  <si>
    <t>[{'Institution Name': 'Wright Ltd', 'Location': 'India', 'Type of Institution': 'Public', 'Number of Years Worked There': 19, 'Medical Center Level': 'Primary', 'Number of Surgeries Performed': 600, 'Additional Responsibilities': ['Ambulance person'], 'Percentage of Patients with Complications': 14.661957117413671,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'Rivers, Collins and Garcia', 'Location': 'India', 'Type of Institution': 'Private', 'Number of Years Worked There': 10, 'Medical Center Level': 'Secondary', 'Number of Surgeries Performed': 967, 'Additional Responsibilities': ['Furniture designer', 'Designer, interior/spatial', 'Animal technologist', 'Dentist'], 'Percentage of Patients with Complications': 57.032582959237075,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 {'Institution Name': 'Wells-Knight', 'Location': 'India', 'Type of Institution': 'Private', 'Number of Years Worked There': 14, 'Medical Center Level': 'Tertiary', 'Number of Surgeries Performed': 59, 'Additional Responsibilities': ['Medical technical officer'], 'Percentage of Patients with Complications': 26.734174897274144, 'Patient Feedback': 'The doctor was caring and the surgery a success.', 'Patient Feedback Label': 4, 'Recommendation Letters': "The surgeon's work is adequate and meets standards.", 'Recommendation Letters Label': 3, 'Recommendations from Former Employers': 'This surgeon exhibited a lack of professionalism.', 'Recommendations from Former Employers Label': 1}]</t>
  </si>
  <si>
    <t>Bryan LLC</t>
  </si>
  <si>
    <t>Angel Mcintyre</t>
  </si>
  <si>
    <t>001-728-295-9523x37769</t>
  </si>
  <si>
    <t>[('Orthopedic Surgery', 92, datetime.date(2001, 7, 29), datetime.date(2001, 7, 6)), ('Emergency Medicine', 70, datetime.date(2001, 8, 26), datetime.date(2001, 6, 23)), ('Biochemistry', 51, datetime.date(2001, 7, 4), datetime.date(2001, 7, 12)), ('Surgical Techniques', 77, datetime.date(2001, 6, 21), datetime.date(2001, 7, 15)), ('Anesthesiology', 87, datetime.date(2001, 7, 22), datetime.date(2001, 7, 27)), ('Oncological Surgery', 81, datetime.date(2001, 8, 5), datetime.date(2001, 7, 9)), ('Cardiothoracic Surgery', 54, datetime.date(2001, 8, 2), datetime.date(2001, 8, 10)), ('Surgical Techniques', 75, datetime.date(2001, 8, 8), datetime.date(2001, 8, 3)), ('Physiology', 91, datetime.date(2001, 8, 14), datetime.date(2001, 7, 28)), ('Anesthesiology', 97, datetime.date(2001, 8, 1), datetime.date(2001, 7, 2))]</t>
  </si>
  <si>
    <t>[{'Institution Name': 'Murphy-Fletcher', 'Location': 'Canada', 'Type of Institution': 'Public', 'Number of Years Worked There': 5, 'Medical Center Level': 'Primary', 'Number of Surgeries Performed': 548, 'Additional Responsibilities': ['Administrator', 'Engineer, energy', 'Commissioning editor', 'Make'], 'Percentage of Patients with Complications': 50.70861116750943, 'Patient Feedback': 'The surgery was well done and the follow-up was great.', 'Patient Feedback Label': 4, 'Recommendation Letters': "The surgeon's work is consistently outstanding.", 'Recommendation Letters Label': 5, 'Recommendations from Former Employers': 'This surgeon is highly reliable and competent.', 'Recommendations from Former Employers Label': 4}]</t>
  </si>
  <si>
    <t>Stein-Hernandez</t>
  </si>
  <si>
    <t>Jeremy Morales</t>
  </si>
  <si>
    <t>[('Cardiothoracic Surgery', 83, datetime.date(2006, 6, 10), datetime.date(2008, 6, 5)), ('Neurosurgery', 56, datetime.date(2008, 2, 4), datetime.date(2003, 9, 30)), ('Physiology', 64, datetime.date(2005, 6, 2), datetime.date(2006, 2, 26)), ('Neurosurgery', 72, datetime.date(2008, 9, 4), datetime.date(2006, 8, 9)), ('Microbiology', 94, datetime.date(2005, 7, 18), datetime.date(2004, 5, 23)), ('Neurosurgery', 68, datetime.date(2005, 7, 17), datetime.date(2005, 7, 10)), ('Pharmacology', 55, datetime.date(2007, 5, 3), datetime.date(2007, 2, 25)), ('Ethics in Medical Practice', 80, datetime.date(2005, 9, 5), datetime.date(2007, 1, 4)), ('Microbiology', 98, datetime.date(2008, 1, 12), datetime.date(2007, 1, 31)), ('Vascular Surgery', 79, datetime.date(2006, 7, 19), datetime.date(2006, 3, 24))]</t>
  </si>
  <si>
    <t>[{'Institution Name': 'Koch-Torres', 'Location': 'Russia', 'Type of Institution': 'Public', 'Number of Years Worked There': 13, 'Medical Center Level': 'Primary', 'Number of Surgeries Performed': 214, 'Additional Responsibilities': ['Further education lecturer', 'Information officer'], 'Percentage of Patients with Complications': 45.52297707892266,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'Patel Group', 'Location': 'Russia', 'Type of Institution': 'Public', 'Number of Years Worked There': 30, 'Medical Center Level': 'Tertiary', 'Number of Surgeries Performed': 973, 'Additional Responsibilities': ['Hydrologist'], 'Percentage of Patients with Complications': 77.55851998231319,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 {'Institution Name': 'Ellis, Park and Avery', 'Location': 'Russia', 'Type of Institution': 'Private', 'Number of Years Worked There': 10, 'Medical Center Level': 'Tertiary', 'Number of Surgeries Performed': 156, 'Additional Responsibilities': [], 'Percentage of Patients with Complications': 57.99373189324382, 'Patient Feedback': 'The doctor was highly unprofessional and rude.', 'Patient Feedback Label': 1, 'Recommendation Letters': 'I strongly advise against hiring this surgeon.', 'Recommendation Letters Label': 1, 'Recommendations from Former Employers': "The surgeon's performance is unparalleled.", 'Recommendations from Former Employers Label': 5}]</t>
  </si>
  <si>
    <t>Burke Ltd</t>
  </si>
  <si>
    <t>Sarah Russo</t>
  </si>
  <si>
    <t>(448)328-4319x904</t>
  </si>
  <si>
    <t>[('Cardiothoracic Surgery', 77, datetime.date(1999, 1, 11), datetime.date(1999, 6, 7)), ('Anesthesiology', 63, datetime.date(2000, 3, 24), datetime.date(1998, 4, 5)), ('Surgical Techniques', 75, datetime.date(1999, 11, 12), datetime.date(1999, 7, 17)), ('Vascular Surgery', 68, datetime.date(2000, 3, 19), datetime.date(1998, 8, 2)), ('Vascular Surgery', 90, datetime.date(1999, 11, 20), datetime.date(1998, 11, 13)), ('Orthopedic Surgery', 76, datetime.date(1998, 7, 13), datetime.date(1998, 10, 19)), ('Microbiology', 73, datetime.date(1998, 9, 4), datetime.date(1999, 11, 16)), ('Emergency Medicine', 92, datetime.date(1998, 4, 21), datetime.date(1999, 10, 3)), ('Plastic and Reconstructive Surgery', 85, datetime.date(1999, 4, 9), datetime.date(1998, 7, 24)), ('Biochemistry', 71, datetime.date(1998, 11, 10), datetime.date(1998, 8, 12))]</t>
  </si>
  <si>
    <t>[{'Institution Name': 'Hebert-Harris', 'Location': 'Germany', 'Type of Institution': 'Private', 'Number of Years Worked There': 21, 'Medical Center Level': 'Primary', 'Number of Surgeries Performed': 801, 'Additional Responsibilities': [], 'Percentage of Patients with Complications': 73.65525025710681,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'Johnson Ltd', 'Location': 'Germany', 'Type of Institution': 'Public', 'Number of Years Worked There': 9, 'Medical Center Level': 'Tertiary', 'Number of Surgeries Performed': 237, 'Additional Responsibilities': ['Publishing copy', 'Higher education careers adviser', 'Fashion designer'], 'Percentage of Patients with Complications': 26.081071982888837,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'Martin Ltd', 'Location': 'Germany', 'Type of Institution': 'Public', 'Number of Years Worked There': 1, 'Medical Center Level': 'Secondary', 'Number of Surgeries Performed': 737, 'Additional Responsibilities': ['Hydrogeologist', 'Copy', 'Engineer, aeronautical'], 'Percentage of Patients with Complications': 77.77197959046045,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'May LLC', 'Location': 'Germany', 'Type of Institution': 'Private', 'Number of Years Worked There': 3, 'Medical Center Level': 'Primary', 'Number of Surgeries Performed': 347, 'Additional Responsibilities': ['Museum/gallery curator', 'Science writer', 'Maintenance engineer'], 'Percentage of Patients with Complications': 35.43440767785003,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 {'Institution Name': 'Perry PLC', 'Location': 'Germany', 'Type of Institution': 'Private', 'Number of Years Worked There': 4, 'Medical Center Level': 'Primary', 'Number of Surgeries Performed': 585, 'Additional Responsibilities': ['Scientist, research (physical sciences)', 'Visual merchandiser', 'Forest/woodland manager', 'Records manager', 'Lexicographer'], 'Percentage of Patients with Complications': 73.08067693824795, 'Patient Feedback': 'The doctor was superb and the surgery went flawlessly.', 'Patient Feedback Label': 5, 'Recommendation Letters': 'The surgeon has performed to a competent standard.', 'Recommendation Letters Label': 3, 'Recommendations from Former Employers': 'This surgeon has shown great dedication and skill.', 'Recommendations from Former Employers Label': 4}]</t>
  </si>
  <si>
    <t>Johnson, Johnson and Rivera</t>
  </si>
  <si>
    <t>Casey Vega</t>
  </si>
  <si>
    <t>406-214-6878x27563</t>
  </si>
  <si>
    <t>[('Trauma Surgery', 77, datetime.date(2002, 8, 6), datetime.date(2004, 4, 7)), ('Pathology', 64, datetime.date(2006, 5, 12), datetime.date(2002, 3, 24)), ('Orthopedic Surgery', 81, datetime.date(2005, 7, 20), datetime.date(1999, 1, 17)), ('Transplant Surgery', 68, datetime.date(2006, 1, 31), datetime.date(1999, 6, 4)), ('Neurosurgery', 54, datetime.date(2000, 10, 8), datetime.date(2000, 11, 12)), ('Anatomy', 73, datetime.date(2003, 12, 31), datetime.date(2003, 2, 10)), ('Biochemistry', 68, datetime.date(2002, 12, 21), datetime.date(1999, 3, 11)), ('Neurosurgery', 59, datetime.date(2001, 6, 24), datetime.date(2000, 6, 19)), ('Microbiology', 56, datetime.date(1999, 11, 6), datetime.date(2006, 2, 15)), ('Orthopedic Surgery', 92, datetime.date(2000, 9, 19), datetime.date(2007, 4, 28))]</t>
  </si>
  <si>
    <t>[{'Institution Name': 'Smith Group', 'Location': 'Ukraine', 'Type of Institution': 'Public', 'Number of Years Worked There': 16, 'Medical Center Level': 'Tertiary', 'Number of Surgeries Performed': 980, 'Additional Responsibilities': ['Translator'], 'Percentage of Patients with Complications': 86.60852582948365, 'Patient Feedback': 'Unprofessional conduct and poor results. Completely dissatisfied.', 'Patient Feedback Label': 1, 'Recommendation Letters': 'The surgeon has demonstrated extraordinary abilities and dedication.', 'Recommendation Letters Label': 5, 'Recommendations from Former Employers': "There were some concerns about this surgeon's professionalism.", 'Recommendations from Former Employers Label': 2}]</t>
  </si>
  <si>
    <t>Hardy Group</t>
  </si>
  <si>
    <t>Robert Ewing</t>
  </si>
  <si>
    <t>870.560.5970x47207</t>
  </si>
  <si>
    <t>[('Trauma Surgery', 93, datetime.date(2001, 11, 11), datetime.date(2004, 9, 19)), ('Emergency Medicine', 71, datetime.date(2001, 8, 13), datetime.date(2002, 6, 13)), ('Pediatric Surgery', 54, datetime.date(2002, 6, 7), datetime.date(2002, 10, 28)), ('Pathology', 99, datetime.date(2001, 11, 27), datetime.date(2001, 1, 22)), ('Cardiothoracic Surgery', 90, datetime.date(2003, 11, 11), datetime.date(2001, 10, 16)), ('Surgical Techniques', 57, datetime.date(2004, 3, 17), datetime.date(2002, 11, 5)), ('Trauma Surgery', 66, datetime.date(2004, 8, 11), datetime.date(2004, 6, 25)), ('Oncological Surgery', 68, datetime.date(2004, 9, 1), datetime.date(2003, 10, 3)), ('Surgical Techniques', 55, datetime.date(2004, 4, 21), datetime.date(2000, 5, 13)), ('Oncological Surgery', 65, datetime.date(2004, 12, 13), datetime.date(2001, 4, 29))]</t>
  </si>
  <si>
    <t>[{'Institution Name': 'Hernandez, Hamilton and Mccoy', 'Location': 'France', 'Type of Institution': 'Public', 'Number of Years Worked There': 10, 'Medical Center Level': 'Tertiary', 'Number of Surgeries Performed': 689, 'Additional Responsibilities': ['Designer, television/film set'], 'Percentage of Patients with Complications': 19.731951660633428,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 {'Institution Name': 'Conley, Hudson and Pratt', 'Location': 'France', 'Type of Institution': 'Public', 'Number of Years Worked There': 5, 'Medical Center Level': 'Secondary', 'Number of Surgeries Performed': 878, 'Additional Responsibilities': ['Acupuncturist', 'Industrial buyer'], 'Percentage of Patients with Complications': 41.122827091283675, 'Patient Feedback': "There were some complications that weren't handled well.", 'Patient Feedback Label': 2, 'Recommendation Letters': "The surgeon's work is adequate and meets standards.", 'Recommendation Letters Label': 3, 'Recommendations from Former Employers': 'I have the utmost confidence in recommending this surgeon.', 'Recommendations from Former Employers Label': 5}]</t>
  </si>
  <si>
    <t>Green-Brown</t>
  </si>
  <si>
    <t>Nicole Alexander</t>
  </si>
  <si>
    <t>[('Robotic Surgery', 91, datetime.date(2002, 8, 12), datetime.date(2007, 4, 1)), ('Oncological Surgery', 89, datetime.date(2006, 9, 3), datetime.date(2003, 3, 1)), ('Cardiothoracic Surgery', 58, datetime.date(1997, 5, 3), datetime.date(2006, 5, 7)), ('Anatomy', 94, datetime.date(2000, 10, 5), datetime.date(2002, 7, 6)), ('Pediatric Surgery', 50, datetime.date(2002, 7, 13), datetime.date(2007, 3, 1)), ('Microbiology', 86, datetime.date(1996, 8, 9), datetime.date(1998, 4, 30)), ('Surgical Techniques', 97, datetime.date(2002, 6, 28), datetime.date(1996, 4, 30)), ('Anesthesiology', 65, datetime.date(2001, 12, 29), datetime.date(2001, 12, 8)), ('Plastic and Reconstructive Surgery', 97, datetime.date(2006, 8, 10), datetime.date(2003, 12, 20)), ('Biochemistry', 69, datetime.date(2006, 11, 1), datetime.date(1998, 8, 17))]</t>
  </si>
  <si>
    <t>[{'Institution Name': 'Dougherty, Sutton and King', 'Location': 'India', 'Type of Institution': 'Private', 'Number of Years Worked There': 14, 'Medical Center Level': 'Tertiary', 'Number of Surgeries Performed': 453, 'Additional Responsibilities': ['Retail manager', 'Designer, interior/spatial'], 'Percentage of Patients with Complications': 33.17954884745594, 'Patient Feedback': 'The procedure was botched and caused additional issues.', 'Patient Feedback Label': 1, 'Recommendation Letters': 'The surgeon has not met the necessary professional standards.', 'Recommendation Letters Label': 1, 'Recommendations from Former Employers': 'I am confident in recommending this surgeon for any position.', 'Recommendations from Former Employers Label': 4}]</t>
  </si>
  <si>
    <t>Holt LLC</t>
  </si>
  <si>
    <t>Mark Walker</t>
  </si>
  <si>
    <t>295.307.7690x258</t>
  </si>
  <si>
    <t>[('Pharmacology', 94, datetime.date(2001, 5, 21), datetime.date(1999, 4, 25)), ('Surgical Techniques', 68, datetime.date(2001, 11, 29), datetime.date(2004, 10, 28)), ('Plastic and Reconstructive Surgery', 95, datetime.date(1999, 5, 19), datetime.date(2002, 11, 16)), ('Oncological Surgery', 82, datetime.date(2001, 3, 15), datetime.date(2003, 9, 11)), ('Transplant Surgery', 53, datetime.date(2002, 9, 10), datetime.date(1998, 11, 12)), ('Surgical Techniques', 56, datetime.date(2004, 2, 15), datetime.date(2003, 7, 25)), ('Physiology', 70, datetime.date(2002, 2, 22), datetime.date(2000, 12, 27)), ('Pharmacology', 87, datetime.date(2004, 6, 9), datetime.date(2005, 6, 8)), ('Neurosurgery', 79, datetime.date(2000, 5, 31), datetime.date(2005, 5, 31)), ('Anatomy', 50, datetime.date(2003, 10, 7), datetime.date(2003, 10, 2))]</t>
  </si>
  <si>
    <t>[{'Institution Name': 'Sanders-Freeman', 'Location': 'Ukraine', 'Type of Institution': 'Public', 'Number of Years Worked There': 15, 'Medical Center Level': 'Primary', 'Number of Surgeries Performed': 451, 'Additional Responsibilities': ['Government social research officer'], 'Percentage of Patients with Complications': 35.445021602073915, 'Patient Feedback': 'The doctor showed no empathy and was very rough.', 'Patient Feedback Label': 1, 'Recommendation Letters': "The surgeon's behavior and skills are not up to par.", 'Recommendation Letters Label': 1, 'Recommendations from Former Employers': 'I strongly endorse this surgeon for any advanced role.', 'Recommendations from Former Employers Label': 4}]</t>
  </si>
  <si>
    <t>Rhodes-Schroeder</t>
  </si>
  <si>
    <t>Michael James</t>
  </si>
  <si>
    <t>798.639.3516x2085</t>
  </si>
  <si>
    <t>[('Oncological Surgery', 75, datetime.date(1997, 10, 29), datetime.date(1998, 9, 7)), ('Anatomy', 81, datetime.date(1997, 7, 19), datetime.date(1998, 2, 4)), ('Cardiothoracic Surgery', 52, datetime.date(1999, 9, 7), datetime.date(1999, 12, 12)), ('Surgical Techniques', 86, datetime.date(1999, 8, 29), datetime.date(1997, 10, 10)), ('Biochemistry', 83, datetime.date(1998, 7, 9), datetime.date(1998, 10, 30)), ('Pathology', 79, datetime.date(1998, 4, 23), datetime.date(1997, 3, 12)), ('Cardiothoracic Surgery', 84, datetime.date(1999, 2, 4), datetime.date(1997, 10, 4)), ('Ethics in Medical Practice', 66, datetime.date(1998, 5, 31), datetime.date(1999, 9, 27)), ('Biochemistry', 54, datetime.date(1999, 7, 1), datetime.date(1997, 4, 28)), ('Emergency Medicine', 69, datetime.date(1997, 1, 2), datetime.date(1999, 12, 20))]</t>
  </si>
  <si>
    <t>[{'Institution Name': 'Cannon-Santos', 'Location': 'Russia', 'Type of Institution': 'Public', 'Number of Years Worked There': 6, 'Medical Center Level': 'Tertiary', 'Number of Surgeries Performed': 158, 'Additional Responsibilities': ['Chiropractor', 'Programmer, systems'], 'Percentage of Patients with Complications': 94.70711029928744,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'Mcbride, Owen and Walker', 'Location': 'Russia', 'Type of Institution': 'Public', 'Number of Years Worked There': 15, 'Medical Center Level': 'Secondary', 'Number of Surgeries Performed': 935, 'Additional Responsibilities': [], 'Percentage of Patients with Complications': 53.16039657280985,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'Green-Nelson', 'Location': 'Russia', 'Type of Institution': 'Private', 'Number of Years Worked There': 13, 'Medical Center Level': 'Tertiary', 'Number of Surgeries Performed': 159, 'Additional Responsibilities': ['Conservator, museum/gallery', 'Community arts worker', 'Intelligence analyst'], 'Percentage of Patients with Complications': 65.36048076913667,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 {'Institution Name': 'Davis-Miller', 'Location': 'Russia', 'Type of Institution': 'Public', 'Number of Years Worked There': 27, 'Medical Center Level': 'Secondary', 'Number of Surgeries Performed': 517, 'Additional Responsibilities': ['Electronics engineer', 'IT technical support officer'], 'Percentage of Patients with Complications': 20.793871285957156, 'Patient Feedback': 'The procedure was not as smooth as promised.', 'Patient Feedback Label': 2, 'Recommendation Letters': 'Multiple complaints from patients about this surgeon.', 'Recommendation Letters Label': 1, 'Recommendations from Former Employers': 'Numerous complaints were received about this surgeon.', 'Recommendations from Former Employers Label': 1}]</t>
  </si>
  <si>
    <t>Russell LLC</t>
  </si>
  <si>
    <t>Michael Holloway</t>
  </si>
  <si>
    <t>+1-544-562-0880x530</t>
  </si>
  <si>
    <t>[('Anatomy', 97, datetime.date(1997, 4, 24), datetime.date(1998, 3, 22)), ('Robotic Surgery', 50, datetime.date(1999, 1, 31), datetime.date(1998, 1, 10)), ('Plastic and Reconstructive Surgery', 97, datetime.date(1997, 3, 2), datetime.date(1998, 5, 1)), ('Robotic Surgery', 61, datetime.date(1999, 1, 11), datetime.date(1997, 9, 26)), ('Transplant Surgery', 58, datetime.date(1996, 11, 12), datetime.date(1999, 2, 16)), ('Plastic and Reconstructive Surgery', 71, datetime.date(1999, 3, 11), datetime.date(1999, 1, 19)), ('Pediatric Surgery', 87, datetime.date(1998, 2, 10), datetime.date(1999, 1, 31)), ('Anatomy', 81, datetime.date(1998, 1, 27), datetime.date(1996, 11, 25)), ('Neurosurgery', 79, datetime.date(1998, 6, 30), datetime.date(1998, 5, 4)), ('Robotic Surgery', 95, datetime.date(1997, 10, 2), datetime.date(1999, 3, 19))]</t>
  </si>
  <si>
    <t>[{'Institution Name': 'Ross-York', 'Location': 'Ukraine', 'Type of Institution': 'Public', 'Number of Years Worked There': 16, 'Medical Center Level': 'Tertiary', 'Number of Surgeries Performed': 640, 'Additional Responsibilities': ['Heritage manager', 'Energy manager', 'Administrator', 'Theatre manager', 'Production manager'], 'Percentage of Patients with Complications': 87.70000457344338, 'Patient Feedback': "The doctor was indifferent and the surgery wasn't successful.", 'Patient Feedback Label': 2, 'Recommendation Letters': 'The surgeon performs adequately under normal conditions.', 'Recommendation Letters Label': 3, 'Recommendations from Former Employers': "This surgeon's conduct was unprofessional.", 'Recommendations from Former Employers Label': 1}]</t>
  </si>
  <si>
    <t>Gonzalez Ltd</t>
  </si>
  <si>
    <t>Bradley Gilmore</t>
  </si>
  <si>
    <t>+1-564-238-7049x325</t>
  </si>
  <si>
    <t>[('Robotic Surgery', 61, datetime.date(2003, 6, 9), datetime.date(2002, 11, 4)), ('Neurosurgery', 83, datetime.date(2005, 3, 22), datetime.date(2005, 3, 14)), ('Cardiothoracic Surgery', 96, datetime.date(2006, 4, 25), datetime.date(2005, 7, 23)), ('Orthopedic Surgery', 92, datetime.date(2002, 10, 21), datetime.date(2005, 10, 1)), ('Orthopedic Surgery', 69, datetime.date(2003, 8, 29), datetime.date(2004, 5, 19)), ('Pediatric Surgery', 69, datetime.date(2005, 4, 22), datetime.date(2003, 7, 8)), ('Transplant Surgery', 57, datetime.date(2002, 6, 23), datetime.date(2004, 5, 10)), ('Orthopedic Surgery', 77, datetime.date(2005, 5, 12), datetime.date(2006, 1, 8)), ('Pediatric Surgery', 66, datetime.date(2004, 6, 19), datetime.date(2003, 1, 17)), ('Cardiothoracic Surgery', 85, datetime.date(2004, 9, 19), datetime.date(2004, 1, 7))]</t>
  </si>
  <si>
    <t>[{'Institution Name': 'Fuller-Stanley', 'Location': 'Canada', 'Type of Institution': 'Private', 'Number of Years Worked There': 27, 'Medical Center Level': 'Secondary', 'Number of Surgeries Performed': 361, 'Additional Responsibilities': [], 'Percentage of Patients with Complications': 60.57499952609198,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'Horton, Adams and Carter', 'Location': 'Canada', 'Type of Institution': 'Public', 'Number of Years Worked There': 26, 'Medical Center Level': 'Primary', 'Number of Surgeries Performed': 330, 'Additional Responsibilities': ['Physicist, medical', 'Accountant, chartered certified', 'Engineer, biomedical'], 'Percentage of Patients with Complications': 50.643273607944295,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'Jones, Beard and Rivera', 'Location': 'Canada', 'Type of Institution': 'Public', 'Number of Years Worked There': 8, 'Medical Center Level': 'Tertiary', 'Number of Surgeries Performed': 682, 'Additional Responsibilities': ['Microbiologist', 'Arts development officer'], 'Percentage of Patients with Complications': 12.513430796247782,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 {'Institution Name': 'Vincent LLC', 'Location': 'Canada', 'Type of Institution': 'Public', 'Number of Years Worked There': 21, 'Medical Center Level': 'Secondary', 'Number of Surgeries Performed': 286, 'Additional Responsibilities': ['English as a foreign language teacher', 'Holiday representative'], 'Percentage of Patients with Complications': 44.375858264876, 'Patient Feedback': 'The doctor was unprofessional and the surgery failed.', 'Patient Feedback Label': 1, 'Recommendation Letters': 'I would recommend careful consideration before hiring this surgeon.', 'Recommendation Letters Label': 2, 'Recommendations from Former Employers': 'This surgeon is highly skilled and professional.', 'Recommendations from Former Employers Label': 5}]</t>
  </si>
  <si>
    <t>Martinez-Vargas</t>
  </si>
  <si>
    <t>Kristin Chandler</t>
  </si>
  <si>
    <t>+1-465-343-6063x471</t>
  </si>
  <si>
    <t>[('Vascular Surgery', 78, datetime.date(1996, 3, 31), datetime.date(1998, 8, 11)), ('Pathology', 62, datetime.date(2002, 8, 7), datetime.date(1996, 8, 5)), ('Oncological Surgery', 59, datetime.date(2002, 1, 2), datetime.date(2001, 8, 2)), ('Robotic Surgery', 60, datetime.date(1999, 8, 17), datetime.date(2003, 3, 24)), ('Robotic Surgery', 77, datetime.date(1996, 3, 17), datetime.date(1996, 9, 6)), ('Cardiothoracic Surgery', 72, datetime.date(1997, 10, 3), datetime.date(1999, 11, 12)), ('Vascular Surgery', 67, datetime.date(1998, 4, 22), datetime.date(1999, 3, 13)), ('Pharmacology', 96, datetime.date(1997, 3, 3), datetime.date(2004, 8, 4)), ('Orthopedic Surgery', 65, datetime.date(2003, 4, 23), datetime.date(1997, 5, 5)), ('Oncological Surgery', 82, datetime.date(1996, 7, 14), datetime.date(2003, 2, 19))]</t>
  </si>
  <si>
    <t>[{'Institution Name': 'Mclean, Smith and White', 'Location': 'India', 'Type of Institution': 'Public', 'Number of Years Worked There': 29, 'Medical Center Level': 'Secondary', 'Number of Surgeries Performed': 804, 'Additional Responsibilities': ['Research scientist (physical sciences)', 'Armed forces logistics/support/administrative officer', 'Secretary, company', 'Commissioning editor'], 'Percentage of Patients with Complications': 16.65143451570553,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'Warner PLC', 'Location': 'India', 'Type of Institution': 'Private', 'Number of Years Worked There': 10, 'Medical Center Level': 'Primary', 'Number of Surgeries Performed': 693, 'Additional Responsibilities': ['Water quality scientist'], 'Percentage of Patients with Complications': 80.19657323706289,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 {'Institution Name': 'Simmons LLC', 'Location': 'India', 'Type of Institution': 'Private', 'Number of Years Worked There': 14, 'Medical Center Level': 'Primary', 'Number of Surgeries Performed': 273, 'Additional Responsibilities': ['Location manager', 'Therapist, drama', 'Lexicographer', 'Social researcher', 'Best boy'], 'Percentage of Patients with Complications': 93.58355920958014, 'Patient Feedback': 'Outstanding care and perfect surgical results.', 'Patient Feedback Label': 5, 'Recommendation Letters': "The surgeon's work is competent but unremarkable.", 'Recommendation Letters Label': 3, 'Recommendations from Former Employers': "There were some concerns about this surgeon's professionalism.", 'Recommendations from Former Employers Label': 2}]</t>
  </si>
  <si>
    <t>Whitehead and Sons</t>
  </si>
  <si>
    <t>Shannon Williams</t>
  </si>
  <si>
    <t>[('Plastic and Reconstructive Surgery', 59, datetime.date(2002, 8, 23), datetime.date(2002, 4, 28)), ('Trauma Surgery', 74, datetime.date(2002, 7, 21), datetime.date(2002, 5, 12)), ('Oncological Surgery', 65, datetime.date(2002, 6, 19), datetime.date(2002, 3, 11)), ('Vascular Surgery', 57, datetime.date(2002, 6, 20), datetime.date(2002, 8, 4)), ('Vascular Surgery', 83, datetime.date(2002, 7, 11), datetime.date(2002, 5, 25)), ('Emergency Medicine', 52, datetime.date(2002, 5, 5), datetime.date(2002, 8, 21)), ('Oncological Surgery', 96, datetime.date(2002, 4, 15), datetime.date(2002, 6, 23)), ('Neurosurgery', 53, datetime.date(2002, 5, 19), datetime.date(2002, 6, 19)), ('Neurosurgery', 85, datetime.date(2002, 5, 13), datetime.date(2002, 8, 22)), ('Neurosurgery', 95, datetime.date(2002, 3, 26), datetime.date(2002, 5, 31))]</t>
  </si>
  <si>
    <t>[{'Institution Name': 'Roman-Bailey', 'Location': 'Ethiopia', 'Type of Institution': 'Private', 'Number of Years Worked There': 10, 'Medical Center Level': 'Secondary', 'Number of Surgeries Performed': 978, 'Additional Responsibilities': ['Engineer, electronics', 'Designer, graphic', 'Editorial assistant', 'Medical physicist'], 'Percentage of Patients with Complications': 67.75561768859572,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'Jacobs and Sons', 'Location': 'Ethiopia', 'Type of Institution': 'Public', 'Number of Years Worked There': 4, 'Medical Center Level': 'Tertiary', 'Number of Surgeries Performed': 499, 'Additional Responsibilities': [], 'Percentage of Patients with Complications': 86.93793464166468,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'Harper Group', 'Location': 'Ethiopia', 'Type of Institution': 'Private', 'Number of Years Worked There': 30, 'Medical Center Level': 'Secondary', 'Number of Surgeries Performed': 10, 'Additional Responsibilities': [], 'Percentage of Patients with Complications': 48.910065860684306,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'Smith, Sullivan and Ingram', 'Location': 'Ethiopia', 'Type of Institution': 'Public', 'Number of Years Worked There': 8, 'Medical Center Level': 'Tertiary', 'Number of Surgeries Performed': 70, 'Additional Responsibilities': ['Illustrator'], 'Percentage of Patients with Complications': 85.9761308900816,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 {'Institution Name': 'Gray, Navarro and Cole', 'Location': 'Ethiopia', 'Type of Institution': 'Public', 'Number of Years Worked There': 18, 'Medical Center Level': 'Secondary', 'Number of Surgeries Performed': 190, 'Additional Responsibilities': ['Fitness centre manager', 'Programmer, systems', 'Aid worker'], 'Percentage of Patients with Complications': 21.336551550438156, 'Patient Feedback': "Couldn't be happier with the results and the care provided.", 'Patient Feedback Label': 5, 'Recommendation Letters': 'I highly recommend this surgeon for their exemplary work.', 'Recommendation Letters Label': 5, 'Recommendations from Former Employers': "The surgeon's performance is average and meets expectations.", 'Recommendations from Former Employers Label': 3}]</t>
  </si>
  <si>
    <t>Ryan Smith DDS</t>
  </si>
  <si>
    <t>(929)361-6777</t>
  </si>
  <si>
    <t>[('Biochemistry', 99, datetime.date(1997, 5, 16), datetime.date(1997, 11, 24)), ('Microbiology', 68, datetime.date(1997, 10, 20), datetime.date(1997, 10, 2)), ('Anatomy', 94, datetime.date(1997, 8, 15), datetime.date(1997, 6, 1)), ('Pharmacology', 72, datetime.date(1997, 8, 5), datetime.date(1997, 10, 10)), ('Trauma Surgery', 53, datetime.date(1997, 6, 12), datetime.date(1997, 10, 21)), ('Emergency Medicine', 83, datetime.date(1997, 8, 24), datetime.date(1997, 1, 23)), ('Physiology', 60, datetime.date(1997, 3, 10), datetime.date(1997, 4, 30)), ('Vascular Surgery', 51, datetime.date(1997, 4, 6), datetime.date(1997, 12, 18)), ('Robotic Surgery', 68, datetime.date(1997, 5, 9), datetime.date(1997, 1, 17)), ('Vascular Surgery', 84, datetime.date(1997, 1, 15), datetime.date(1997, 7, 27))]</t>
  </si>
  <si>
    <t>[{'Institution Name': 'Sutton, Williams and Anderson', 'Location': 'Canada', 'Type of Institution': 'Private', 'Number of Years Worked There': 26, 'Medical Center Level': 'Tertiary', 'Number of Surgeries Performed': 986, 'Additional Responsibilities': ['Scientific laboratory technician', 'Advice worker', 'Nature conservation officer', 'Designer, graphic'], 'Percentage of Patients with Complications': 18.205922913418593,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'Collins-White', 'Location': 'Canada', 'Type of Institution': 'Private', 'Number of Years Worked There': 28, 'Medical Center Level': 'Primary', 'Number of Surgeries Performed': 389, 'Additional Responsibilities': ['Engineer, maintenance'], 'Percentage of Patients with Complications': 18.520399020206558,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'Marshall and Sons', 'Location': 'Canada', 'Type of Institution': 'Public', 'Number of Years Worked There': 29, 'Medical Center Level': 'Tertiary', 'Number of Surgeries Performed': 35, 'Additional Responsibilities': ['Administrator, Civil Service', 'Teacher, secondary school', 'Trade mark attorney'], 'Percentage of Patients with Complications': 93.33698130057392,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 {'Institution Name': 'Porter, Barnes and Elliott', 'Location': 'Canada', 'Type of Institution': 'Public', 'Number of Years Worked There': 10, 'Medical Center Level': 'Tertiary', 'Number of Surgeries Performed': 108, 'Additional Responsibilities': ['Archivist', 'Magazine journalist', 'Computer games developer'], 'Percentage of Patients with Complications': 19.901384886100537, 'Patient Feedback': 'The procedure was rushed and poorly executed.', 'Patient Feedback Label': 1, 'Recommendation Letters': 'The surgeon has shown some unprofessional behavior.', 'Recommendation Letters Label': 2, 'Recommendations from Former Employers': 'The surgeon meets professional requirements.', 'Recommendations from Former Employers Label': 3}]</t>
  </si>
  <si>
    <t>Stevens-Jackson</t>
  </si>
  <si>
    <t>Stacey Wilson</t>
  </si>
  <si>
    <t>339-430-5278x831</t>
  </si>
  <si>
    <t>[('Emergency Medicine', 95, datetime.date(2006, 7, 9), datetime.date(2004, 10, 12)), ('Orthopedic Surgery', 71, datetime.date(2003, 10, 9), datetime.date(2006, 11, 17)), ('Oncological Surgery', 52, datetime.date(2003, 11, 9), datetime.date(2008, 3, 25)), ('Anesthesiology', 87, datetime.date(2008, 3, 12), datetime.date(2007, 6, 8)), ('Surgical Techniques', 85, datetime.date(2006, 9, 4), datetime.date(2005, 4, 29)), ('Biochemistry', 68, datetime.date(2008, 8, 13), datetime.date(2006, 4, 22)), ('Anatomy', 64, datetime.date(2005, 11, 28), datetime.date(2007, 6, 16)), ('Plastic and Reconstructive Surgery', 52, datetime.date(2005, 11, 25), datetime.date(2005, 12, 16)), ('Oncological Surgery', 94, datetime.date(2007, 11, 1), datetime.date(2008, 4, 11)), ('Orthopedic Surgery', 74, datetime.date(2008, 2, 15), datetime.date(2005, 5, 11))]</t>
  </si>
  <si>
    <t>[{'Institution Name': 'Nielsen Ltd', 'Location': 'Ukraine', 'Type of Institution': 'Private', 'Number of Years Worked There': 9, 'Medical Center Level': 'Primary', 'Number of Surgeries Performed': 765, 'Additional Responsibilities': ['Lobbyist', 'Environmental manager', 'Psychiatrist', 'Designer, jewellery'], 'Percentage of Patients with Complications': 50.34392648632846, 'Patient Feedback': 'The doctor provided excellent care and the surgery went well.', 'Patient Feedback Label': 4, 'Recommendation Letters': 'There have been a few incidents involving this surgeon.', 'Recommendation Letters Label': 2, 'Recommendations from Former Employers': 'There were some negative reviews about this surgeon.', 'Recommendations from Former Employers Label': 2}]</t>
  </si>
  <si>
    <t>Blackburn Ltd</t>
  </si>
  <si>
    <t>Leslie Tran</t>
  </si>
  <si>
    <t>310-603-9875x93615</t>
  </si>
  <si>
    <t>[('Microbiology', 87, datetime.date(1998, 9, 6), datetime.date(1999, 10, 12)), ('Cardiothoracic Surgery', 86, datetime.date(2000, 8, 22), datetime.date(2000, 7, 1)), ('Robotic Surgery', 72, datetime.date(1996, 10, 27), datetime.date(1999, 1, 3)), ('Pediatric Surgery', 61, datetime.date(2002, 10, 6), datetime.date(1998, 11, 7)), ('Orthopedic Surgery', 93, datetime.date(2000, 5, 18), datetime.date(1996, 3, 30)), ('Emergency Medicine', 56, datetime.date(2002, 2, 26), datetime.date(2001, 10, 19)), ('Biochemistry', 70, datetime.date(2002, 4, 20), datetime.date(1998, 11, 2)), ('Pediatric Surgery', 64, datetime.date(1995, 11, 9), datetime.date(1995, 8, 2)), ('Anesthesiology', 91, datetime.date(2000, 11, 27), datetime.date(1998, 3, 8)), ('Microbiology', 50, datetime.date(2002, 5, 11), datetime.date(2001, 10, 17))]</t>
  </si>
  <si>
    <t>[{'Institution Name': 'Barber, Frazier and Vaughn', 'Location': 'United Kingdom', 'Type of Institution': 'Public', 'Number of Years Worked There': 20, 'Medical Center Level': 'Secondary', 'Number of Surgeries Performed': 475, 'Additional Responsibilities': ['Engineer, building services', 'Merchandiser, retail'], 'Percentage of Patients with Complications': 15.41638499838973,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'Campbell, Holmes and Barron', 'Location': 'United Kingdom', 'Type of Institution': 'Public', 'Number of Years Worked There': 26, 'Medical Center Level': 'Secondary', 'Number of Surgeries Performed': 96, 'Additional Responsibilities': ['Dealer', 'Sports coach', 'Medical sales representative'], 'Percentage of Patients with Complications': 8.689900093430825,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'Lopez, Faulkner and Roach', 'Location': 'United Kingdom', 'Type of Institution': 'Private', 'Number of Years Worked There': 1, 'Medical Center Level': 'Primary', 'Number of Surgeries Performed': 409, 'Additional Responsibilities': [], 'Percentage of Patients with Complications': 75.00356936362381,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 {'Institution Name': 'Atkins PLC', 'Location': 'United Kingdom', 'Type of Institution': 'Private', 'Number of Years Worked There': 29, 'Medical Center Level': 'Secondary', 'Number of Surgeries Performed': 337, 'Additional Responsibilities': ['Editor, commissioning'], 'Percentage of Patients with Complications': 35.84697692305539, 'Patient Feedback': 'Disappointed with the procedure and the lack of care.', 'Patient Feedback Label': 2, 'Recommendation Letters': "The surgeon's work has been subpar and concerning.", 'Recommendation Letters Label': 1, 'Recommendations from Former Employers': 'This surgeon has performed adequately. There are no major concerns, but also no standout qualities.', 'Recommendations from Former Employers Label': 3}]</t>
  </si>
  <si>
    <t>Perkins, Strong and Golden</t>
  </si>
  <si>
    <t>John Prince</t>
  </si>
  <si>
    <t>349.468.4823</t>
  </si>
  <si>
    <t>[('Transplant Surgery', 55, datetime.date(2007, 12, 19), datetime.date(2003, 6, 6)), ('Transplant Surgery', 55, datetime.date(2008, 1, 24), datetime.date(2005, 6, 6)), ('Anesthesiology', 76, datetime.date(2008, 4, 21), datetime.date(2006, 2, 22)), ('Trauma Surgery', 76, datetime.date(2003, 7, 22), datetime.date(2006, 8, 9)), ('Robotic Surgery', 73, datetime.date(2004, 6, 5), datetime.date(2002, 12, 30)), ('Microbiology', 72, datetime.date(2005, 3, 11), datetime.date(2008, 6, 17)), ('Biochemistry', 64, datetime.date(2004, 7, 29), datetime.date(2005, 7, 2)), ('Anatomy', 76, datetime.date(2006, 3, 28), datetime.date(2004, 3, 1)), ('Orthopedic Surgery', 90, datetime.date(2007, 5, 1), datetime.date(2003, 6, 30)), ('Surgical Techniques', 74, datetime.date(2003, 12, 2), datetime.date(2005, 10, 23))]</t>
  </si>
  <si>
    <t>[{'Institution Name': 'Wilson, Hurley and Newton', 'Location': 'United States', 'Type of Institution': 'Private', 'Number of Years Worked There': 5, 'Medical Center Level': 'Secondary', 'Number of Surgeries Performed': 486, 'Additional Responsibilities': [], 'Percentage of Patients with Complications': 10.805483190068355,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'Aguilar Ltd', 'Location': 'United States', 'Type of Institution': 'Public', 'Number of Years Worked There': 2, 'Medical Center Level': 'Tertiary', 'Number of Surgeries Performed': 736, 'Additional Responsibilities': ['Optician, dispensing', 'Higher education careers adviser'], 'Percentage of Patients with Complications': 67.81446554783129,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'Welch, Johnson and Mclaughlin', 'Location': 'United States', 'Type of Institution': 'Public', 'Number of Years Worked There': 19, 'Medical Center Level': 'Tertiary', 'Number of Surgeries Performed': 359, 'Additional Responsibilities': ['Television floor manager', 'Geoscientist'], 'Percentage of Patients with Complications': 89.67095639779568,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 {'Institution Name': 'Carter-Anderson', 'Location': 'United States', 'Type of Institution': 'Public', 'Number of Years Worked There': 5, 'Medical Center Level': 'Tertiary', 'Number of Surgeries Performed': 604, 'Additional Responsibilities': ['Translator', 'Psychologist, prison and probation services', 'Data scientist'], 'Percentage of Patients with Complications': 13.979540502496612, 'Patient Feedback': 'The doctor was highly unprofessional and rude.', 'Patient Feedback Label': 1, 'Recommendation Letters': 'This surgeon is an exceptional professional with outstanding skills.', 'Recommendation Letters Label': 5, 'Recommendations from Former Employers': "This surgeon's professional conduct was highly problematic.", 'Recommendations from Former Employers Label': 1}]</t>
  </si>
  <si>
    <t>Mark Ritter</t>
  </si>
  <si>
    <t>275.747.3483</t>
  </si>
  <si>
    <t>[('Vascular Surgery', 65, datetime.date(1998, 4, 3), datetime.date(2000, 6, 8)), ('Ethics in Medical Practice', 58, datetime.date(2000, 5, 2), datetime.date(1995, 8, 25)), ('Anatomy', 100, datetime.date(1999, 10, 9), datetime.date(2000, 10, 28)), ('Biochemistry', 86, datetime.date(1997, 5, 1), datetime.date(1996, 11, 14)), ('Trauma Surgery', 80, datetime.date(2002, 12, 5), datetime.date(2001, 1, 4)), ('Transplant Surgery', 91, datetime.date(2003, 4, 8), datetime.date(2003, 3, 2)), ('Anesthesiology', 69, datetime.date(1997, 3, 4), datetime.date(2000, 1, 24)), ('Anatomy', 78, datetime.date(2001, 10, 11), datetime.date(2003, 6, 6)), ('Orthopedic Surgery', 55, datetime.date(1999, 10, 5), datetime.date(2001, 7, 17)), ('Pharmacology', 70, datetime.date(1998, 9, 15), datetime.date(2003, 6, 14))]</t>
  </si>
  <si>
    <t>[{'Institution Name': 'Grant Ltd', 'Location': 'Poland', 'Type of Institution': 'Private', 'Number of Years Worked There': 21, 'Medical Center Level': 'Tertiary', 'Number of Surgeries Performed': 576, 'Additional Responsibilities': ['Management consultant', 'Midwife'], 'Percentage of Patients with Complications': 12.175987196776827,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 {'Institution Name': 'Davis PLC', 'Location': 'Poland', 'Type of Institution': 'Private', 'Number of Years Worked There': 17, 'Medical Center Level': 'Tertiary', 'Number of Surgeries Performed': 706, 'Additional Responsibilities': ['Operational researcher'], 'Percentage of Patients with Complications': 50.37730243473227, 'Patient Feedback': 'The surgery was a success and the follow-up care was great.', 'Patient Feedback Label': 4, 'Recommendation Letters': "The surgeon's work is of the highest quality.", 'Recommendation Letters Label': 5, 'Recommendations from Former Employers': 'The surgeon has shown remarkable skills and dedication.', 'Recommendations from Former Employers Label': 5}]</t>
  </si>
  <si>
    <t>Wallace Inc</t>
  </si>
  <si>
    <t>Shawn Green</t>
  </si>
  <si>
    <t>990.412.9489</t>
  </si>
  <si>
    <t>[('Biochemistry', 84, datetime.date(2006, 10, 2), datetime.date(2006, 6, 25)), ('Biochemistry', 73, datetime.date(2004, 11, 26), datetime.date(2004, 10, 9)), ('Neurosurgery', 80, datetime.date(2003, 2, 15), datetime.date(2001, 9, 13)), ('Anatomy', 93, datetime.date(2002, 1, 17), datetime.date(2005, 5, 14)), ('Emergency Medicine', 76, datetime.date(2002, 10, 8), datetime.date(2004, 5, 25)), ('Anesthesiology', 60, datetime.date(2002, 9, 14), datetime.date(2002, 12, 30)), ('Pediatric Surgery', 55, datetime.date(2004, 7, 26), datetime.date(2004, 6, 25)), ('Pathology', 87, datetime.date(2005, 4, 17), datetime.date(2006, 1, 26)), ('Robotic Surgery', 62, datetime.date(2005, 7, 15), datetime.date(2005, 8, 23)), ('Vascular Surgery', 79, datetime.date(2005, 10, 6), datetime.date(2005, 6, 25))]</t>
  </si>
  <si>
    <t>[{'Institution Name': 'Carr and Sons', 'Location': 'India', 'Type of Institution': 'Private', 'Number of Years Worked There': 30, 'Medical Center Level': 'Tertiary', 'Number of Surgeries Performed': 408, 'Additional Responsibilities': ['Engineer, electrical', 'Chiropodist', 'Surveyor, land/geomatics', 'Gaffer'], 'Percentage of Patients with Complications': 88.40966978097326,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 {'Institution Name': 'Fleming, Leonard and King', 'Location': 'India', 'Type of Institution': 'Private', 'Number of Years Worked There': 28, 'Medical Center Level': 'Secondary', 'Number of Surgeries Performed': 324, 'Additional Responsibilities': ['Teacher, secondary school', 'Camera operator', 'Public house manager', 'Scientist, marine', 'Health and safety adviser'], 'Percentage of Patients with Complications': 48.5298778867699, 'Patient Feedback': "The best surgical experience I've had.", 'Patient Feedback Label': 5, 'Recommendation Letters': 'The surgeon has consistently met basic expectations.', 'Recommendation Letters Label': 3, 'Recommendations from Former Employers': 'This surgeon was often unprofessional.', 'Recommendations from Former Employers Label': 1}]</t>
  </si>
  <si>
    <t>Harris-Gutierrez</t>
  </si>
  <si>
    <t>Anne Phelps</t>
  </si>
  <si>
    <t>[('Orthopedic Surgery', 61, datetime.date(2002, 9, 6), datetime.date(2003, 10, 1)), ('Anesthesiology', 92, datetime.date(2002, 5, 21), datetime.date(2002, 11, 13)), ('Anatomy', 86, datetime.date(2006, 9, 29), datetime.date(2005, 4, 1)), ('Physiology', 87, datetime.date(2005, 2, 2), datetime.date(2004, 10, 8)), ('Robotic Surgery', 55, datetime.date(2003, 7, 23), datetime.date(2006, 5, 10)), ('Cardiothoracic Surgery', 69, datetime.date(2005, 2, 9), datetime.date(2002, 8, 5)), ('Ethics in Medical Practice', 51, datetime.date(2003, 6, 6), datetime.date(2004, 7, 15)), ('Pharmacology', 65, datetime.date(2005, 10, 27), datetime.date(2004, 11, 29)), ('Pharmacology', 53, datetime.date(2003, 9, 8), datetime.date(2004, 12, 5)), ('Neurosurgery', 58, datetime.date(2003, 12, 30), datetime.date(2004, 11, 26))]</t>
  </si>
  <si>
    <t>[{'Institution Name': 'Branch, Campbell and Bradley', 'Location': 'Ukraine', 'Type of Institution': 'Private', 'Number of Years Worked There': 9, 'Medical Center Level': 'Secondary', 'Number of Surgeries Performed': 790, 'Additional Responsibilities': ['Education administrator', 'Personnel officer', 'Chartered loss adjuster', 'Special educational needs teacher'], 'Percentage of Patients with Complications': 35.70099666657045,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'Martinez Ltd', 'Location': 'Ukraine', 'Type of Institution': 'Private', 'Number of Years Worked There': 17, 'Medical Center Level': 'Primary', 'Number of Surgeries Performed': 795, 'Additional Responsibilities': [], 'Percentage of Patients with Complications': 79.23922815878576,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 {'Institution Name': 'Farley, Pope and Nelson', 'Location': 'Ukraine', 'Type of Institution': 'Private', 'Number of Years Worked There': 21, 'Medical Center Level': 'Tertiary', 'Number of Surgeries Performed': 396, 'Additional Responsibilities': ['Telecommunications researcher', 'Medical sales representative', 'Broadcast presenter', 'Historic buildings inspector/conservation officer'], 'Percentage of Patients with Complications': 6.723729115694866, 'Patient Feedback': 'Extremely dissatisfied with the entire process.', 'Patient Feedback Label': 1, 'Recommendation Letters': 'I highly recommend this surgeon for their outstanding abilities.', 'Recommendation Letters Label': 5, 'Recommendations from Former Employers': "This surgeon's performance was occasionally below standard.", 'Recommendations from Former Employers Label': 2}]</t>
  </si>
  <si>
    <t>Collins and Sons</t>
  </si>
  <si>
    <t>Sarah Acosta</t>
  </si>
  <si>
    <t>207.551.5118x819</t>
  </si>
  <si>
    <t>[('Trauma Surgery', 84, datetime.date(2006, 11, 3), datetime.date(1997, 3, 22)), ('Emergency Medicine', 52, datetime.date(1999, 12, 22), datetime.date(2002, 7, 27)), ('Orthopedic Surgery', 68, datetime.date(2000, 1, 10), datetime.date(2003, 6, 2)), ('Vascular Surgery', 100, datetime.date(2004, 9, 26), datetime.date(2005, 8, 24)), ('Plastic and Reconstructive Surgery', 93, datetime.date(2007, 12, 12), datetime.date(2000, 3, 19)), ('Orthopedic Surgery', 70, datetime.date(1998, 9, 3), datetime.date(1996, 4, 23)), ('Surgical Techniques', 69, datetime.date(2004, 9, 17), datetime.date(2005, 2, 23)), ('Plastic and Reconstructive Surgery', 59, datetime.date(2001, 2, 19), datetime.date(2005, 3, 12)), ('Anatomy', 66, datetime.date(2000, 9, 1), datetime.date(2002, 8, 26)), ('Plastic and Reconstructive Surgery', 89, datetime.date(1998, 9, 30), datetime.date(1999, 7, 17))]</t>
  </si>
  <si>
    <t>[{'Institution Name': 'Fischer PLC', 'Location': 'Russia', 'Type of Institution': 'Public', 'Number of Years Worked There': 13, 'Medical Center Level': 'Primary', 'Number of Surgeries Performed': 812, 'Additional Responsibilities': ['Geoscientist'], 'Percentage of Patients with Complications': 49.769380086481654, 'Patient Feedback': 'The procedure was fine, nothing remarkable but acceptable.', 'Patient Feedback Label': 3, 'Recommendation Letters': 'I have no hesitation in recommending this surgeon.', 'Recommendation Letters Label': 5, 'Recommendations from Former Employers': "The surgeon's performance is consistently excellent.", 'Recommendations from Former Employers Label': 5}]</t>
  </si>
  <si>
    <t>Byrd, Atkinson and Jackson</t>
  </si>
  <si>
    <t>Richard Flores</t>
  </si>
  <si>
    <t>(373)415-5638x531</t>
  </si>
  <si>
    <t>[('Pathology', 62, datetime.date(2005, 6, 21), datetime.date(1997, 9, 2)), ('Pathology', 80, datetime.date(2001, 5, 11), datetime.date(2002, 6, 20)), ('Biochemistry', 78, datetime.date(1999, 7, 26), datetime.date(2002, 2, 25)), ('Oncological Surgery', 71, datetime.date(2000, 1, 14), datetime.date(2001, 12, 19)), ('Oncological Surgery', 50, datetime.date(1999, 1, 6), datetime.date(2006, 5, 13)), ('Orthopedic Surgery', 75, datetime.date(2002, 1, 5), datetime.date(1998, 2, 24)), ('Microbiology', 51, datetime.date(1996, 11, 28), datetime.date(2003, 12, 21)), ('Plastic and Reconstructive Surgery', 52, datetime.date(2005, 6, 5), datetime.date(2003, 9, 3)), ('Microbiology', 91, datetime.date(2003, 12, 23), datetime.date(1999, 8, 23)), ('Trauma Surgery', 88, datetime.date(2005, 7, 30), datetime.date(1999, 5, 9))]</t>
  </si>
  <si>
    <t>[{'Institution Name': 'Johnston LLC', 'Location': 'Lithuania', 'Type of Institution': 'Public', 'Number of Years Worked There': 12, 'Medical Center Level': 'Secondary', 'Number of Surgeries Performed': 34, 'Additional Responsibilities': [], 'Percentage of Patients with Complications': 60.0954895629022,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'Lawrence LLC', 'Location': 'Lithuania', 'Type of Institution': 'Private', 'Number of Years Worked There': 23, 'Medical Center Level': 'Primary', 'Number of Surgeries Performed': 12, 'Additional Responsibilities': ['Horticulturist, commercial', 'Technical brewer', 'Water engineer', 'Scientist, research (physical sciences)', 'Radiation protection practitioner'], 'Percentage of Patients with Complications': 73.24756213337257,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'George Ltd', 'Location': 'Lithuania', 'Type of Institution': 'Public', 'Number of Years Worked There': 16, 'Medical Center Level': 'Tertiary', 'Number of Surgeries Performed': 895, 'Additional Responsibilities': ['Forensic scientist', 'Contracting civil engineer', 'TEFL teacher', 'Industrial buyer', 'Designer, industrial/product'], 'Percentage of Patients with Complications': 37.190122036536785,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 {'Institution Name': 'Robinson-Wright', 'Location': 'Lithuania', 'Type of Institution': 'Private', 'Number of Years Worked There': 11, 'Medical Center Level': 'Secondary', 'Number of Surgeries Performed': 659, 'Additional Responsibilities': ['Database administrator'], 'Percentage of Patients with Complications': 61.12782646587379, 'Patient Feedback': 'The doctor was incredibly skilled and the experience was fantastic.', 'Patient Feedback Label': 5, 'Recommendation Letters': 'I would not recommend this surgeon for any position.', 'Recommendation Letters Label': 1, 'Recommendations from Former Employers': "This surgeon's performance was disappointing.", 'Recommendations from Former Employers Label': 1}]</t>
  </si>
  <si>
    <t>Young and Sons</t>
  </si>
  <si>
    <t>Kendra Long</t>
  </si>
  <si>
    <t>001-493-865-4006x44116</t>
  </si>
  <si>
    <t>[('Ethics in Medical Practice', 80, datetime.date(1998, 1, 11), datetime.date(2000, 12, 27)), ('Oncological Surgery', 52, datetime.date(2000, 10, 6), datetime.date(2001, 9, 3)), ('Pathology', 96, datetime.date(1996, 11, 14), datetime.date(1997, 10, 31)), ('Trauma Surgery', 76, datetime.date(1998, 1, 25), datetime.date(1996, 8, 1)), ('Cardiothoracic Surgery', 61, datetime.date(1998, 4, 24), datetime.date(2000, 7, 31)), ('Microbiology', 56, datetime.date(1998, 5, 6), datetime.date(2000, 3, 3)), ('Trauma Surgery', 80, datetime.date(2000, 6, 19), datetime.date(2000, 8, 18)), ('Emergency Medicine', 59, datetime.date(1999, 12, 18), datetime.date(2001, 7, 16)), ('Surgical Techniques', 86, datetime.date(2001, 4, 2), datetime.date(1996, 6, 26)), ('Anatomy', 62, datetime.date(1998, 4, 14), datetime.date(1995, 7, 9))]</t>
  </si>
  <si>
    <t>[{'Institution Name': 'Porter Ltd', 'Location': 'Ukraine', 'Type of Institution': 'Public', 'Number of Years Worked There': 5, 'Medical Center Level': 'Tertiary', 'Number of Surgeries Performed': 223, 'Additional Responsibilities': ['Ecologist', 'Horticultural therapist'], 'Percentage of Patients with Complications': 55.47283200029677,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 {'Institution Name': 'Moore, Phelps and Williams', 'Location': 'Ukraine', 'Type of Institution': 'Private', 'Number of Years Worked There': 23, 'Medical Center Level': 'Secondary', 'Number of Surgeries Performed': 227, 'Additional Responsibilities': ['Designer, furniture', 'Forensic psychologist', 'Video editor', 'Print production planner'], 'Percentage of Patients with Complications': 53.621846530267234, 'Patient Feedback': 'The doctor was professional, but the experience was average.', 'Patient Feedback Label': 3, 'Recommendation Letters': 'This surgeon has performed adequately. There are no major concerns, but also no standout qualities.', 'Recommendation Letters Label': 3, 'Recommendations from Former Employers': 'The surgeon has demonstrated adequate skills.', 'Recommendations from Former Employers Label': 3}]</t>
  </si>
  <si>
    <t>Logan, Lam and Cole</t>
  </si>
  <si>
    <t>Jonathan Clark</t>
  </si>
  <si>
    <t>[('Oncological Surgery', 89, datetime.date(2004, 6, 1), datetime.date(2007, 10, 12)), ('Emergency Medicine', 80, datetime.date(2004, 1, 30), datetime.date(2005, 10, 27)), ('Pathology', 82, datetime.date(2003, 9, 12), datetime.date(2006, 10, 22)), ('Trauma Surgery', 58, datetime.date(2006, 10, 23), datetime.date(2007, 3, 29)), ('Microbiology', 58, datetime.date(2002, 12, 22), datetime.date(2004, 2, 15)), ('Physiology', 83, datetime.date(2005, 4, 27), datetime.date(2003, 2, 28)), ('Biochemistry', 71, datetime.date(2005, 4, 27), datetime.date(2006, 6, 16)), ('Anesthesiology', 52, datetime.date(2006, 10, 25), datetime.date(2007, 7, 26)), ('Orthopedic Surgery', 75, datetime.date(2007, 9, 13), datetime.date(2003, 2, 18)), ('Anesthesiology', 83, datetime.date(2006, 4, 2), datetime.date(2003, 1, 2))]</t>
  </si>
  <si>
    <t>[{'Institution Name': 'Rice-Garcia', 'Location': 'Moldova', 'Type of Institution': 'Public', 'Number of Years Worked There': 10, 'Medical Center Level': 'Primary', 'Number of Surgeries Performed': 710, 'Additional Responsibilities': ['Cabin crew', 'Higher education lecturer'], 'Percentage of Patients with Complications': 42.67964377835117,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 {'Institution Name': 'Richards, Landry and Franco', 'Location': 'Moldova', 'Type of Institution': 'Private', 'Number of Years Worked There': 25, 'Medical Center Level': 'Primary', 'Number of Surgeries Performed': 982, 'Additional Responsibilities': ['Lecturer, higher education', 'Audiological scientist', 'Psychiatrist', 'Social research officer, government', 'Planning and development surveyor'], 'Percentage of Patients with Complications': 92.78092467542206, 'Patient Feedback': 'The surgery was poorly done, and I had complications.', 'Patient Feedback Label': 1, 'Recommendation Letters': 'The surgeon lacks the necessary skills for this role.', 'Recommendation Letters Label': 1, 'Recommendations from Former Employers': "There were occasional problems with this surgeon's work.", 'Recommendations from Former Employers Label': 2}]</t>
  </si>
  <si>
    <t>Parker Ltd</t>
  </si>
  <si>
    <t>Anthony Moore</t>
  </si>
  <si>
    <t>334-925-0778x57566</t>
  </si>
  <si>
    <t>[('Surgical Techniques', 56, datetime.date(2004, 3, 16), datetime.date(2005, 4, 21)), ('Plastic and Reconstructive Surgery', 64, datetime.date(2004, 12, 8), datetime.date(2005, 4, 24)), ('Vascular Surgery', 52, datetime.date(2005, 11, 24), datetime.date(2005, 11, 29)), ('Ethics in Medical Practice', 66, datetime.date(2006, 3, 31), datetime.date(2005, 10, 4)), ('Neurosurgery', 53, datetime.date(2005, 2, 1), datetime.date(2004, 12, 15)), ('Anesthesiology', 75, datetime.date(2004, 12, 12), datetime.date(2004, 12, 15)), ('Pathology', 79, datetime.date(2004, 4, 16), datetime.date(2005, 7, 6)), ('Physiology', 98, datetime.date(2004, 1, 8), datetime.date(2005, 1, 19)), ('Pharmacology', 92, datetime.date(2004, 10, 19), datetime.date(2004, 8, 14)), ('Emergency Medicine', 99, datetime.date(2005, 7, 31), datetime.date(2004, 3, 12))]</t>
  </si>
  <si>
    <t>[{'Institution Name': 'Harris, Jennings and Sanchez', 'Location': 'Poland', 'Type of Institution': 'Public', 'Number of Years Worked There': 3, 'Medical Center Level': 'Tertiary', 'Number of Surgeries Performed': 168, 'Additional Responsibilities': ['Journalist, newspaper', 'Commercial horticulturist', 'Production engineer'], 'Percentage of Patients with Complications': 36.17316931550929, 'Patient Feedback': 'The surgery was a success and the follow-up care was great.', 'Patient Feedback Label': 4, 'Recommendation Letters': 'I highly recommend this surgeon for their exceptional skills and professionalism.', 'Recommendation Letters Label': 5, 'Recommendations from Former Employers': 'The surgeon meets the necessary professional criteria.', 'Recommendations from Former Employers Label': 3}]</t>
  </si>
  <si>
    <t>Jackson-Kemp</t>
  </si>
  <si>
    <t>Christopher Wallace</t>
  </si>
  <si>
    <t>001-678-509-1135x6734</t>
  </si>
  <si>
    <t>[('Ethics in Medical Practice', 76, datetime.date(2003, 5, 19), datetime.date(2005, 4, 23)), ('Anesthesiology', 86, datetime.date(2004, 1, 1), datetime.date(2003, 1, 25)), ('Orthopedic Surgery', 65, datetime.date(2003, 5, 4), datetime.date(2004, 3, 16)), ('Neurosurgery', 62, datetime.date(2005, 11, 11), datetime.date(2004, 5, 30)), ('Neurosurgery', 85, datetime.date(2004, 3, 20), datetime.date(2004, 9, 28)), ('Neurosurgery', 60, datetime.date(2005, 6, 21), datetime.date(2003, 12, 2)), ('Neurosurgery', 52, datetime.date(2003, 4, 14), datetime.date(2003, 1, 4)), ('Robotic Surgery', 58, datetime.date(2003, 12, 15), datetime.date(2004, 5, 13)), ('Microbiology', 93, datetime.date(2003, 10, 15), datetime.date(2003, 9, 20)), ('Anatomy', 79, datetime.date(2003, 10, 14), datetime.date(2005, 5, 14))]</t>
  </si>
  <si>
    <t>[{'Institution Name': 'Johnston PLC', 'Location': 'Russia', 'Type of Institution': 'Private', 'Number of Years Worked There': 5, 'Medical Center Level': 'Secondary', 'Number of Surgeries Performed': 731, 'Additional Responsibilities': ['Race relations officer', 'Publishing copy'], 'Percentage of Patients with Complications': 44.18368049228222,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'Mills-Flores', 'Location': 'Russia', 'Type of Institution': 'Private', 'Number of Years Worked There': 11, 'Medical Center Level': 'Tertiary', 'Number of Surgeries Performed': 797, 'Additional Responsibilities': [], 'Percentage of Patients with Complications': 76.13346407613379,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'Avery, Ewing and Garza', 'Location': 'Russia', 'Type of Institution': 'Public', 'Number of Years Worked There': 18, 'Medical Center Level': 'Tertiary', 'Number of Surgeries Performed': 414, 'Additional Responsibilities': ['Operational investment banker'], 'Percentage of Patients with Complications': 11.40450411533196,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 {'Institution Name': 'Palmer Ltd', 'Location': 'Russia', 'Type of Institution': 'Public', 'Number of Years Worked There': 9, 'Medical Center Level': 'Primary', 'Number of Surgeries Performed': 966, 'Additional Responsibilities': ['Tour manager', 'Biomedical engineer', 'Interpreter', 'Producer, television/film/video', 'Sound technician, broadcasting/film/video'], 'Percentage of Patients with Complications': 16.545865185699917, 'Patient Feedback': 'The surgery was perfect and the doctor was highly skilled.', 'Patient Feedback Label': 5, 'Recommendation Letters': "There have been occasional lapses in this surgeon's performance.", 'Recommendation Letters Label': 2, 'Recommendations from Former Employers': "The surgeon's work is consistently outstanding.", 'Recommendations from Former Employers Label': 5}]</t>
  </si>
  <si>
    <t>Brown-Ward</t>
  </si>
  <si>
    <t>Heather Morgan</t>
  </si>
  <si>
    <t>462-369-6322x169</t>
  </si>
  <si>
    <t>[('Biochemistry', 52, datetime.date(2006, 7, 23), datetime.date(2000, 11, 1)), ('Physiology', 72, datetime.date(2003, 6, 16), datetime.date(1998, 5, 15)), ('Emergency Medicine', 85, datetime.date(1997, 5, 7), datetime.date(2002, 7, 31)), ('Physiology', 72, datetime.date(2003, 11, 19), datetime.date(2006, 1, 9)), ('Neurosurgery', 70, datetime.date(2006, 7, 23), datetime.date(1998, 2, 28)), ('Surgical Techniques', 85, datetime.date(1997, 10, 24), datetime.date(1997, 10, 26)), ('Cardiothoracic Surgery', 81, datetime.date(2005, 8, 17), datetime.date(1997, 9, 23)), ('Anesthesiology', 52, datetime.date(1998, 1, 25), datetime.date(2001, 7, 18)), ('Ethics in Medical Practice', 62, datetime.date(2001, 2, 4), datetime.date(2006, 12, 28)), ('Anatomy', 79, datetime.date(2004, 3, 11), datetime.date(2004, 2, 4))]</t>
  </si>
  <si>
    <t>[{'Institution Name': 'Holt, Bowen and Graham', 'Location': 'United States', 'Type of Institution': 'Public', 'Number of Years Worked There': 3, 'Medical Center Level': 'Secondary', 'Number of Surgeries Performed': 827, 'Additional Responsibilities': [], 'Percentage of Patients with Complications': 18.925679027317777,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'Schmitt-Vincent', 'Location': 'United States', 'Type of Institution': 'Public', 'Number of Years Worked There': 5, 'Medical Center Level': 'Tertiary', 'Number of Surgeries Performed': 693, 'Additional Responsibilities': ['Facilities manager', 'Purchasing manager', 'Manufacturing systems engineer', 'Geologist, engineering', 'Engineer, electronics'], 'Percentage of Patients with Complications': 17.71521216083708,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 {'Institution Name': 'Mitchell Group', 'Location': 'United States', 'Type of Institution': 'Private', 'Number of Years Worked There': 18, 'Medical Center Level': 'Secondary', 'Number of Surgeries Performed': 378, 'Additional Responsibilities': [], 'Percentage of Patients with Complications': 19.69449893685694, 'Patient Feedback': 'I am happy with the outcome of the surgery and the care provided.', 'Patient Feedback Label': 4, 'Recommendation Letters': 'There have been sporadic complaints about this surgeon.', 'Recommendation Letters Label': 2, 'Recommendations from Former Employers': 'This surgeon is a highly valuable asset to any team.', 'Recommendations from Former Employers Label': 5}]</t>
  </si>
  <si>
    <t>Ashley Hughes</t>
  </si>
  <si>
    <t>[('Microbiology', 68, datetime.date(2002, 9, 30), datetime.date(1999, 10, 14)), ('Plastic and Reconstructive Surgery', 65, datetime.date(1998, 6, 29), datetime.date(2003, 6, 19)), ('Vascular Surgery', 68, datetime.date(2004, 7, 12), datetime.date(2003, 4, 17)), ('Pharmacology', 64, datetime.date(1998, 1, 11), datetime.date(2000, 11, 18)), ('Trauma Surgery', 77, datetime.date(1997, 10, 12), datetime.date(2003, 12, 1)), ('Anatomy', 90, datetime.date(1996, 10, 2), datetime.date(2001, 7, 1)), ('Orthopedic Surgery', 60, datetime.date(2003, 5, 12), datetime.date(1999, 2, 16)), ('Microbiology', 64, datetime.date(2004, 7, 7), datetime.date(2002, 6, 29)), ('Neurosurgery', 71, datetime.date(1997, 7, 29), datetime.date(2000, 1, 8)), ('Orthopedic Surgery', 72, datetime.date(2004, 9, 11), datetime.date(1998, 6, 14))]</t>
  </si>
  <si>
    <t>[{'Institution Name': 'Davis, Santos and Watson', 'Location': 'United Kingdom', 'Type of Institution': 'Private', 'Number of Years Worked There': 30, 'Medical Center Level': 'Primary', 'Number of Surgeries Performed': 504, 'Additional Responsibilities': ['Equality and diversity officer', 'Arts development officer'], 'Percentage of Patients with Complications': 50.93620997043373,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'Martin-Lopez', 'Location': 'United Kingdom', 'Type of Institution': 'Private', 'Number of Years Worked There': 14, 'Medical Center Level': 'Primary', 'Number of Surgeries Performed': 243, 'Additional Responsibilities': ['Production manager', 'Buyer, industrial'], 'Percentage of Patients with Complications': 27.55089920504349,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 {'Institution Name': 'Mann-Fernandez', 'Location': 'United Kingdom', 'Type of Institution': 'Public', 'Number of Years Worked There': 15, 'Medical Center Level': 'Secondary', 'Number of Surgeries Performed': 367, 'Additional Responsibilities': ['Production assistant, radio', 'Chartered management accountant', 'Sports coach'], 'Percentage of Patients with Complications': 20.115276928431204, 'Patient Feedback': 'I experienced severe complications due to the surgery.', 'Patient Feedback Label': 1, 'Recommendation Letters': "The surgeon's work is sufficient and meets basic standards.", 'Recommendation Letters Label': 3, 'Recommendations from Former Employers': "This surgeon's performance had highs and lows.", 'Recommendations from Former Employers Label': 2}]</t>
  </si>
  <si>
    <t>Poole-Flores</t>
  </si>
  <si>
    <t>Michelle Pierce</t>
  </si>
  <si>
    <t>001-934-487-4094x1732</t>
  </si>
  <si>
    <t>[('Anatomy', 90, datetime.date(2004, 3, 18), datetime.date(2000, 10, 8)), ('Neurosurgery', 91, datetime.date(2001, 10, 17), datetime.date(2000, 3, 5)), ('Pediatric Surgery', 93, datetime.date(2002, 7, 24), datetime.date(1998, 6, 3)), ('Microbiology', 68, datetime.date(2001, 12, 3), datetime.date(1998, 3, 2)), ('Orthopedic Surgery', 97, datetime.date(2003, 5, 5), datetime.date(2000, 7, 22)), ('Anatomy', 53, datetime.date(2000, 6, 12), datetime.date(1999, 8, 11)), ('Pharmacology', 71, datetime.date(2002, 1, 2), datetime.date(2002, 1, 28)), ('Emergency Medicine', 80, datetime.date(2000, 1, 18), datetime.date(1999, 5, 2)), ('Transplant Surgery', 62, datetime.date(2003, 2, 20), datetime.date(2004, 8, 13)), ('Pathology', 100, datetime.date(2000, 9, 3), datetime.date(2003, 4, 22))]</t>
  </si>
  <si>
    <t>[{'Institution Name': 'Robles-Cook', 'Location': 'Germany', 'Type of Institution': 'Public', 'Number of Years Worked There': 8, 'Medical Center Level': 'Primary', 'Number of Surgeries Performed': 760, 'Additional Responsibilities': ['Financial risk analyst', 'Database administrator', 'Risk analyst'], 'Percentage of Patients with Complications': 93.83364975530752,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'Sheppard Ltd', 'Location': 'Germany', 'Type of Institution': 'Private', 'Number of Years Worked There': 17, 'Medical Center Level': 'Tertiary', 'Number of Surgeries Performed': 128, 'Additional Responsibilities': ['Engineer, land', 'Petroleum engineer', 'Counsellor'], 'Percentage of Patients with Complications': 6.845125676219044,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'Newman-Heath', 'Location': 'Germany', 'Type of Institution': 'Private', 'Number of Years Worked There': 27, 'Medical Center Level': 'Secondary', 'Number of Surgeries Performed': 357, 'Additional Responsibilities': [], 'Percentage of Patients with Complications': 45.994251567393775,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 {'Institution Name': 'Boyd Group', 'Location': 'Germany', 'Type of Institution': 'Public', 'Number of Years Worked There': 18, 'Medical Center Level': 'Secondary', 'Number of Surgeries Performed': 479, 'Additional Responsibilities': ['Phytotherapist', 'Engineer, petroleum', 'Air cabin crew', 'Event organiser', 'Commercial art gallery manager'], 'Percentage of Patients with Complications': 81.3142523501094, 'Patient Feedback': "Couldn't be happier with the surgery and the follow-up care.", 'Patient Feedback Label': 5, 'Recommendation Letters': 'The surgeon performs adequately under normal conditions.', 'Recommendation Letters Label': 3, 'Recommendations from Former Employers': "There were some inconsistencies in this surgeon's performance.", 'Recommendations from Former Employers Label': 2}]</t>
  </si>
  <si>
    <t>Lee-Blair</t>
  </si>
  <si>
    <t>Michelle Hill</t>
  </si>
  <si>
    <t>705.675.7067</t>
  </si>
  <si>
    <t>[('Cardiothoracic Surgery', 55, datetime.date(1999, 12, 11), datetime.date(2006, 1, 10)), ('Pathology', 92, datetime.date(2002, 4, 5), datetime.date(2006, 1, 2)), ('Emergency Medicine', 62, datetime.date(2000, 11, 30), datetime.date(1998, 4, 21)), ('Neurosurgery', 80, datetime.date(1998, 6, 16), datetime.date(2004, 2, 17)), ('Transplant Surgery', 66, datetime.date(2004, 8, 2), datetime.date(2004, 1, 12)), ('Plastic and Reconstructive Surgery', 90, datetime.date(2005, 11, 17), datetime.date(1998, 11, 27)), ('Vascular Surgery', 84, datetime.date(2005, 9, 9), datetime.date(2004, 6, 23)), ('Pediatric Surgery', 66, datetime.date(2000, 11, 21), datetime.date(2001, 10, 18)), ('Oncological Surgery', 80, datetime.date(2006, 1, 7), datetime.date(2003, 7, 21)), ('Neurosurgery', 78, datetime.date(1999, 1, 4), datetime.date(2002, 6, 20))]</t>
  </si>
  <si>
    <t>[{'Institution Name': 'Farley-Green', 'Location': 'United States', 'Type of Institution': 'Public', 'Number of Years Worked There': 30, 'Medical Center Level': 'Primary', 'Number of Surgeries Performed': 740, 'Additional Responsibilities': [], 'Percentage of Patients with Complications': 49.44416915204651,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'Welch Ltd', 'Location': 'United States', 'Type of Institution': 'Private', 'Number of Years Worked There': 4, 'Medical Center Level': 'Secondary', 'Number of Surgeries Performed': 134, 'Additional Responsibilities': ['Paediatric nurse', 'Clinical biochemist'], 'Percentage of Patients with Complications': 81.56079143800979,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 {'Institution Name': 'Gutierrez, Barnes and Reyes', 'Location': 'United States', 'Type of Institution': 'Private', 'Number of Years Worked There': 26, 'Medical Center Level': 'Primary', 'Number of Surgeries Performed': 589, 'Additional Responsibilities': ['Occupational psychologist', 'Software engineer', 'Video editor', 'Research scientist (physical sciences)'], 'Percentage of Patients with Complications': 6.0222318980320715, 'Patient Feedback': 'The surgery was fine, not great but not terrible either.', 'Patient Feedback Label': 3, 'Recommendation Letters': 'This surgeon has been a source of multiple complaints.', 'Recommendation Letters Label': 1, 'Recommendations from Former Employers': 'This surgeon is an outstanding member of any medical team.', 'Recommendations from Former Employers Label': 5}]</t>
  </si>
  <si>
    <t>Thomas LLC</t>
  </si>
  <si>
    <t>Julia Murphy</t>
  </si>
  <si>
    <t>[('Ethics in Medical Practice', 76, datetime.date(1999, 2, 2), datetime.date(1998, 9, 11)), ('Pharmacology', 57, datetime.date(1998, 9, 16), datetime.date(2002, 4, 28)), ('Trauma Surgery', 85, datetime.date(1999, 7, 12), datetime.date(1998, 6, 12)), ('Orthopedic Surgery', 85, datetime.date(1999, 3, 18), datetime.date(1998, 3, 9)), ('Microbiology', 63, datetime.date(1998, 9, 10), datetime.date(2002, 1, 10)), ('Microbiology', 62, datetime.date(2001, 2, 25), datetime.date(2001, 3, 14)), ('Physiology', 95, datetime.date(2000, 6, 26), datetime.date(2000, 6, 2)), ('Anesthesiology', 65, datetime.date(2001, 12, 17), datetime.date(1998, 4, 7)), ('Plastic and Reconstructive Surgery', 51, datetime.date(1999, 10, 30), datetime.date(2000, 9, 12)), ('Anatomy', 88, datetime.date(2002, 2, 3), datetime.date(2000, 5, 31))]</t>
  </si>
  <si>
    <t>[{'Institution Name': 'Torres Group', 'Location': 'Philippines', 'Type of Institution': 'Private', 'Number of Years Worked There': 13, 'Medical Center Level': 'Tertiary', 'Number of Surgeries Performed': 317, 'Additional Responsibilities': ['Tax inspector', 'Planning and development surveyor'], 'Percentage of Patients with Complications': 24.272833853711738, 'Patient Feedback': "The doctor's attitude was dismissive and uncaring.", 'Patient Feedback Label': 1, 'Recommendation Letters': 'This surgeon is a top-notch professional.', 'Recommendation Letters Label': 4, 'Recommendations from Former Employers': 'I highly recommend this surgeon for their outstanding abilities.', 'Recommendations from Former Employers Label': 5}]</t>
  </si>
  <si>
    <t>Brown-Snyder</t>
  </si>
  <si>
    <t>Kenneth Manning</t>
  </si>
  <si>
    <t>(762)397-8426x113</t>
  </si>
  <si>
    <t>[('Oncological Surgery', 88, datetime.date(2002, 4, 6), datetime.date(2000, 12, 8)), ('Physiology', 50, datetime.date(2001, 10, 30), datetime.date(2002, 3, 17)), ('Biochemistry', 80, datetime.date(1997, 4, 3), datetime.date(2000, 2, 5)), ('Vascular Surgery', 52, datetime.date(2002, 5, 2), datetime.date(1997, 6, 28)), ('Physiology', 60, datetime.date(1997, 12, 6), datetime.date(2000, 12, 3)), ('Biochemistry', 67, datetime.date(1999, 3, 30), datetime.date(1998, 2, 27)), ('Pediatric Surgery', 81, datetime.date(2001, 10, 5), datetime.date(1998, 9, 2)), ('Robotic Surgery', 84, datetime.date(1997, 4, 19), datetime.date(2002, 3, 6)), ('Pediatric Surgery', 61, datetime.date(2000, 1, 12), datetime.date(2002, 2, 2)), ('Anesthesiology', 92, datetime.date(2001, 3, 6), datetime.date(2002, 3, 11))]</t>
  </si>
  <si>
    <t>[{'Institution Name': 'Waters-Martinez', 'Location': 'Argentina', 'Type of Institution': 'Public', 'Number of Years Worked There': 27, 'Medical Center Level': 'Secondary', 'Number of Surgeries Performed': 703, 'Additional Responsibilities': ['Nutritional therapist'], 'Percentage of Patients with Complications': 84.71112123803695,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'Ramirez PLC', 'Location': 'Argentina', 'Type of Institution': 'Public', 'Number of Years Worked There': 4, 'Medical Center Level': 'Secondary', 'Number of Surgeries Performed': 835, 'Additional Responsibilities': ['Health visitor'], 'Percentage of Patients with Complications': 57.394376919186804,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'Green PLC', 'Location': 'Argentina', 'Type of Institution': 'Private', 'Number of Years Worked There': 12, 'Medical Center Level': 'Primary', 'Number of Surgeries Performed': 197, 'Additional Responsibilities': ['Psychotherapist, dance movement', 'Make'], 'Percentage of Patients with Complications': 29.936815024865105,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'Jordan PLC', 'Location': 'Argentina', 'Type of Institution': 'Public', 'Number of Years Worked There': 8, 'Medical Center Level': 'Secondary', 'Number of Surgeries Performed': 771, 'Additional Responsibilities': ['Holiday representative', 'Animator'], 'Percentage of Patients with Complications': 54.836867965196824,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 {'Institution Name': 'Curtis and Sons', 'Location': 'Argentina', 'Type of Institution': 'Private', 'Number of Years Worked There': 26, 'Medical Center Level': 'Secondary', 'Number of Surgeries Performed': 910, 'Additional Responsibilities': ['Teacher, adult education', 'Sales professional, IT', 'Mining engineer'], 'Percentage of Patients with Complications': 8.202028839254716, 'Patient Feedback': 'The doctor provided excellent care and the surgery went well.', 'Patient Feedback Label': 4, 'Recommendation Letters': 'I strongly endorse this surgeon for any advanced role.', 'Recommendation Letters Label': 4, 'Recommendations from Former Employers': 'This surgeon is highly reliable and competent.', 'Recommendations from Former Employers Label': 4}]</t>
  </si>
  <si>
    <t>Jackson Group</t>
  </si>
  <si>
    <t>Jared Brown</t>
  </si>
  <si>
    <t>582.435.9837x53243</t>
  </si>
  <si>
    <t>[('Surgical Techniques', 75, datetime.date(2005, 7, 29), datetime.date(1995, 7, 11)), ('Plastic and Reconstructive Surgery', 74, datetime.date(1997, 11, 29), datetime.date(2003, 4, 28)), ('Orthopedic Surgery', 82, datetime.date(1998, 1, 29), datetime.date(1998, 9, 15)), ('Oncological Surgery', 83, datetime.date(2000, 6, 15), datetime.date(2002, 1, 9)), ('Robotic Surgery', 54, datetime.date(2001, 2, 19), datetime.date(2000, 3, 6)), ('Emergency Medicine', 99, datetime.date(1998, 9, 15), datetime.date(2002, 9, 20)), ('Anesthesiology', 68, datetime.date(2003, 10, 15), datetime.date(2001, 6, 19)), ('Anatomy', 79, datetime.date(2003, 4, 21), datetime.date(2003, 10, 3)), ('Ethics in Medical Practice', 84, datetime.date(2003, 8, 23), datetime.date(2003, 3, 12)), ('Anesthesiology', 50, datetime.date(1996, 3, 5), datetime.date(2003, 9, 5))]</t>
  </si>
  <si>
    <t>[{'Institution Name': 'Preston Group', 'Location': 'Uzbekistan', 'Type of Institution': 'Public', 'Number of Years Worked There': 24, 'Medical Center Level': 'Tertiary', 'Number of Surgeries Performed': 450, 'Additional Responsibilities': ['Bookseller', 'Public relations account executive', 'Engineer, technical sales', 'Hydrogeologist'], 'Percentage of Patients with Complications': 27.26921962716604,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 {'Institution Name': 'Campbell, Malone and Strickland', 'Location': 'Uzbekistan', 'Type of Institution': 'Public', 'Number of Years Worked There': 20, 'Medical Center Level': 'Secondary', 'Number of Surgeries Performed': 454, 'Additional Responsibilities': ['Theatre stage manager', 'Community development worker', 'Counselling psychologist'], 'Percentage of Patients with Complications': 46.44605537347598, 'Patient Feedback': 'The surgery was poorly done, and I had complications.', 'Patient Feedback Label': 1, 'Recommendation Letters': 'The surgeon has shown satisfactory skills.', 'Recommendation Letters Label': 3, 'Recommendations from Former Employers': 'The surgeon performs satisfactorily in most cases.', 'Recommendations from Former Employers Label': 3}]</t>
  </si>
  <si>
    <t>Silva, Wright and Johnson</t>
  </si>
  <si>
    <t>Michael Anthony</t>
  </si>
  <si>
    <t>(812)218-7761</t>
  </si>
  <si>
    <t>[('Pediatric Surgery', 72, datetime.date(2001, 8, 18), datetime.date(2002, 8, 30)), ('Plastic and Reconstructive Surgery', 72, datetime.date(2000, 11, 19), datetime.date(2001, 7, 8)), ('Robotic Surgery', 97, datetime.date(2002, 1, 12), datetime.date(2001, 5, 28)), ('Pharmacology', 62, datetime.date(2001, 9, 19), datetime.date(2001, 6, 19)), ('Plastic and Reconstructive Surgery', 92, datetime.date(2000, 4, 22), datetime.date(1999, 6, 2)), ('Plastic and Reconstructive Surgery', 71, datetime.date(1999, 10, 12), datetime.date(2001, 11, 2)), ('Pediatric Surgery', 71, datetime.date(2000, 3, 31), datetime.date(2003, 2, 21)), ('Plastic and Reconstructive Surgery', 99, datetime.date(1999, 7, 12), datetime.date(2001, 5, 30)), ('Oncological Surgery', 86, datetime.date(1999, 7, 3), datetime.date(2002, 10, 18)), ('Plastic and Reconstructive Surgery', 94, datetime.date(2000, 6, 14), datetime.date(2002, 5, 24))]</t>
  </si>
  <si>
    <t>[{'Institution Name': 'Clark, Tran and Guzman', 'Location': 'Ukraine', 'Type of Institution': 'Private', 'Number of Years Worked There': 27, 'Medical Center Level': 'Tertiary', 'Number of Surgeries Performed': 42, 'Additional Responsibilities': ['Stage manager', 'Banker', 'Chartered certified accountant', 'Information systems manager'], 'Percentage of Patients with Complications': 60.04407924929116,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'Coleman, Hooper and Taylor', 'Location': 'Ukraine', 'Type of Institution': 'Public', 'Number of Years Worked There': 29, 'Medical Center Level': 'Primary', 'Number of Surgeries Performed': 320, 'Additional Responsibilities': ['Medical technical officer'], 'Percentage of Patients with Complications': 24.921996448671603,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'Ward-Hughes', 'Location': 'Ukraine', 'Type of Institution': 'Private', 'Number of Years Worked There': 13, 'Medical Center Level': 'Secondary', 'Number of Surgeries Performed': 138, 'Additional Responsibilities': ['Scientist, research (life sciences)', 'Conservation officer, nature', 'Cartographer', 'Minerals surveyor', 'Mechanical engineer'], 'Percentage of Patients with Complications': 48.08599219765265,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'Mcmillan-Fuller', 'Location': 'Ukraine', 'Type of Institution': 'Private', 'Number of Years Worked There': 15, 'Medical Center Level': 'Secondary', 'Number of Surgeries Performed': 378, 'Additional Responsibilities': ['Surveyor, quantity', 'Geophysical data processor', 'Clinical cytogeneticist', 'Clinical molecular geneticist'], 'Percentage of Patients with Complications': 94.21926419777161,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 {'Institution Name': 'Brown-Page', 'Location': 'Ukraine', 'Type of Institution': 'Private', 'Number of Years Worked There': 11, 'Medical Center Level': 'Primary', 'Number of Surgeries Performed': 140, 'Additional Responsibilities': ['Legal secretary', 'Oncologist', 'Engineer, energy', 'Copy', 'Museum education officer'], 'Percentage of Patients with Complications': 81.85823519311846, 'Patient Feedback': 'A typical surgical experience, nothing outstanding.', 'Patient Feedback Label': 3, 'Recommendation Letters': 'This surgeon has shown great dedication and skill.', 'Recommendation Letters Label': 4, 'Recommendations from Former Employers': "There were occasional problems with this surgeon's reliability.", 'Recommendations from Former Employers Label': 2}]</t>
  </si>
  <si>
    <t>Hunter Ltd</t>
  </si>
  <si>
    <t>Miss Michelle Spencer</t>
  </si>
  <si>
    <t>(458)565-6754</t>
  </si>
  <si>
    <t>[('Plastic and Reconstructive Surgery', 100, datetime.date(1999, 8, 23), datetime.date(1998, 11, 10)), ('Orthopedic Surgery', 70, datetime.date(1999, 1, 4), datetime.date(1999, 1, 8)), ('Cardiothoracic Surgery', 94, datetime.date(1998, 2, 17), datetime.date(1997, 12, 8)), ('Surgical Techniques', 87, datetime.date(1998, 5, 21), datetime.date(1999, 3, 11)), ('Cardiothoracic Surgery', 84, datetime.date(1999, 7, 21), datetime.date(1999, 9, 22)), ('Ethics in Medical Practice', 84, datetime.date(1999, 7, 2), datetime.date(1999, 12, 27)), ('Trauma Surgery', 88, datetime.date(1999, 7, 10), datetime.date(1999, 1, 3)), ('Orthopedic Surgery', 84, datetime.date(1998, 12, 10), datetime.date(1999, 4, 26)), ('Anatomy', 89, datetime.date(1998, 10, 3), datetime.date(1999, 8, 17)), ('Transplant Surgery', 97, datetime.date(1998, 12, 30), datetime.date(1999, 11, 5))]</t>
  </si>
  <si>
    <t>[{'Institution Name': 'Brown and Sons', 'Location': 'Canada', 'Type of Institution': 'Private', 'Number of Years Worked There': 28, 'Medical Center Level': 'Primary', 'Number of Surgeries Performed': 603, 'Additional Responsibilities': ['Research scientist (physical sciences)'], 'Percentage of Patients with Complications': 41.32469209297474,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 {'Institution Name': 'Perez, Hayes and Hill', 'Location': 'Canada', 'Type of Institution': 'Private', 'Number of Years Worked There': 30, 'Medical Center Level': 'Secondary', 'Number of Surgeries Performed': 230, 'Additional Responsibilities': [], 'Percentage of Patients with Complications': 25.82755302460442, 'Patient Feedback': 'I am satisfied with the results of the surgery.', 'Patient Feedback Label': 4, 'Recommendation Letters': "The surgeon's work is reliable and meets expectations.", 'Recommendation Letters Label': 3, 'Recommendations from Former Employers': 'This surgeon is highly competent and professional.', 'Recommendations from Former Employers Label': 4}]</t>
  </si>
  <si>
    <t>Mclaughlin, Carter and Cole</t>
  </si>
  <si>
    <t>Terrence Hancock</t>
  </si>
  <si>
    <t>001-798-404-4112x681</t>
  </si>
  <si>
    <t>[('Pathology', 56, datetime.date(2001, 9, 5), datetime.date(2001, 11, 12)), ('Vascular Surgery', 80, datetime.date(1999, 8, 9), datetime.date(2000, 1, 23)), ('Vascular Surgery', 62, datetime.date(2002, 9, 10), datetime.date(2002, 2, 26)), ('Microbiology', 96, datetime.date(2001, 11, 24), datetime.date(2001, 8, 10)), ('Neurosurgery', 78, datetime.date(2000, 8, 24), datetime.date(1999, 6, 12)), ('Microbiology', 51, datetime.date(1999, 5, 11), datetime.date(2001, 11, 12)), ('Transplant Surgery', 72, datetime.date(2001, 10, 20), datetime.date(2002, 2, 5)), ('Pediatric Surgery', 98, datetime.date(1999, 12, 20), datetime.date(2002, 8, 24)), ('Cardiothoracic Surgery', 59, datetime.date(2001, 11, 24), datetime.date(2000, 6, 7)), ('Robotic Surgery', 73, datetime.date(2002, 11, 2), datetime.date(1999, 9, 26))]</t>
  </si>
  <si>
    <t>[{'Institution Name': 'Ingram PLC', 'Location': 'Russia', 'Type of Institution': 'Public', 'Number of Years Worked There': 12, 'Medical Center Level': 'Secondary', 'Number of Surgeries Performed': 464, 'Additional Responsibilities': [], 'Percentage of Patients with Complications': 4.368294915816106,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'Wright, Thompson and Jenkins', 'Location': 'Russia', 'Type of Institution': 'Public', 'Number of Years Worked There': 12, 'Medical Center Level': 'Primary', 'Number of Surgeries Performed': 57, 'Additional Responsibilities': ['Therapist, horticultural', 'Further education lecturer', 'Theatre director', 'Medical technical officer', 'Embryologist, clinical'], 'Percentage of Patients with Complications': 92.13747781928765,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'Lewis PLC', 'Location': 'Russia', 'Type of Institution': 'Private', 'Number of Years Worked There': 11, 'Medical Center Level': 'Primary', 'Number of Surgeries Performed': 534, 'Additional Responsibilities': ['Broadcast journalist', 'Seismic interpreter', 'Writer'], 'Percentage of Patients with Complications': 30.413274426795812,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'Evans, Walker and Valdez', 'Location': 'Russia', 'Type of Institution': 'Private', 'Number of Years Worked There': 8, 'Medical Center Level': 'Primary', 'Number of Surgeries Performed': 123, 'Additional Responsibilities': ['Radiographer, therapeutic', 'Cartographer'], 'Percentage of Patients with Complications': 14.329983090844268,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 {'Institution Name': 'Williams and Sons', 'Location': 'Russia', 'Type of Institution': 'Private', 'Number of Years Worked There': 30, 'Medical Center Level': 'Tertiary', 'Number of Surgeries Performed': 857, 'Additional Responsibilities': ['Operational investment banker', 'Teacher, adult education', 'Administrator, education', 'Associate Professor', 'Estate manager/land agent'], 'Percentage of Patients with Complications': 1.6701791086846773, 'Patient Feedback': 'The procedure was performed competently.', 'Patient Feedback Label': 3, 'Recommendation Letters': 'There are some areas where this surgeon needs to improve.', 'Recommendation Letters Label': 2, 'Recommendations from Former Employers': "The surgeon's work is of consistently high quality.", 'Recommendations from Former Employers Label': 4}]</t>
  </si>
  <si>
    <t>Scott PLC</t>
  </si>
  <si>
    <t>Devin Duncan</t>
  </si>
  <si>
    <t>001-549-201-2250x15633</t>
  </si>
  <si>
    <t>[('Anatomy', 54, datetime.date(2002, 1, 9), datetime.date(2002, 7, 25)), ('Surgical Techniques', 74, datetime.date(2005, 10, 28), datetime.date(2004, 7, 14)), ('Vascular Surgery', 91, datetime.date(2008, 5, 20), datetime.date(2007, 3, 4)), ('Biochemistry', 97, datetime.date(2006, 4, 11), datetime.date(2002, 8, 17)), ('Plastic and Reconstructive Surgery', 59, datetime.date(2005, 5, 12), datetime.date(2003, 11, 26)), ('Surgical Techniques', 57, datetime.date(2009, 3, 8), datetime.date(2008, 9, 16)), ('Biochemistry', 54, datetime.date(2004, 3, 15), datetime.date(2005, 6, 18)), ('Anatomy', 89, datetime.date(2006, 5, 22), datetime.date(2008, 8, 2)), ('Vascular Surgery', 72, datetime.date(2008, 1, 24), datetime.date(2007, 6, 25)), ('Ethics in Medical Practice', 84, datetime.date(2008, 5, 24), datetime.date(2008, 2, 18))]</t>
  </si>
  <si>
    <t>[{'Institution Name': 'Ruiz PLC', 'Location': 'Russia', 'Type of Institution': 'Private', 'Number of Years Worked There': 23, 'Medical Center Level': 'Secondary', 'Number of Surgeries Performed': 317, 'Additional Responsibilities': ['Health service manager', 'Engineer, broadcasting (operations)', 'Chief Executive Officer', 'Civil engineer, contracting'], 'Percentage of Patients with Complications': 5.384752578443075,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'White, Mercado and Hernandez', 'Location': 'Russia', 'Type of Institution': 'Private', 'Number of Years Worked There': 21, 'Medical Center Level': 'Tertiary', 'Number of Surgeries Performed': 197, 'Additional Responsibilities': ['Ship broker', 'Gaffer', 'Set designer', 'Chartered accountant', 'Legal secretary'], 'Percentage of Patients with Complications': 99.25908798964015,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'Herrera, Bowers and Allison', 'Location': 'Russia', 'Type of Institution': 'Public', 'Number of Years Worked There': 30, 'Medical Center Level': 'Primary', 'Number of Surgeries Performed': 978, 'Additional Responsibilities': ['Professor Emeritus'], 'Percentage of Patients with Complications': 94.63487230185657,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'Roman-Bell', 'Location': 'Russia', 'Type of Institution': 'Private', 'Number of Years Worked There': 27, 'Medical Center Level': 'Tertiary', 'Number of Surgeries Performed': 582, 'Additional Responsibilities': ['Office manager', 'Lobbyist'], 'Percentage of Patients with Complications': 39.11357145392552,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 {'Institution Name': 'Smith, Weeks and Ball', 'Location': 'Russia', 'Type of Institution': 'Public', 'Number of Years Worked There': 18, 'Medical Center Level': 'Secondary', 'Number of Surgeries Performed': 548, 'Additional Responsibilities': ['Building surveyor', 'Insurance claims handler', 'Paediatric nurse', 'Fisheries officer', 'English as a second language teacher'], 'Percentage of Patients with Complications': 71.28001222407948, 'Patient Feedback': 'A standard experience. The doctor did their job.', 'Patient Feedback Label': 3, 'Recommendation Letters': "The surgeon's work is sufficient and meets basic standards.", 'Recommendation Letters Label': 3, 'Recommendations from Former Employers': "The surgeon's work is consistently of high quality.", 'Recommendations from Former Employers Label': 4}]</t>
  </si>
  <si>
    <t>Campbell-Brown</t>
  </si>
  <si>
    <t>Javier Butler</t>
  </si>
  <si>
    <t>603.678.2191</t>
  </si>
  <si>
    <t>[('Transplant Surgery', 73, datetime.date(2004, 2, 29), datetime.date(2004, 1, 12)), ('Cardiothoracic Surgery', 67, datetime.date(2004, 3, 5), datetime.date(2004, 3, 5)), ('Pharmacology', 69, datetime.date(2004, 3, 13), datetime.date(2004, 1, 8)), ('Robotic Surgery', 98, datetime.date(2004, 3, 27), datetime.date(2004, 3, 24)), ('Robotic Surgery', 82, datetime.date(2004, 1, 6), datetime.date(2004, 2, 6)), ('Surgical Techniques', 76, datetime.date(2004, 3, 24), datetime.date(2004, 2, 16)), ('Cardiothoracic Surgery', 61, datetime.date(2004, 2, 10), datetime.date(2004, 4, 7)), ('Orthopedic Surgery', 80, datetime.date(2004, 3, 17), datetime.date(2004, 1, 19)), ('Trauma Surgery', 87, datetime.date(2004, 2, 25), datetime.date(2004, 1, 9)), ('Anesthesiology', 82, datetime.date(2004, 4, 4), datetime.date(2004, 1, 12))]</t>
  </si>
  <si>
    <t>[{'Institution Name': 'Garcia-Brown', 'Location': 'United Kingdom', 'Type of Institution': 'Public', 'Number of Years Worked There': 21, 'Medical Center Level': 'Primary', 'Number of Surgeries Performed': 352, 'Additional Responsibilities': ['Tax adviser', 'Engineer, agricultural', 'Armed forces operational officer', 'Heritage manager', 'Psychologist, forensic'], 'Percentage of Patients with Complications': 90.33597382007311,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'Wilson and Sons', 'Location': 'United Kingdom', 'Type of Institution': 'Public', 'Number of Years Worked There': 19, 'Medical Center Level': 'Tertiary', 'Number of Surgeries Performed': 827, 'Additional Responsibilities': ['Call centre manager', 'Paediatric nurse', 'Hotel manager', 'Pathologist', 'Administrator, local government'], 'Percentage of Patients with Complications': 4.802064332557943,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'Martinez Ltd', 'Location': 'United Kingdom', 'Type of Institution': 'Public', 'Number of Years Worked There': 17, 'Medical Center Level': 'Tertiary', 'Number of Surgeries Performed': 102, 'Additional Responsibilities': ['Librarian, public'], 'Percentage of Patients with Complications': 8.54219900479597,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 {'Institution Name': 'Santos, Morris and Dawson', 'Location': 'United Kingdom', 'Type of Institution': 'Private', 'Number of Years Worked There': 10, 'Medical Center Level': 'Tertiary', 'Number of Surgeries Performed': 167, 'Additional Responsibilities': ['Meteorologist', 'Water quality scientist'], 'Percentage of Patients with Complications': 66.58284457871044, 'Patient Feedback': 'Unprofessional conduct and poor results. Completely dissatisfied.', 'Patient Feedback Label': 1, 'Recommendation Letters': "The surgeon's work is generally satisfactory.", 'Recommendation Letters Label': 3, 'Recommendations from Former Employers': 'The surgeon has shown satisfactory skills.', 'Recommendations from Former Employers Label': 3}]</t>
  </si>
  <si>
    <t>Burns PLC</t>
  </si>
  <si>
    <t>Sara Smith</t>
  </si>
  <si>
    <t>312-684-1125</t>
  </si>
  <si>
    <t>[('Biochemistry', 71, datetime.date(2000, 4, 4), datetime.date(2000, 8, 27)), ('Plastic and Reconstructive Surgery', 70, datetime.date(1998, 6, 10), datetime.date(2000, 7, 17)), ('Trauma Surgery', 65, datetime.date(2002, 8, 11), datetime.date(2000, 10, 1)), ('Ethics in Medical Practice', 53, datetime.date(2000, 11, 16), datetime.date(1998, 7, 31)), ('Orthopedic Surgery', 89, datetime.date(1998, 3, 29), datetime.date(2002, 7, 29)), ('Plastic and Reconstructive Surgery', 62, datetime.date(2002, 8, 21), datetime.date(2002, 8, 31)), ('Neurosurgery', 67, datetime.date(2001, 12, 8), datetime.date(2000, 4, 14)), ('Surgical Techniques', 85, datetime.date(1998, 6, 10), datetime.date(1999, 7, 2)), ('Vascular Surgery', 57, datetime.date(2001, 4, 2), datetime.date(2002, 9, 18)), ('Robotic Surgery', 50, datetime.date(2000, 5, 7), datetime.date(2000, 3, 16))]</t>
  </si>
  <si>
    <t>[{'Institution Name': 'Dickson-Lucas', 'Location': 'Uzbekistan', 'Type of Institution': 'Public', 'Number of Years Worked There': 24, 'Medical Center Level': 'Primary', 'Number of Surgeries Performed': 509, 'Additional Responsibilities': [], 'Percentage of Patients with Complications': 86.88319244632832,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'Jones-Hall', 'Location': 'Uzbekistan', 'Type of Institution': 'Public', 'Number of Years Worked There': 3, 'Medical Center Level': 'Secondary', 'Number of Surgeries Performed': 653, 'Additional Responsibilities': ['Call centre manager', 'Commercial horticulturist', 'Materials engineer', 'Medical sales representative', 'Veterinary surgeon'], 'Percentage of Patients with Complications': 90.42503416735532,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 {'Institution Name': 'Parks Ltd', 'Location': 'Uzbekistan', 'Type of Institution': 'Public', 'Number of Years Worked There': 30, 'Medical Center Level': 'Secondary', 'Number of Surgeries Performed': 1, 'Additional Responsibilities': ['TEFL teacher', 'Food technologist', 'Architectural technologist', 'Engineer, energy'], 'Percentage of Patients with Complications': 0.340683494195515, 'Patient Feedback': 'A flawless experience with outstanding results.', 'Patient Feedback Label': 5, 'Recommendation Letters': 'This surgeon is a highly valuable member of any medical team.', 'Recommendation Letters Label': 4, 'Recommendations from Former Employers': 'This surgeon made several critical errors.', 'Recommendations from Former Employers Label': 1}]</t>
  </si>
  <si>
    <t>Wu-Sutton</t>
  </si>
  <si>
    <t>Erin Lindsey</t>
  </si>
  <si>
    <t>+1-875-250-6776x2777</t>
  </si>
  <si>
    <t>[('Pharmacology', 58, datetime.date(2005, 8, 11), datetime.date(2004, 7, 8)), ('Vascular Surgery', 68, datetime.date(2002, 11, 26), datetime.date(2005, 5, 18)), ('Pediatric Surgery', 94, datetime.date(2005, 7, 27), datetime.date(2000, 6, 11)), ('Plastic and Reconstructive Surgery', 50, datetime.date(2003, 1, 30), datetime.date(2000, 11, 11)), ('Physiology', 94, datetime.date(2003, 10, 23), datetime.date(2002, 9, 2)), ('Vascular Surgery', 60, datetime.date(2003, 6, 25), datetime.date(2006, 4, 15)), ('Transplant Surgery', 56, datetime.date(2000, 8, 9), datetime.date(2004, 7, 28)), ('Surgical Techniques', 64, datetime.date(2001, 8, 5), datetime.date(2001, 2, 23)), ('Anesthesiology', 100, datetime.date(2005, 2, 26), datetime.date(2003, 11, 13)), ('Emergency Medicine', 79, datetime.date(2003, 4, 28), datetime.date(2001, 2, 24))]</t>
  </si>
  <si>
    <t>[{'Institution Name': 'Stevens PLC', 'Location': 'Ethiopia', 'Type of Institution': 'Public', 'Number of Years Worked There': 21, 'Medical Center Level': 'Primary', 'Number of Surgeries Performed': 530, 'Additional Responsibilities': ['Air broker', 'Print production planner', 'Designer, graphic'], 'Percentage of Patients with Complications': 41.650594585802516,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'Miller-Garcia', 'Location': 'Ethiopia', 'Type of Institution': 'Public', 'Number of Years Worked There': 8, 'Medical Center Level': 'Primary', 'Number of Surgeries Performed': 715, 'Additional Responsibilities': ['Speech and language therapist', 'Quantity surveyor', 'Outdoor activities/education manager', 'Radio producer', 'Community development worker'], 'Percentage of Patients with Complications': 8.440367055309562,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'Phillips PLC', 'Location': 'Ethiopia', 'Type of Institution': 'Private', 'Number of Years Worked There': 9, 'Medical Center Level': 'Secondary', 'Number of Surgeries Performed': 308, 'Additional Responsibilities': ['Engineer, civil (consulting)', 'Electronics engineer', "Barrister's clerk", 'Social research officer, government'], 'Percentage of Patients with Complications': 38.74424231185404,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'Crawford PLC', 'Location': 'Ethiopia', 'Type of Institution': 'Public', 'Number of Years Worked There': 5, 'Medical Center Level': 'Secondary', 'Number of Surgeries Performed': 678, 'Additional Responsibilities': ['Consulting civil engineer', 'Senior tax professional/tax inspector'], 'Percentage of Patients with Complications': 28.224368658721787,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 {'Institution Name': 'Rogers, Haney and Garcia', 'Location': 'Ethiopia', 'Type of Institution': 'Public', 'Number of Years Worked There': 24, 'Medical Center Level': 'Primary', 'Number of Surgeries Performed': 140, 'Additional Responsibilities': ['Horticultural therapist', 'Oncologist', 'Historic buildings inspector/conservation officer', 'Engineer, civil (consulting)', 'Production assistant, television'], 'Percentage of Patients with Complications': 89.97349733782136, 'Patient Feedback': 'The surgery was handled expertly and the care was excellent.', 'Patient Feedback Label': 4, 'Recommendation Letters': "There have been occasional issues with this surgeon's work.", 'Recommendation Letters Label': 2, 'Recommendations from Former Employers': 'I strongly endorse this surgeon for any advanced role.', 'Recommendations from Former Employers Label': 4}]</t>
  </si>
  <si>
    <t>Johnson-Cunningham</t>
  </si>
  <si>
    <t>Ashley Arnold</t>
  </si>
  <si>
    <t>(711)524-8211</t>
  </si>
  <si>
    <t>[('Cardiothoracic Surgery', 58, datetime.date(2000, 7, 28), datetime.date(2003, 11, 28)), ('Pharmacology', 73, datetime.date(2001, 1, 12), datetime.date(2009, 3, 1)), ('Emergency Medicine', 97, datetime.date(2007, 3, 4), datetime.date(1998, 12, 31)), ('Anesthesiology', 96, datetime.date(2001, 9, 21), datetime.date(2008, 12, 12)), ('Physiology', 77, datetime.date(2006, 4, 27), datetime.date(2002, 5, 5)), ('Plastic and Reconstructive Surgery', 65, datetime.date(1999, 10, 9), datetime.date(2008, 5, 20)), ('Microbiology', 79, datetime.date(2008, 9, 23), datetime.date(1999, 5, 4)), ('Physiology', 59, datetime.date(2004, 6, 19), datetime.date(2004, 3, 9)), ('Physiology', 80, datetime.date(2008, 9, 8), datetime.date(2007, 3, 12)), ('Cardiothoracic Surgery', 90, datetime.date(2006, 7, 14), datetime.date(2007, 1, 20))]</t>
  </si>
  <si>
    <t>[{'Institution Name': 'Mata LLC', 'Location': 'Ukraine', 'Type of Institution': 'Private', 'Number of Years Worked There': 4, 'Medical Center Level': 'Tertiary', 'Number of Surgeries Performed': 162, 'Additional Responsibilities': [], 'Percentage of Patients with Complications': 19.933549147393116,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'Jones-Fleming', 'Location': 'Ukraine', 'Type of Institution': 'Private', 'Number of Years Worked There': 3, 'Medical Center Level': 'Tertiary', 'Number of Surgeries Performed': 820, 'Additional Responsibilities': ['Licensed conveyancer', 'Logistics and distribution manager', 'Drilling engineer'], 'Percentage of Patients with Complications': 50.21671637010472,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 {'Institution Name': 'Fernandez, Grant and Wilson', 'Location': 'Ukraine', 'Type of Institution': 'Public', 'Number of Years Worked There': 5, 'Medical Center Level': 'Primary', 'Number of Surgeries Performed': 488, 'Additional Responsibilities': ['Copy', 'Scientific laboratory technician', 'Applications developer'], 'Percentage of Patients with Complications': 98.13099131495918, 'Patient Feedback': 'I received competent care, nothing more.', 'Patient Feedback Label': 3, 'Recommendation Letters': 'I would suggest a probationary period for this surgeon.', 'Recommendation Letters Label': 2, 'Recommendations from Former Employers': "The surgeon's work is outstanding and reliable.", 'Recommendations from Former Employers Label': 4}]</t>
  </si>
  <si>
    <t>Dennis Powell</t>
  </si>
  <si>
    <t>001-487-792-7369x2106</t>
  </si>
  <si>
    <t>[('Ethics in Medical Practice', 70, datetime.date(2002, 10, 15), datetime.date(2002, 8, 27)), ('Transplant Surgery', 59, datetime.date(2002, 10, 28), datetime.date(2002, 9, 22)), ('Transplant Surgery', 93, datetime.date(2002, 8, 6), datetime.date(2002, 10, 12)), ('Pediatric Surgery', 59, datetime.date(2002, 10, 19), datetime.date(2002, 10, 22)), ('Anatomy', 80, datetime.date(2002, 9, 12), datetime.date(2002, 8, 20)), ('Physiology', 70, datetime.date(2002, 8, 24), datetime.date(2002, 8, 13)), ('Cardiothoracic Surgery', 85, datetime.date(2002, 9, 29), datetime.date(2002, 10, 27)), ('Cardiothoracic Surgery', 97, datetime.date(2002, 10, 25), datetime.date(2002, 9, 3)), ('Ethics in Medical Practice', 64, datetime.date(2002, 9, 21), datetime.date(2002, 10, 31)), ('Cardiothoracic Surgery', 64, datetime.date(2002, 10, 28), datetime.date(2002, 8, 29))]</t>
  </si>
  <si>
    <t>[{'Institution Name': 'House, Henderson and Allen', 'Location': 'France', 'Type of Institution': 'Private', 'Number of Years Worked There': 2, 'Medical Center Level': 'Primary', 'Number of Surgeries Performed': 319, 'Additional Responsibilities': ['Structural engineer'], 'Percentage of Patients with Complications': 23.282117392430724,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'Smith Ltd', 'Location': 'France', 'Type of Institution': 'Public', 'Number of Years Worked There': 30, 'Medical Center Level': 'Primary', 'Number of Surgeries Performed': 713, 'Additional Responsibilities': [], 'Percentage of Patients with Complications': 60.30766139992843,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'Woods, Gray and Guzman', 'Location': 'France', 'Type of Institution': 'Private', 'Number of Years Worked There': 20, 'Medical Center Level': 'Secondary', 'Number of Surgeries Performed': 325, 'Additional Responsibilities': ['Radiation protection practitioner'], 'Percentage of Patients with Complications': 93.36566926603228,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'Fisher-Castillo', 'Location': 'France', 'Type of Institution': 'Public', 'Number of Years Worked There': 27, 'Medical Center Level': 'Primary', 'Number of Surgeries Performed': 263, 'Additional Responsibilities': [], 'Percentage of Patients with Complications': 29.484911726410157,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 {'Institution Name': 'Cortez Group', 'Location': 'France', 'Type of Institution': 'Public', 'Number of Years Worked There': 3, 'Medical Center Level': 'Secondary', 'Number of Surgeries Performed': 616, 'Additional Responsibilities': ['Programme researcher, broadcasting/film/video', 'Camera operator', 'Financial controller', 'Special educational needs teacher', 'Press sub'], 'Percentage of Patients with Complications': 81.85382354139031, 'Patient Feedback': 'The doctor was amazing. The surgery was perfect and the recovery was smooth.', 'Patient Feedback Label': 5, 'Recommendation Letters': 'This surgeon is highly skilled and professional.', 'Recommendation Letters Label': 5, 'Recommendations from Former Employers': "This surgeon's work was consistently inadequate.", 'Recommendations from Former Employers Label': 1}]</t>
  </si>
  <si>
    <t>Nelson LLC</t>
  </si>
  <si>
    <t>Preston Tucker</t>
  </si>
  <si>
    <t>(753)453-0325</t>
  </si>
  <si>
    <t>[('Plastic and Reconstructive Surgery', 66, datetime.date(1998, 2, 18), datetime.date(1996, 1, 31)), ('Cardiothoracic Surgery', 95, datetime.date(1995, 4, 25), datetime.date(1997, 8, 26)), ('Transplant Surgery', 85, datetime.date(1995, 10, 13), datetime.date(1997, 8, 9)), ('Transplant Surgery', 99, datetime.date(1996, 5, 3), datetime.date(1998, 1, 21)), ('Anesthesiology', 100, datetime.date(1998, 2, 27), datetime.date(1997, 6, 9)), ('Biochemistry', 54, datetime.date(1998, 8, 2), datetime.date(1999, 2, 7)), ('Orthopedic Surgery', 61, datetime.date(1997, 7, 8), datetime.date(1995, 9, 6)), ('Transplant Surgery', 55, datetime.date(1994, 12, 19), datetime.date(1999, 3, 28)), ('Orthopedic Surgery', 86, datetime.date(1998, 8, 15), datetime.date(1997, 10, 22)), ('Transplant Surgery', 89, datetime.date(1998, 4, 2), datetime.date(1996, 7, 22))]</t>
  </si>
  <si>
    <t>[{'Institution Name': 'Ryan-Cobb', 'Location': 'South Africa', 'Type of Institution': 'Public', 'Number of Years Worked There': 11, 'Medical Center Level': 'Tertiary', 'Number of Surgeries Performed': 201, 'Additional Responsibilities': ['Claims inspector/assessor', 'Personal assistant', 'Systems developer'], 'Percentage of Patients with Complications': 77.52548985438462,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'Ramos-Jordan', 'Location': 'South Africa', 'Type of Institution': 'Public', 'Number of Years Worked There': 17, 'Medical Center Level': 'Secondary', 'Number of Surgeries Performed': 466, 'Additional Responsibilities': ['Furniture designer', 'Equality and diversity officer', 'Television/film/video producer', 'Newspaper journalist'], 'Percentage of Patients with Complications': 22.345341156613173,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 {'Institution Name': 'Hurst-Potter', 'Location': 'South Africa', 'Type of Institution': 'Private', 'Number of Years Worked There': 25, 'Medical Center Level': 'Secondary', 'Number of Surgeries Performed': 495, 'Additional Responsibilities': ['Land/geomatics surveyor', 'Engineer, aeronautical', "Nurse, children's"], 'Percentage of Patients with Complications': 59.839169225714315, 'Patient Feedback': 'The doctor was superb and the surgery went flawlessly.', 'Patient Feedback Label': 5, 'Recommendation Letters': "There are major issues with this surgeon's practice.", 'Recommendation Letters Label': 1, 'Recommendations from Former Employers': 'This surgeon was not a good fit for our team.', 'Recommendations from Former Employers Label': 1}]</t>
  </si>
  <si>
    <t>Bell, Woods and Johnson</t>
  </si>
  <si>
    <t>Joyce Riggs</t>
  </si>
  <si>
    <t>533.290.6681x49092</t>
  </si>
  <si>
    <t>[('Oncological Surgery', 54, datetime.date(2002, 6, 22), datetime.date(2002, 4, 7)), ('Anesthesiology', 52, datetime.date(2002, 6, 4), datetime.date(1995, 8, 30)), ('Ethics in Medical Practice', 94, datetime.date(1999, 12, 15), datetime.date(1995, 12, 2)), ('Surgical Techniques', 54, datetime.date(2001, 12, 18), datetime.date(2002, 5, 29)), ('Anesthesiology', 68, datetime.date(1997, 2, 11), datetime.date(2003, 5, 5)), ('Neurosurgery', 56, datetime.date(2005, 5, 5), datetime.date(2008, 8, 9)), ('Pediatric Surgery', 94, datetime.date(2008, 3, 29), datetime.date(2007, 1, 13)), ('Transplant Surgery', 53, datetime.date(2000, 12, 6), datetime.date(2007, 7, 17)), ('Robotic Surgery', 79, datetime.date(2004, 9, 12), datetime.date(1998, 11, 9)), ('Microbiology', 71, datetime.date(1996, 1, 15), datetime.date(2004, 9, 8))]</t>
  </si>
  <si>
    <t>[{'Institution Name': 'Gibbs-Brown', 'Location': 'Russia', 'Type of Institution': 'Public', 'Number of Years Worked There': 7, 'Medical Center Level': 'Primary', 'Number of Surgeries Performed': 986, 'Additional Responsibilities': ['Communications engineer', 'Investment banker, corporate', 'Regulatory affairs officer', 'Pensions consultant'], 'Percentage of Patients with Complications': 6.580692882904204,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'Green, Henderson and Nelson', 'Location': 'Russia', 'Type of Institution': 'Private', 'Number of Years Worked There': 11, 'Medical Center Level': 'Tertiary', 'Number of Surgeries Performed': 73, 'Additional Responsibilities': ['Educational psychologist', 'Broadcast engineer', 'Health physicist', 'Risk analyst'], 'Percentage of Patients with Complications': 85.6179782784244,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'Rodriguez-Jackson', 'Location': 'Russia', 'Type of Institution': 'Private', 'Number of Years Worked There': 11, 'Medical Center Level': 'Secondary', 'Number of Surgeries Performed': 820, 'Additional Responsibilities': ['Equality and diversity officer'], 'Percentage of Patients with Complications': 37.899639313765036,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'Kemp and Sons', 'Location': 'Russia', 'Type of Institution': 'Private', 'Number of Years Worked There': 18, 'Medical Center Level': 'Tertiary', 'Number of Surgeries Performed': 304, 'Additional Responsibilities': ['Magazine features editor', 'Doctor, hospital', 'Hydrologist', 'Engineer, maintenance', 'Educational psychologist'], 'Percentage of Patients with Complications': 93.62971790331488,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 {'Institution Name': 'Cole Ltd', 'Location': 'Russia', 'Type of Institution': 'Public', 'Number of Years Worked There': 3, 'Medical Center Level': 'Tertiary', 'Number of Surgeries Performed': 748, 'Additional Responsibilities': [], 'Percentage of Patients with Complications': 37.87253445901562, 'Patient Feedback': "The procedure didn't meet my expectations. Felt neglected.", 'Patient Feedback Label': 2, 'Recommendation Letters': 'There have been some negative reviews about this surgeon.', 'Recommendation Letters Label': 2, 'Recommendations from Former Employers': "The surgeon's performance is unparalleled.", 'Recommendations from Former Employers Label': 5}]</t>
  </si>
  <si>
    <t>Pittman and Sons</t>
  </si>
  <si>
    <t>Cynthia Rodriguez</t>
  </si>
  <si>
    <t>+1-519-966-8589x254</t>
  </si>
  <si>
    <t>[('Surgical Techniques', 56, datetime.date(2002, 1, 29), datetime.date(1999, 12, 3)), ('Vascular Surgery', 64, datetime.date(2001, 8, 29), datetime.date(2001, 6, 27)), ('Microbiology', 59, datetime.date(2001, 10, 25), datetime.date(2000, 6, 27)), ('Pediatric Surgery', 100, datetime.date(2000, 4, 29), datetime.date(2001, 7, 20)), ('Transplant Surgery', 76, datetime.date(1999, 9, 5), datetime.date(2000, 10, 31)), ('Surgical Techniques', 87, datetime.date(1999, 11, 11), datetime.date(1999, 5, 1)), ('Ethics in Medical Practice', 96, datetime.date(1999, 7, 26), datetime.date(2001, 10, 19)), ('Pediatric Surgery', 66, datetime.date(2000, 7, 4), datetime.date(2001, 3, 26)), ('Orthopedic Surgery', 54, datetime.date(2002, 1, 9), datetime.date(2002, 1, 29)), ('Transplant Surgery', 55, datetime.date(2000, 4, 9), datetime.date(1999, 9, 2))]</t>
  </si>
  <si>
    <t>[{'Institution Name': 'Carroll-Ross', 'Location': 'Russia', 'Type of Institution': 'Public', 'Number of Years Worked There': 23, 'Medical Center Level': 'Primary', 'Number of Surgeries Performed': 536, 'Additional Responsibilities': ['Geologist, engineering'], 'Percentage of Patients with Complications': 49.41924411834005,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'Lane, Solis and Webster', 'Location': 'Russia', 'Type of Institution': 'Private', 'Number of Years Worked There': 15, 'Medical Center Level': 'Tertiary', 'Number of Surgeries Performed': 804, 'Additional Responsibilities': ['Interpreter', 'Chemist, analytical', 'Psychotherapist, dance movement', 'Glass blower/designer', 'Clinical scientist, histocompatibility and immunogenetics'], 'Percentage of Patients with Complications': 96.41471010932128,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 {'Institution Name': 'Sanchez, Foley and Rogers', 'Location': 'Russia', 'Type of Institution': 'Public', 'Number of Years Worked There': 6, 'Medical Center Level': 'Primary', 'Number of Surgeries Performed': 893, 'Additional Responsibilities': ['Restaurant manager, fast food', 'Education officer, community'], 'Percentage of Patients with Complications': 43.860986492885566, 'Patient Feedback': 'The doctor was highly professional and the results were excellent.', 'Patient Feedback Label': 5, 'Recommendation Letters': 'The surgeon has shown some unprofessional behavior.', 'Recommendation Letters Label': 2, 'Recommendations from Former Employers': "This surgeon's performance was not always satisfactory.", 'Recommendations from Former Employers Label': 2}]</t>
  </si>
  <si>
    <t>Brian Wilson</t>
  </si>
  <si>
    <t>380-775-4865x77300</t>
  </si>
  <si>
    <t>[('Neurosurgery', 93, datetime.date(1997, 12, 10), datetime.date(1997, 12, 31)), ('Robotic Surgery', 68, datetime.date(1995, 11, 9), datetime.date(2001, 12, 21)), ('Anesthesiology', 84, datetime.date(1995, 8, 31), datetime.date(2003, 2, 24)), ('Emergency Medicine', 93, datetime.date(2001, 12, 7), datetime.date(1999, 9, 23)), ('Pathology', 90, datetime.date(2000, 11, 11), datetime.date(1998, 5, 10)), ('Cardiothoracic Surgery', 93, datetime.date(1996, 6, 5), datetime.date(1999, 12, 6)), ('Transplant Surgery', 52, datetime.date(1995, 6, 30), datetime.date(2001, 6, 27)), ('Emergency Medicine', 61, datetime.date(1999, 1, 27), datetime.date(1996, 1, 8)), ('Plastic and Reconstructive Surgery', 51, datetime.date(2002, 10, 17), datetime.date(2001, 3, 26)), ('Plastic and Reconstructive Surgery', 86, datetime.date(2002, 8, 1), datetime.date(2001, 4, 2))]</t>
  </si>
  <si>
    <t>[{'Institution Name': 'Pittman-Trevino', 'Location': 'Germany', 'Type of Institution': 'Public', 'Number of Years Worked There': 27, 'Medical Center Level': 'Primary', 'Number of Surgeries Performed': 795, 'Additional Responsibilities': ['Insurance claims handler', 'Primary school teacher', 'Learning mentor'], 'Percentage of Patients with Complications': 66.39432584635682, 'Patient Feedback': "The doctor's attitude was dismissive and uncaring.", 'Patient Feedback Label': 1, 'Recommendation Letters': 'I strongly recommend this surgeon for their excellent work.', 'Recommendation Letters Label': 4, 'Recommendations from Former Employers': 'I strongly recommend this surgeon for their exceptional skills.', 'Recommendations from Former Employers Label': 5}]</t>
  </si>
  <si>
    <t>Thompson LLC</t>
  </si>
  <si>
    <t>Diana Dougherty</t>
  </si>
  <si>
    <t>(442)347-4315x9216</t>
  </si>
  <si>
    <t>[('Neurosurgery', 73, datetime.date(2003, 12, 30), datetime.date(1999, 10, 26)), ('Biochemistry', 80, datetime.date(2003, 2, 20), datetime.date(2001, 2, 11)), ('Surgical Techniques', 70, datetime.date(2001, 12, 4), datetime.date(2000, 6, 17)), ('Trauma Surgery', 52, datetime.date(2000, 6, 14), datetime.date(2001, 12, 2)), ('Neurosurgery', 89, datetime.date(2001, 2, 18), datetime.date(2002, 4, 12)), ('Vascular Surgery', 75, datetime.date(2001, 7, 9), datetime.date(2000, 1, 21)), ('Plastic and Reconstructive Surgery', 98, datetime.date(2002, 8, 2), datetime.date(2000, 1, 16)), ('Pharmacology', 61, datetime.date(2004, 5, 1), datetime.date(2000, 5, 7)), ('Anatomy', 97, datetime.date(2002, 3, 18), datetime.date(2002, 12, 24)), ('Biochemistry', 52, datetime.date(2001, 8, 19), datetime.date(2003, 10, 9))]</t>
  </si>
  <si>
    <t>[{'Institution Name': 'Chaney, Nguyen and Bird', 'Location': 'South Africa', 'Type of Institution': 'Private', 'Number of Years Worked There': 7, 'Medical Center Level': 'Primary', 'Number of Surgeries Performed': 69, 'Additional Responsibilities': ['Lawyer', 'Producer, radio', 'Chartered loss adjuster'], 'Percentage of Patients with Complications': 93.05492531680024, 'Patient Feedback': 'The doctor was amazing and the surgery was perfect.', 'Patient Feedback Label': 5, 'Recommendation Letters': 'The surgeon has performed to a competent standard.', 'Recommendation Letters Label': 3, 'Recommendations from Former Employers': "There were occasional lapses in this surgeon's performance.", 'Recommendations from Former Employers Label': 2}]</t>
  </si>
  <si>
    <t>Mcdonald, Knight and Olson</t>
  </si>
  <si>
    <t>Edward Morris</t>
  </si>
  <si>
    <t>290-737-0547</t>
  </si>
  <si>
    <t>[('Transplant Surgery', 65, datetime.date(2002, 5, 9), datetime.date(2002, 5, 17)), ('Ethics in Medical Practice', 65, datetime.date(2002, 3, 10), datetime.date(2002, 7, 22)), ('Pharmacology', 78, datetime.date(2002, 6, 10), datetime.date(2002, 3, 2)), ('Trauma Surgery', 70, datetime.date(2002, 5, 22), datetime.date(2002, 6, 4)), ('Vascular Surgery', 64, datetime.date(2002, 3, 6), datetime.date(2002, 4, 6)), ('Orthopedic Surgery', 81, datetime.date(2002, 4, 7), datetime.date(2002, 3, 19)), ('Plastic and Reconstructive Surgery', 65, datetime.date(2002, 5, 13), datetime.date(2002, 7, 30)), ('Pharmacology', 60, datetime.date(2002, 5, 4), datetime.date(2002, 4, 16)), ('Anatomy', 67, datetime.date(2002, 4, 1), datetime.date(2002, 4, 8)), ('Orthopedic Surgery', 85, datetime.date(2002, 6, 12), datetime.date(2002, 7, 2))]</t>
  </si>
  <si>
    <t>[{'Institution Name': 'Evans PLC', 'Location': 'Hungary', 'Type of Institution': 'Private', 'Number of Years Worked There': 2, 'Medical Center Level': 'Tertiary', 'Number of Surgeries Performed': 204, 'Additional Responsibilities': ['Engineer, automotive', 'Barista', 'Conservator, furniture', 'Control and instrumentation engineer', 'Graphic designer'], 'Percentage of Patients with Complications': 94.94906204312166,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 {'Institution Name': 'Gomez-Moore', 'Location': 'Hungary', 'Type of Institution': 'Public', 'Number of Years Worked There': 24, 'Medical Center Level': 'Secondary', 'Number of Surgeries Performed': 367, 'Additional Responsibilities': ['Accommodation manager', 'Diagnostic radiographer', 'Forensic psychologist', 'Exercise physiologist'], 'Percentage of Patients with Complications': 12.089718987780051, 'Patient Feedback': 'The doctor was thorough and professional. Satisfied with the results.', 'Patient Feedback Label': 4, 'Recommendation Letters': "The surgeon's attitude and skills are sometimes lacking.", 'Recommendation Letters Label': 2, 'Recommendations from Former Employers': 'This surgeon is an outstanding professional.', 'Recommendations from Former Employers Label': 4}]</t>
  </si>
  <si>
    <t>Jackson, Reed and Collins</t>
  </si>
  <si>
    <t>Angela Jones</t>
  </si>
  <si>
    <t>972-975-3154</t>
  </si>
  <si>
    <t>[('Orthopedic Surgery', 65, datetime.date(2000, 2, 3), datetime.date(2005, 9, 13)), ('Orthopedic Surgery', 74, datetime.date(1999, 7, 4), datetime.date(2001, 10, 1)), ('Transplant Surgery', 98, datetime.date(2000, 8, 23), datetime.date(2002, 4, 22)), ('Neurosurgery', 100, datetime.date(2006, 9, 1), datetime.date(2005, 10, 18)), ('Neurosurgery', 79, datetime.date(2001, 1, 28), datetime.date(1998, 11, 2)), ('Oncological Surgery', 84, datetime.date(2001, 3, 20), datetime.date(1999, 4, 25)), ('Ethics in Medical Practice', 89, datetime.date(2004, 6, 19), datetime.date(2006, 12, 6)), ('Transplant Surgery', 51, datetime.date(2003, 2, 27), datetime.date(2001, 9, 20)), ('Robotic Surgery', 97, datetime.date(2000, 11, 19), datetime.date(2004, 7, 1)), ('Biochemistry', 99, datetime.date(2003, 7, 17), datetime.date(1999, 8, 21))]</t>
  </si>
  <si>
    <t>[{'Institution Name': 'Schwartz, Mercer and Barton', 'Location': 'India', 'Type of Institution': 'Private', 'Number of Years Worked There': 17, 'Medical Center Level': 'Secondary', 'Number of Surgeries Performed': 533, 'Additional Responsibilities': ['Administrator, education', 'Financial adviser', 'Civil Service fast streamer'], 'Percentage of Patients with Complications': 94.89106415574096,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 {'Institution Name': 'Aguilar Inc', 'Location': 'India', 'Type of Institution': 'Public', 'Number of Years Worked There': 17, 'Medical Center Level': 'Tertiary', 'Number of Surgeries Performed': 257, 'Additional Responsibilities': ['General practice doctor'], 'Percentage of Patients with Complications': 45.391940915602525, 'Patient Feedback': 'The surgery was executed as expected.', 'Patient Feedback Label': 3, 'Recommendation Letters': "I have the highest regard for this surgeon's skills and professionalism.", 'Recommendation Letters Label': 5, 'Recommendations from Former Employers': "This surgeon's work quality varied.", 'Recommendations from Former Employers Label': 2}]</t>
  </si>
  <si>
    <t>Johnson-Brooks</t>
  </si>
  <si>
    <t>Wesley Moore</t>
  </si>
  <si>
    <t>001-292-501-8578x175</t>
  </si>
  <si>
    <t>[('Trauma Surgery', 78, datetime.date(2000, 4, 1), datetime.date(1999, 10, 18)), ('Cardiothoracic Surgery', 59, datetime.date(2006, 8, 17), datetime.date(2006, 5, 21)), ('Robotic Surgery', 52, datetime.date(2004, 7, 23), datetime.date(1998, 12, 25)), ('Physiology', 60, datetime.date(2000, 3, 26), datetime.date(2003, 4, 24)), ('Trauma Surgery', 77, datetime.date(1997, 7, 29), datetime.date(2005, 2, 11)), ('Orthopedic Surgery', 75, datetime.date(2000, 9, 12), datetime.date(1997, 7, 7)), ('Ethics in Medical Practice', 60, datetime.date(2006, 4, 14), datetime.date(2001, 2, 27)), ('Pharmacology', 87, datetime.date(1998, 8, 21), datetime.date(1999, 4, 3)), ('Oncological Surgery', 77, datetime.date(1997, 12, 8), datetime.date(2003, 3, 1)), ('Orthopedic Surgery', 72, datetime.date(2003, 2, 10), datetime.date(1998, 2, 9))]</t>
  </si>
  <si>
    <t>[{'Institution Name': 'Jackson-Rodriguez', 'Location': 'South Africa', 'Type of Institution': 'Private', 'Number of Years Worked There': 24, 'Medical Center Level': 'Secondary', 'Number of Surgeries Performed': 32, 'Additional Responsibilities': ['Dance movement psychotherapist', 'Adult nurse', 'Chartered accountant'], 'Percentage of Patients with Complications': 17.76115717102996,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'Johnson, Jones and Mendoza', 'Location': 'South Africa', 'Type of Institution': 'Public', 'Number of Years Worked There': 1, 'Medical Center Level': 'Primary', 'Number of Surgeries Performed': 208, 'Additional Responsibilities': ['Retail banker', 'Investment analyst'], 'Percentage of Patients with Complications': 64.08767739973152,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 {'Institution Name': 'Jackson, Gonzalez and Perez', 'Location': 'South Africa', 'Type of Institution': 'Public', 'Number of Years Worked There': 23, 'Medical Center Level': 'Primary', 'Number of Surgeries Performed': 946, 'Additional Responsibilities': ['Water engineer', 'Technical sales engineer', 'Education officer, community', 'Furniture conservator/restorer'], 'Percentage of Patients with Complications': 88.70864876187082, 'Patient Feedback': 'An average experience. The surgery went as expected.', 'Patient Feedback Label': 3, 'Recommendation Letters': "I have some doubts about this surgeon's professionalism.", 'Recommendation Letters Label': 2, 'Recommendations from Former Employers': "This surgeon's professional conduct had some issues.", 'Recommendations from Former Employers Label': 2}]</t>
  </si>
  <si>
    <t>Chung-Lewis</t>
  </si>
  <si>
    <t>Sara Caldwell</t>
  </si>
  <si>
    <t>(689)322-2023</t>
  </si>
  <si>
    <t>[('Anatomy', 92, datetime.date(1996, 12, 1), datetime.date(1997, 11, 7)), ('Robotic Surgery', 77, datetime.date(2000, 5, 28), datetime.date(2002, 11, 30)), ('Plastic and Reconstructive Surgery', 79, datetime.date(2000, 10, 2), datetime.date(2000, 9, 9)), ('Ethics in Medical Practice', 95, datetime.date(1995, 9, 25), datetime.date(1998, 7, 20)), ('Transplant Surgery', 51, datetime.date(2002, 3, 18), datetime.date(1997, 6, 26)), ('Trauma Surgery', 54, datetime.date(1999, 2, 14), datetime.date(2000, 12, 25)), ('Transplant Surgery', 60, datetime.date(1996, 12, 1), datetime.date(2002, 2, 17)), ('Anesthesiology', 52, datetime.date(2001, 10, 7), datetime.date(1996, 10, 4)), ('Ethics in Medical Practice', 81, datetime.date(1999, 1, 5), datetime.date(1997, 3, 14)), ('Vascular Surgery', 81, datetime.date(1999, 6, 3), datetime.date(1995, 6, 16))]</t>
  </si>
  <si>
    <t>[{'Institution Name': 'Gonzalez-Coleman', 'Location': 'United Kingdom', 'Type of Institution': 'Public', 'Number of Years Worked There': 14, 'Medical Center Level': 'Primary', 'Number of Surgeries Performed': 257, 'Additional Responsibilities': ['Careers information officer', 'Stage manager'], 'Percentage of Patients with Complications': 66.481799906131, 'Patient Feedback': 'The doctor was professional and the care was good.', 'Patient Feedback Label': 4, 'Recommendation Letters': 'The surgeon has consistently delivered extraordinary results.', 'Recommendation Letters Label': 5, 'Recommendations from Former Employers': "The surgeon's performance is exceptional and reliable.", 'Recommendations from Former Employers Label': 5}]</t>
  </si>
  <si>
    <t>Holt, Villarreal and Franco</t>
  </si>
  <si>
    <t>Dean Taylor</t>
  </si>
  <si>
    <t>957.254.3711x7947</t>
  </si>
  <si>
    <t>[('Oncological Surgery', 62, datetime.date(2002, 12, 31), datetime.date(1995, 9, 16)), ('Pathology', 69, datetime.date(1995, 6, 25), datetime.date(1998, 7, 9)), ('Cardiothoracic Surgery', 72, datetime.date(2003, 10, 24), datetime.date(2003, 12, 30)), ('Robotic Surgery', 96, datetime.date(1999, 8, 3), datetime.date(1996, 1, 1)), ('Pharmacology', 76, datetime.date(1997, 4, 27), datetime.date(1996, 9, 16)), ('Oncological Surgery', 72, datetime.date(1998, 10, 27), datetime.date(1995, 3, 2)), ('Orthopedic Surgery', 59, datetime.date(1998, 9, 25), datetime.date(2003, 7, 17)), ('Microbiology', 69, datetime.date(1997, 4, 5), datetime.date(2004, 12, 27)), ('Vascular Surgery', 78, datetime.date(1995, 2, 20), datetime.date(2002, 11, 9)), ('Ethics in Medical Practice', 90, datetime.date(2004, 7, 19), datetime.date(2003, 6, 17))]</t>
  </si>
  <si>
    <t>[{'Institution Name': 'Parks-Barry', 'Location': 'Hungary', 'Type of Institution': 'Public', 'Number of Years Worked There': 26, 'Medical Center Level': 'Primary', 'Number of Surgeries Performed': 729, 'Additional Responsibilities': ['Call centre manager', 'Health visitor', 'Chiropractor', 'Runner, broadcasting/film/video'], 'Percentage of Patients with Complications': 35.66430415082591,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'Gross PLC', 'Location': 'Hungary', 'Type of Institution': 'Public', 'Number of Years Worked There': 21, 'Medical Center Level': 'Primary', 'Number of Surgeries Performed': 677, 'Additional Responsibilities': ['Charity fundraiser'], 'Percentage of Patients with Complications': 42.86423286713544,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 {'Institution Name': 'Jones, Henson and Summers', 'Location': 'Hungary', 'Type of Institution': 'Private', 'Number of Years Worked There': 17, 'Medical Center Level': 'Tertiary', 'Number of Surgeries Performed': 433, 'Additional Responsibilities': [], 'Percentage of Patients with Complications': 91.52097741346577, 'Patient Feedback': 'The doctor ignored my symptoms and concerns.', 'Patient Feedback Label': 1, 'Recommendation Letters': 'I cannot recommend this surgeon. There have been multiple issues with performance and professionalism.', 'Recommendation Letters Label': 1, 'Recommendations from Former Employers': "This surgeon's work was often below par.", 'Recommendations from Former Employers Label': 1}]</t>
  </si>
  <si>
    <t>Jones, Murphy and Olson</t>
  </si>
  <si>
    <t>471-559-1438</t>
  </si>
  <si>
    <t>[('Pharmacology', 76, datetime.date(2002, 1, 5), datetime.date(1995, 12, 7)), ('Plastic and Reconstructive Surgery', 69, datetime.date(1995, 6, 10), datetime.date(1999, 2, 13)), ('Biochemistry', 94, datetime.date(1998, 1, 18), datetime.date(2001, 11, 9)), ('Robotic Surgery', 58, datetime.date(1996, 9, 11), datetime.date(1996, 6, 15)), ('Biochemistry', 90, datetime.date(1998, 3, 28), datetime.date(1998, 3, 22)), ('Oncological Surgery', 97, datetime.date(1999, 12, 14), datetime.date(1998, 10, 12)), ('Vascular Surgery', 86, datetime.date(2001, 11, 13), datetime.date(2000, 9, 2)), ('Vascular Surgery', 72, datetime.date(1997, 12, 27), datetime.date(1998, 7, 7)), ('Pharmacology', 88, datetime.date(2000, 12, 17), datetime.date(2000, 6, 9)), ('Robotic Surgery', 93, datetime.date(2001, 3, 10), datetime.date(1995, 10, 28))]</t>
  </si>
  <si>
    <t>[{'Institution Name': 'Brown-Brown', 'Location': 'Moldova', 'Type of Institution': 'Public', 'Number of Years Worked There': 6, 'Medical Center Level': 'Primary', 'Number of Surgeries Performed': 50, 'Additional Responsibilities': [], 'Percentage of Patients with Complications': 53.12841172852373,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'Rodriguez-Goodman', 'Location': 'Moldova', 'Type of Institution': 'Public', 'Number of Years Worked There': 14, 'Medical Center Level': 'Secondary', 'Number of Surgeries Performed': 353, 'Additional Responsibilities': ['Scientist, biomedical', 'Armed forces technical officer', 'Merchant navy officer', 'Early years teacher'], 'Percentage of Patients with Complications': 8.89976774561736,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'Molina LLC', 'Location': 'Moldova', 'Type of Institution': 'Private', 'Number of Years Worked There': 11, 'Medical Center Level': 'Primary', 'Number of Surgeries Performed': 728, 'Additional Responsibilities': ['Press sub', 'Adult guidance worker', 'Quality manager', 'Higher education careers adviser'], 'Percentage of Patients with Complications': 9.924872224129244,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'Cruz, Peterson and Bailey', 'Location': 'Moldova', 'Type of Institution': 'Private', 'Number of Years Worked There': 14, 'Medical Center Level': 'Secondary', 'Number of Surgeries Performed': 301, 'Additional Responsibilities': ['Nature conservation officer'], 'Percentage of Patients with Complications': 69.6068017895837,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 {'Institution Name': 'Smith LLC', 'Location': 'Moldova', 'Type of Institution': 'Public', 'Number of Years Worked There': 4, 'Medical Center Level': 'Tertiary', 'Number of Surgeries Performed': 394, 'Additional Responsibilities': [], 'Percentage of Patients with Complications': 93.53028570139585, 'Patient Feedback': 'The care I received was excellent and the surgery went well.', 'Patient Feedback Label': 4, 'Recommendation Letters': 'The surgeon has demonstrated exceptional professional standards.', 'Recommendation Letters Label': 4, 'Recommendations from Former Employers': 'The surgeon performs to a satisfactory level.', 'Recommendations from Former Employers Label': 3}]</t>
  </si>
  <si>
    <t>Williams-Crawford</t>
  </si>
  <si>
    <t>Angela Cameron</t>
  </si>
  <si>
    <t>698-258-0530x092</t>
  </si>
  <si>
    <t>[('Biochemistry', 53, datetime.date(2000, 12, 21), datetime.date(1998, 6, 6)), ('Microbiology', 71, datetime.date(1997, 7, 2), datetime.date(2000, 12, 21)), ('Emergency Medicine', 73, datetime.date(2001, 8, 13), datetime.date(1998, 11, 1)), ('Robotic Surgery', 76, datetime.date(2002, 12, 30), datetime.date(2003, 3, 29)), ('Neurosurgery', 93, datetime.date(1997, 1, 21), datetime.date(1999, 4, 5)), ('Emergency Medicine', 66, datetime.date(1999, 6, 16), datetime.date(2001, 4, 14)), ('Anesthesiology', 53, datetime.date(2001, 5, 17), datetime.date(1998, 11, 22)), ('Cardiothoracic Surgery', 68, datetime.date(2002, 2, 22), datetime.date(1997, 9, 18)), ('Pathology', 74, datetime.date(2002, 2, 23), datetime.date(2002, 4, 16)), ('Transplant Surgery', 80, datetime.date(2000, 2, 5), datetime.date(1998, 8, 10))]</t>
  </si>
  <si>
    <t>[{'Institution Name': 'Cortez Group', 'Location': 'Romania', 'Type of Institution': 'Public', 'Number of Years Worked There': 8, 'Medical Center Level': 'Secondary', 'Number of Surgeries Performed': 523, 'Additional Responsibilities': ['Accountant, chartered public finance'], 'Percentage of Patients with Complications': 7.838403755864542,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'Wade, Wyatt and Smith', 'Location': 'Romania', 'Type of Institution': 'Private', 'Number of Years Worked There': 10, 'Medical Center Level': 'Secondary', 'Number of Surgeries Performed': 638, 'Additional Responsibilities': ['Engineer, automotive'], 'Percentage of Patients with Complications': 50.89717943979404,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'Thornton-Gates', 'Location': 'Romania', 'Type of Institution': 'Public', 'Number of Years Worked There': 23, 'Medical Center Level': 'Secondary', 'Number of Surgeries Performed': 572, 'Additional Responsibilities': ['Nutritional therapist', 'Minerals surveyor', 'Counsellor'], 'Percentage of Patients with Complications': 22.838459975784865,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 {'Institution Name': 'Buckley PLC', 'Location': 'Romania', 'Type of Institution': 'Private', 'Number of Years Worked There': 17, 'Medical Center Level': 'Primary', 'Number of Surgeries Performed': 316, 'Additional Responsibilities': ['General practice doctor', 'Haematologist'], 'Percentage of Patients with Complications': 2.55992998829746, 'Patient Feedback': 'Neither happy nor unhappy with the surgery. It was okay.', 'Patient Feedback Label': 3, 'Recommendation Letters': 'The surgeon has not demonstrated the required competencies.', 'Recommendation Letters Label': 1, 'Recommendations from Former Employers': "The surgeon's work is generally adequate.", 'Recommendations from Former Employers Label': 3}]</t>
  </si>
  <si>
    <t>Harris-Le</t>
  </si>
  <si>
    <t>Lori Gonzales</t>
  </si>
  <si>
    <t>+1-578-655-5374x887</t>
  </si>
  <si>
    <t>[('Orthopedic Surgery', 50, datetime.date(1999, 7, 4), datetime.date(2000, 5, 3)), ('Transplant Surgery', 54, datetime.date(2002, 3, 11), datetime.date(2001, 7, 8)), ('Biochemistry', 66, datetime.date(1998, 1, 24), datetime.date(1997, 7, 24)), ('Transplant Surgery', 73, datetime.date(2001, 1, 2), datetime.date(1999, 3, 20)), ('Cardiothoracic Surgery', 100, datetime.date(1997, 10, 31), datetime.date(1997, 10, 10)), ('Oncological Surgery', 57, datetime.date(2003, 4, 4), datetime.date(2002, 11, 6)), ('Microbiology', 61, datetime.date(1998, 5, 28), datetime.date(1998, 11, 14)), ('Ethics in Medical Practice', 93, datetime.date(2002, 9, 10), datetime.date(1998, 5, 7)), ('Physiology', 100, datetime.date(2003, 3, 10), datetime.date(2000, 7, 31)), ('Trauma Surgery', 87, datetime.date(1999, 5, 31), datetime.date(2005, 10, 1))]</t>
  </si>
  <si>
    <t>[{'Institution Name': 'Jensen-Graves', 'Location': 'Ukraine', 'Type of Institution': 'Private', 'Number of Years Worked There': 13, 'Medical Center Level': 'Secondary', 'Number of Surgeries Performed': 152, 'Additional Responsibilities': ['Set designer', 'Early years teacher'], 'Percentage of Patients with Complications': 3.222704218769601,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'Velazquez Inc', 'Location': 'Ukraine', 'Type of Institution': 'Public', 'Number of Years Worked There': 5, 'Medical Center Level': 'Secondary', 'Number of Surgeries Performed': 215, 'Additional Responsibilities': ['Surveyor, rural practice', 'Programmer, applications', 'Chiropractor', 'Horticulturist, commercial'], 'Percentage of Patients with Complications': 74.26333602708426,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'Friedman, Baldwin and Smith', 'Location': 'Ukraine', 'Type of Institution': 'Public', 'Number of Years Worked There': 24, 'Medical Center Level': 'Tertiary', 'Number of Surgeries Performed': 839, 'Additional Responsibilities': ['Product/process development scientist', 'Mining engineer'], 'Percentage of Patients with Complications': 5.586188887005894,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'Hess and Sons', 'Location': 'Ukraine', 'Type of Institution': 'Public', 'Number of Years Worked There': 19, 'Medical Center Level': 'Tertiary', 'Number of Surgeries Performed': 995, 'Additional Responsibilities': ['Metallurgist'], 'Percentage of Patients with Complications': 7.110973229879248,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 {'Institution Name': 'Oliver LLC', 'Location': 'Ukraine', 'Type of Institution': 'Private', 'Number of Years Worked There': 2, 'Medical Center Level': 'Secondary', 'Number of Surgeries Performed': 117, 'Additional Responsibilities': ['Corporate investment banker'], 'Percentage of Patients with Complications': 2.374117676391019, 'Patient Feedback': 'The doctor was exceptional and the surgery was a success.', 'Patient Feedback Label': 5, 'Recommendation Letters': "The surgeon's approach is sometimes problematic.", 'Recommendation Letters Label': 2, 'Recommendations from Former Employers': "This surgeon's conduct was occasionally problematic.", 'Recommendations from Former Employers Label': 2}]</t>
  </si>
  <si>
    <t>Bennett-Harper</t>
  </si>
  <si>
    <t>Destiny Perkins</t>
  </si>
  <si>
    <t>(499)983-0244</t>
  </si>
  <si>
    <t>[('Neurosurgery', 51, datetime.date(1999, 7, 20), datetime.date(1998, 11, 8)), ('Physiology', 58, datetime.date(1998, 11, 30), datetime.date(2000, 4, 2)), ('Vascular Surgery', 54, datetime.date(1999, 11, 29), datetime.date(2001, 3, 5)), ('Robotic Surgery', 59, datetime.date(2002, 8, 6), datetime.date(2001, 6, 22)), ('Physiology', 55, datetime.date(2001, 6, 29), datetime.date(1999, 7, 22)), ('Pharmacology', 82, datetime.date(2001, 4, 25), datetime.date(2001, 10, 23)), ('Physiology', 66, datetime.date(1999, 9, 23), datetime.date(2000, 6, 13)), ('Pediatric Surgery', 59, datetime.date(2001, 7, 8), datetime.date(2000, 11, 13)), ('Vascular Surgery', 52, datetime.date(2001, 3, 10), datetime.date(1998, 11, 21)), ('Plastic and Reconstructive Surgery', 88, datetime.date(1998, 11, 1), datetime.date(2002, 6, 14))]</t>
  </si>
  <si>
    <t>[{'Institution Name': 'Barr and Sons', 'Location': 'United States', 'Type of Institution': 'Public', 'Number of Years Worked There': 2, 'Medical Center Level': 'Primary', 'Number of Surgeries Performed': 748, 'Additional Responsibilities': ['Scientist, research (maths)', 'Tourism officer'], 'Percentage of Patients with Complications': 99.26509784083585,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'Estes-Burns', 'Location': 'United States', 'Type of Institution': 'Private', 'Number of Years Worked There': 6, 'Medical Center Level': 'Secondary', 'Number of Surgeries Performed': 158, 'Additional Responsibilities': ['Astronomer', 'Horticulturist, amenity', 'Sales professional, IT', 'Museum/gallery exhibitions officer', 'Conservator, furniture'], 'Percentage of Patients with Complications': 84.5845009366431,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 {'Institution Name': 'Hughes Ltd', 'Location': 'United States', 'Type of Institution': 'Private', 'Number of Years Worked There': 17, 'Medical Center Level': 'Secondary', 'Number of Surgeries Performed': 60, 'Additional Responsibilities': ['Passenger transport manager', 'Education officer, environmental', 'Information systems manager', 'Environmental manager', 'Therapist, sports'], 'Percentage of Patients with Complications': 95.4579071252238, 'Patient Feedback': "The doctor's care was satisfactory.", 'Patient Feedback Label': 3, 'Recommendation Letters': 'I am confident in recommending this surgeon for any position.', 'Recommendation Letters Label': 4, 'Recommendations from Former Employers': "This surgeon's tenure was fraught with issues. I would advise against hiring them.", 'Recommendations from Former Employers Label': 1}]</t>
  </si>
  <si>
    <t>Russell-Lester</t>
  </si>
  <si>
    <t>Ann Smith</t>
  </si>
  <si>
    <t>(724)874-2349</t>
  </si>
  <si>
    <t>[('Anatomy', 51, datetime.date(2002, 8, 8), datetime.date(2002, 11, 5)), ('Pathology', 83, datetime.date(2004, 3, 16), datetime.date(2006, 4, 4)), ('Oncological Surgery', 95, datetime.date(2000, 12, 31), datetime.date(2001, 9, 16)), ('Emergency Medicine', 63, datetime.date(2005, 2, 28), datetime.date(2000, 11, 18)), ('Pediatric Surgery', 68, datetime.date(2004, 8, 8), datetime.date(2005, 8, 25)), ('Ethics in Medical Practice', 91, datetime.date(2007, 7, 19), datetime.date(2000, 6, 26)), ('Oncological Surgery', 90, datetime.date(2003, 6, 8), datetime.date(2006, 9, 16)), ('Transplant Surgery', 74, datetime.date(1999, 5, 10), datetime.date(2004, 2, 20)), ('Transplant Surgery', 81, datetime.date(2000, 9, 12), datetime.date(2004, 1, 8)), ('Emergency Medicine', 94, datetime.date(2004, 2, 5), datetime.date(2001, 11, 30))]</t>
  </si>
  <si>
    <t>[{'Institution Name': 'Holloway-Higgins', 'Location': 'Ukraine', 'Type of Institution': 'Private', 'Number of Years Worked There': 3, 'Medical Center Level': 'Primary', 'Number of Surgeries Performed': 2, 'Additional Responsibilities': ['Insurance underwriter'], 'Percentage of Patients with Complications': 32.202444666288045, 'Patient Feedback': 'The procedure met my expectations.', 'Patient Feedback Label': 3, 'Recommendation Letters': 'I highly recommend this surgeon for their exemplary work.', 'Recommendation Letters Label': 5, 'Recommendations from Former Employers': "There were some concerns about this surgeon's professionalism.", 'Recommendations from Former Employers Label': 2}]</t>
  </si>
  <si>
    <t>Miller and Sons</t>
  </si>
  <si>
    <t>Jordan Edwards</t>
  </si>
  <si>
    <t>+1-614-263-8560x4867</t>
  </si>
  <si>
    <t>[('Emergency Medicine', 96, datetime.date(2006, 11, 29), datetime.date(2003, 9, 9)), ('Oncological Surgery', 65, datetime.date(2004, 9, 13), datetime.date(2006, 12, 30)), ('Transplant Surgery', 67, datetime.date(2005, 12, 8), datetime.date(2004, 3, 21)), ('Neurosurgery', 100, datetime.date(2006, 4, 7), datetime.date(2004, 8, 12)), ('Biochemistry', 85, datetime.date(2006, 4, 25), datetime.date(2004, 10, 23)), ('Transplant Surgery', 55, datetime.date(2005, 12, 20), datetime.date(2007, 1, 26)), ('Biochemistry', 60, datetime.date(2004, 1, 8), datetime.date(2004, 4, 19)), ('Physiology', 69, datetime.date(2003, 1, 21), datetime.date(2002, 11, 1)), ('Trauma Surgery', 96, datetime.date(2005, 12, 7), datetime.date(2005, 9, 19)), ('Anatomy', 93, datetime.date(2004, 7, 13), datetime.date(2003, 2, 8))]</t>
  </si>
  <si>
    <t>[{'Institution Name': 'Mora, Lee and Alvarado', 'Location': 'Ukraine', 'Type of Institution': 'Private', 'Number of Years Worked There': 14, 'Medical Center Level': 'Tertiary', 'Number of Surgeries Performed': 86, 'Additional Responsibilities': ['Optometrist', 'Accountant, chartered public finance', 'Therapist, drama', 'Civil engineer, consulting'], 'Percentage of Patients with Complications': 45.93171131566302, 'Patient Feedback': 'The doctor provided excellent care and the surgery went well.', 'Patient Feedback Label': 4, 'Recommendation Letters': 'This surgeon has performed adequately. There are no major concerns, but also no standout qualities.', 'Recommendation Letters Label': 3, 'Recommendations from Former Employers': "This surgeon's work was sometimes problematic.", 'Recommendations from Former Employers Label': 2}]</t>
  </si>
  <si>
    <t>Tran and Sons</t>
  </si>
  <si>
    <t>Steven Jenkins</t>
  </si>
  <si>
    <t>(364)438-8164x239</t>
  </si>
  <si>
    <t>[('Pathology', 86, datetime.date(1997, 12, 25), datetime.date(1998, 8, 3)), ('Plastic and Reconstructive Surgery', 51, datetime.date(1998, 11, 15), datetime.date(2002, 10, 11)), ('Pediatric Surgery', 60, datetime.date(2006, 12, 28), datetime.date(2001, 2, 18)), ('Biochemistry', 50, datetime.date(2008, 4, 14), datetime.date(2008, 10, 13)), ('Orthopedic Surgery', 94, datetime.date(2001, 4, 6), datetime.date(2001, 5, 14)), ('Anesthesiology', 84, datetime.date(1997, 7, 23), datetime.date(2003, 4, 11)), ('Robotic Surgery', 67, datetime.date(2001, 12, 19), datetime.date(1999, 6, 15)), ('Emergency Medicine', 72, datetime.date(2006, 7, 16), datetime.date(2005, 10, 16)), ('Robotic Surgery', 82, datetime.date(2001, 6, 30), datetime.date(2007, 7, 27)), ('Emergency Medicine', 100, datetime.date(2004, 9, 17), datetime.date(2008, 7, 14))]</t>
  </si>
  <si>
    <t>[{'Institution Name': 'Green, Brown and Daniels', 'Location': 'Germany', 'Type of Institution': 'Public', 'Number of Years Worked There': 13, 'Medical Center Level': 'Tertiary', 'Number of Surgeries Performed': 88, 'Additional Responsibilities': ['Production designer, theatre/television/film', 'Farm manager', 'Animator', 'Civil engineer, consulting', 'Social worker'], 'Percentage of Patients with Complications': 37.6162638533321, 'Patient Feedback': 'The doctor was incompetent and the results were disastrous.', 'Patient Feedback Label': 1, 'Recommendation Letters': 'This surgeon has shown consistent lack of professionalism and skill.', 'Recommendation Letters Label': 1, 'Recommendations from Former Employers': 'This surgeon is a reliable and competent professional.', 'Recommendations from Former Employers Label': 4}]</t>
  </si>
  <si>
    <t>Reynolds LLC</t>
  </si>
  <si>
    <t>Joseph Williams</t>
  </si>
  <si>
    <t>[('Anatomy', 98, datetime.date(2003, 3, 7), datetime.date(2001, 7, 18)), ('Emergency Medicine', 69, datetime.date(2005, 4, 29), datetime.date(2002, 5, 14)), ('Plastic and Reconstructive Surgery', 61, datetime.date(2002, 1, 9), datetime.date(2004, 1, 30)), ('Emergency Medicine', 76, datetime.date(2002, 9, 27), datetime.date(2003, 12, 31)), ('Emergency Medicine', 79, datetime.date(2003, 11, 28), datetime.date(2003, 7, 14)), ('Biochemistry', 77, datetime.date(2001, 10, 23), datetime.date(2004, 6, 16)), ('Pediatric Surgery', 57, datetime.date(2004, 9, 21), datetime.date(2001, 5, 16)), ('Microbiology', 53, datetime.date(2004, 7, 13), datetime.date(2002, 7, 30)), ('Vascular Surgery', 71, datetime.date(2003, 6, 16), datetime.date(2004, 2, 10)), ('Vascular Surgery', 78, datetime.date(2001, 12, 18), datetime.date(2000, 11, 1))]</t>
  </si>
  <si>
    <t>[{'Institution Name': 'Wise Group', 'Location': 'Lithuania', 'Type of Institution': 'Public', 'Number of Years Worked There': 12, 'Medical Center Level': 'Tertiary', 'Number of Surgeries Performed': 629, 'Additional Responsibilities': ['Medical illustrator', 'Estate agent', 'Building surveyor', 'Ambulance person', 'Logistics and distribution manager'], 'Percentage of Patients with Complications': 5.932981987287933, 'Patient Feedback': 'The surgery was below expectations. The follow-up was poor.', 'Patient Feedback Label': 2, 'Recommendation Letters': "The surgeon's overall performance is unacceptable.", 'Recommendation Letters Label': 1, 'Recommendations from Former Employers': 'I strongly endorse this surgeon for any advanced role.', 'Recommendations from Former Employers Label': 5}]</t>
  </si>
  <si>
    <t>Dickerson, Lopez and Farmer</t>
  </si>
  <si>
    <t>Carl Ramirez</t>
  </si>
  <si>
    <t>[('Plastic and Reconstructive Surgery', 72, datetime.date(2004, 5, 3), datetime.date(2000, 9, 19)), ('Emergency Medicine', 72, datetime.date(2005, 2, 1), datetime.date(2001, 5, 7)), ('Pharmacology', 50, datetime.date(2002, 9, 6), datetime.date(2006, 7, 8)), ('Microbiology', 64, datetime.date(2002, 6, 6), datetime.date(2005, 2, 13)), ('Vascular Surgery', 77, datetime.date(2002, 8, 20), datetime.date(2005, 10, 12)), ('Transplant Surgery', 53, datetime.date(2001, 11, 22), datetime.date(2002, 8, 4)), ('Surgical Techniques', 53, datetime.date(2005, 9, 8), datetime.date(2003, 11, 17)), ('Emergency Medicine', 75, datetime.date(2002, 9, 11), datetime.date(2001, 10, 24)), ('Plastic and Reconstructive Surgery', 97, datetime.date(2004, 9, 5), datetime.date(2004, 10, 4)), ('Oncological Surgery', 83, datetime.date(2000, 6, 30), datetime.date(2002, 11, 11))]</t>
  </si>
  <si>
    <t>[{'Institution Name': 'Drake, Lewis and Wright', 'Location': 'Philippines', 'Type of Institution': 'Private', 'Number of Years Worked There': 12, 'Medical Center Level': 'Secondary', 'Number of Surgeries Performed': 123, 'Additional Responsibilities': [], 'Percentage of Patients with Complications': 5.247965053808179,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'Woodard, Waller and Rivera', 'Location': 'Philippines', 'Type of Institution': 'Public', 'Number of Years Worked There': 28, 'Medical Center Level': 'Secondary', 'Number of Surgeries Performed': 136, 'Additional Responsibilities': [], 'Percentage of Patients with Complications': 38.36392780877603,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'Williams-Gordon', 'Location': 'Philippines', 'Type of Institution': 'Private', 'Number of Years Worked There': 1, 'Medical Center Level': 'Secondary', 'Number of Surgeries Performed': 981, 'Additional Responsibilities': [], 'Percentage of Patients with Complications': 13.091572797994877,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'Wood-Carlson', 'Location': 'Philippines', 'Type of Institution': 'Private', 'Number of Years Worked There': 21, 'Medical Center Level': 'Tertiary', 'Number of Surgeries Performed': 807, 'Additional Responsibilities': ['Conservation officer, nature', 'Surveyor, insurance'], 'Percentage of Patients with Complications': 38.47587406300366,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 {'Institution Name': 'Leblanc PLC', 'Location': 'Philippines', 'Type of Institution': 'Public', 'Number of Years Worked There': 28, 'Medical Center Level': 'Primary', 'Number of Surgeries Performed': 62, 'Additional Responsibilities': ['Insurance underwriter'], 'Percentage of Patients with Complications': 27.73316017152142, 'Patient Feedback': "The best surgical experience I've had.", 'Patient Feedback Label': 5, 'Recommendation Letters': "The surgeon's work has been somewhat inconsistent.", 'Recommendation Letters Label': 2, 'Recommendations from Former Employers': "The surgeon's work is sufficient and meets basic standards.", 'Recommendations from Former Employers Label': 3}]</t>
  </si>
  <si>
    <t>Rhodes, Garcia and Elliott</t>
  </si>
  <si>
    <t>Lori Thompson</t>
  </si>
  <si>
    <t>[('Cardiothoracic Surgery', 51, datetime.date(1999, 4, 23), datetime.date(1997, 1, 8)), ('Biochemistry', 69, datetime.date(2002, 7, 19), datetime.date(2004, 1, 23)), ('Microbiology', 85, datetime.date(2000, 1, 13), datetime.date(2003, 12, 29)), ('Cardiothoracic Surgery', 74, datetime.date(2004, 3, 5), datetime.date(1998, 4, 14)), ('Robotic Surgery', 69, datetime.date(2001, 7, 12), datetime.date(1998, 11, 10)), ('Microbiology', 85, datetime.date(2001, 10, 29), datetime.date(2002, 4, 16)), ('Neurosurgery', 61, datetime.date(2001, 7, 24), datetime.date(1998, 1, 17)), ('Vascular Surgery', 88, datetime.date(2000, 4, 7), datetime.date(1997, 5, 31)), ('Anatomy', 94, datetime.date(2000, 1, 25), datetime.date(1999, 8, 12)), ('Surgical Techniques', 57, datetime.date(2002, 9, 4), datetime.date(1998, 11, 1))]</t>
  </si>
  <si>
    <t>[{'Institution Name': 'English, Winters and Burton', 'Location': 'Lithuania', 'Type of Institution': 'Public', 'Number of Years Worked There': 18, 'Medical Center Level': 'Secondary', 'Number of Surgeries Performed': 309, 'Additional Responsibilities': ['Investment banker, corporate'], 'Percentage of Patients with Complications': 29.790236608917386,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'York Inc', 'Location': 'Lithuania', 'Type of Institution': 'Private', 'Number of Years Worked There': 24, 'Medical Center Level': 'Secondary', 'Number of Surgeries Performed': 636, 'Additional Responsibilities': ['Chartered management accountant', 'Presenter, broadcasting'], 'Percentage of Patients with Complications': 12.795778423062776,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'Bender-Wagner', 'Location': 'Lithuania', 'Type of Institution': 'Public', 'Number of Years Worked There': 15, 'Medical Center Level': 'Secondary', 'Number of Surgeries Performed': 26, 'Additional Responsibilities': [], 'Percentage of Patients with Complications': 39.054342366964356,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'Rodriguez-Young', 'Location': 'Lithuania', 'Type of Institution': 'Public', 'Number of Years Worked There': 19, 'Medical Center Level': 'Secondary', 'Number of Surgeries Performed': 409, 'Additional Responsibilities': ['Administrator, sports'], 'Percentage of Patients with Complications': 7.663445768747501,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 {'Institution Name': 'Valenzuela-Bradley', 'Location': 'Lithuania', 'Type of Institution': 'Private', 'Number of Years Worked There': 6, 'Medical Center Level': 'Tertiary', 'Number of Surgeries Performed': 273, 'Additional Responsibilities': ['Technical brewer', 'Engineer, civil (contracting)'], 'Percentage of Patients with Complications': 4.742333906106044, 'Patient Feedback': "I couldn't have asked for a better experience.", 'Patient Feedback Label': 5, 'Recommendation Letters': "The surgeon's work is of consistently high quality.", 'Recommendation Letters Label': 4, 'Recommendations from Former Employers': "This surgeon's tenure was fraught with issues. I would advise against hiring them.", 'Recommendations from Former Employers Label': 1}]</t>
  </si>
  <si>
    <t>Fletcher-Harper</t>
  </si>
  <si>
    <t>Juan Moss</t>
  </si>
  <si>
    <t>001-864-496-6415</t>
  </si>
  <si>
    <t>[('Vascular Surgery', 67, datetime.date(2007, 2, 8), datetime.date(2003, 7, 24)), ('Anesthesiology', 89, datetime.date(2004, 2, 18), datetime.date(2007, 7, 30)), ('Cardiothoracic Surgery', 60, datetime.date(2002, 10, 28), datetime.date(2002, 9, 3)), ('Physiology', 71, datetime.date(2004, 10, 26), datetime.date(2003, 11, 4)), ('Surgical Techniques', 54, datetime.date(2004, 2, 2), datetime.date(2007, 5, 26)), ('Surgical Techniques', 97, datetime.date(2002, 4, 19), datetime.date(2003, 9, 13)), ('Neurosurgery', 56, datetime.date(2006, 8, 29), datetime.date(2003, 2, 8)), ('Pediatric Surgery', 52, datetime.date(2006, 3, 5), datetime.date(2004, 2, 11)), ('Biochemistry', 94, datetime.date(2003, 3, 24), datetime.date(2004, 7, 7)), ('Pathology', 96, datetime.date(2003, 8, 26), datetime.date(2005, 10, 2))]</t>
  </si>
  <si>
    <t>[{'Institution Name': 'Hicks, Mcfarland and Owens', 'Location': 'United States', 'Type of Institution': 'Private', 'Number of Years Worked There': 23, 'Medical Center Level': 'Secondary', 'Number of Surgeries Performed': 245, 'Additional Responsibilities': ['Veterinary surgeon', 'Sub'], 'Percentage of Patients with Complications': 9.126126847233863, 'Patient Feedback': 'The surgery was a success and the follow-up care was great.', 'Patient Feedback Label': 4, 'Recommendation Letters': 'There have been some negative reviews about this surgeon.', 'Recommendation Letters Label': 2, 'Recommendations from Former Employers': "There were some concerns about this surgeon's professionalism.", 'Recommendations from Former Employers Label': 2}]</t>
  </si>
  <si>
    <t>Washington-Hernandez</t>
  </si>
  <si>
    <t>Kevin Flores</t>
  </si>
  <si>
    <t>(902)877-9264x077</t>
  </si>
  <si>
    <t>[('Anesthesiology', 80, datetime.date(1997, 11, 16), datetime.date(1998, 8, 5)), ('Pharmacology', 63, datetime.date(1998, 1, 8), datetime.date(1999, 4, 5)), ('Emergency Medicine', 99, datetime.date(1996, 8, 26), datetime.date(1998, 11, 29)), ('Vascular Surgery', 65, datetime.date(1997, 11, 16), datetime.date(1998, 10, 24)), ('Cardiothoracic Surgery', 72, datetime.date(1997, 7, 8), datetime.date(1995, 9, 26)), ('Pharmacology', 73, datetime.date(1997, 5, 17), datetime.date(1995, 6, 22)), ('Trauma Surgery', 100, datetime.date(1998, 5, 1), datetime.date(1997, 6, 7)), ('Orthopedic Surgery', 83, datetime.date(1999, 3, 31), datetime.date(1995, 5, 28)), ('Transplant Surgery', 73, datetime.date(1997, 7, 10), datetime.date(1998, 5, 5)), ('Anatomy', 88, datetime.date(1996, 9, 6), datetime.date(1997, 10, 20))]</t>
  </si>
  <si>
    <t>[{'Institution Name': 'Maldonado and Sons', 'Location': 'Moldova', 'Type of Institution': 'Private', 'Number of Years Worked There': 21, 'Medical Center Level': 'Primary', 'Number of Surgeries Performed': 407, 'Additional Responsibilities': ['Consulting civil engineer', 'Broadcast presenter', 'Therapist, nutritional', 'Energy engineer', 'Engineer, technical sales'], 'Percentage of Patients with Complications': 60.9028095758857,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 {'Institution Name': 'Hall Ltd', 'Location': 'Moldova', 'Type of Institution': 'Public', 'Number of Years Worked There': 3, 'Medical Center Level': 'Tertiary', 'Number of Surgeries Performed': 675, 'Additional Responsibilities': ['Analytical chemist', 'Engineer, maintenance (IT)', 'Chief Executive Officer', 'Furniture conservator/restorer', 'Statistician'], 'Percentage of Patients with Complications': 74.95718912569774, 'Patient Feedback': 'The doctor did a good job and I am happy with the results.', 'Patient Feedback Label': 4, 'Recommendation Letters': "The surgeon's work has been satisfactory and meets basic standards.", 'Recommendation Letters Label': 3, 'Recommendations from Former Employers': 'The surgeon has performed at an acceptable level.', 'Recommendations from Former Employers Label': 3}]</t>
  </si>
  <si>
    <t>Roberts-Davis</t>
  </si>
  <si>
    <t>Rebecca Brown</t>
  </si>
  <si>
    <t>(874)989-5795</t>
  </si>
  <si>
    <t>[('Biochemistry', 65, datetime.date(2002, 3, 20), datetime.date(1999, 7, 11)), ('Pediatric Surgery', 62, datetime.date(2002, 9, 9), datetime.date(2000, 5, 20)), ('Robotic Surgery', 77, datetime.date(2002, 12, 8), datetime.date(1999, 11, 30)), ('Microbiology', 91, datetime.date(2001, 5, 4), datetime.date(2000, 7, 13)), ('Ethics in Medical Practice', 68, datetime.date(2001, 8, 9), datetime.date(2002, 2, 26)), ('Ethics in Medical Practice', 61, datetime.date(1998, 11, 10), datetime.date(2002, 5, 4)), ('Vascular Surgery', 91, datetime.date(2002, 2, 27), datetime.date(2003, 3, 13)), ('Surgical Techniques', 52, datetime.date(2000, 5, 18), datetime.date(2002, 2, 20)), ('Trauma Surgery', 58, datetime.date(2000, 8, 27), datetime.date(2002, 8, 5)), ('Anesthesiology', 53, datetime.date(2000, 4, 9), datetime.date(1998, 8, 14))]</t>
  </si>
  <si>
    <t>[{'Institution Name': 'Santiago, Potter and Copeland', 'Location': 'Ethiopia', 'Type of Institution': 'Public', 'Number of Years Worked There': 9, 'Medical Center Level': 'Secondary', 'Number of Surgeries Performed': 977, 'Additional Responsibilities': ['Restaurant manager'], 'Percentage of Patients with Complications': 88.18758776238852,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'Garrett, Pratt and Parker', 'Location': 'Ethiopia', 'Type of Institution': 'Private', 'Number of Years Worked There': 1, 'Medical Center Level': 'Tertiary', 'Number of Surgeries Performed': 301, 'Additional Responsibilities': ['Quantity surveyor', 'Theatre manager', 'Radio broadcast assistant'], 'Percentage of Patients with Complications': 67.95201990091142,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 {'Institution Name': 'Hamilton Ltd', 'Location': 'Ethiopia', 'Type of Institution': 'Private', 'Number of Years Worked There': 3, 'Medical Center Level': 'Primary', 'Number of Surgeries Performed': 301, 'Additional Responsibilities': [], 'Percentage of Patients with Complications': 14.779895974195723, 'Patient Feedback': 'The surgery was below expectations. The follow-up was poor.', 'Patient Feedback Label': 2, 'Recommendation Letters': 'This surgeon has shown consistent lack of professionalism and skill.', 'Recommendation Letters Label': 1, 'Recommendations from Former Employers': "This surgeon's performance was disappointing.", 'Recommendations from Former Employers Label': 1}]</t>
  </si>
  <si>
    <t>Gutierrez LLC</t>
  </si>
  <si>
    <t>Brianna Hanson</t>
  </si>
  <si>
    <t>241.258.9834x96638</t>
  </si>
  <si>
    <t>[('Robotic Surgery', 80, datetime.date(2007, 10, 24), datetime.date(2006, 11, 5)), ('Neurosurgery', 84, datetime.date(2000, 11, 11), datetime.date(2003, 8, 8)), ('Surgical Techniques', 51, datetime.date(1999, 3, 16), datetime.date(1998, 11, 24)), ('Pediatric Surgery', 74, datetime.date(1999, 2, 23), datetime.date(2007, 12, 10)), ('Oncological Surgery', 64, datetime.date(2007, 9, 3), datetime.date(2005, 5, 4)), ('Transplant Surgery', 72, datetime.date(1998, 11, 27), datetime.date(1998, 12, 28)), ('Biochemistry', 58, datetime.date(2008, 3, 1), datetime.date(1999, 11, 5)), ('Pathology', 75, datetime.date(1999, 2, 19), datetime.date(2000, 12, 18)), ('Anatomy', 61, datetime.date(2006, 12, 3), datetime.date(2005, 11, 10)), ('Anesthesiology', 55, datetime.date(2001, 12, 27), datetime.date(2005, 10, 7))]</t>
  </si>
  <si>
    <t>[{'Institution Name': 'Meyer Ltd', 'Location': 'Ethiopia', 'Type of Institution': 'Private', 'Number of Years Worked There': 16, 'Medical Center Level': 'Primary', 'Number of Surgeries Performed': 652, 'Additional Responsibilities': ['Investment banker, operational'], 'Percentage of Patients with Complications': 28.091016875808826,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'Kelly Ltd', 'Location': 'Ethiopia', 'Type of Institution': 'Private', 'Number of Years Worked There': 17, 'Medical Center Level': 'Secondary', 'Number of Surgeries Performed': 362, 'Additional Responsibilities': ['Sports therapist', 'Psychiatric nurse', 'Interpreter'], 'Percentage of Patients with Complications': 22.059976176035036,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 {'Institution Name': 'Williams-Reyes', 'Location': 'Ethiopia', 'Type of Institution': 'Private', 'Number of Years Worked There': 14, 'Medical Center Level': 'Primary', 'Number of Surgeries Performed': 756, 'Additional Responsibilities': [], 'Percentage of Patients with Complications': 12.186102849498292, 'Patient Feedback': "The best medical experience I've ever had. Highly recommend.", 'Patient Feedback Label': 5, 'Recommendation Letters': "I have some concerns about this surgeon's competence.", 'Recommendation Letters Label': 2, 'Recommendations from Former Employers': "This surgeon's work was consistently below expectations.", 'Recommendations from Former Employers Label': 1}]</t>
  </si>
  <si>
    <t>Smith, Mcdonald and Brown</t>
  </si>
  <si>
    <t>William Vaughn</t>
  </si>
  <si>
    <t>885.228.2481x87148</t>
  </si>
  <si>
    <t>[('Pathology', 91, datetime.date(1999, 7, 20), datetime.date(1999, 6, 13)), ('Vascular Surgery', 75, datetime.date(1999, 12, 15), datetime.date(2000, 7, 8)), ('Surgical Techniques', 98, datetime.date(2000, 2, 25), datetime.date(2000, 3, 23)), ('Vascular Surgery', 97, datetime.date(2000, 4, 21), datetime.date(2000, 7, 4)), ('Pathology', 61, datetime.date(1997, 8, 21), datetime.date(1999, 1, 21)), ('Ethics in Medical Practice', 90, datetime.date(1997, 11, 24), datetime.date(2000, 6, 2)), ('Microbiology', 61, datetime.date(1998, 12, 10), datetime.date(2000, 8, 24)), ('Trauma Surgery', 82, datetime.date(1996, 12, 22), datetime.date(1996, 10, 28)), ('Biochemistry', 99, datetime.date(2000, 12, 17), datetime.date(1997, 5, 11)), ('Anesthesiology', 64, datetime.date(1998, 1, 28), datetime.date(1999, 10, 13))]</t>
  </si>
  <si>
    <t>[{'Institution Name': 'Lynch Ltd', 'Location': 'India', 'Type of Institution': 'Private', 'Number of Years Worked There': 1, 'Medical Center Level': 'Primary', 'Number of Surgeries Performed': 253, 'Additional Responsibilities': ['Restaurant manager, fast food', 'Sports administrator'], 'Percentage of Patients with Complications': 24.370431652130353,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'Gutierrez, Delacruz and Turner', 'Location': 'India', 'Type of Institution': 'Public', 'Number of Years Worked There': 8, 'Medical Center Level': 'Tertiary', 'Number of Surgeries Performed': 431, 'Additional Responsibilities': ['Tax inspector', 'Wellsite geologist', 'Lecturer, further education'], 'Percentage of Patients with Complications': 74.69820897085502,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'Robinson Group', 'Location': 'India', 'Type of Institution': 'Public', 'Number of Years Worked There': 28, 'Medical Center Level': 'Primary', 'Number of Surgeries Performed': 414, 'Additional Responsibilities': [], 'Percentage of Patients with Complications': 89.12026843795694,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'Clark, Murphy and Murray', 'Location': 'India', 'Type of Institution': 'Private', 'Number of Years Worked There': 5, 'Medical Center Level': 'Secondary', 'Number of Surgeries Performed': 595, 'Additional Responsibilities': ['Magazine features editor', 'Patent attorney', 'Designer, fashion/clothing', 'Transport planner', 'Lecturer, higher education'], 'Percentage of Patients with Complications': 64.52483873896806,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 {'Institution Name': 'Russell, Mitchell and Sandoval', 'Location': 'India', 'Type of Institution': 'Private', 'Number of Years Worked There': 3, 'Medical Center Level': 'Tertiary', 'Number of Surgeries Performed': 216, 'Additional Responsibilities': ['Maintenance engineer', 'Geochemist'], 'Percentage of Patients with Complications': 96.50663160749076, 'Patient Feedback': 'I had to follow up multiple times to get answers.', 'Patient Feedback Label': 2, 'Recommendation Letters': 'I highly recommend this surgeon for their exceptional skills and professionalism.', 'Recommendation Letters Label': 5, 'Recommendations from Former Employers': "This surgeon's performance was not always satisfactory.", 'Recommendations from Former Employers Label': 2}]</t>
  </si>
  <si>
    <t>Brown, Dixon and Finley</t>
  </si>
  <si>
    <t>Antonio Hill</t>
  </si>
  <si>
    <t>889-924-9876x035</t>
  </si>
  <si>
    <t>[('Transplant Surgery', 86, datetime.date(1997, 12, 23), datetime.date(1999, 1, 12)), ('Trauma Surgery', 71, datetime.date(1998, 7, 25), datetime.date(1996, 5, 28)), ('Surgical Techniques', 90, datetime.date(1996, 8, 28), datetime.date(1999, 11, 19)), ('Orthopedic Surgery', 81, datetime.date(1997, 11, 27), datetime.date(1998, 7, 1)), ('Cardiothoracic Surgery', 85, datetime.date(1998, 5, 13), datetime.date(1997, 10, 3)), ('Pathology', 79, datetime.date(1997, 9, 5), datetime.date(1998, 10, 18)), ('Microbiology', 59, datetime.date(1997, 11, 9), datetime.date(1996, 11, 14)), ('Orthopedic Surgery', 95, datetime.date(1996, 4, 18), datetime.date(1997, 10, 15)), ('Biochemistry', 90, datetime.date(1996, 12, 26), datetime.date(1999, 7, 23)), ('Physiology', 52, datetime.date(1999, 7, 6), datetime.date(1998, 3, 2))]</t>
  </si>
  <si>
    <t>[{'Institution Name': 'Wilson, Golden and Bishop', 'Location': 'Russia', 'Type of Institution': 'Private', 'Number of Years Worked There': 10, 'Medical Center Level': 'Tertiary', 'Number of Surgeries Performed': 788, 'Additional Responsibilities': ['Data processing manager', 'Conservator, museum/gallery', 'Prison officer', 'Engineer, mining', 'Adult nurse'], 'Percentage of Patients with Complications': 17.521779652799285, 'Patient Feedback': 'The procedure was fine, nothing remarkable but acceptable.', 'Patient Feedback Label': 3, 'Recommendation Letters': 'There have been a few incidents involving this surgeon.', 'Recommendation Letters Label': 2, 'Recommendations from Former Employers': 'This surgeon frequently failed to meet expectations.', 'Recommendations from Former Employers Label': 1}]</t>
  </si>
  <si>
    <t>Phillips-Robinson</t>
  </si>
  <si>
    <t>Alyssa Harris</t>
  </si>
  <si>
    <t>571-558-5945</t>
  </si>
  <si>
    <t>[('Plastic and Reconstructive Surgery', 79, datetime.date(1995, 1, 20), datetime.date(1995, 5, 9)), ('Orthopedic Surgery', 64, datetime.date(1999, 1, 10), datetime.date(1996, 9, 15)), ('Oncological Surgery', 71, datetime.date(1996, 8, 15), datetime.date(1996, 7, 22)), ('Vascular Surgery', 67, datetime.date(2001, 10, 24), datetime.date(1999, 12, 30)), ('Physiology', 99, datetime.date(2000, 3, 10), datetime.date(1998, 9, 23)), ('Emergency Medicine', 54, datetime.date(1999, 8, 27), datetime.date(2002, 6, 23)), ('Microbiology', 52, datetime.date(1999, 1, 15), datetime.date(2001, 7, 3)), ('Pharmacology', 53, datetime.date(2002, 6, 11), datetime.date(2000, 11, 25)), ('Plastic and Reconstructive Surgery', 67, datetime.date(1995, 5, 7), datetime.date(2002, 8, 6)), ('Surgical Techniques', 61, datetime.date(1996, 1, 12), datetime.date(2000, 9, 28))]</t>
  </si>
  <si>
    <t>[{'Institution Name': 'Haley-Castro', 'Location': 'Ukraine', 'Type of Institution': 'Public', 'Number of Years Worked There': 3, 'Medical Center Level': 'Primary', 'Number of Surgeries Performed': 193, 'Additional Responsibilities': ['Environmental manager', 'Biomedical scientist', 'Agricultural consultant'], 'Percentage of Patients with Complications': 66.55358987303597,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'Cochran and Sons', 'Location': 'Ukraine', 'Type of Institution': 'Public', 'Number of Years Worked There': 19, 'Medical Center Level': 'Primary', 'Number of Surgeries Performed': 67, 'Additional Responsibilities': ['Architectural technologist', 'Magazine journalist'], 'Percentage of Patients with Complications': 85.22780263612174,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'Gallagher-Edwards', 'Location': 'Ukraine', 'Type of Institution': 'Private', 'Number of Years Worked There': 11, 'Medical Center Level': 'Secondary', 'Number of Surgeries Performed': 990, 'Additional Responsibilities': ['Ergonomist', 'Writer', 'Immigration officer', 'Chartered legal executive (England and Wales)', 'Engineer, manufacturing systems'], 'Percentage of Patients with Complications': 64.89042431796047,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'Ramos Group', 'Location': 'Ukraine', 'Type of Institution': 'Public', 'Number of Years Worked There': 16, 'Medical Center Level': 'Tertiary', 'Number of Surgeries Performed': 324, 'Additional Responsibilities': ['IT trainer', 'Administrator, charities/voluntary organisations'], 'Percentage of Patients with Complications': 3.137087962334062,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 {'Institution Name': 'Williams, Smith and Yang', 'Location': 'Ukraine', 'Type of Institution': 'Public', 'Number of Years Worked There': 2, 'Medical Center Level': 'Secondary', 'Number of Surgeries Performed': 468, 'Additional Responsibilities': ['Geophysical data processor'], 'Percentage of Patients with Complications': 43.04923135900699, 'Patient Feedback': 'Overall, a negative experience with poor results.', 'Patient Feedback Label': 2, 'Recommendation Letters': "The surgeon's professional conduct is highly concerning.", 'Recommendation Letters Label': 1, 'Recommendations from Former Employers': "The surgeon's performance is exceptional and reliable.", 'Recommendations from Former Employers Label': 5}]</t>
  </si>
  <si>
    <t>Byrd-Griffin</t>
  </si>
  <si>
    <t>Theresa Grant</t>
  </si>
  <si>
    <t>323.425.2242</t>
  </si>
  <si>
    <t>[('Physiology', 68, datetime.date(2001, 8, 7), datetime.date(2001, 1, 13)), ('Orthopedic Surgery', 76, datetime.date(2001, 8, 8), datetime.date(2000, 5, 28)), ('Plastic and Reconstructive Surgery', 69, datetime.date(2000, 10, 13), datetime.date(2001, 8, 23)), ('Transplant Surgery', 54, datetime.date(2000, 12, 10), datetime.date(2000, 12, 20)), ('Physiology', 89, datetime.date(2000, 11, 4), datetime.date(2001, 3, 9)), ('Oncological Surgery', 66, datetime.date(2000, 8, 3), datetime.date(2001, 6, 4)), ('Emergency Medicine', 74, datetime.date(2000, 10, 5), datetime.date(2001, 2, 24)), ('Transplant Surgery', 75, datetime.date(2001, 10, 5), datetime.date(2000, 7, 24)), ('Physiology', 77, datetime.date(2001, 8, 5), datetime.date(2000, 6, 22)), ('Vascular Surgery', 64, datetime.date(2001, 1, 26), datetime.date(2000, 12, 22))]</t>
  </si>
  <si>
    <t>[{'Institution Name': 'Brown and Sons', 'Location': 'United Kingdom', 'Type of Institution': 'Private', 'Number of Years Worked There': 28, 'Medical Center Level': 'Primary', 'Number of Surgeries Performed': 195, 'Additional Responsibilities': ['Homeopath', 'Learning mentor', 'Surveyor, mining', 'Pension scheme manager', 'Secretary, company'], 'Percentage of Patients with Complications': 70.84152854692309,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 {'Institution Name': 'Brown, Flores and Smith', 'Location': 'United Kingdom', 'Type of Institution': 'Private', 'Number of Years Worked There': 15, 'Medical Center Level': 'Tertiary', 'Number of Surgeries Performed': 624, 'Additional Responsibilities': ['Product manager', 'Solicitor, Scotland'], 'Percentage of Patients with Complications': 9.853078275208526, 'Patient Feedback': 'The surgery was well done and the follow-up was great.', 'Patient Feedback Label': 4, 'Recommendation Letters': 'This surgeon is an excellent professional.', 'Recommendation Letters Label': 4, 'Recommendations from Former Employers': 'I have the utmost confidence in recommending this surgeon.', 'Recommendations from Former Employers Label': 5}]</t>
  </si>
  <si>
    <t>Chase, King and Perry</t>
  </si>
  <si>
    <t>Preston Lee</t>
  </si>
  <si>
    <t>(990)881-3488</t>
  </si>
  <si>
    <t>[('Pathology', 63, datetime.date(2005, 3, 7), datetime.date(2008, 4, 3)), ('Orthopedic Surgery', 69, datetime.date(2001, 2, 22), datetime.date(2008, 4, 18)), ('Orthopedic Surgery', 53, datetime.date(2005, 5, 20), datetime.date(2001, 5, 25)), ('Anatomy', 69, datetime.date(2006, 4, 12), datetime.date(2006, 6, 15)), ('Physiology', 87, datetime.date(2008, 4, 6), datetime.date(2002, 9, 15)), ('Trauma Surgery', 89, datetime.date(2006, 3, 20), datetime.date(2007, 7, 11)), ('Ethics in Medical Practice', 86, datetime.date(2007, 5, 27), datetime.date(2003, 7, 10)), ('Pediatric Surgery', 83, datetime.date(2005, 8, 17), datetime.date(2008, 1, 21)), ('Pediatric Surgery', 90, datetime.date(2003, 1, 28), datetime.date(2006, 6, 22)), ('Biochemistry', 90, datetime.date(2008, 9, 19), datetime.date(2004, 1, 2))]</t>
  </si>
  <si>
    <t>[{'Institution Name': 'Ramirez-Park', 'Location': 'Germany', 'Type of Institution': 'Private', 'Number of Years Worked There': 18, 'Medical Center Level': 'Tertiary', 'Number of Surgeries Performed': 471, 'Additional Responsibilities': [], 'Percentage of Patients with Complications': 77.15385955635658, 'Patient Feedback': "Happy with the surgery and the doctor's professionalism.", 'Patient Feedback Label': 4, 'Recommendation Letters': "The surgeon's work is generally acceptable.", 'Recommendation Letters Label': 3, 'Recommendations from Former Employers': 'I recommend this surgeon. They have consistently shown good skills and a professional demeanor.', 'Recommendations from Former Employers Label': 4}]</t>
  </si>
  <si>
    <t>Abbott and Sons</t>
  </si>
  <si>
    <t>Erin Miles</t>
  </si>
  <si>
    <t>(490)828-9525x7533</t>
  </si>
  <si>
    <t>[('Vascular Surgery', 79, datetime.date(1999, 2, 16), datetime.date(1998, 10, 5)), ('Ethics in Medical Practice', 100, datetime.date(1998, 4, 30), datetime.date(1998, 8, 11)), ('Pharmacology', 54, datetime.date(1998, 8, 14), datetime.date(1998, 12, 5)), ('Robotic Surgery', 58, datetime.date(1998, 5, 26), datetime.date(1998, 3, 31)), ('Microbiology', 72, datetime.date(2000, 8, 16), datetime.date(2000, 4, 28)), ('Neurosurgery', 78, datetime.date(1999, 3, 22), datetime.date(1999, 7, 13)), ('Oncological Surgery', 60, datetime.date(1998, 8, 11), datetime.date(1998, 3, 14)), ('Neurosurgery', 98, datetime.date(1998, 4, 29), datetime.date(2000, 8, 28)), ('Anatomy', 77, datetime.date(1998, 5, 24), datetime.date(1999, 9, 27)), ('Anesthesiology', 80, datetime.date(1998, 11, 7), datetime.date(1999, 7, 19))]</t>
  </si>
  <si>
    <t>[{'Institution Name': 'Jordan LLC', 'Location': 'Belarus', 'Type of Institution': 'Public', 'Number of Years Worked There': 17, 'Medical Center Level': 'Secondary', 'Number of Surgeries Performed': 674, 'Additional Responsibilities': [], 'Percentage of Patients with Complications': 59.17612052591752, 'Patient Feedback': 'The procedure went smoothly and I felt well cared for.', 'Patient Feedback Label': 4, 'Recommendation Letters': 'I strongly recommend this surgeon for their exceptional skills.', 'Recommendation Letters Label': 5, 'Recommendations from Former Employers': "The surgeon's work has been satisfactory and meets basic standards.", 'Recommendations from Former Employers Label': 3}]</t>
  </si>
  <si>
    <t>David Costa</t>
  </si>
  <si>
    <t>[('Physiology', 81, datetime.date(2001, 9, 7), datetime.date(2002, 9, 25)), ('Robotic Surgery', 62, datetime.date(2002, 2, 23), datetime.date(2002, 3, 23)), ('Transplant Surgery', 55, datetime.date(2001, 9, 15), datetime.date(2002, 4, 20)), ('Transplant Surgery', 100, datetime.date(2001, 9, 22), datetime.date(2001, 9, 4)), ('Transplant Surgery', 97, datetime.date(2001, 8, 26), datetime.date(2001, 12, 31)), ('Emergency Medicine', 90, datetime.date(2002, 11, 23), datetime.date(2002, 8, 25)), ('Pathology', 94, datetime.date(2002, 5, 13), datetime.date(2001, 9, 14)), ('Oncological Surgery', 92, datetime.date(2001, 9, 29), datetime.date(2002, 9, 13)), ('Biochemistry', 91, datetime.date(2002, 6, 2), datetime.date(2001, 5, 10)), ('Microbiology', 98, datetime.date(2002, 4, 12), datetime.date(2003, 1, 13))]</t>
  </si>
  <si>
    <t>[{'Institution Name': 'Jackson LLC', 'Location': 'Russia', 'Type of Institution': 'Public', 'Number of Years Worked There': 21, 'Medical Center Level': 'Tertiary', 'Number of Surgeries Performed': 383, 'Additional Responsibilities': ['Horticultural consultant', 'Administrator', 'Video editor'], 'Percentage of Patients with Complications': 14.378025470938294,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'Walker, Bell and Medina', 'Location': 'Russia', 'Type of Institution': 'Public', 'Number of Years Worked There': 28, 'Medical Center Level': 'Tertiary', 'Number of Surgeries Performed': 27, 'Additional Responsibilities': [], 'Percentage of Patients with Complications': 22.777897381453784,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'Woods-Donovan', 'Location': 'Russia', 'Type of Institution': 'Private', 'Number of Years Worked There': 4, 'Medical Center Level': 'Primary', 'Number of Surgeries Performed': 781, 'Additional Responsibilities': ['Surveyor, building control', 'Physiotherapist', 'Fish farm manager', 'Mudlogger'], 'Percentage of Patients with Complications': 57.11558749993218,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 {'Institution Name': 'Miller-Blackburn', 'Location': 'Russia', 'Type of Institution': 'Private', 'Number of Years Worked There': 19, 'Medical Center Level': 'Tertiary', 'Number of Surgeries Performed': 390, 'Additional Responsibilities': [], 'Percentage of Patients with Complications': 3.7732014014606463, 'Patient Feedback': 'I felt like just another number, not a patient.', 'Patient Feedback Label': 2, 'Recommendation Letters': "The surgeon's work is sometimes below expectations.", 'Recommendation Letters Label': 2, 'Recommendations from Former Employers': 'The surgeon meets the expected professional standards.', 'Recommendations from Former Employers Label': 3}]</t>
  </si>
  <si>
    <t>Simpson-Coleman</t>
  </si>
  <si>
    <t>Megan Wright</t>
  </si>
  <si>
    <t>[('Plastic and Reconstructive Surgery', 53, datetime.date(1999, 7, 18), datetime.date(1999, 8, 27)), ('Oncological Surgery', 55, datetime.date(1997, 3, 9), datetime.date(1999, 5, 2)), ('Oncological Surgery', 78, datetime.date(1998, 10, 29), datetime.date(1998, 10, 24)), ('Microbiology', 86, datetime.date(1998, 5, 27), datetime.date(1997, 3, 31)), ('Pharmacology', 55, datetime.date(1997, 11, 5), datetime.date(1998, 4, 2)), ('Transplant Surgery', 87, datetime.date(1998, 3, 21), datetime.date(1997, 5, 19)), ('Emergency Medicine', 66, datetime.date(1996, 12, 6), datetime.date(1997, 12, 6)), ('Transplant Surgery', 88, datetime.date(1998, 3, 29), datetime.date(1998, 2, 16)), ('Transplant Surgery', 61, datetime.date(1997, 11, 6), datetime.date(1998, 6, 23)), ('Surgical Techniques', 59, datetime.date(1998, 4, 14), datetime.date(1998, 3, 16))]</t>
  </si>
  <si>
    <t>[{'Institution Name': 'Gibson Group', 'Location': 'Ukraine', 'Type of Institution': 'Public', 'Number of Years Worked There': 19, 'Medical Center Level': 'Primary', 'Number of Surgeries Performed': 174, 'Additional Responsibilities': ['Chief Technology Officer', 'Farm manager', 'Chief Financial Officer', 'Textile designer', 'Therapist, horticultural'], 'Percentage of Patients with Complications': 23.387929594955892,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'Riley-Smith', 'Location': 'Ukraine', 'Type of Institution': 'Private', 'Number of Years Worked There': 27, 'Medical Center Level': 'Primary', 'Number of Surgeries Performed': 969, 'Additional Responsibilities': ['Social worker'], 'Percentage of Patients with Complications': 68.68056452763103,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'Wilson-Martin', 'Location': 'Ukraine', 'Type of Institution': 'Public', 'Number of Years Worked There': 14, 'Medical Center Level': 'Secondary', 'Number of Surgeries Performed': 600, 'Additional Responsibilities': [], 'Percentage of Patients with Complications': 95.56213159100379,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 {'Institution Name': 'Wilson-Thomas', 'Location': 'Ukraine', 'Type of Institution': 'Private', 'Number of Years Worked There': 29, 'Medical Center Level': 'Primary', 'Number of Surgeries Performed': 627, 'Additional Responsibilities': ['Chief Financial Officer', 'Public affairs consultant', 'Counsellor', 'Buyer, retail', 'Operations geologist'], 'Percentage of Patients with Complications': 22.026386274809795, 'Patient Feedback': 'Terrible experience. The doctor was dismissive and the procedure went wrong.', 'Patient Feedback Label': 1, 'Recommendation Letters': 'I would recommend careful consideration before hiring this surgeon.', 'Recommendation Letters Label': 2, 'Recommendations from Former Employers': 'The surgeon has shown sufficient professional competence.', 'Recommendations from Former Employers Label': 3}]</t>
  </si>
  <si>
    <t>Patterson, Parker and Navarro</t>
  </si>
  <si>
    <t>Curtis Tanner</t>
  </si>
  <si>
    <t>658-407-0191</t>
  </si>
  <si>
    <t>[('Orthopedic Surgery', 94, datetime.date(1999, 11, 18), datetime.date(1997, 2, 21)), ('Neurosurgery', 69, datetime.date(1999, 5, 4), datetime.date(2001, 3, 29)), ('Cardiothoracic Surgery', 72, datetime.date(2003, 6, 1), datetime.date(2001, 8, 20)), ('Vascular Surgery', 84, datetime.date(2003, 8, 26), datetime.date(1999, 8, 30)), ('Vascular Surgery', 91, datetime.date(2002, 9, 30), datetime.date(2002, 5, 11)), ('Surgical Techniques', 62, datetime.date(2003, 10, 27), datetime.date(2000, 3, 16)), ('Pediatric Surgery', 69, datetime.date(1998, 9, 9), datetime.date(1997, 1, 11)), ('Neurosurgery', 52, datetime.date(2003, 8, 1), datetime.date(1997, 7, 8)), ('Ethics in Medical Practice', 91, datetime.date(1997, 8, 16), datetime.date(2002, 10, 8)), ('Biochemistry', 55, datetime.date(2002, 9, 23), datetime.date(1997, 1, 21))]</t>
  </si>
  <si>
    <t>[{'Institution Name': 'Barry-Williams', 'Location': 'Russia', 'Type of Institution': 'Private', 'Number of Years Worked There': 27, 'Medical Center Level': 'Primary', 'Number of Surgeries Performed': 304, 'Additional Responsibilities': ['Psychologist, occupational', 'Adult guidance worker', 'Engineer, building services', 'Set designer'], 'Percentage of Patients with Complications': 50.61170750285707,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 {'Institution Name': 'Ramirez Inc', 'Location': 'Russia', 'Type of Institution': 'Private', 'Number of Years Worked There': 18, 'Medical Center Level': 'Primary', 'Number of Surgeries Performed': 477, 'Additional Responsibilities': ['Applications developer'], 'Percentage of Patients with Complications': 92.39597557112373, 'Patient Feedback': "Not happy with the results. The doctor didn't seem to care much.", 'Patient Feedback Label': 2, 'Recommendation Letters': 'I have full confidence in recommending this surgeon.', 'Recommendation Letters Label': 4, 'Recommendations from Former Employers': 'I highly endorse this surgeon for their skills and dedication.', 'Recommendations from Former Employers Label': 4}]</t>
  </si>
  <si>
    <t>Parker, Bell and Casey</t>
  </si>
  <si>
    <t>Susan Hoffman</t>
  </si>
  <si>
    <t>(607)250-4266x85189</t>
  </si>
  <si>
    <t>[('Pediatric Surgery', 50, datetime.date(1996, 12, 28), datetime.date(1999, 6, 26)), ('Transplant Surgery', 67, datetime.date(1995, 10, 14), datetime.date(1999, 6, 25)), ('Anatomy', 52, datetime.date(1999, 12, 18), datetime.date(1996, 11, 9)), ('Pharmacology', 98, datetime.date(1997, 6, 18), datetime.date(1999, 11, 27)), ('Biochemistry', 52, datetime.date(1999, 4, 27), datetime.date(1997, 2, 21)), ('Anatomy', 57, datetime.date(1998, 12, 16), datetime.date(1999, 3, 27)), ('Microbiology', 92, datetime.date(1998, 12, 14), datetime.date(1999, 10, 30)), ('Vascular Surgery', 67, datetime.date(1998, 12, 11), datetime.date(1998, 5, 2)), ('Neurosurgery', 66, datetime.date(1995, 1, 4), datetime.date(1999, 7, 31)), ('Robotic Surgery', 80, datetime.date(1998, 5, 24), datetime.date(1995, 8, 28))]</t>
  </si>
  <si>
    <t>[{'Institution Name': 'Wilson-Lozano', 'Location': 'Germany', 'Type of Institution': 'Public', 'Number of Years Worked There': 28, 'Medical Center Level': 'Tertiary', 'Number of Surgeries Performed': 410, 'Additional Responsibilities': ['Radio producer'], 'Percentage of Patients with Complications': 7.055976037706301,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'Johnson-Taylor', 'Location': 'Germany', 'Type of Institution': 'Public', 'Number of Years Worked There': 3, 'Medical Center Level': 'Primary', 'Number of Surgeries Performed': 776, 'Additional Responsibilities': ['Nurse, mental health', 'Orthoptist', 'Research scientist (medical)'], 'Percentage of Patients with Complications': 14.687214691283312,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 {'Institution Name': 'Hunter Group', 'Location': 'Germany', 'Type of Institution': 'Private', 'Number of Years Worked There': 14, 'Medical Center Level': 'Tertiary', 'Number of Surgeries Performed': 616, 'Additional Responsibilities': [], 'Percentage of Patients with Complications': 85.36491759798507, 'Patient Feedback': 'The doctor was thorough and professional. Satisfied with the results.', 'Patient Feedback Label': 4, 'Recommendation Letters': "There have been significant issues with this surgeon's work.", 'Recommendation Letters Label': 1, 'Recommendations from Former Employers': "The surgeon's work has been satisfactory and meets basic standards.", 'Recommendations from Former Employers Label': 3}]</t>
  </si>
  <si>
    <t>Pace LLC</t>
  </si>
  <si>
    <t>Haley Cooper</t>
  </si>
  <si>
    <t>(266)411-9812x33944</t>
  </si>
  <si>
    <t>[('Robotic Surgery', 66, datetime.date(2001, 4, 19), datetime.date(2000, 3, 29)), ('Surgical Techniques', 60, datetime.date(1995, 10, 18), datetime.date(1996, 12, 17)), ('Physiology', 65, datetime.date(2002, 10, 10), datetime.date(2000, 8, 11)), ('Physiology', 60, datetime.date(2000, 4, 28), datetime.date(1999, 11, 28)), ('Biochemistry', 52, datetime.date(1998, 9, 1), datetime.date(2001, 10, 20)), ('Trauma Surgery', 85, datetime.date(1999, 3, 20), datetime.date(1998, 11, 5)), ('Plastic and Reconstructive Surgery', 92, datetime.date(2000, 4, 11), datetime.date(2000, 12, 16)), ('Anatomy', 87, datetime.date(1999, 4, 25), datetime.date(2001, 10, 17)), ('Neurosurgery', 50, datetime.date(1999, 2, 12), datetime.date(1996, 3, 29)), ('Emergency Medicine', 58, datetime.date(2004, 7, 17), datetime.date(2001, 1, 8))]</t>
  </si>
  <si>
    <t>[{'Institution Name': 'Ferrell and Sons', 'Location': 'Belarus', 'Type of Institution': 'Public', 'Number of Years Worked There': 4, 'Medical Center Level': 'Secondary', 'Number of Surgeries Performed': 693, 'Additional Responsibilities': ['Exhibition designer', 'Chief Strategy Officer'], 'Percentage of Patients with Complications': 79.73278395352214,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'Thornton LLC', 'Location': 'Belarus', 'Type of Institution': 'Private', 'Number of Years Worked There': 8, 'Medical Center Level': 'Tertiary', 'Number of Surgeries Performed': 165, 'Additional Responsibilities': ['Proofreader', 'Police officer'], 'Percentage of Patients with Complications': 26.22596729514869,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'Martin-Fischer', 'Location': 'Belarus', 'Type of Institution': 'Public', 'Number of Years Worked There': 10, 'Medical Center Level': 'Secondary', 'Number of Surgeries Performed': 424, 'Additional Responsibilities': [], 'Percentage of Patients with Complications': 31.430447398333893,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 {'Institution Name': 'Cruz Ltd', 'Location': 'Belarus', 'Type of Institution': 'Private', 'Number of Years Worked There': 29, 'Medical Center Level': 'Tertiary', 'Number of Surgeries Performed': 242, 'Additional Responsibilities': ['Advertising copywriter', 'Press sub'], 'Percentage of Patients with Complications': 37.91726178056882, 'Patient Feedback': 'The doctor did a good job and I am happy with the results.', 'Patient Feedback Label': 4, 'Recommendation Letters': "The surgeon's performance is exceptional and reliable.", 'Recommendation Letters Label': 5, 'Recommendations from Former Employers': "The surgeon's work is competent and reliable.", 'Recommendations from Former Employers Label': 3}]</t>
  </si>
  <si>
    <t>Barrett, Christensen and Rogers</t>
  </si>
  <si>
    <t>Travis Reyes</t>
  </si>
  <si>
    <t>+1-671-440-3506x0797</t>
  </si>
  <si>
    <t>[('Trauma Surgery', 79, datetime.date(2001, 1, 3), datetime.date(2001, 1, 11)), ('Emergency Medicine', 66, datetime.date(2000, 10, 12), datetime.date(2001, 5, 2)), ('Anesthesiology', 55, datetime.date(2001, 6, 10), datetime.date(2001, 6, 7)), ('Anatomy', 64, datetime.date(2000, 12, 8), datetime.date(2000, 11, 11)), ('Surgical Techniques', 70, datetime.date(2001, 7, 20), datetime.date(2000, 9, 1)), ('Neurosurgery', 93, datetime.date(2001, 5, 28), datetime.date(2001, 2, 18)), ('Transplant Surgery', 99, datetime.date(2001, 3, 21), datetime.date(2000, 10, 7)), ('Physiology', 71, datetime.date(2001, 3, 8), datetime.date(2000, 11, 15)), ('Ethics in Medical Practice', 82, datetime.date(2000, 11, 21), datetime.date(2000, 12, 10)), ('Pediatric Surgery', 57, datetime.date(2001, 1, 28), datetime.date(2000, 9, 27))]</t>
  </si>
  <si>
    <t>[{'Institution Name': 'Arroyo and Sons', 'Location': 'Moldova', 'Type of Institution': 'Private', 'Number of Years Worked There': 27, 'Medical Center Level': 'Tertiary', 'Number of Surgeries Performed': 451, 'Additional Responsibilities': [], 'Percentage of Patients with Complications': 62.070669665849444,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 {'Institution Name': 'Villa LLC', 'Location': 'Moldova', 'Type of Institution': 'Public', 'Number of Years Worked There': 27, 'Medical Center Level': 'Primary', 'Number of Surgeries Performed': 637, 'Additional Responsibilities': ['Tourism officer', 'Holiday representative', 'Science writer', 'Insurance underwriter', 'Broadcast journalist'], 'Percentage of Patients with Complications': 27.169778075777597, 'Patient Feedback': 'Outstanding experience from start to finish.', 'Patient Feedback Label': 5, 'Recommendation Letters': 'I highly endorse this surgeon for their extraordinary work.', 'Recommendation Letters Label': 5, 'Recommendations from Former Employers': "This surgeon's tenure was marked by numerous issues.", 'Recommendations from Former Employers Label': 1}]</t>
  </si>
  <si>
    <t>Mendez and Sons</t>
  </si>
  <si>
    <t>Sherry Singh</t>
  </si>
  <si>
    <t>871.610.1346x450</t>
  </si>
  <si>
    <t>[('Robotic Surgery', 89, datetime.date(1997, 3, 16), datetime.date(1997, 4, 19)), ('Emergency Medicine', 56, datetime.date(1997, 1, 25), datetime.date(1997, 8, 5)), ('Anesthesiology', 81, datetime.date(1997, 6, 25), datetime.date(1997, 6, 10)), ('Transplant Surgery', 50, datetime.date(1997, 5, 10), datetime.date(1997, 1, 26)), ('Robotic Surgery', 82, datetime.date(1997, 3, 17), datetime.date(1997, 7, 10)), ('Pediatric Surgery', 93, datetime.date(1997, 2, 15), datetime.date(1997, 7, 13)), ('Anatomy', 66, datetime.date(1997, 4, 14), datetime.date(1997, 1, 15)), ('Anesthesiology', 89, datetime.date(1997, 7, 26), datetime.date(1997, 5, 8)), ('Pediatric Surgery', 56, datetime.date(1997, 4, 14), datetime.date(1997, 6, 10)), ('Cardiothoracic Surgery', 86, datetime.date(1997, 1, 19), datetime.date(1997, 8, 5))]</t>
  </si>
  <si>
    <t>[{'Institution Name': 'Rios Ltd', 'Location': 'France', 'Type of Institution': 'Private', 'Number of Years Worked There': 19, 'Medical Center Level': 'Primary', 'Number of Surgeries Performed': 19, 'Additional Responsibilities': ['Dentist', 'Veterinary surgeon', 'Oceanographer', 'Designer, exhibition/display', 'Farm manager'], 'Percentage of Patients with Complications': 38.21811991495766,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'Kaufman Group', 'Location': 'France', 'Type of Institution': 'Public', 'Number of Years Worked There': 1, 'Medical Center Level': 'Secondary', 'Number of Surgeries Performed': 248, 'Additional Responsibilities': ['Sales promotion account executive', 'Retail buyer', 'Patent examiner'], 'Percentage of Patients with Complications': 31.556034107449648,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'Wall LLC', 'Location': 'France', 'Type of Institution': 'Private', 'Number of Years Worked There': 18, 'Medical Center Level': 'Primary', 'Number of Surgeries Performed': 219, 'Additional Responsibilities': ['Careers adviser', 'Mining engineer'], 'Percentage of Patients with Complications': 72.71312374991162,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'Wells, Mills and Colon', 'Location': 'France', 'Type of Institution': 'Public', 'Number of Years Worked There': 1, 'Medical Center Level': 'Primary', 'Number of Surgeries Performed': 984, 'Additional Responsibilities': ['Accountant, chartered public finance', 'Occupational psychologist'], 'Percentage of Patients with Complications': 99.60042634857828,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 {'Institution Name': 'Sexton, Fleming and Leblanc', 'Location': 'France', 'Type of Institution': 'Public', 'Number of Years Worked There': 4, 'Medical Center Level': 'Secondary', 'Number of Surgeries Performed': 7, 'Additional Responsibilities': ['Pharmacist, community'], 'Percentage of Patients with Complications': 75.75270115751341, 'Patient Feedback': 'The surgery was successful and the care was attentive.', 'Patient Feedback Label': 4, 'Recommendation Letters': "The surgeon's work has been somewhat inconsistent.", 'Recommendation Letters Label': 2, 'Recommendations from Former Employers': "The surgeon's performance is consistently excellent.", 'Recommendations from Former Employers Label': 5}]</t>
  </si>
  <si>
    <t>Hall, Singleton and Thomas</t>
  </si>
  <si>
    <t>Richard Hall</t>
  </si>
  <si>
    <t>(523)844-3785x13154</t>
  </si>
  <si>
    <t>[('Neurosurgery', 53, datetime.date(2001, 2, 12), datetime.date(2001, 4, 7)), ('Pathology', 71, datetime.date(1999, 2, 22), datetime.date(1997, 8, 9)), ('Surgical Techniques', 65, datetime.date(1998, 3, 17), datetime.date(1997, 3, 9)), ('Plastic and Reconstructive Surgery', 75, datetime.date(2001, 6, 21), datetime.date(1997, 1, 27)), ('Anatomy', 66, datetime.date(2001, 3, 8), datetime.date(2000, 5, 9)), ('Anatomy', 76, datetime.date(1996, 6, 9), datetime.date(1999, 8, 13)), ('Vascular Surgery', 96, datetime.date(1999, 7, 25), datetime.date(1998, 3, 6)), ('Oncological Surgery', 69, datetime.date(2000, 6, 22), datetime.date(1998, 10, 3)), ('Surgical Techniques', 61, datetime.date(1997, 9, 8), datetime.date(1997, 6, 29)), ('Orthopedic Surgery', 94, datetime.date(1996, 12, 15), datetime.date(1997, 3, 2))]</t>
  </si>
  <si>
    <t>[{'Institution Name': 'Romero-Vega', 'Location': 'France', 'Type of Institution': 'Private', 'Number of Years Worked There': 8, 'Medical Center Level': 'Tertiary', 'Number of Surgeries Performed': 618, 'Additional Responsibilities': ['Psychologist, sport and exercise', 'Programmer, systems'], 'Percentage of Patients with Complications': 38.569205887508694,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 {'Institution Name': 'Hines, Park and Short', 'Location': 'France', 'Type of Institution': 'Private', 'Number of Years Worked There': 8, 'Medical Center Level': 'Primary', 'Number of Surgeries Performed': 338, 'Additional Responsibilities': ['Broadcast journalist', 'Primary school teacher', 'Designer, furniture', 'Ergonomist', 'Civil engineer, contracting'], 'Percentage of Patients with Complications': 3.697228895011062, 'Patient Feedback': 'A positive experience with a competent doctor.', 'Patient Feedback Label': 4, 'Recommendation Letters': 'The surgeon meets basic professional standards.', 'Recommendation Letters Label': 3, 'Recommendations from Former Employers': 'I strongly endorse this surgeon for any advanced role.', 'Recommendations from Former Employers Label': 4}]</t>
  </si>
  <si>
    <t>Austin-Rose</t>
  </si>
  <si>
    <t>Kathleen Stokes</t>
  </si>
  <si>
    <t>001-393-444-1688x800</t>
  </si>
  <si>
    <t>[('Anatomy', 57, datetime.date(2003, 9, 19), datetime.date(2003, 9, 22)), ('Robotic Surgery', 77, datetime.date(2003, 10, 1), datetime.date(2003, 10, 20)), ('Ethics in Medical Practice', 82, datetime.date(2003, 10, 8), datetime.date(2003, 9, 13)), ('Anesthesiology', 54, datetime.date(2003, 10, 24), datetime.date(2003, 9, 18)), ('Physiology', 97, datetime.date(2003, 10, 8), datetime.date(2003, 9, 16)), ('Transplant Surgery', 56, datetime.date(2003, 9, 16), datetime.date(2003, 10, 22)), ('Ethics in Medical Practice', 82, datetime.date(2003, 10, 18), datetime.date(2003, 10, 3)), ('Orthopedic Surgery', 94, datetime.date(2003, 11, 1), datetime.date(2003, 10, 7)), ('Biochemistry', 65, datetime.date(2003, 9, 20), datetime.date(2003, 9, 13)), ('Plastic and Reconstructive Surgery', 66, datetime.date(2003, 10, 5), datetime.date(2003, 10, 18))]</t>
  </si>
  <si>
    <t>[{'Institution Name': 'Washington and Sons', 'Location': 'Philippines', 'Type of Institution': 'Public', 'Number of Years Worked There': 20, 'Medical Center Level': 'Primary', 'Number of Surgeries Performed': 970, 'Additional Responsibilities': ['Water engineer', 'Interpreter', 'Sub', 'Medical secretary', 'Insurance underwriter'], 'Percentage of Patients with Complications': 85.72630948722173,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'Miller, Anderson and Edwards', 'Location': 'Philippines', 'Type of Institution': 'Private', 'Number of Years Worked There': 13, 'Medical Center Level': 'Secondary', 'Number of Surgeries Performed': 763, 'Additional Responsibilities': ['Doctor, general practice', 'Scientist, physiological', 'Engineer, chemical'], 'Percentage of Patients with Complications': 2.4318256487053325,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'Gonzalez-Gomez', 'Location': 'Philippines', 'Type of Institution': 'Private', 'Number of Years Worked There': 20, 'Medical Center Level': 'Secondary', 'Number of Surgeries Performed': 874, 'Additional Responsibilities': ['Private music teacher', 'Operational investment banker', 'Minerals surveyor', 'Automotive engineer'], 'Percentage of Patients with Complications': 66.29345310569488,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'Mclaughlin, Duncan and Olson', 'Location': 'Philippines', 'Type of Institution': 'Public', 'Number of Years Worked There': 10, 'Medical Center Level': 'Secondary', 'Number of Surgeries Performed': 926, 'Additional Responsibilities': ['Water quality scientist', 'Dentist', 'Nurse, mental health'], 'Percentage of Patients with Complications': 38.87647564513804,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 {'Institution Name': 'King, Taylor and Mullins', 'Location': 'Philippines', 'Type of Institution': 'Public', 'Number of Years Worked There': 10, 'Medical Center Level': 'Primary', 'Number of Surgeries Performed': 501, 'Additional Responsibilities': [], 'Percentage of Patients with Complications': 5.0725650840179215, 'Patient Feedback': 'The procedure was more painful than explained.', 'Patient Feedback Label': 2, 'Recommendation Letters': "There have been minor issues with this surgeon's work.", 'Recommendation Letters Label': 2, 'Recommendations from Former Employers': 'The surgeon has performed to a competent standard.', 'Recommendations from Former Employers Label': 3}]</t>
  </si>
  <si>
    <t>Ferrell Group</t>
  </si>
  <si>
    <t>Rachel Acosta</t>
  </si>
  <si>
    <t>+1-403-711-3060x41274</t>
  </si>
  <si>
    <t>[('Physiology', 51, datetime.date(2006, 6, 3), datetime.date(1997, 10, 27)), ('Transplant Surgery', 53, datetime.date(2004, 2, 18), datetime.date(2007, 9, 18)), ('Microbiology', 64, datetime.date(2007, 4, 29), datetime.date(2001, 7, 27)), ('Orthopedic Surgery', 96, datetime.date(2003, 11, 10), datetime.date(1997, 11, 2)), ('Microbiology', 74, datetime.date(1998, 3, 3), datetime.date(2002, 4, 23)), ('Robotic Surgery', 58, datetime.date(2008, 4, 28), datetime.date(1998, 1, 7)), ('Ethics in Medical Practice', 92, datetime.date(2002, 11, 21), datetime.date(2007, 2, 23)), ('Physiology', 92, datetime.date(1998, 1, 12), datetime.date(1999, 5, 13)), ('Oncological Surgery', 91, datetime.date(2008, 8, 25), datetime.date(1999, 10, 19)), ('Pharmacology', 72, datetime.date(2007, 9, 17), datetime.date(2004, 1, 15))]</t>
  </si>
  <si>
    <t>[{'Institution Name': 'Hernandez Inc', 'Location': 'Romania', 'Type of Institution': 'Public', 'Number of Years Worked There': 18, 'Medical Center Level': 'Tertiary', 'Number of Surgeries Performed': 935, 'Additional Responsibilities': [], 'Percentage of Patients with Complications': 1.6629474695823099,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'Ho-Parker', 'Location': 'Romania', 'Type of Institution': 'Private', 'Number of Years Worked There': 4, 'Medical Center Level': 'Tertiary', 'Number of Surgeries Performed': 739, 'Additional Responsibilities': ['Soil scientist', 'Hotel manager', 'Research scientist (life sciences)', 'Engineer, water'], 'Percentage of Patients with Complications': 75.24449452261922,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 {'Institution Name': 'Wheeler-Smith', 'Location': 'Romania', 'Type of Institution': 'Private', 'Number of Years Worked There': 4, 'Medical Center Level': 'Primary', 'Number of Surgeries Performed': 339, 'Additional Responsibilities': ['Food technologist', 'Operations geologist', 'Surveyor, commercial/residential', 'Public house manager', "Politician's assistant"], 'Percentage of Patients with Complications': 70.4276871139286, 'Patient Feedback': 'The surgery was executed as expected.', 'Patient Feedback Label': 3, 'Recommendation Letters': 'There have been a few incidents involving this surgeon.', 'Recommendation Letters Label': 2, 'Recommendations from Former Employers': 'This surgeon is an exceptional professional with outstanding skills.', 'Recommendations from Former Employers Label': 5}]</t>
  </si>
  <si>
    <t>Martinez, Steele and West</t>
  </si>
  <si>
    <t>Cody Aguilar</t>
  </si>
  <si>
    <t>001-995-942-0851</t>
  </si>
  <si>
    <t>[('Biochemistry', 82, datetime.date(1999, 1, 1), datetime.date(2002, 6, 21)), ('Emergency Medicine', 96, datetime.date(1998, 5, 23), datetime.date(1997, 8, 3)), ('Pharmacology', 82, datetime.date(2004, 5, 2), datetime.date(2001, 2, 27)), ('Surgical Techniques', 81, datetime.date(1998, 6, 2), datetime.date(2001, 9, 13)), ('Ethics in Medical Practice', 64, datetime.date(2003, 4, 25), datetime.date(2003, 2, 11)), ('Surgical Techniques', 85, datetime.date(2000, 10, 20), datetime.date(1997, 11, 9)), ('Orthopedic Surgery', 53, datetime.date(1998, 1, 13), datetime.date(2003, 11, 6)), ('Trauma Surgery', 90, datetime.date(1999, 3, 12), datetime.date(2003, 3, 9)), ('Oncological Surgery', 68, datetime.date(2001, 12, 23), datetime.date(2004, 3, 18)), ('Neurosurgery', 84, datetime.date(2000, 7, 15), datetime.date(2001, 10, 16))]</t>
  </si>
  <si>
    <t>[{'Institution Name': 'Turner-Murray', 'Location': 'Hungary', 'Type of Institution': 'Public', 'Number of Years Worked There': 29, 'Medical Center Level': 'Tertiary', 'Number of Surgeries Performed': 103, 'Additional Responsibilities': ['Technical brewer'], 'Percentage of Patients with Complications': 9.471736590932,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 {'Institution Name': 'Lee-Butler', 'Location': 'Hungary', 'Type of Institution': 'Private', 'Number of Years Worked There': 14, 'Medical Center Level': 'Primary', 'Number of Surgeries Performed': 989, 'Additional Responsibilities': [], 'Percentage of Patients with Complications': 15.567591670568648, 'Patient Feedback': 'The surgery left me in more pain than before.', 'Patient Feedback Label': 1, 'Recommendation Letters': 'This surgeon is highly competent and professional.', 'Recommendation Letters Label': 4, 'Recommendations from Former Employers': "This surgeon's work quality was substandard.", 'Recommendations from Former Employers Label': 1}]</t>
  </si>
  <si>
    <t>Walker, Ryan and Clay</t>
  </si>
  <si>
    <t>Joshua Robertson</t>
  </si>
  <si>
    <t>[('Trauma Surgery', 99, datetime.date(2004, 1, 17), datetime.date(2001, 6, 24)), ('Biochemistry', 58, datetime.date(2001, 1, 7), datetime.date(2001, 8, 25)), ('Robotic Surgery', 75, datetime.date(2000, 11, 18), datetime.date(2000, 9, 28)), ('Surgical Techniques', 79, datetime.date(2001, 2, 11), datetime.date(2001, 5, 9)), ('Pathology', 93, datetime.date(2003, 2, 18), datetime.date(2004, 10, 9)), ('Pathology', 99, datetime.date(2005, 9, 2), datetime.date(2005, 8, 12)), ('Pharmacology', 91, datetime.date(2002, 1, 5), datetime.date(2000, 9, 7)), ('Vascular Surgery', 61, datetime.date(2002, 5, 23), datetime.date(2004, 4, 8)), ('Plastic and Reconstructive Surgery', 58, datetime.date(2000, 8, 29), datetime.date(2006, 1, 10)), ('Plastic and Reconstructive Surgery', 82, datetime.date(2001, 11, 2), datetime.date(2004, 12, 27))]</t>
  </si>
  <si>
    <t>[{'Institution Name': 'Alexander-Rodriguez', 'Location': 'Lithuania', 'Type of Institution': 'Private', 'Number of Years Worked There': 29, 'Medical Center Level': 'Tertiary', 'Number of Surgeries Performed': 45, 'Additional Responsibilities': ['Accountant, chartered public finance', 'Dealer', 'Development worker, international aid', 'Lecturer, further education'], 'Percentage of Patients with Complications': 75.15987770774328,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 {'Institution Name': 'Jones and Sons', 'Location': 'Lithuania', 'Type of Institution': 'Public', 'Number of Years Worked There': 16, 'Medical Center Level': 'Tertiary', 'Number of Surgeries Performed': 49, 'Additional Responsibilities': ['Armed forces logistics/support/administrative officer'], 'Percentage of Patients with Complications': 27.155455555098552, 'Patient Feedback': 'I received competent care, nothing more.', 'Patient Feedback Label': 3, 'Recommendation Letters': "The surgeon's work is outstanding and reliable.", 'Recommendation Letters Label': 4, 'Recommendations from Former Employers': 'This surgeon exhibited a lack of professionalism.', 'Recommendations from Former Employers Label': 1}]</t>
  </si>
  <si>
    <t>Miller, Jones and Miles</t>
  </si>
  <si>
    <t>Susan Perry</t>
  </si>
  <si>
    <t>432-282-0039x84505</t>
  </si>
  <si>
    <t>[('Biochemistry', 79, datetime.date(2005, 5, 17), datetime.date(2004, 9, 12)), ('Biochemistry', 81, datetime.date(2004, 11, 13), datetime.date(2003, 11, 1)), ('Anatomy', 75, datetime.date(2003, 11, 22), datetime.date(2004, 9, 20)), ('Vascular Surgery', 71, datetime.date(2005, 8, 19), datetime.date(2004, 10, 27)), ('Ethics in Medical Practice', 71, datetime.date(2005, 6, 12), datetime.date(2004, 1, 22)), ('Pathology', 53, datetime.date(2005, 9, 18), datetime.date(2004, 12, 7)), ('Emergency Medicine', 76, datetime.date(2005, 4, 9), datetime.date(2004, 6, 20)), ('Neurosurgery', 72, datetime.date(2004, 4, 13), datetime.date(2005, 3, 31)), ('Physiology', 88, datetime.date(2005, 1, 14), datetime.date(2003, 10, 19)), ('Physiology', 72, datetime.date(2005, 4, 22), datetime.date(2004, 7, 16))]</t>
  </si>
  <si>
    <t>[{'Institution Name': 'Valentine-Chavez', 'Location': 'Argentina', 'Type of Institution': 'Public', 'Number of Years Worked There': 4, 'Medical Center Level': 'Primary', 'Number of Surgeries Performed': 869, 'Additional Responsibilities': ['Games developer', 'Biomedical scientist'], 'Percentage of Patients with Complications': 82.08188652122207,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 {'Institution Name': 'Baker Inc', 'Location': 'Argentina', 'Type of Institution': 'Public', 'Number of Years Worked There': 9, 'Medical Center Level': 'Primary', 'Number of Surgeries Performed': 14, 'Additional Responsibilities': ['Surveyor, land/geomatics', 'Farm manager', 'Musician', 'Building services engineer', 'Air traffic controller'], 'Percentage of Patients with Complications': 1.0133395809500123, 'Patient Feedback': "The doctor's instructions were unclear.", 'Patient Feedback Label': 2, 'Recommendation Letters': 'I have the utmost confidence in recommending this surgeon.', 'Recommendation Letters Label': 5, 'Recommendations from Former Employers': "This surgeon's work was consistently below expectations.", 'Recommendations from Former Employers Label': 1}]</t>
  </si>
  <si>
    <t>Donald Huang</t>
  </si>
  <si>
    <t>001-935-395-7410x2210</t>
  </si>
  <si>
    <t>[('Anesthesiology', 98, datetime.date(2008, 3, 1), datetime.date(2005, 11, 15)), ('Cardiothoracic Surgery', 61, datetime.date(2006, 4, 11), datetime.date(2007, 2, 23)), ('Plastic and Reconstructive Surgery', 72, datetime.date(2002, 12, 2), datetime.date(2004, 10, 21)), ('Orthopedic Surgery', 90, datetime.date(2007, 6, 21), datetime.date(2007, 10, 20)), ('Pathology', 100, datetime.date(2003, 3, 27), datetime.date(2008, 2, 3)), ('Cardiothoracic Surgery', 75, datetime.date(2006, 3, 22), datetime.date(2004, 6, 27)), ('Ethics in Medical Practice', 66, datetime.date(2002, 9, 14), datetime.date(2007, 10, 10)), ('Neurosurgery', 61, datetime.date(2007, 8, 22), datetime.date(2007, 10, 20)), ('Plastic and Reconstructive Surgery', 52, datetime.date(2008, 5, 11), datetime.date(2006, 4, 4)), ('Biochemistry', 82, datetime.date(2008, 6, 18), datetime.date(2003, 4, 7))]</t>
  </si>
  <si>
    <t>[{'Institution Name': 'Moore Ltd', 'Location': 'Brazil', 'Type of Institution': 'Public', 'Number of Years Worked There': 25, 'Medical Center Level': 'Tertiary', 'Number of Surgeries Performed': 156, 'Additional Responsibilities': ['Programmer, systems'], 'Percentage of Patients with Complications': 37.623203976865796,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 {'Institution Name': 'Lee-Long', 'Location': 'Brazil', 'Type of Institution': 'Public', 'Number of Years Worked There': 6, 'Medical Center Level': 'Secondary', 'Number of Surgeries Performed': 3, 'Additional Responsibilities': ['Tourist information centre manager'], 'Percentage of Patients with Complications': 34.75886743458142, 'Patient Feedback': 'I felt ignored and mistreated throughout the process.', 'Patient Feedback Label': 1, 'Recommendation Letters': "The surgeon's overall performance is unacceptable.", 'Recommendation Letters Label': 1, 'Recommendations from Former Employers': 'This surgeon is among the top professionals in their field.', 'Recommendations from Former Employers Label': 5}]</t>
  </si>
  <si>
    <t>Smith-Watkins</t>
  </si>
  <si>
    <t>Judy Hernandez</t>
  </si>
  <si>
    <t>(444)442-0016x404</t>
  </si>
  <si>
    <t>[('Biochemistry', 78, datetime.date(2001, 1, 21), datetime.date(2002, 10, 7)), ('Vascular Surgery', 79, datetime.date(2000, 1, 1), datetime.date(2000, 4, 16)), ('Plastic and Reconstructive Surgery', 74, datetime.date(2002, 6, 24), datetime.date(2004, 7, 18)), ('Vascular Surgery', 72, datetime.date(2000, 12, 17), datetime.date(2002, 11, 7)), ('Ethics in Medical Practice', 94, datetime.date(2001, 9, 2), datetime.date(1999, 8, 27)), ('Ethics in Medical Practice', 83, datetime.date(2006, 7, 4), datetime.date(2006, 7, 14)), ('Microbiology', 97, datetime.date(2005, 1, 29), datetime.date(2001, 7, 31)), ('Neurosurgery', 73, datetime.date(2003, 2, 3), datetime.date(2003, 4, 12)), ('Pediatric Surgery', 94, datetime.date(2004, 7, 23), datetime.date(2000, 10, 31)), ('Oncological Surgery', 85, datetime.date(1999, 3, 13), datetime.date(2004, 4, 7))]</t>
  </si>
  <si>
    <t>[{'Institution Name': 'Young, Frazier and Paul', 'Location': 'Belarus', 'Type of Institution': 'Public', 'Number of Years Worked There': 8, 'Medical Center Level': 'Secondary', 'Number of Surgeries Performed': 380, 'Additional Responsibilities': ['Publishing copy', 'Engineer, water', 'Engineer, manufacturing', 'Patent examiner'], 'Percentage of Patients with Complications': 74.17717198623126, 'Patient Feedback': 'Highly recommend this doctor for their excellent care.', 'Patient Feedback Label': 5, 'Recommendation Letters': "The surgeon's work is consistently of high quality.", 'Recommendation Letters Label': 4, 'Recommendations from Former Employers': 'The surgeon has demonstrated excellent skills and professionalism.', 'Recommendations from Former Employers Label': 4}]</t>
  </si>
  <si>
    <t>Patterson-Moon</t>
  </si>
  <si>
    <t>Richard Herman</t>
  </si>
  <si>
    <t>388-494-8992</t>
  </si>
  <si>
    <t>[('Anatomy', 74, datetime.date(2002, 11, 4), datetime.date(2004, 1, 16)), ('Orthopedic Surgery', 75, datetime.date(2002, 11, 22), datetime.date(2004, 4, 22)), ('Orthopedic Surgery', 94, datetime.date(2003, 8, 18), datetime.date(2003, 6, 25)), ('Physiology', 89, datetime.date(2002, 9, 27), datetime.date(2004, 7, 13)), ('Transplant Surgery', 56, datetime.date(2004, 10, 10), datetime.date(2002, 10, 13)), ('Surgical Techniques', 72, datetime.date(2003, 3, 12), datetime.date(2002, 8, 28)), ('Vascular Surgery', 81, datetime.date(2003, 12, 29), datetime.date(2004, 2, 16)), ('Pathology', 52, datetime.date(2003, 4, 14), datetime.date(2002, 12, 25)), ('Pathology', 90, datetime.date(2003, 4, 21), datetime.date(2004, 8, 10)), ('Trauma Surgery', 70, datetime.date(2003, 5, 9), datetime.date(2004, 8, 16))]</t>
  </si>
  <si>
    <t>[{'Institution Name': 'Goodwin, Thomas and Murphy', 'Location': 'France', 'Type of Institution': 'Private', 'Number of Years Worked There': 27, 'Medical Center Level': 'Primary', 'Number of Surgeries Performed': 195, 'Additional Responsibilities': ['Chief Strategy Officer', 'Operational researcher', 'Optometrist'], 'Percentage of Patients with Complications': 71.48292034095304,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'Walker, Stevens and Smith', 'Location': 'France', 'Type of Institution': 'Private', 'Number of Years Worked There': 12, 'Medical Center Level': 'Primary', 'Number of Surgeries Performed': 181, 'Additional Responsibilities': ['Therapist, sports', 'Data scientist', 'Librarian, public'], 'Percentage of Patients with Complications': 47.57693837288297,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'Martinez and Sons', 'Location': 'France', 'Type of Institution': 'Public', 'Number of Years Worked There': 2, 'Medical Center Level': 'Primary', 'Number of Surgeries Performed': 298, 'Additional Responsibilities': ['Ambulance person'], 'Percentage of Patients with Complications': 12.236903578449088,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'Harris-Bowman', 'Location': 'France', 'Type of Institution': 'Private', 'Number of Years Worked There': 30, 'Medical Center Level': 'Tertiary', 'Number of Surgeries Performed': 514, 'Additional Responsibilities': ['Financial controller', 'General practice doctor', 'Teacher, music'], 'Percentage of Patients with Complications': 29.034792491551396,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 {'Institution Name': 'Cruz Ltd', 'Location': 'France', 'Type of Institution': 'Public', 'Number of Years Worked There': 1, 'Medical Center Level': 'Secondary', 'Number of Surgeries Performed': 570, 'Additional Responsibilities': ['Curator'], 'Percentage of Patients with Complications': 38.50399517014819, 'Patient Feedback': 'Terrible experience. The doctor was dismissive and the procedure went wrong.', 'Patient Feedback Label': 1, 'Recommendation Letters': "There have been minor issues with this surgeon's work.", 'Recommendation Letters Label': 2, 'Recommendations from Former Employers': "This surgeon's performance was disappointing.", 'Recommendations from Former Employers Label': 1}]</t>
  </si>
  <si>
    <t>Jenkins-Rose</t>
  </si>
  <si>
    <t>Lynn Parker</t>
  </si>
  <si>
    <t>739.318.8193</t>
  </si>
  <si>
    <t>[('Pharmacology', 64, datetime.date(2000, 7, 4), datetime.date(2002, 5, 15)), ('Orthopedic Surgery', 96, datetime.date(2004, 12, 26), datetime.date(2000, 5, 29)), ('Vascular Surgery', 78, datetime.date(2003, 9, 5), datetime.date(2001, 7, 21)), ('Ethics in Medical Practice', 78, datetime.date(1998, 12, 10), datetime.date(2000, 8, 27)), ('Pharmacology', 98, datetime.date(2000, 3, 14), datetime.date(1997, 10, 30)), ('Pathology', 59, datetime.date(2000, 9, 12), datetime.date(1999, 8, 4)), ('Pathology', 87, datetime.date(2001, 8, 24), datetime.date(2004, 5, 9)), ('Anatomy', 59, datetime.date(1998, 6, 26), datetime.date(1999, 8, 19)), ('Pathology', 55, datetime.date(2006, 1, 19), datetime.date(2005, 11, 24)), ('Physiology', 86, datetime.date(2000, 8, 25), datetime.date(2005, 8, 18))]</t>
  </si>
  <si>
    <t>[{'Institution Name': 'Meadows Group', 'Location': 'Russia', 'Type of Institution': 'Private', 'Number of Years Worked There': 24, 'Medical Center Level': 'Tertiary', 'Number of Surgeries Performed': 275, 'Additional Responsibilities': ['Charity officer', 'Quantity surveyor', 'Armed forces technical officer', 'Surveyor, commercial/residential'], 'Percentage of Patients with Complications': 91.31425364058559,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'Young Ltd', 'Location': 'Russia', 'Type of Institution': 'Private', 'Number of Years Worked There': 22, 'Medical Center Level': 'Tertiary', 'Number of Surgeries Performed': 562, 'Additional Responsibilities': ['Research scientist (life sciences)'], 'Percentage of Patients with Complications': 45.070797445718604,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'Reeves LLC', 'Location': 'Russia', 'Type of Institution': 'Public', 'Number of Years Worked There': 9, 'Medical Center Level': 'Tertiary', 'Number of Surgeries Performed': 630, 'Additional Responsibilities': [], 'Percentage of Patients with Complications': 15.62581594408553,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 {'Institution Name': 'King Group', 'Location': 'Russia', 'Type of Institution': 'Public', 'Number of Years Worked There': 15, 'Medical Center Level': 'Secondary', 'Number of Surgeries Performed': 59, 'Additional Responsibilities': ['Police officer', 'Administrator, local government', 'Copywriter, advertising'], 'Percentage of Patients with Complications': 22.829271001812714, 'Patient Feedback': 'The doctor was professional and the care was good.', 'Patient Feedback Label': 4, 'Recommendation Letters': "There have been occasional issues with this surgeon's work.", 'Recommendation Letters Label': 2, 'Recommendations from Former Employers': "There were some inconsistencies in this surgeon's performance.", 'Recommendations from Former Employers Label': 2}]</t>
  </si>
  <si>
    <t>Bird, Martin and Beltran</t>
  </si>
  <si>
    <t>Samantha Young</t>
  </si>
  <si>
    <t>[('Transplant Surgery', 70, datetime.date(2000, 9, 24), datetime.date(2001, 1, 20)), ('Robotic Surgery', 99, datetime.date(2000, 5, 23), datetime.date(2001, 2, 9)), ('Oncological Surgery', 58, datetime.date(2001, 3, 2), datetime.date(1999, 8, 20)), ('Anatomy', 56, datetime.date(2000, 1, 31), datetime.date(2001, 5, 3)), ('Cardiothoracic Surgery', 93, datetime.date(1998, 11, 5), datetime.date(2001, 5, 11)), ('Vascular Surgery', 93, datetime.date(2000, 8, 26), datetime.date(1999, 1, 19)), ('Emergency Medicine', 70, datetime.date(2001, 1, 15), datetime.date(1999, 8, 15)), ('Plastic and Reconstructive Surgery', 82, datetime.date(1998, 11, 5), datetime.date(1999, 7, 22)), ('Pharmacology', 96, datetime.date(1999, 12, 1), datetime.date(2000, 5, 3)), ('Cardiothoracic Surgery', 78, datetime.date(1998, 11, 29), datetime.date(2001, 4, 3))]</t>
  </si>
  <si>
    <t>[{'Institution Name': 'Watson, Sims and Patterson', 'Location': 'Poland', 'Type of Institution': 'Private', 'Number of Years Worked There': 26, 'Medical Center Level': 'Secondary', 'Number of Surgeries Performed': 101, 'Additional Responsibilities': [], 'Percentage of Patients with Complications': 88.67196098549557,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'Madden, Olsen and Jones', 'Location': 'Poland', 'Type of Institution': 'Public', 'Number of Years Worked There': 13, 'Medical Center Level': 'Primary', 'Number of Surgeries Performed': 373, 'Additional Responsibilities': ['Associate Professor'], 'Percentage of Patients with Complications': 52.49327250245416,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 {'Institution Name': 'Schwartz, Rodriguez and Mcintyre', 'Location': 'Poland', 'Type of Institution': 'Public', 'Number of Years Worked There': 28, 'Medical Center Level': 'Secondary', 'Number of Surgeries Performed': 328, 'Additional Responsibilities': ['Regulatory affairs officer', 'Nutritional therapist'], 'Percentage of Patients with Complications': 53.61168298980837, 'Patient Feedback': 'I am satisfied with the results of the surgery.', 'Patient Feedback Label': 4, 'Recommendation Letters': 'I highly recommend this surgeon for their skills and professionalism.', 'Recommendation Letters Label': 4, 'Recommendations from Former Employers': "This surgeon's tenure was highly unsatisfactory.", 'Recommendations from Former Employers Label': 1}]</t>
  </si>
  <si>
    <t>James, Wood and Carlson</t>
  </si>
  <si>
    <t>Tammy Lynn</t>
  </si>
  <si>
    <t>313-622-0746x7058</t>
  </si>
  <si>
    <t>[('Transplant Surgery', 60, datetime.date(2001, 11, 16), datetime.date(1999, 6, 9)), ('Pediatric Surgery', 70, datetime.date(2002, 9, 14), datetime.date(1999, 12, 10)), ('Transplant Surgery', 72, datetime.date(1996, 9, 30), datetime.date(1997, 9, 29)), ('Surgical Techniques', 83, datetime.date(1998, 3, 9), datetime.date(1997, 11, 14)), ('Orthopedic Surgery', 65, datetime.date(2001, 2, 25), datetime.date(2001, 3, 3)), ('Transplant Surgery', 53, datetime.date(1996, 11, 28), datetime.date(1996, 11, 7)), ('Plastic and Reconstructive Surgery', 69, datetime.date(2001, 5, 18), datetime.date(1999, 12, 5)), ('Anesthesiology', 89, datetime.date(1998, 3, 4), datetime.date(2001, 8, 17)), ('Pediatric Surgery', 73, datetime.date(2002, 1, 3), datetime.date(1998, 7, 27)), ('Physiology', 68, datetime.date(1997, 4, 10), datetime.date(1998, 10, 21))]</t>
  </si>
  <si>
    <t>[{'Institution Name': 'Conley and Sons', 'Location': 'United Kingdom', 'Type of Institution': 'Public', 'Number of Years Worked There': 27, 'Medical Center Level': 'Tertiary', 'Number of Surgeries Performed': 862, 'Additional Responsibilities': ['Designer, industrial/product', 'Nurse, learning disability', 'Designer, fashion/clothing', 'Engineering geologist'], 'Percentage of Patients with Complications': 64.87808988712227,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'Higgins-Meadows', 'Location': 'United Kingdom', 'Type of Institution': 'Private', 'Number of Years Worked There': 13, 'Medical Center Level': 'Tertiary', 'Number of Surgeries Performed': 103, 'Additional Responsibilities': ['Diagnostic radiographer', 'Restaurant manager, fast food'], 'Percentage of Patients with Complications': 19.85428590183187,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 {'Institution Name': 'Patel, Costa and Mullen', 'Location': 'United Kingdom', 'Type of Institution': 'Private', 'Number of Years Worked There': 7, 'Medical Center Level': 'Secondary', 'Number of Surgeries Performed': 812, 'Additional Responsibilities': ['Chiropractor', 'Chemist, analytical', 'Emergency planning/management officer', 'Estate agent', 'Surveyor, hydrographic'], 'Percentage of Patients with Complications': 27.325426459891876, 'Patient Feedback': 'The procedure was not as smooth as promised.', 'Patient Feedback Label': 2, 'Recommendation Letters': "I have the highest regard for this surgeon's skills and professionalism.", 'Recommendation Letters Label': 5, 'Recommendations from Former Employers': "This surgeon's skills were inadequate.", 'Recommendations from Former Employers Label': 1}]</t>
  </si>
  <si>
    <t>Long, Thompson and Mclean</t>
  </si>
  <si>
    <t>Christopher Henderson</t>
  </si>
  <si>
    <t>+1-200-511-2256x7544</t>
  </si>
  <si>
    <t>[('Pediatric Surgery', 50, datetime.date(2004, 6, 16), datetime.date(2003, 9, 25)), ('Neurosurgery', 100, datetime.date(2003, 12, 14), datetime.date(2004, 8, 31)), ('Orthopedic Surgery', 82, datetime.date(2003, 7, 15), datetime.date(2004, 2, 14)), ('Microbiology', 93, datetime.date(2003, 6, 1), datetime.date(2004, 6, 8)), ('Biochemistry', 81, datetime.date(2002, 5, 16), datetime.date(2004, 8, 7)), ('Ethics in Medical Practice', 94, datetime.date(2002, 12, 18), datetime.date(2002, 9, 27)), ('Robotic Surgery', 65, datetime.date(2003, 10, 14), datetime.date(2003, 6, 28)), ('Microbiology', 79, datetime.date(2002, 5, 1), datetime.date(2002, 7, 19)), ('Oncological Surgery', 68, datetime.date(2002, 6, 13), datetime.date(2004, 9, 5)), ('Pediatric Surgery', 87, datetime.date(2004, 6, 23), datetime.date(2003, 7, 5))]</t>
  </si>
  <si>
    <t>[{'Institution Name': 'Bennett PLC', 'Location': 'United Kingdom', 'Type of Institution': 'Public', 'Number of Years Worked There': 7, 'Medical Center Level': 'Secondary', 'Number of Surgeries Performed': 842, 'Additional Responsibilities': [], 'Percentage of Patients with Complications': 5.661771867251108,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 {'Institution Name': 'Murillo Inc', 'Location': 'United Kingdom', 'Type of Institution': 'Public', 'Number of Years Worked There': 7, 'Medical Center Level': 'Primary', 'Number of Surgeries Performed': 568, 'Additional Responsibilities': ['Patent attorney', 'Architectural technologist'], 'Percentage of Patients with Complications': 43.233318308363756, 'Patient Feedback': 'The doctor did an adequate job. Nothing special.', 'Patient Feedback Label': 3, 'Recommendation Letters': 'I would recommend careful consideration before hiring this surgeon.', 'Recommendation Letters Label': 2, 'Recommendations from Former Employers': 'This surgeon was frequently unreliable.', 'Recommendations from Former Employers Label': 1}]</t>
  </si>
  <si>
    <t>May Group</t>
  </si>
  <si>
    <t>Luke Clark</t>
  </si>
  <si>
    <t>658-798-2901x515</t>
  </si>
  <si>
    <t>[('Neurosurgery', 60, datetime.date(2006, 10, 8), datetime.date(1996, 3, 28)), ('Pediatric Surgery', 56, datetime.date(2000, 4, 12), datetime.date(1997, 10, 29)), ('Oncological Surgery', 89, datetime.date(1999, 1, 26), datetime.date(2005, 7, 27)), ('Robotic Surgery', 79, datetime.date(2000, 11, 11), datetime.date(1998, 8, 28)), ('Pediatric Surgery', 69, datetime.date(2004, 6, 30), datetime.date(2001, 6, 24)), ('Physiology', 65, datetime.date(1998, 5, 28), datetime.date(1998, 7, 28)), ('Ethics in Medical Practice', 84, datetime.date(1998, 4, 12), datetime.date(2002, 11, 30)), ('Emergency Medicine', 81, datetime.date(2005, 10, 24), datetime.date(1995, 7, 19)), ('Microbiology', 72, datetime.date(2002, 9, 18), datetime.date(2005, 11, 17)), ('Physiology', 72, datetime.date(2000, 3, 8), datetime.date(2006, 2, 18))]</t>
  </si>
  <si>
    <t>[{'Institution Name': 'Mayo PLC', 'Location': 'Russia', 'Type of Institution': 'Public', 'Number of Years Worked There': 23, 'Medical Center Level': 'Tertiary', 'Number of Surgeries Performed': 716, 'Additional Responsibilities': ['Trading standards officer', 'Advertising account planner'], 'Percentage of Patients with Complications': 39.67349207133065,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'Shepard PLC', 'Location': 'Russia', 'Type of Institution': 'Public', 'Number of Years Worked There': 8, 'Medical Center Level': 'Tertiary', 'Number of Surgeries Performed': 176, 'Additional Responsibilities': [], 'Percentage of Patients with Complications': 57.7960370948473,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'Contreras Group', 'Location': 'Russia', 'Type of Institution': 'Public', 'Number of Years Worked There': 21, 'Medical Center Level': 'Tertiary', 'Number of Surgeries Performed': 747, 'Additional Responsibilities': ['Chartered accountant'], 'Percentage of Patients with Complications': 7.829295423323657,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 {'Institution Name': 'Fuller-Banks', 'Location': 'Russia', 'Type of Institution': 'Public', 'Number of Years Worked There': 22, 'Medical Center Level': 'Tertiary', 'Number of Surgeries Performed': 324, 'Additional Responsibilities': ['Newspaper journalist', 'Engineer, materials', 'Production assistant, radio'], 'Percentage of Patients with Complications': 26.649111427352178, 'Patient Feedback': "There were some complications that weren't handled well.", 'Patient Feedback Label': 2, 'Recommendation Letters': 'The surgeon performs satisfactorily in most cases.', 'Recommendation Letters Label': 3, 'Recommendations from Former Employers': "This surgeon's behavior was sometimes concerning.", 'Recommendations from Former Employers Label': 2}]</t>
  </si>
  <si>
    <t>Shannon-Garner</t>
  </si>
  <si>
    <t>Michelle Santiago</t>
  </si>
  <si>
    <t>(938)993-1272x341</t>
  </si>
  <si>
    <t>[('Vascular Surgery', 86, datetime.date(2003, 2, 6), datetime.date(2003, 2, 7)), ('Anesthesiology', 89, datetime.date(2003, 2, 7), datetime.date(2003, 2, 6)), ('Anatomy', 94, datetime.date(2003, 2, 7), datetime.date(2003, 2, 1)), ('Microbiology', 98, datetime.date(2003, 2, 5), datetime.date(2003, 2, 4)), ('Anesthesiology', 73, datetime.date(2003, 2, 6), datetime.date(2003, 2, 6)), ('Microbiology', 78, datetime.date(2003, 2, 3), datetime.date(2003, 2, 2)), ('Ethics in Medical Practice', 57, datetime.date(2003, 2, 6), datetime.date(2003, 2, 6)), ('Neurosurgery', 68, datetime.date(2003, 2, 7), datetime.date(2003, 2, 5)), ('Pediatric Surgery', 58, datetime.date(2003, 2, 4), datetime.date(2003, 2, 3)), ('Robotic Surgery', 68, datetime.date(2003, 2, 6), datetime.date(2003, 2, 5))]</t>
  </si>
  <si>
    <t>[{'Institution Name': 'Lewis, Salas and Barnes', 'Location': 'United States', 'Type of Institution': 'Private', 'Number of Years Worked There': 9, 'Medical Center Level': 'Tertiary', 'Number of Surgeries Performed': 380, 'Additional Responsibilities': [], 'Percentage of Patients with Complications': 31.944269376330936,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'Hickman-Miller', 'Location': 'United States', 'Type of Institution': 'Private', 'Number of Years Worked There': 11, 'Medical Center Level': 'Secondary', 'Number of Surgeries Performed': 221, 'Additional Responsibilities': ['Applications developer', 'Photographer', 'Minerals surveyor', 'Training and development officer'], 'Percentage of Patients with Complications': 86.01649619640142,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 {'Institution Name': 'Rivera-Bryan', 'Location': 'United States', 'Type of Institution': 'Public', 'Number of Years Worked There': 2, 'Medical Center Level': 'Secondary', 'Number of Surgeries Performed': 418, 'Additional Responsibilities': ['Financial risk analyst', 'Chartered loss adjuster', 'Designer, textile', 'Archivist', 'Water quality scientist'], 'Percentage of Patients with Complications': 21.55120471924682, 'Patient Feedback': 'I am happy with the outcome of the surgery and the care provided.', 'Patient Feedback Label': 4, 'Recommendation Letters': "The surgeon's work is consistently outstanding.", 'Recommendation Letters Label': 5, 'Recommendations from Former Employers': "There were occasional lapses in this surgeon's performance.", 'Recommendations from Former Employers Label': 2}]</t>
  </si>
  <si>
    <t>Anderson Inc</t>
  </si>
  <si>
    <t>Nicole Wong</t>
  </si>
  <si>
    <t>001-876-898-9320</t>
  </si>
  <si>
    <t>[('Anatomy', 61, datetime.date(2002, 6, 16), datetime.date(1997, 1, 9)), ('Cardiothoracic Surgery', 59, datetime.date(1996, 4, 9), datetime.date(1996, 9, 20)), ('Anatomy', 80, datetime.date(1999, 5, 14), datetime.date(1996, 10, 1)), ('Ethics in Medical Practice', 56, datetime.date(2003, 3, 26), datetime.date(2000, 4, 21)), ('Pharmacology', 53, datetime.date(2001, 7, 18), datetime.date(2000, 9, 3)), ('Pediatric Surgery', 86, datetime.date(2002, 4, 14), datetime.date(2001, 11, 25)), ('Anatomy', 77, datetime.date(2000, 1, 3), datetime.date(1996, 4, 17)), ('Transplant Surgery', 79, datetime.date(2000, 1, 23), datetime.date(1999, 6, 24)), ('Biochemistry', 73, datetime.date(2003, 4, 14), datetime.date(1999, 8, 11)), ('Trauma Surgery', 82, datetime.date(1999, 3, 2), datetime.date(2002, 10, 4))]</t>
  </si>
  <si>
    <t>[{'Institution Name': 'Hall Inc', 'Location': 'Germany', 'Type of Institution': 'Private', 'Number of Years Worked There': 17, 'Medical Center Level': 'Tertiary', 'Number of Surgeries Performed': 179, 'Additional Responsibilities': ['Landscape architect'], 'Percentage of Patients with Complications': 84.86606863890384,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'Wolf-Curtis', 'Location': 'Germany', 'Type of Institution': 'Public', 'Number of Years Worked There': 23, 'Medical Center Level': 'Tertiary', 'Number of Surgeries Performed': 142, 'Additional Responsibilities': ['Travel agency manager', 'Clinical molecular geneticist', 'Chartered public finance accountant', 'Dancer'], 'Percentage of Patients with Complications': 51.804615409739455,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'Kennedy Group', 'Location': 'Germany', 'Type of Institution': 'Public', 'Number of Years Worked There': 13, 'Medical Center Level': 'Secondary', 'Number of Surgeries Performed': 586, 'Additional Responsibilities': ['Pensions consultant', 'Records manager'], 'Percentage of Patients with Complications': 54.42801934941429,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'Smith Group', 'Location': 'Germany', 'Type of Institution': 'Private', 'Number of Years Worked There': 9, 'Medical Center Level': 'Secondary', 'Number of Surgeries Performed': 297, 'Additional Responsibilities': ['Chartered management accountant'], 'Percentage of Patients with Complications': 68.22224492634714,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 {'Institution Name': 'Scott and Sons', 'Location': 'Germany', 'Type of Institution': 'Public', 'Number of Years Worked There': 23, 'Medical Center Level': 'Tertiary', 'Number of Surgeries Performed': 922, 'Additional Responsibilities': ['Engineer, energy', 'Scientist, research (physical sciences)'], 'Percentage of Patients with Complications': 67.82869300491134, 'Patient Feedback': 'Fantastic experience! The doctor was highly professional, and the surgery was a great success. The care I received was top-notch.', 'Patient Feedback Label': 5, 'Recommendation Letters': 'The surgeon lacks the necessary skills for this role.', 'Recommendation Letters Label': 1, 'Recommendations from Former Employers': 'I have full confidence in recommending this surgeon.', 'Recommendations from Former Employers Label': 4}]</t>
  </si>
  <si>
    <t>Chase-Booth</t>
  </si>
  <si>
    <t>Kim Fisher</t>
  </si>
  <si>
    <t>+1-620-393-8886x8003</t>
  </si>
  <si>
    <t>[('Transplant Surgery', 60, datetime.date(2001, 11, 1), datetime.date(2002, 3, 10)), ('Biochemistry', 68, datetime.date(2001, 3, 18), datetime.date(2001, 12, 22)), ('Pathology', 66, datetime.date(2001, 8, 13), datetime.date(2000, 4, 24)), ('Microbiology', 98, datetime.date(1998, 3, 23), datetime.date(2002, 12, 3)), ('Vascular Surgery', 96, datetime.date(1998, 6, 6), datetime.date(1999, 8, 5)), ('Pharmacology', 50, datetime.date(2000, 10, 29), datetime.date(1998, 8, 14)), ('Microbiology', 76, datetime.date(1999, 12, 17), datetime.date(1996, 12, 10)), ('Surgical Techniques', 60, datetime.date(1998, 10, 10), datetime.date(2002, 9, 18)), ('Transplant Surgery', 95, datetime.date(1996, 6, 25), datetime.date(2003, 1, 16)), ('Pathology', 66, datetime.date(1997, 5, 2), datetime.date(2002, 11, 15))]</t>
  </si>
  <si>
    <t>[{'Institution Name': 'Elliott and Sons', 'Location': 'France', 'Type of Institution': 'Public', 'Number of Years Worked There': 9, 'Medical Center Level': 'Primary', 'Number of Surgeries Performed': 983, 'Additional Responsibilities': ['Tour manager', 'Loss adjuster, chartered', 'Programmer, systems', 'Broadcast journalist'], 'Percentage of Patients with Complications': 31.53741112618471, 'Patient Feedback': 'The procedure was performed competently.', 'Patient Feedback Label': 3, 'Recommendation Letters': 'This surgeon is among the best I have worked with.', 'Recommendation Letters Label': 5, 'Recommendations from Former Employers': "This surgeon's behavior was sometimes concerning.", 'Recommendations from Former Employers Label': 2}]</t>
  </si>
  <si>
    <t>Hubbard, Garcia and Gomez</t>
  </si>
  <si>
    <t>Michael Schmidt MD</t>
  </si>
  <si>
    <t>331.324.4824x5135</t>
  </si>
  <si>
    <t>[('Pharmacology', 86, datetime.date(1998, 6, 22), datetime.date(1998, 5, 23)), ('Anesthesiology', 84, datetime.date(1998, 2, 14), datetime.date(1998, 7, 28)), ('Anesthesiology', 66, datetime.date(2000, 8, 31), datetime.date(2000, 1, 21)), ('Pediatric Surgery', 98, datetime.date(1999, 3, 31), datetime.date(1999, 6, 11)), ('Neurosurgery', 76, datetime.date(2000, 10, 23), datetime.date(2000, 6, 5)), ('Ethics in Medical Practice', 58, datetime.date(1998, 4, 3), datetime.date(2000, 8, 19)), ('Pediatric Surgery', 75, datetime.date(1998, 3, 9), datetime.date(1998, 5, 13)), ('Anesthesiology', 70, datetime.date(2000, 2, 29), datetime.date(2000, 9, 5)), ('Surgical Techniques', 54, datetime.date(1999, 1, 8), datetime.date(1998, 2, 10)), ('Vascular Surgery', 95, datetime.date(1999, 12, 29), datetime.date(2000, 3, 27))]</t>
  </si>
  <si>
    <t>[{'Institution Name': 'Calhoun, Hernandez and Russell', 'Location': 'Moldova', 'Type of Institution': 'Public', 'Number of Years Worked There': 4, 'Medical Center Level': 'Secondary', 'Number of Surgeries Performed': 40, 'Additional Responsibilities': ['Radio broadcast assistant', 'Health promotion specialist', 'Ergonomist', 'Engineer, automotive'], 'Percentage of Patients with Complications': 71.01345361279981, 'Patient Feedback': 'The surgery was not successful and I had to seek further treatment.', 'Patient Feedback Label': 1, 'Recommendation Letters': 'I would recommend careful consideration before hiring this surgeon.', 'Recommendation Letters Label': 2, 'Recommendations from Former Employers': 'I have great confidence in recommending this surgeon.', 'Recommendations from Former Employers Label': 4}]</t>
  </si>
  <si>
    <t>Williams, Ferrell and Hoover</t>
  </si>
  <si>
    <t>Mark Horn</t>
  </si>
  <si>
    <t>521-795-9126x8370</t>
  </si>
  <si>
    <t>[('Robotic Surgery', 98, datetime.date(2004, 7, 24), datetime.date(2005, 3, 30)), ('Anesthesiology', 55, datetime.date(2004, 11, 3), datetime.date(2004, 11, 20)), ('Microbiology', 99, datetime.date(2004, 8, 6), datetime.date(2006, 7, 3)), ('Surgical Techniques', 50, datetime.date(2004, 6, 20), datetime.date(2004, 6, 21)), ('Microbiology', 62, datetime.date(2005, 8, 14), datetime.date(2003, 9, 18)), ('Emergency Medicine', 57, datetime.date(2004, 9, 20), datetime.date(2004, 10, 4)), ('Pathology', 98, datetime.date(2005, 2, 23), datetime.date(2005, 3, 25)), ('Emergency Medicine', 88, datetime.date(2006, 10, 19), datetime.date(2004, 8, 15)), ('Surgical Techniques', 57, datetime.date(2006, 10, 31), datetime.date(2005, 8, 22)), ('Trauma Surgery', 50, datetime.date(2006, 4, 17), datetime.date(2003, 10, 23))]</t>
  </si>
  <si>
    <t>[{'Institution Name': 'Holland LLC', 'Location': 'Russia', 'Type of Institution': 'Private', 'Number of Years Worked There': 23, 'Medical Center Level': 'Secondary', 'Number of Surgeries Performed': 635, 'Additional Responsibilities': ['Public relations officer', 'Retail merchandiser'], 'Percentage of Patients with Complications': 13.312974041897485,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 {'Institution Name': 'Preston, Hopkins and Salas', 'Location': 'Russia', 'Type of Institution': 'Public', 'Number of Years Worked There': 5, 'Medical Center Level': 'Tertiary', 'Number of Surgeries Performed': 482, 'Additional Responsibilities': [], 'Percentage of Patients with Complications': 99.8576365423867, 'Patient Feedback': "The procedure didn't go well. I felt neglected, and the recovery has been difficult.", 'Patient Feedback Label': 2, 'Recommendation Letters': "The surgeon's work is adequate and meets standards.", 'Recommendation Letters Label': 3, 'Recommendations from Former Employers': 'The surgeon has consistently met basic expectations.', 'Recommendations from Former Employers Label': 3}]</t>
  </si>
  <si>
    <t>Mason, Garcia and Herman</t>
  </si>
  <si>
    <t>Alicia Wilson</t>
  </si>
  <si>
    <t>001-877-696-0735x50687</t>
  </si>
  <si>
    <t>[('Pharmacology', 58, datetime.date(2001, 9, 13), datetime.date(2001, 6, 8)), ('Surgical Techniques', 97, datetime.date(2001, 6, 26), datetime.date(2002, 1, 7)), ('Biochemistry', 59, datetime.date(2001, 4, 28), datetime.date(2002, 1, 11)), ('Orthopedic Surgery', 62, datetime.date(2001, 11, 4), datetime.date(2002, 2, 21)), ('Pediatric Surgery', 93, datetime.date(2001, 6, 15), datetime.date(2002, 2, 4)), ('Pediatric Surgery', 53, datetime.date(2002, 1, 3), datetime.date(2001, 9, 17)), ('Pharmacology', 75, datetime.date(2001, 6, 30), datetime.date(2001, 10, 3)), ('Pathology', 62, datetime.date(2002, 2, 20), datetime.date(2001, 12, 18)), ('Biochemistry', 70, datetime.date(2001, 7, 21), datetime.date(2001, 4, 5)), ('Trauma Surgery', 74, datetime.date(2001, 8, 22), datetime.date(2001, 6, 24))]</t>
  </si>
  <si>
    <t>[{'Institution Name': 'Fletcher, Martinez and Barnett', 'Location': 'India', 'Type of Institution': 'Private', 'Number of Years Worked There': 24, 'Medical Center Level': 'Tertiary', 'Number of Surgeries Performed': 776, 'Additional Responsibilities': [], 'Percentage of Patients with Complications': 76.95863266919328, 'Patient Feedback': 'The doctor was incompetent and the results were disastrous.', 'Patient Feedback Label': 1, 'Recommendation Letters': 'This surgeon is highly skilled and professional.', 'Recommendation Letters Label': 5, 'Recommendations from Former Employers': 'I have no hesitation in recommending this surgeon.', 'Recommendations from Former Employers Label': 4}]</t>
  </si>
  <si>
    <t>Cox Group</t>
  </si>
  <si>
    <t>Jared Anderson</t>
  </si>
  <si>
    <t>(814)972-6301x80574</t>
  </si>
  <si>
    <t>[('Emergency Medicine', 64, datetime.date(1999, 12, 22), datetime.date(2000, 4, 29)), ('Biochemistry', 51, datetime.date(2000, 6, 6), datetime.date(2000, 5, 19)), ('Plastic and Reconstructive Surgery', 80, datetime.date(2000, 1, 16), datetime.date(2000, 12, 1)), ('Microbiology', 66, datetime.date(1999, 9, 16), datetime.date(2000, 8, 27)), ('Anatomy', 97, datetime.date(2000, 5, 23), datetime.date(2000, 12, 29)), ('Pharmacology', 88, datetime.date(2000, 9, 17), datetime.date(2000, 5, 25)), ('Orthopedic Surgery', 100, datetime.date(1999, 10, 3), datetime.date(1999, 8, 16)), ('Emergency Medicine', 74, datetime.date(2001, 1, 3), datetime.date(2000, 8, 17)), ('Anatomy', 93, datetime.date(2000, 5, 3), datetime.date(1999, 12, 13)), ('Neurosurgery', 51, datetime.date(2000, 1, 22), datetime.date(1999, 8, 20))]</t>
  </si>
  <si>
    <t>[{'Institution Name': 'Hicks LLC', 'Location': 'United States', 'Type of Institution': 'Public', 'Number of Years Worked There': 2, 'Medical Center Level': 'Secondary', 'Number of Surgeries Performed': 620, 'Additional Responsibilities': ['Arts administrator'], 'Percentage of Patients with Complications': 3.5674775766282307, 'Patient Feedback': 'The doctor was caring and the surgery a success.', 'Patient Feedback Label': 4, 'Recommendation Letters': "The surgeon's work is consistently of high quality.", 'Recommendation Letters Label': 4, 'Recommendations from Former Employers': 'This surgeon is a top-tier professional with outstanding abilities.', 'Recommendations from Former Employers Label': 5}]</t>
  </si>
  <si>
    <t>Trevino-Clark</t>
  </si>
  <si>
    <t>Donna Bernard</t>
  </si>
  <si>
    <t>001-449-900-6167x76978</t>
  </si>
  <si>
    <t>[('Anesthesiology', 54, datetime.date(1999, 2, 4), datetime.date(2001, 9, 5)), ('Surgical Techniques', 98, datetime.date(2002, 9, 5), datetime.date(2001, 9, 1)), ('Transplant Surgery', 85, datetime.date(2000, 7, 19), datetime.date(2001, 8, 7)), ('Anesthesiology', 81, datetime.date(2003, 6, 27), datetime.date(1999, 2, 27)), ('Orthopedic Surgery', 91, datetime.date(2003, 9, 9), datetime.date(2001, 11, 10)), ('Neurosurgery', 60, datetime.date(2001, 1, 6), datetime.date(2006, 12, 13)), ('Emergency Medicine', 86, datetime.date(1998, 4, 28), datetime.date(1998, 2, 26)), ('Trauma Surgery', 73, datetime.date(1998, 3, 14), datetime.date(2005, 9, 3)), ('Vascular Surgery', 87, datetime.date(2005, 1, 22), datetime.date(1999, 4, 25)), ('Oncological Surgery', 61, datetime.date(1998, 8, 13), datetime.date(2006, 11, 11))]</t>
  </si>
  <si>
    <t>[{'Institution Name': 'Cruz-Christensen', 'Location': 'Russia', 'Type of Institution': 'Private', 'Number of Years Worked There': 11, 'Medical Center Level': 'Primary', 'Number of Surgeries Performed': 193, 'Additional Responsibilities': ['Site engineer', 'Museum/gallery curator', 'Surveyor, rural practice', 'IT trainer'], 'Percentage of Patients with Complications': 60.869261982198786,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'Schultz Inc', 'Location': 'Russia', 'Type of Institution': 'Private', 'Number of Years Worked There': 1, 'Medical Center Level': 'Secondary', 'Number of Surgeries Performed': 948, 'Additional Responsibilities': ['Horticultural consultant'], 'Percentage of Patients with Complications': 93.73803706465787,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 {'Institution Name': 'Joseph Group', 'Location': 'Russia', 'Type of Institution': 'Public', 'Number of Years Worked There': 8, 'Medical Center Level': 'Secondary', 'Number of Surgeries Performed': 360, 'Additional Responsibilities': ['Runner, broadcasting/film/video'], 'Percentage of Patients with Complications': 35.7133507818078, 'Patient Feedback': 'The procedure was performed with great care.', 'Patient Feedback Label': 4, 'Recommendation Letters': "The surgeon's work is competent but unremarkable.", 'Recommendation Letters Label': 3, 'Recommendations from Former Employers': 'I strongly recommend this surgeon for their excellent work.', 'Recommendations from Former Employers Label': 4}]</t>
  </si>
  <si>
    <t>Moore-James</t>
  </si>
  <si>
    <t>Lindsey Stephens</t>
  </si>
  <si>
    <t>001-418-914-1797x0603</t>
  </si>
  <si>
    <t>[('Cardiothoracic Surgery', 100, datetime.date(2006, 8, 22), datetime.date(2005, 4, 25)), ('Anatomy', 85, datetime.date(2005, 5, 27), datetime.date(2002, 10, 17)), ('Pediatric Surgery', 63, datetime.date(2006, 10, 24), datetime.date(2003, 7, 23)), ('Emergency Medicine', 63, datetime.date(2003, 5, 20), datetime.date(2004, 7, 23)), ('Vascular Surgery', 95, datetime.date(2004, 7, 11), datetime.date(2006, 12, 23)), ('Trauma Surgery', 80, datetime.date(2005, 10, 11), datetime.date(2004, 1, 7)), ('Physiology', 100, datetime.date(2005, 1, 3), datetime.date(2006, 10, 30)), ('Biochemistry', 92, datetime.date(2007, 8, 3), datetime.date(2007, 5, 9)), ('Oncological Surgery', 62, datetime.date(2004, 3, 26), datetime.date(2003, 5, 21)), ('Neurosurgery', 82, datetime.date(2005, 5, 7), datetime.date(2002, 12, 2))]</t>
  </si>
  <si>
    <t>[{'Institution Name': 'Giles, Cunningham and Johnson', 'Location': 'Poland', 'Type of Institution': 'Private', 'Number of Years Worked There': 28, 'Medical Center Level': 'Secondary', 'Number of Surgeries Performed': 736, 'Additional Responsibilities': ['Market researcher'], 'Percentage of Patients with Complications': 38.240588526581085,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'Lopez, Caldwell and Taylor', 'Location': 'Poland', 'Type of Institution': 'Private', 'Number of Years Worked There': 24, 'Medical Center Level': 'Secondary', 'Number of Surgeries Performed': 601, 'Additional Responsibilities': ['Art therapist', 'Trade mark attorney', 'Engineer, broadcasting (operations)', 'Scientist, research (medical)', 'Estate agent'], 'Percentage of Patients with Complications': 89.70251582699194,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 {'Institution Name': 'Miller-Jones', 'Location': 'Poland', 'Type of Institution': 'Private', 'Number of Years Worked There': 2, 'Medical Center Level': 'Secondary', 'Number of Surgeries Performed': 239, 'Additional Responsibilities': ['Administrator', 'Lobbyist'], 'Percentage of Patients with Complications': 29.213809401950684, 'Patient Feedback': 'The surgery was a disaster. The doctor was rude and unprofessional, and the staff were not helpful at all.', 'Patient Feedback Label': 1, 'Recommendation Letters': 'I have no hesitation in recommending this surgeon.', 'Recommendation Letters Label': 4, 'Recommendations from Former Employers': 'This surgeon is a top-tier professional with outstanding abilities.', 'Recommendations from Former Employers Label': 5}]</t>
  </si>
  <si>
    <t>Wright LLC</t>
  </si>
  <si>
    <t>Brooke Watson</t>
  </si>
  <si>
    <t>(973)220-9046</t>
  </si>
  <si>
    <t>[('Robotic Surgery', 66, datetime.date(2002, 8, 3), datetime.date(2002, 10, 6)), ('Orthopedic Surgery', 54, datetime.date(2004, 3, 27), datetime.date(2004, 4, 9)), ('Oncological Surgery', 64, datetime.date(2002, 10, 14), datetime.date(2004, 4, 20)), ('Trauma Surgery', 53, datetime.date(2004, 5, 8), datetime.date(2002, 5, 4)), ('Biochemistry', 90, datetime.date(2003, 5, 8), datetime.date(2002, 12, 31)), ('Anatomy', 70, datetime.date(2004, 7, 27), datetime.date(2002, 6, 23)), ('Pediatric Surgery', 71, datetime.date(2003, 4, 2), datetime.date(2004, 8, 1)), ('Emergency Medicine', 98, datetime.date(2003, 2, 17), datetime.date(2003, 9, 26)), ('Plastic and Reconstructive Surgery', 99, datetime.date(2002, 12, 2), datetime.date(2003, 4, 15)), ('Ethics in Medical Practice', 84, datetime.date(2004, 7, 8), datetime.date(2004, 7, 14))]</t>
  </si>
  <si>
    <t>[{'Institution Name': 'Russell, Brandt and Brown', 'Location': 'India', 'Type of Institution': 'Private', 'Number of Years Worked There': 5, 'Medical Center Level': 'Tertiary', 'Number of Surgeries Performed': 123, 'Additional Responsibilities': [], 'Percentage of Patients with Complications': 87.02723760932598, 'Patient Feedback': 'The surgery was well done and the follow-up was great.', 'Patient Feedback Label': 4, 'Recommendation Letters': "The surgeon's performance has been mixed.", 'Recommendation Letters Label': 2, 'Recommendations from Former Employers': 'This surgeon was not a good fit for our team.', 'Recommendations from Former Employers Label': 1}]</t>
  </si>
  <si>
    <t>Duncan, Hughes and Johnson</t>
  </si>
  <si>
    <t>Sharon Robinson</t>
  </si>
  <si>
    <t>362.432.3935x60957</t>
  </si>
  <si>
    <t>[('Cardiothoracic Surgery', 67, datetime.date(2004, 3, 13), datetime.date(2007, 11, 23)), ('Pharmacology', 77, datetime.date(2005, 7, 7), datetime.date(2004, 8, 27)), ('Robotic Surgery', 100, datetime.date(2006, 5, 6), datetime.date(2004, 11, 15)), ('Orthopedic Surgery', 98, datetime.date(2004, 4, 17), datetime.date(2004, 5, 12)), ('Emergency Medicine', 65, datetime.date(2007, 6, 22), datetime.date(2007, 6, 20)), ('Biochemistry', 71, datetime.date(2006, 4, 18), datetime.date(2004, 4, 14)), ('Biochemistry', 52, datetime.date(2006, 3, 20), datetime.date(2003, 11, 23)), ('Oncological Surgery', 99, datetime.date(2007, 4, 2), datetime.date(2005, 2, 12)), ('Cardiothoracic Surgery', 59, datetime.date(2004, 9, 22), datetime.date(2004, 7, 9)), ('Neurosurgery', 82, datetime.date(2006, 5, 9), datetime.date(2006, 8, 1))]</t>
  </si>
  <si>
    <t>[{'Institution Name': 'Watts, Miller and Schwartz', 'Location': 'Poland', 'Type of Institution': 'Private', 'Number of Years Worked There': 21, 'Medical Center Level': 'Primary', 'Number of Surgeries Performed': 348, 'Additional Responsibilities': ['Hotel manager', 'Clothing/textile technologist', 'Quality manager', 'Risk manager'], 'Percentage of Patients with Complications': 0.7696909999117985, 'Patient Feedback': 'The surgery was performed adequately.', 'Patient Feedback Label': 3, 'Recommendation Letters': "The surgeon's skills and professionalism are seriously lacking.", 'Recommendation Letters Label': 1, 'Recommendations from Former Employers': "The surgeon's work has been satisfactory and meets basic standards.", 'Recommendations from Former Employers Label': 3}]</t>
  </si>
  <si>
    <t>Pierce-Medina</t>
  </si>
  <si>
    <t>Darren Oliver</t>
  </si>
  <si>
    <t>665-630-8609x0104</t>
  </si>
  <si>
    <t>[('Plastic and Reconstructive Surgery', 77, datetime.date(2001, 10, 8), datetime.date(2001, 9, 20)), ('Trauma Surgery', 98, datetime.date(2001, 10, 19), datetime.date(2001, 10, 17)), ('Pharmacology', 96, datetime.date(2001, 10, 21), datetime.date(2001, 9, 20)), ('Anesthesiology', 96, datetime.date(2001, 10, 6), datetime.date(2001, 9, 23)), ('Physiology', 71, datetime.date(2001, 10, 15), datetime.date(2001, 9, 27)), ('Transplant Surgery', 76, datetime.date(2001, 9, 23), datetime.date(2001, 9, 30)), ('Emergency Medicine', 72, datetime.date(2001, 10, 8), datetime.date(2001, 10, 16)), ('Neurosurgery', 67, datetime.date(2001, 10, 19), datetime.date(2001, 10, 6)), ('Emergency Medicine', 86, datetime.date(2001, 9, 25), datetime.date(2001, 9, 24)), ('Anesthesiology', 68, datetime.date(2001, 10, 4), datetime.date(2001, 10, 13))]</t>
  </si>
  <si>
    <t>[{'Institution Name': 'Fox-Jones', 'Location': 'United States', 'Type of Institution': 'Public', 'Number of Years Worked There': 13, 'Medical Center Level': 'Tertiary', 'Number of Surgeries Performed': 777, 'Additional Responsibilities': ['Charity officer'], 'Percentage of Patients with Complications': 78.62804219035195,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 {'Institution Name': 'Beck-Jones', 'Location': 'United States', 'Type of Institution': 'Public', 'Number of Years Worked There': 28, 'Medical Center Level': 'Primary', 'Number of Surgeries Performed': 284, 'Additional Responsibilities': ['Estate manager/land agent', 'Facilities manager', 'Therapist, art', 'Plant breeder/geneticist', 'Teacher, secondary school'], 'Percentage of Patients with Complications': 55.68113100006206, 'Patient Feedback': 'The surgery was successful and the care was attentive.', 'Patient Feedback Label': 4, 'Recommendation Letters': "There are no significant issues with this surgeon's performance.", 'Recommendation Letters Label': 3, 'Recommendations from Former Employers': "The surgeon's performance is consistently excellent.", 'Recommendations from Former Employers Label': 5}]</t>
  </si>
  <si>
    <t>Christopher Chavez MD</t>
  </si>
  <si>
    <t>(277)711-2416x995</t>
  </si>
  <si>
    <t>[('Physiology', 79, datetime.date(2003, 1, 15), datetime.date(1997, 7, 24)), ('Biochemistry', 79, datetime.date(2001, 12, 23), datetime.date(2001, 8, 17)), ('Microbiology', 80, datetime.date(1998, 10, 30), datetime.date(1999, 7, 9)), ('Pharmacology', 97, datetime.date(1999, 12, 10), datetime.date(2002, 2, 8)), ('Emergency Medicine', 69, datetime.date(1998, 4, 25), datetime.date(1997, 4, 28)), ('Biochemistry', 52, datetime.date(2000, 9, 3), datetime.date(2002, 7, 13)), ('Physiology', 93, datetime.date(1998, 8, 7), datetime.date(2000, 1, 26)), ('Biochemistry', 55, datetime.date(2000, 7, 30), datetime.date(1998, 7, 4)), ('Plastic and Reconstructive Surgery', 56, datetime.date(1997, 4, 19), datetime.date(2001, 10, 21)), ('Microbiology', 79, datetime.date(1999, 6, 10), datetime.date(2002, 11, 1))]</t>
  </si>
  <si>
    <t>[{'Institution Name': 'Hardy-Sims', 'Location': 'Russia', 'Type of Institution': 'Private', 'Number of Years Worked There': 22, 'Medical Center Level': 'Secondary', 'Number of Surgeries Performed': 144, 'Additional Responsibilities': ['Hydrographic surveyor', 'Air traffic controller', 'Commercial horticulturist', 'Interpreter', 'Optometrist'], 'Percentage of Patients with Complications': 97.25528567939982,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'Steele Ltd', 'Location': 'Russia', 'Type of Institution': 'Private', 'Number of Years Worked There': 17, 'Medical Center Level': 'Primary', 'Number of Surgeries Performed': 605, 'Additional Responsibilities': [], 'Percentage of Patients with Complications': 0.888599655226685,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'Black Inc', 'Location': 'Russia', 'Type of Institution': 'Public', 'Number of Years Worked There': 29, 'Medical Center Level': 'Primary', 'Number of Surgeries Performed': 688, 'Additional Responsibilities': ['Podiatrist', 'Agricultural engineer', 'Chief Technology Officer', 'Commercial horticulturist', 'Radio broadcast assistant'], 'Percentage of Patients with Complications': 37.751920850060216,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'Aguirre Ltd', 'Location': 'Russia', 'Type of Institution': 'Private', 'Number of Years Worked There': 29, 'Medical Center Level': 'Secondary', 'Number of Surgeries Performed': 369, 'Additional Responsibilities': [], 'Percentage of Patients with Complications': 13.24682754967721,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 {'Institution Name': 'Burns-Hughes', 'Location': 'Russia', 'Type of Institution': 'Public', 'Number of Years Worked There': 28, 'Medical Center Level': 'Secondary', 'Number of Surgeries Performed': 531, 'Additional Responsibilities': ['Retail buyer', 'Engineer, manufacturing systems', 'Lighting technician, broadcasting/film/video', 'Pharmacist, hospital'], 'Percentage of Patients with Complications': 42.84549141568549, 'Patient Feedback': "There were some complications that weren't handled well.", 'Patient Feedback Label': 2, 'Recommendation Letters': 'I strongly advise against hiring this surgeon.', 'Recommendation Letters Label': 1, 'Recommendations from Former Employers': "There were some inconsistencies in this surgeon's performance.", 'Recommendations from Former Employers Label': 2}]</t>
  </si>
  <si>
    <t>Lee, Sanchez and Jones</t>
  </si>
  <si>
    <t>Zachary Curtis</t>
  </si>
  <si>
    <t>442-984-7562</t>
  </si>
  <si>
    <t>[('Anesthesiology', 69, datetime.date(1999, 7, 4), datetime.date(1998, 12, 23)), ('Transplant Surgery', 74, datetime.date(1999, 7, 6), datetime.date(1999, 6, 30)), ('Vascular Surgery', 73, datetime.date(1999, 7, 11), datetime.date(1999, 3, 22)), ('Physiology', 64, datetime.date(1998, 12, 18), datetime.date(1999, 4, 12)), ('Emergency Medicine', 77, datetime.date(1999, 6, 29), datetime.date(1999, 7, 17)), ('Microbiology', 97, datetime.date(1999, 4, 7), datetime.date(1999, 6, 7)), ('Pharmacology', 62, datetime.date(1999, 3, 1), datetime.date(1998, 12, 18)), ('Anatomy', 95, datetime.date(1999, 7, 21), datetime.date(1999, 7, 20)), ('Trauma Surgery', 66, datetime.date(1999, 5, 2), datetime.date(1999, 1, 13)), ('Plastic and Reconstructive Surgery', 97, datetime.date(1999, 9, 14), datetime.date(1999, 4, 17))]</t>
  </si>
  <si>
    <t>[{'Institution Name': 'Brennan-Ward', 'Location': 'United Kingdom', 'Type of Institution': 'Private', 'Number of Years Worked There': 2, 'Medical Center Level': 'Tertiary', 'Number of Surgeries Performed': 20, 'Additional Responsibilities': ['Osteopath', 'Administrator, sports', 'Passenger transport manager', 'Video editor'], 'Percentage of Patients with Complications': 5.016056207570241,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 {'Institution Name': 'Davila-Ali', 'Location': 'United Kingdom', 'Type of Institution': 'Public', 'Number of Years Worked There': 26, 'Medical Center Level': 'Tertiary', 'Number of Surgeries Performed': 359, 'Additional Responsibilities': ['Research officer, government', 'Risk analyst', 'Adult guidance worker', 'Engineering geologist', 'Accommodation manager'], 'Percentage of Patients with Complications': 39.15204800575013, 'Patient Feedback': 'Good experience. The doctor was caring and professional.', 'Patient Feedback Label': 4, 'Recommendation Letters': "The surgeon's approach to patient care is inadequate.", 'Recommendation Letters Label': 1, 'Recommendations from Former Employers': 'The surgeon has demonstrated excellent skills and professionalism.', 'Recommendations from Former Employers Label': 4}]</t>
  </si>
  <si>
    <t>Mays Ltd</t>
  </si>
  <si>
    <t>Javier Luna</t>
  </si>
  <si>
    <t>453-984-4484x059</t>
  </si>
  <si>
    <t>[('Pharmacology', 94, datetime.date(2001, 6, 11), datetime.date(2001, 8, 20)), ('Robotic Surgery', 81, datetime.date(2002, 4, 8), datetime.date(2002, 8, 19)), ('Physiology', 78, datetime.date(2001, 12, 21), datetime.date(2002, 9, 7)), ('Anatomy', 80, datetime.date(2002, 5, 8), datetime.date(2002, 7, 8)), ('Plastic and Reconstructive Surgery', 66, datetime.date(2001, 7, 27), datetime.date(2003, 5, 21)), ('Oncological Surgery', 72, datetime.date(2003, 1, 8), datetime.date(2002, 11, 23)), ('Pediatric Surgery', 53, datetime.date(2002, 6, 29), datetime.date(2002, 8, 25)), ('Biochemistry', 81, datetime.date(2002, 2, 16), datetime.date(2003, 7, 11)), ('Anatomy', 81, datetime.date(2003, 5, 16), datetime.date(2002, 7, 29)), ('Pharmacology', 83, datetime.date(2001, 10, 12), datetime.date(2001, 11, 7))]</t>
  </si>
  <si>
    <t>[{'Institution Name': 'Keller-Rivera', 'Location': 'Moldova', 'Type of Institution': 'Private', 'Number of Years Worked There': 9, 'Medical Center Level': 'Tertiary', 'Number of Surgeries Performed': 26, 'Additional Responsibilities': [], 'Percentage of Patients with Complications': 39.47301563998794,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'Galvan-Oconnell', 'Location': 'Moldova', 'Type of Institution': 'Public', 'Number of Years Worked There': 22, 'Medical Center Level': 'Primary', 'Number of Surgeries Performed': 880, 'Additional Responsibilities': [], 'Percentage of Patients with Complications': 71.92336456888889,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'Baker, Paul and Smith', 'Location': 'Moldova', 'Type of Institution': 'Private', 'Number of Years Worked There': 11, 'Medical Center Level': 'Tertiary', 'Number of Surgeries Performed': 233, 'Additional Responsibilities': ['Education administrator', 'Financial risk analyst', 'Lighting technician, broadcasting/film/video', 'Network engineer'], 'Percentage of Patients with Complications': 50.982410896123554,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'Harris, Bailey and Norris', 'Location': 'Moldova', 'Type of Institution': 'Private', 'Number of Years Worked There': 7, 'Medical Center Level': 'Primary', 'Number of Surgeries Performed': 850, 'Additional Responsibilities': ['Firefighter', 'Community arts worker'], 'Percentage of Patients with Complications': 23.628931643875937,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 {'Institution Name': 'Johnson LLC', 'Location': 'Moldova', 'Type of Institution': 'Private', 'Number of Years Worked There': 3, 'Medical Center Level': 'Tertiary', 'Number of Surgeries Performed': 657, 'Additional Responsibilities': [], 'Percentage of Patients with Complications': 30.35550923318996, 'Patient Feedback': 'The doctor was amazing and the surgery was perfect.', 'Patient Feedback Label': 5, 'Recommendation Letters': 'I would suggest a probationary period for this surgeon.', 'Recommendation Letters Label': 2, 'Recommendations from Former Employers': "The surgeon's work is exceptional and reliable.", 'Recommendations from Former Employers Label': 5}]</t>
  </si>
  <si>
    <t>Duran Inc</t>
  </si>
  <si>
    <t>Debbie Sanders</t>
  </si>
  <si>
    <t>001-727-864-5869x057</t>
  </si>
  <si>
    <t>[('Microbiology', 88, datetime.date(1999, 6, 26), datetime.date(2000, 1, 28)), ('Pathology', 96, datetime.date(1999, 11, 27), datetime.date(1999, 11, 1)), ('Pathology', 95, datetime.date(1999, 9, 15), datetime.date(2000, 2, 2)), ('Emergency Medicine', 51, datetime.date(1999, 11, 11), datetime.date(1999, 9, 29)), ('Pharmacology', 73, datetime.date(2000, 1, 14), datetime.date(2000, 1, 8)), ('Emergency Medicine', 93, datetime.date(2000, 4, 22), datetime.date(1999, 11, 23)), ('Vascular Surgery', 66, datetime.date(1999, 9, 25), datetime.date(2000, 1, 17)), ('Trauma Surgery', 52, datetime.date(2000, 3, 5), datetime.date(1999, 6, 25)), ('Transplant Surgery', 76, datetime.date(1999, 7, 16), datetime.date(1999, 12, 7)), ('Plastic and Reconstructive Surgery', 78, datetime.date(1999, 12, 13), datetime.date(1999, 6, 16))]</t>
  </si>
  <si>
    <t>[{'Institution Name': 'Johnson, Barker and Ortega', 'Location': 'Hungary', 'Type of Institution': 'Private', 'Number of Years Worked There': 30, 'Medical Center Level': 'Primary', 'Number of Surgeries Performed': 345, 'Additional Responsibilities': ['Solicitor', 'Copy', 'Advertising account planner', 'Medical secretary', 'Designer, industrial/product'], 'Percentage of Patients with Complications': 2.849961287150804,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'Cantu, Williamson and Pratt', 'Location': 'Hungary', 'Type of Institution': 'Private', 'Number of Years Worked There': 20, 'Medical Center Level': 'Secondary', 'Number of Surgeries Performed': 756, 'Additional Responsibilities': ['Private music teacher', 'Ship broker', 'Physiotherapist', 'Midwife', 'Fish farm manager'], 'Percentage of Patients with Complications': 75.39058922261854,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'Rojas-Fields', 'Location': 'Hungary', 'Type of Institution': 'Private', 'Number of Years Worked There': 30, 'Medical Center Level': 'Secondary', 'Number of Surgeries Performed': 86, 'Additional Responsibilities': ['Purchasing manager', 'Production assistant, radio', 'Press photographer'], 'Percentage of Patients with Complications': 80.76745045913259,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 {'Institution Name': 'Bowman LLC', 'Location': 'Hungary', 'Type of Institution': 'Public', 'Number of Years Worked There': 28, 'Medical Center Level': 'Secondary', 'Number of Surgeries Performed': 581, 'Additional Responsibilities': [], 'Percentage of Patients with Complications': 14.339799323341051, 'Patient Feedback': "Couldn't be happier with the results and the care provided.", 'Patient Feedback Label': 5, 'Recommendation Letters': 'I have full confidence in recommending this surgeon.', 'Recommendation Letters Label': 4, 'Recommendations from Former Employers': 'The surgeon has performed to a competent standard.', 'Recommendations from Former Employers Label': 3}]</t>
  </si>
  <si>
    <t>Fisher-Martinez</t>
  </si>
  <si>
    <t>Victor Fox</t>
  </si>
  <si>
    <t>(616)419-2708</t>
  </si>
  <si>
    <t>[('Surgical Techniques', 88, datetime.date(1998, 12, 12), datetime.date(1998, 7, 19)), ('Surgical Techniques', 75, datetime.date(1997, 11, 11), datetime.date(1998, 10, 23)), ('Robotic Surgery', 74, datetime.date(1997, 10, 26), datetime.date(1996, 11, 19)), ('Biochemistry', 54, datetime.date(1997, 6, 16), datetime.date(1996, 11, 1)), ('Plastic and Reconstructive Surgery', 74, datetime.date(1998, 7, 15), datetime.date(1998, 4, 28)), ('Robotic Surgery', 67, datetime.date(1998, 11, 24), datetime.date(1998, 9, 17)), ('Ethics in Medical Practice', 54, datetime.date(1997, 4, 13), datetime.date(1998, 12, 7)), ('Microbiology', 50, datetime.date(1998, 8, 25), datetime.date(1996, 11, 15)), ('Cardiothoracic Surgery', 100, datetime.date(1997, 12, 17), datetime.date(1998, 2, 24)), ('Orthopedic Surgery', 91, datetime.date(1996, 10, 23), datetime.date(1997, 4, 22))]</t>
  </si>
  <si>
    <t>[{'Institution Name': 'Rogers LLC', 'Location': 'Russia', 'Type of Institution': 'Public', 'Number of Years Worked There': 23, 'Medical Center Level': 'Tertiary', 'Number of Surgeries Performed': 9, 'Additional Responsibilities': ['General practice doctor', 'Oncologist', 'Rural practice surveyor', 'Producer, radio'], 'Percentage of Patients with Complications': 60.90783667779668, 'Patient Feedback': 'The surgery was successful and the care was attentive.', 'Patient Feedback Label': 4, 'Recommendation Letters': "I have the highest regard for this surgeon's skills and professionalism.", 'Recommendation Letters Label': 5, 'Recommendations from Former Employers': "The surgeon's performance is unparalleled.", 'Recommendations from Former Employers Label': 5}]</t>
  </si>
  <si>
    <t>Lewis, Deleon and Vasquez</t>
  </si>
  <si>
    <t>Matthew Lee</t>
  </si>
  <si>
    <t>[('Transplant Surgery', 97, datetime.date(1999, 4, 25), datetime.date(2000, 2, 16)), ('Orthopedic Surgery', 58, datetime.date(1999, 3, 29), datetime.date(2003, 1, 30)), ('Oncological Surgery', 98, datetime.date(2001, 10, 5), datetime.date(2002, 4, 17)), ('Neurosurgery', 99, datetime.date(1998, 11, 9), datetime.date(2001, 8, 30)), ('Emergency Medicine', 98, datetime.date(1998, 7, 10), datetime.date(1998, 10, 10)), ('Pathology', 97, datetime.date(1998, 12, 3), datetime.date(2000, 1, 6)), ('Trauma Surgery', 99, datetime.date(2001, 3, 24), datetime.date(2002, 9, 1)), ('Transplant Surgery', 97, datetime.date(2000, 7, 30), datetime.date(2002, 6, 11)), ('Ethics in Medical Practice', 100, datetime.date(2003, 6, 6), datetime.date(2003, 3, 25)), ('Orthopedic Surgery', 59, datetime.date(2002, 9, 11), datetime.date(2002, 10, 6))]</t>
  </si>
  <si>
    <t>[{'Institution Name': 'Fisher-Peters', 'Location': 'Russia', 'Type of Institution': 'Public', 'Number of Years Worked There': 22, 'Medical Center Level': 'Secondary', 'Number of Surgeries Performed': 201, 'Additional Responsibilities': [], 'Percentage of Patients with Complications': 4.6702511850086665,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 {'Institution Name': 'Romero LLC', 'Location': 'Russia', 'Type of Institution': 'Private', 'Number of Years Worked There': 4, 'Medical Center Level': 'Tertiary', 'Number of Surgeries Performed': 298, 'Additional Responsibilities': ['Engineer, automotive', 'Higher education lecturer', 'Hospital pharmacist', 'Community education officer', 'Structural engineer'], 'Percentage of Patients with Complications': 71.65892869161307, 'Patient Feedback': 'The doctor was knowledgeable and the procedure went well.', 'Patient Feedback Label': 4, 'Recommendation Letters': "The surgeon's performance has been below acceptable standards.", 'Recommendation Letters Label': 1, 'Recommendations from Former Employers': "The surgeon's performance is acceptable.", 'Recommendations from Former Employers Label': 3}]</t>
  </si>
  <si>
    <t>Mary Perry</t>
  </si>
  <si>
    <t>[('Pathology', 69, datetime.date(2007, 4, 7), datetime.date(2004, 11, 18)), ('Orthopedic Surgery', 99, datetime.date(2006, 3, 31), datetime.date(2002, 9, 25)), ('Surgical Techniques', 82, datetime.date(2004, 9, 28), datetime.date(2001, 12, 10)), ('Orthopedic Surgery', 84, datetime.date(2006, 7, 31), datetime.date(1998, 12, 7)), ('Emergency Medicine', 96, datetime.date(1999, 5, 9), datetime.date(2002, 7, 25)), ('Robotic Surgery', 73, datetime.date(2004, 9, 14), datetime.date(2001, 11, 14)), ('Trauma Surgery', 68, datetime.date(2003, 12, 15), datetime.date(1999, 5, 23)), ('Pathology', 84, datetime.date(2006, 4, 20), datetime.date(2006, 2, 23)), ('Anatomy', 89, datetime.date(2007, 4, 15), datetime.date(2000, 5, 14)), ('Transplant Surgery', 75, datetime.date(2002, 4, 6), datetime.date(1998, 9, 22))]</t>
  </si>
  <si>
    <t>[{'Institution Name': 'Robinson, Jones and Martinez', 'Location': 'South Africa', 'Type of Institution': 'Private', 'Number of Years Worked There': 1, 'Medical Center Level': 'Tertiary', 'Number of Surgeries Performed': 723, 'Additional Responsibilities': ['Education officer, environmental', 'Scientist, product/process development', 'Chief Strategy Officer'], 'Percentage of Patients with Complications': 84.97211257387002,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'Woods-Wright', 'Location': 'South Africa', 'Type of Institution': 'Public', 'Number of Years Worked There': 10, 'Medical Center Level': 'Primary', 'Number of Surgeries Performed': 850, 'Additional Responsibilities': [], 'Percentage of Patients with Complications': 95.23006633653056,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'York, Johnson and Shaffer', 'Location': 'South Africa', 'Type of Institution': 'Private', 'Number of Years Worked There': 28, 'Medical Center Level': 'Tertiary', 'Number of Surgeries Performed': 462, 'Additional Responsibilities': ['Furniture conservator/restorer', 'Geoscientist', 'Sub'], 'Percentage of Patients with Complications': 69.71591493693751,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'Bennett PLC', 'Location': 'South Africa', 'Type of Institution': 'Public', 'Number of Years Worked There': 30, 'Medical Center Level': 'Tertiary', 'Number of Surgeries Performed': 606, 'Additional Responsibilities': ['Biomedical scientist'], 'Percentage of Patients with Complications': 25.713032333310124,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 {'Institution Name': 'Rivera-Mcmillan', 'Location': 'South Africa', 'Type of Institution': 'Private', 'Number of Years Worked There': 4, 'Medical Center Level': 'Primary', 'Number of Surgeries Performed': 107, 'Additional Responsibilities': ['Scientist, product/process development'], 'Percentage of Patients with Complications': 58.933588668711955, 'Patient Feedback': 'The doctor showed no empathy and was very rough.', 'Patient Feedback Label': 1, 'Recommendation Letters': "I have the highest regard for this surgeon's skills and professionalism.", 'Recommendation Letters Label': 5, 'Recommendations from Former Employers': "The surgeon's work is of consistently high quality.", 'Recommendations from Former Employers Label': 4}]</t>
  </si>
  <si>
    <t>Pearson and Sons</t>
  </si>
  <si>
    <t>Leah Diaz</t>
  </si>
  <si>
    <t>[('Transplant Surgery', 52, datetime.date(2002, 9, 3), datetime.date(2000, 2, 11)), ('Plastic and Reconstructive Surgery', 74, datetime.date(2004, 12, 24), datetime.date(1999, 10, 18)), ('Anesthesiology', 100, datetime.date(1998, 12, 26), datetime.date(2003, 2, 1)), ('Microbiology', 58, datetime.date(2000, 8, 10), datetime.date(2003, 3, 15)), ('Oncological Surgery', 61, datetime.date(1996, 12, 26), datetime.date(1998, 3, 14)), ('Anesthesiology', 54, datetime.date(2002, 8, 27), datetime.date(1998, 12, 13)), ('Biochemistry', 88, datetime.date(2000, 3, 8), datetime.date(2005, 5, 7)), ('Trauma Surgery', 59, datetime.date(2004, 5, 3), datetime.date(2005, 2, 12)), ('Cardiothoracic Surgery', 69, datetime.date(1997, 12, 31), datetime.date(2002, 2, 26)), ('Cardiothoracic Surgery', 79, datetime.date(2002, 5, 12), datetime.date(2004, 1, 3))]</t>
  </si>
  <si>
    <t>[{'Institution Name': 'Thomas-Owen', 'Location': 'South Africa', 'Type of Institution': 'Public', 'Number of Years Worked There': 14, 'Medical Center Level': 'Tertiary', 'Number of Surgeries Performed': 98, 'Additional Responsibilities': [], 'Percentage of Patients with Complications': 62.39160657086986,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 {'Institution Name': 'Castro Inc', 'Location': 'South Africa', 'Type of Institution': 'Public', 'Number of Years Worked There': 28, 'Medical Center Level': 'Secondary', 'Number of Surgeries Performed': 677, 'Additional Responsibilities': ['Immunologist', 'Sound technician, broadcasting/film/video'], 'Percentage of Patients with Complications': 86.63069743762689, 'Patient Feedback': 'The doctor was caring and the surgery a success.', 'Patient Feedback Label': 4, 'Recommendation Letters': 'This surgeon has shown consistent lack of professionalism and skill.', 'Recommendation Letters Label': 1, 'Recommendations from Former Employers': "This surgeon's professional conduct had some issues.", 'Recommendations from Former Employers Label': 2}]</t>
  </si>
  <si>
    <t>Moore-Dixon</t>
  </si>
  <si>
    <t>Michelle Khan</t>
  </si>
  <si>
    <t>555.635.8796x806</t>
  </si>
  <si>
    <t>[('Surgical Techniques', 72, datetime.date(2006, 6, 3), datetime.date(2003, 10, 9)), ('Pharmacology', 99, datetime.date(2004, 3, 5), datetime.date(2003, 11, 26)), ('Oncological Surgery', 82, datetime.date(2006, 6, 18), datetime.date(2005, 10, 24)), ('Neurosurgery', 90, datetime.date(2003, 5, 28), datetime.date(2006, 8, 19)), ('Oncological Surgery', 88, datetime.date(2007, 6, 8), datetime.date(2007, 3, 11)), ('Pediatric Surgery', 68, datetime.date(2004, 10, 31), datetime.date(2006, 5, 3)), ('Anesthesiology', 94, datetime.date(2003, 12, 22), datetime.date(2005, 9, 2)), ('Plastic and Reconstructive Surgery', 54, datetime.date(2003, 6, 9), datetime.date(2007, 1, 22)), ('Microbiology', 81, datetime.date(2005, 1, 3), datetime.date(2006, 12, 31)), ('Neurosurgery', 91, datetime.date(2003, 9, 25), datetime.date(2004, 2, 10))]</t>
  </si>
  <si>
    <t>[{'Institution Name': 'Hall-Gilbert', 'Location': 'Belarus', 'Type of Institution': 'Public', 'Number of Years Worked There': 20, 'Medical Center Level': 'Secondary', 'Number of Surgeries Performed': 810, 'Additional Responsibilities': ['Product/process development scientist', 'Fine artist'], 'Percentage of Patients with Complications': 11.198171205923057,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'Clark-Walker', 'Location': 'Belarus', 'Type of Institution': 'Private', 'Number of Years Worked There': 12, 'Medical Center Level': 'Secondary', 'Number of Surgeries Performed': 218, 'Additional Responsibilities': ['Psychotherapist, child', 'Market researcher', 'Scientist, audiological', 'Nurse, learning disability', 'Actuary'], 'Percentage of Patients with Complications': 74.06652678994377,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 {'Institution Name': 'Moore, Harris and Singh', 'Location': 'Belarus', 'Type of Institution': 'Private', 'Number of Years Worked There': 14, 'Medical Center Level': 'Secondary', 'Number of Surgeries Performed': 871, 'Additional Responsibilities': ['Housing manager/officer', 'Scientist, water quality', 'Volunteer coordinator', 'Web designer', 'Chief of Staff'], 'Percentage of Patients with Complications': 33.94927553706537, 'Patient Feedback': 'The results were as expected, no complaints.', 'Patient Feedback Label': 3, 'Recommendation Letters': "The surgeon's track record is not entirely positive.", 'Recommendation Letters Label': 2, 'Recommendations from Former Employers': 'I highly endorse this surgeon for their extraordinary work.', 'Recommendations from Former Employers Label': 5}]</t>
  </si>
  <si>
    <t>Smith-Campbell</t>
  </si>
  <si>
    <t>Melanie Scott</t>
  </si>
  <si>
    <t>861-984-2767</t>
  </si>
  <si>
    <t>[('Pathology', 78, datetime.date(2000, 7, 28), datetime.date(2004, 10, 6)), ('Pathology', 50, datetime.date(2003, 10, 29), datetime.date(2003, 4, 18)), ('Transplant Surgery', 71, datetime.date(2000, 3, 14), datetime.date(2004, 1, 20)), ('Surgical Techniques', 84, datetime.date(2002, 8, 19), datetime.date(2003, 6, 17)), ('Pharmacology', 80, datetime.date(2005, 12, 8), datetime.date(2003, 10, 23)), ('Anatomy', 84, datetime.date(1999, 2, 27), datetime.date(1999, 10, 5)), ('Pediatric Surgery', 88, datetime.date(1999, 3, 4), datetime.date(2001, 3, 8)), ('Pathology', 66, datetime.date(2006, 2, 24), datetime.date(1999, 12, 28)), ('Oncological Surgery', 94, datetime.date(1999, 9, 6), datetime.date(2004, 9, 28)), ('Trauma Surgery', 61, datetime.date(2000, 6, 8), datetime.date(2005, 3, 24))]</t>
  </si>
  <si>
    <t>[{'Institution Name': 'Oliver, Fuller and Cantrell', 'Location': 'Moldova', 'Type of Institution': 'Private', 'Number of Years Worked There': 28, 'Medical Center Level': 'Tertiary', 'Number of Surgeries Performed': 157, 'Additional Responsibilities': ['Data processing manager'], 'Percentage of Patients with Complications': 21.53750282909227,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'Mcdonald, Duncan and Johnson', 'Location': 'Moldova', 'Type of Institution': 'Private', 'Number of Years Worked There': 1, 'Medical Center Level': 'Tertiary', 'Number of Surgeries Performed': 264, 'Additional Responsibilities': ['Solicitor', 'Civil engineer, consulting', 'Geologist, engineering', 'Surveyor, minerals', 'Film/video editor'], 'Percentage of Patients with Complications': 77.75093230649487,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'Horn and Sons', 'Location': 'Moldova', 'Type of Institution': 'Public', 'Number of Years Worked There': 9, 'Medical Center Level': 'Secondary', 'Number of Surgeries Performed': 107, 'Additional Responsibilities': ['Call centre manager'], 'Percentage of Patients with Complications': 42.663925613935625,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 {'Institution Name': 'Ray-Morrison', 'Location': 'Moldova', 'Type of Institution': 'Public', 'Number of Years Worked There': 1, 'Medical Center Level': 'Primary', 'Number of Surgeries Performed': 571, 'Additional Responsibilities': ['Administrator, education', 'Engineering geologist', 'Hydrographic surveyor'], 'Percentage of Patients with Complications': 67.53711119265846, 'Patient Feedback': 'The doctor did a good job and I am happy with the results.', 'Patient Feedback Label': 4, 'Recommendation Letters': 'The surgeon meets the expected level of competence.', 'Recommendation Letters Label': 3, 'Recommendations from Former Employers': 'This surgeon is among the best I have worked with.', 'Recommendations from Former Employers Label': 5}]</t>
  </si>
  <si>
    <t>Thomas Ltd</t>
  </si>
  <si>
    <t>Jennifer Mccarthy</t>
  </si>
  <si>
    <t>360-266-7590x51622</t>
  </si>
  <si>
    <t>[('Trauma Surgery', 93, datetime.date(2002, 2, 7), datetime.date(2000, 4, 28)), ('Anatomy', 62, datetime.date(2000, 4, 16), datetime.date(2002, 2, 14)), ('Ethics in Medical Practice', 74, datetime.date(1996, 11, 29), datetime.date(2000, 12, 26)), ('Robotic Surgery', 53, datetime.date(1996, 9, 5), datetime.date(2001, 10, 24)), ('Ethics in Medical Practice', 93, datetime.date(2001, 11, 8), datetime.date(1997, 10, 19)), ('Biochemistry', 52, datetime.date(1998, 7, 25), datetime.date(1999, 6, 19)), ('Orthopedic Surgery', 64, datetime.date(2000, 4, 21), datetime.date(1997, 12, 8)), ('Neurosurgery', 81, datetime.date(2002, 7, 6), datetime.date(2002, 1, 11)), ('Ethics in Medical Practice', 81, datetime.date(1997, 11, 20), datetime.date(2001, 8, 9)), ('Orthopedic Surgery', 60, datetime.date(1999, 5, 7), datetime.date(1999, 3, 4))]</t>
  </si>
  <si>
    <t>[{'Institution Name': 'Anderson-Rivera', 'Location': 'India', 'Type of Institution': 'Public', 'Number of Years Worked There': 27, 'Medical Center Level': 'Tertiary', 'Number of Surgeries Performed': 266, 'Additional Responsibilities': ['Fashion designer', 'Lawyer', 'Horticultural therapist', 'Bookseller'], 'Percentage of Patients with Complications': 76.72096593831785, 'Patient Feedback': "The surgery went well, and the doctor was attentive. I'm pleased with the overall outcome.", 'Patient Feedback Label': 4, 'Recommendation Letters': 'This surgeon has performed adequately. There are no major concerns, but also no standout qualities.', 'Recommendation Letters Label': 3, 'Recommendations from Former Employers': 'The surgeon has consistently delivered excellent results.', 'Recommendations from Former Employers Label': 4}]</t>
  </si>
  <si>
    <t>Velez Group</t>
  </si>
  <si>
    <t>James Rivers DVM</t>
  </si>
  <si>
    <t>418.538.8948x45291</t>
  </si>
  <si>
    <t>[('Anesthesiology', 85, datetime.date(2006, 2, 14), datetime.date(2005, 6, 18)), ('Surgical Techniques', 66, datetime.date(2000, 1, 2), datetime.date(2003, 3, 13)), ('Transplant Surgery', 50, datetime.date(2001, 3, 24), datetime.date(2004, 10, 5)), ('Surgical Techniques', 79, datetime.date(2004, 12, 20), datetime.date(2002, 5, 24)), ('Pathology', 57, datetime.date(1999, 5, 3), datetime.date(2004, 6, 22)), ('Ethics in Medical Practice', 51, datetime.date(2005, 6, 27), datetime.date(1998, 11, 1)), ('Plastic and Reconstructive Surgery', 53, datetime.date(2000, 9, 26), datetime.date(2001, 8, 13)), ('Anatomy', 56, datetime.date(2004, 4, 9), datetime.date(2000, 1, 30)), ('Orthopedic Surgery', 53, datetime.date(1998, 10, 18), datetime.date(2004, 7, 12)), ('Microbiology', 87, datetime.date(2005, 5, 28), datetime.date(2004, 1, 21))]</t>
  </si>
  <si>
    <t>[{'Institution Name': 'Shelton, Benson and Wright', 'Location': 'United Kingdom', 'Type of Institution': 'Public', 'Number of Years Worked There': 22, 'Medical Center Level': 'Primary', 'Number of Surgeries Performed': 50, 'Additional Responsibilities': ['Maintenance engineer'], 'Percentage of Patients with Complications': 2.9113461903682802,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'Green-Ford', 'Location': 'United Kingdom', 'Type of Institution': 'Private', 'Number of Years Worked There': 25, 'Medical Center Level': 'Secondary', 'Number of Surgeries Performed': 730, 'Additional Responsibilities': ['Engineer, land', 'Conference centre manager', 'Psychologist, sport and exercise', 'Immigration officer'], 'Percentage of Patients with Complications': 50.07510643250864,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'Rodriguez-Johnson', 'Location': 'United Kingdom', 'Type of Institution': 'Public', 'Number of Years Worked There': 26, 'Medical Center Level': 'Primary', 'Number of Surgeries Performed': 10, 'Additional Responsibilities': ['Nurse, adult', 'Doctor, hospital'], 'Percentage of Patients with Complications': 38.653103621085606,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 {'Institution Name': 'Contreras Ltd', 'Location': 'United Kingdom', 'Type of Institution': 'Private', 'Number of Years Worked There': 27, 'Medical Center Level': 'Primary', 'Number of Surgeries Performed': 337, 'Additional Responsibilities': [], 'Percentage of Patients with Complications': 94.79979337283086, 'Patient Feedback': 'The surgery was fine, not great but not terrible either.', 'Patient Feedback Label': 3, 'Recommendation Letters': 'The surgeon has had a few problems in the past.', 'Recommendation Letters Label': 2, 'Recommendations from Former Employers': "This surgeon's work was consistently inadequate.", 'Recommendations from Former Employers Label': 1}]</t>
  </si>
  <si>
    <t>Hamilton-Myers</t>
  </si>
  <si>
    <t>Christopher Lewis</t>
  </si>
  <si>
    <t>623.752.6370</t>
  </si>
  <si>
    <t>[('Surgical Techniques', 53, datetime.date(1996, 5, 4), datetime.date(1996, 11, 1)), ('Pharmacology', 89, datetime.date(1994, 12, 16), datetime.date(1996, 6, 24)), ('Biochemistry', 95, datetime.date(1995, 9, 20), datetime.date(1996, 3, 5)), ('Cardiothoracic Surgery', 72, datetime.date(1997, 1, 23), datetime.date(1997, 1, 26)), ('Orthopedic Surgery', 71, datetime.date(1998, 1, 16), datetime.date(1996, 3, 18)), ('Pathology', 63, datetime.date(1997, 11, 2), datetime.date(1998, 1, 11)), ('Surgical Techniques', 86, datetime.date(1996, 3, 3), datetime.date(1994, 12, 22)), ('Microbiology', 97, datetime.date(1996, 2, 14), datetime.date(1995, 11, 19)), ('Anatomy', 88, datetime.date(1997, 7, 11), datetime.date(1994, 10, 19)), ('Plastic and Reconstructive Surgery', 79, datetime.date(1997, 11, 13), datetime.date(1996, 9, 29))]</t>
  </si>
  <si>
    <t>[{'Institution Name': 'Brown Inc', 'Location': 'France', 'Type of Institution': 'Private', 'Number of Years Worked There': 2, 'Medical Center Level': 'Tertiary', 'Number of Surgeries Performed': 293, 'Additional Responsibilities': ['Chief Marketing Officer', 'Science writer', "Nurse, children's"], 'Percentage of Patients with Complications': 32.88109673746714, 'Patient Feedback': 'The care provided was inadequate. Recovery has been tough.', 'Patient Feedback Label': 2, 'Recommendation Letters': 'I would recommend careful consideration before hiring this surgeon.', 'Recommendation Letters Label': 2, 'Recommendations from Former Employers': 'This surgeon is a highly valuable asset to any team.', 'Recommendations from Former Employers Label': 5}]</t>
  </si>
  <si>
    <t>Decker, Hoffman and Gutierrez</t>
  </si>
  <si>
    <t>Brian Clarke</t>
  </si>
  <si>
    <t>598.986.1352x628</t>
  </si>
  <si>
    <t>[('Microbiology', 80, datetime.date(1999, 9, 21), datetime.date(2000, 3, 31)), ('Biochemistry', 77, datetime.date(2003, 6, 14), datetime.date(2004, 9, 17)), ('Pathology', 95, datetime.date(2003, 3, 5), datetime.date(1999, 6, 5)), ('Trauma Surgery', 96, datetime.date(2001, 2, 19), datetime.date(2002, 2, 1)), ('Microbiology', 65, datetime.date(1998, 7, 1), datetime.date(2000, 3, 17)), ('Robotic Surgery', 73, datetime.date(2007, 1, 15), datetime.date(2006, 11, 15)), ('Anatomy', 62, datetime.date(2006, 9, 14), datetime.date(2001, 4, 7)), ('Surgical Techniques', 51, datetime.date(2000, 3, 13), datetime.date(2003, 10, 27)), ('Trauma Surgery', 87, datetime.date(2007, 3, 20), datetime.date(1999, 9, 23)), ('Physiology', 78, datetime.date(2004, 10, 26), datetime.date(2001, 5, 12))]</t>
  </si>
  <si>
    <t>[{'Institution Name': 'Cooper, Chang and Lopez', 'Location': 'India', 'Type of Institution': 'Private', 'Number of Years Worked There': 11, 'Medical Center Level': 'Tertiary', 'Number of Surgeries Performed': 8, 'Additional Responsibilities': ['Company secretary', 'Solicitor, Scotland', 'Music therapist'], 'Percentage of Patients with Complications': 87.69111702482621,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'Foster LLC', 'Location': 'India', 'Type of Institution': 'Private', 'Number of Years Worked There': 27, 'Medical Center Level': 'Secondary', 'Number of Surgeries Performed': 807, 'Additional Responsibilities': ['Fine artist', 'Pilot, airline'], 'Percentage of Patients with Complications': 15.918227564696041,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 {'Institution Name': 'Stein-Watson', 'Location': 'India', 'Type of Institution': 'Private', 'Number of Years Worked There': 11, 'Medical Center Level': 'Tertiary', 'Number of Surgeries Performed': 667, 'Additional Responsibilities': ['Production assistant, radio', 'Health and safety inspector', 'Senior tax professional/tax inspector', 'Publishing copy'], 'Percentage of Patients with Complications': 70.06351285156975, 'Patient Feedback': 'The care was sufficient but not exceptional.', 'Patient Feedback Label': 3, 'Recommendation Letters': 'The surgeon meets the necessary professional criteria.', 'Recommendation Letters Label': 3, 'Recommendations from Former Employers': "The surgeon's performance is consistently excellent.", 'Recommendations from Former Employers Label': 5}]</t>
  </si>
  <si>
    <t>Lambert-Simmons</t>
  </si>
  <si>
    <t>Steven Haas</t>
  </si>
  <si>
    <t>(379)641-2777x478</t>
  </si>
  <si>
    <t>[('Pharmacology', 77, datetime.date(2002, 3, 10), datetime.date(2002, 3, 1)), ('Anesthesiology', 54, datetime.date(2002, 1, 15), datetime.date(2002, 3, 10)), ('Surgical Techniques', 56, datetime.date(2001, 12, 24), datetime.date(2001, 12, 27)), ('Pathology', 88, datetime.date(2002, 3, 16), datetime.date(2002, 4, 2)), ('Pathology', 77, datetime.date(2002, 3, 7), datetime.date(2002, 3, 29)), ('Pathology', 74, datetime.date(2001, 12, 12), datetime.date(2002, 1, 22)), ('Anatomy', 97, datetime.date(2002, 3, 29), datetime.date(2001, 12, 22)), ('Pediatric Surgery', 79, datetime.date(2002, 3, 26), datetime.date(2002, 1, 7)), ('Orthopedic Surgery', 74, datetime.date(2002, 3, 12), datetime.date(2001, 12, 18)), ('Neurosurgery', 93, datetime.date(2002, 4, 5), datetime.date(2001, 12, 25))]</t>
  </si>
  <si>
    <t>[{'Institution Name': 'Hickman-Perry', 'Location': 'South Africa', 'Type of Institution': 'Public', 'Number of Years Worked There': 7, 'Medical Center Level': 'Secondary', 'Number of Surgeries Performed': 852, 'Additional Responsibilities': ['Data scientist', 'Environmental manager', 'Museum/gallery curator', 'Lobbyist', 'Technical brewer'], 'Percentage of Patients with Complications': 79.75811726819984,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'Jackson-Sherman', 'Location': 'South Africa', 'Type of Institution': 'Private', 'Number of Years Worked There': 20, 'Medical Center Level': 'Secondary', 'Number of Surgeries Performed': 559, 'Additional Responsibilities': ['Medical illustrator', 'Teacher, adult education', 'Medical laboratory scientific officer', 'Psychologist, prison and probation services'], 'Percentage of Patients with Complications': 13.652017435965991,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'Morgan, Olsen and Jacobs', 'Location': 'South Africa', 'Type of Institution': 'Public', 'Number of Years Worked There': 15, 'Medical Center Level': 'Primary', 'Number of Surgeries Performed': 99, 'Additional Responsibilities': [], 'Percentage of Patients with Complications': 83.0574465766617,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'Fleming Inc', 'Location': 'South Africa', 'Type of Institution': 'Public', 'Number of Years Worked There': 28, 'Medical Center Level': 'Tertiary', 'Number of Surgeries Performed': 573, 'Additional Responsibilities': ['Mechanical engineer', 'Civil Service fast streamer', 'Data processing manager', 'Equities trader'], 'Percentage of Patients with Complications': 94.02835016836694,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 {'Institution Name': 'Ward Inc', 'Location': 'South Africa', 'Type of Institution': 'Public', 'Number of Years Worked There': 29, 'Medical Center Level': 'Secondary', 'Number of Surgeries Performed': 998, 'Additional Responsibilities': ['Administrator, arts', 'Engineer, broadcasting (operations)', 'Radiographer, therapeutic', 'Product designer', 'Adult guidance worker'], 'Percentage of Patients with Complications': 92.70408937119493, 'Patient Feedback': 'The procedure was rushed and poorly executed.', 'Patient Feedback Label': 1, 'Recommendation Letters': "The surgeon's work is generally satisfactory.", 'Recommendation Letters Label': 3, 'Recommendations from Former Employers': "This surgeon's behavior and performance were unacceptable.", 'Recommendations from Former Employers Label': 1}]</t>
  </si>
  <si>
    <t>York LLC</t>
  </si>
  <si>
    <t>Joshua Barnes</t>
  </si>
  <si>
    <t>(899)825-8324</t>
  </si>
  <si>
    <t>[('Oncological Surgery', 72, datetime.date(1997, 5, 10), datetime.date(1999, 6, 1)), ('Emergency Medicine', 81, datetime.date(2000, 3, 5), datetime.date(2002, 5, 19)), ('Anesthesiology', 69, datetime.date(2001, 9, 18), datetime.date(1999, 6, 17)), ('Biochemistry', 77, datetime.date(1998, 10, 23), datetime.date(2001, 2, 11)), ('Trauma Surgery', 92, datetime.date(1999, 6, 3), datetime.date(2002, 1, 9)), ('Anesthesiology', 58, datetime.date(1998, 10, 24), datetime.date(2000, 10, 1)), ('Robotic Surgery', 87, datetime.date(1997, 4, 1), datetime.date(1999, 8, 19)), ('Ethics in Medical Practice', 58, datetime.date(1998, 3, 16), datetime.date(2001, 9, 15)), ('Pharmacology', 67, datetime.date(2001, 9, 8), datetime.date(2000, 3, 6)), ('Anatomy', 69, datetime.date(2001, 3, 27), datetime.date(2001, 1, 18))]</t>
  </si>
  <si>
    <t>[{'Institution Name': 'Price-Robertson', 'Location': 'United States', 'Type of Institution': 'Private', 'Number of Years Worked There': 17, 'Medical Center Level': 'Tertiary', 'Number of Surgeries Performed': 633, 'Additional Responsibilities': ['Field trials officer', 'Journalist, broadcasting', 'Seismic interpreter', 'Designer, furniture', 'Event organiser'], 'Percentage of Patients with Complications': 45.43157261494903,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 {'Institution Name': 'Richardson, Long and Ramsey', 'Location': 'United States', 'Type of Institution': 'Private', 'Number of Years Worked There': 15, 'Medical Center Level': 'Primary', 'Number of Surgeries Performed': 308, 'Additional Responsibilities': ['Nurse, learning disability', 'Archivist'], 'Percentage of Patients with Complications': 48.89146397750401, 'Patient Feedback': 'The doctor provided excellent care and the surgery went well.', 'Patient Feedback Label': 4, 'Recommendation Letters': 'The surgeon meets professional requirements.', 'Recommendation Letters Label': 3, 'Recommendations from Former Employers': "There were significant concerns regarding this surgeon's performance.", 'Recommendations from Former Employers Label': 1}]</t>
  </si>
  <si>
    <t>Miller-Rose</t>
  </si>
  <si>
    <t>David Snyder</t>
  </si>
  <si>
    <t>+1-453-259-7114x0057</t>
  </si>
  <si>
    <t>[('Ethics in Medical Practice', 52, datetime.date(2004, 4, 30), datetime.date(2005, 1, 21)), ('Physiology', 99, datetime.date(2003, 5, 5), datetime.date(2005, 12, 27)), ('Anesthesiology', 63, datetime.date(2003, 11, 25), datetime.date(2004, 12, 21)), ('Physiology', 71, datetime.date(2004, 3, 10), datetime.date(2007, 4, 22)), ('Physiology', 51, datetime.date(2003, 10, 12), datetime.date(2002, 9, 10)), ('Anatomy', 53, datetime.date(2002, 8, 6), datetime.date(2004, 3, 24)), ('Plastic and Reconstructive Surgery', 55, datetime.date(2004, 3, 14), datetime.date(2003, 10, 6)), ('Vascular Surgery', 84, datetime.date(2002, 9, 5), datetime.date(2003, 9, 18)), ('Biochemistry', 76, datetime.date(2006, 9, 26), datetime.date(2006, 11, 14)), ('Vascular Surgery', 85, datetime.date(2005, 4, 5), datetime.date(2004, 4, 1))]</t>
  </si>
  <si>
    <t>[{'Institution Name': 'Jensen, Hood and Walls', 'Location': 'Ukraine', 'Type of Institution': 'Private', 'Number of Years Worked There': 18, 'Medical Center Level': 'Secondary', 'Number of Surgeries Performed': 636, 'Additional Responsibilities': [], 'Percentage of Patients with Complications': 4.65231389864319,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 {'Institution Name': 'Blankenship-Brewer', 'Location': 'Ukraine', 'Type of Institution': 'Private', 'Number of Years Worked There': 20, 'Medical Center Level': 'Tertiary', 'Number of Surgeries Performed': 999, 'Additional Responsibilities': ['Actuary'], 'Percentage of Patients with Complications': 98.00507722664122, 'Patient Feedback': 'The surgery was perfect and the doctor was highly skilled.', 'Patient Feedback Label': 5, 'Recommendation Letters': 'The surgeon meets the necessary requirements.', 'Recommendation Letters Label': 3, 'Recommendations from Former Employers': "This surgeon's performance was disappointing.", 'Recommendations from Former Employers Label': 1}]</t>
  </si>
  <si>
    <t>Ortiz, Hopkins and Russell</t>
  </si>
  <si>
    <t>Jamie Jackson</t>
  </si>
  <si>
    <t>+1-735-763-8522x72995</t>
  </si>
  <si>
    <t>[('Neurosurgery', 75, datetime.date(2005, 8, 22), datetime.date(1998, 9, 8)), ('Biochemistry', 89, datetime.date(2001, 6, 27), datetime.date(2005, 7, 14)), ('Cardiothoracic Surgery', 84, datetime.date(2001, 4, 1), datetime.date(2007, 8, 22)), ('Pediatric Surgery', 93, datetime.date(2004, 6, 16), datetime.date(2004, 4, 16)), ('Neurosurgery', 81, datetime.date(1998, 7, 31), datetime.date(2007, 7, 20)), ('Pharmacology', 81, datetime.date(2004, 10, 13), datetime.date(1994, 11, 9)), ('Plastic and Reconstructive Surgery', 82, datetime.date(2000, 12, 20), datetime.date(2002, 6, 5)), ('Microbiology', 52, datetime.date(1997, 11, 4), datetime.date(2005, 11, 8)), ('Pharmacology', 76, datetime.date(2006, 10, 31), datetime.date(1998, 8, 27)), ('Orthopedic Surgery', 76, datetime.date(1996, 10, 13), datetime.date(2003, 8, 28))]</t>
  </si>
  <si>
    <t>[{'Institution Name': 'Rivera and Sons', 'Location': 'Poland', 'Type of Institution': 'Private', 'Number of Years Worked There': 9, 'Medical Center Level': 'Tertiary', 'Number of Surgeries Performed': 39, 'Additional Responsibilities': ['Newspaper journalist'], 'Percentage of Patients with Complications': 5.095045172818013,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 {'Institution Name': 'Willis-Mclaughlin', 'Location': 'Poland', 'Type of Institution': 'Private', 'Number of Years Worked There': 7, 'Medical Center Level': 'Secondary', 'Number of Surgeries Performed': 861, 'Additional Responsibilities': ['Physiotherapist'], 'Percentage of Patients with Complications': 16.555477167440248, 'Patient Feedback': 'The procedure was fine, nothing remarkable but acceptable.', 'Patient Feedback Label': 3, 'Recommendation Letters': "The surgeon's performance is consistently excellent.", 'Recommendation Letters Label': 5, 'Recommendations from Former Employers': 'This surgeon did not perform to our standards.', 'Recommendations from Former Employers Label': 1}]</t>
  </si>
  <si>
    <t>Bell Inc</t>
  </si>
  <si>
    <t>Debra Young</t>
  </si>
  <si>
    <t>001-875-523-4891</t>
  </si>
  <si>
    <t>[('Microbiology', 74, datetime.date(1998, 6, 25), datetime.date(2001, 3, 16)), ('Emergency Medicine', 71, datetime.date(1998, 6, 5), datetime.date(2000, 11, 22)), ('Orthopedic Surgery', 84, datetime.date(1998, 5, 8), datetime.date(1999, 1, 13)), ('Oncological Surgery', 85, datetime.date(1998, 6, 18), datetime.date(1999, 9, 2)), ('Physiology', 67, datetime.date(1999, 7, 22), datetime.date(1998, 9, 23)), ('Orthopedic Surgery', 99, datetime.date(1999, 12, 27), datetime.date(1999, 3, 20)), ('Plastic and Reconstructive Surgery', 62, datetime.date(1999, 3, 22), datetime.date(1998, 5, 14)), ('Orthopedic Surgery', 65, datetime.date(2001, 1, 23), datetime.date(2000, 4, 4)), ('Pharmacology', 94, datetime.date(2000, 12, 5), datetime.date(1999, 3, 20)), ('Emergency Medicine', 73, datetime.date(1998, 6, 2), datetime.date(2000, 5, 9))]</t>
  </si>
  <si>
    <t>[{'Institution Name': 'Baldwin-Koch', 'Location': 'France', 'Type of Institution': 'Public', 'Number of Years Worked There': 5, 'Medical Center Level': 'Tertiary', 'Number of Surgeries Performed': 950, 'Additional Responsibilities': ['Chief Technology Officer', 'Engineer, automotive', 'Adult guidance worker'], 'Percentage of Patients with Complications': 30.654097974307838,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'Moss Inc', 'Location': 'France', 'Type of Institution': 'Public', 'Number of Years Worked There': 9, 'Medical Center Level': 'Tertiary', 'Number of Surgeries Performed': 493, 'Additional Responsibilities': [], 'Percentage of Patients with Complications': 66.27686309319378,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'Jenkins-Williamson', 'Location': 'France', 'Type of Institution': 'Public', 'Number of Years Worked There': 27, 'Medical Center Level': 'Tertiary', 'Number of Surgeries Performed': 724, 'Additional Responsibilities': ['Hospital doctor', 'Acupuncturist'], 'Percentage of Patients with Complications': 19.20441648719754,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'Cox, Sanchez and West', 'Location': 'France', 'Type of Institution': 'Private', 'Number of Years Worked There': 22, 'Medical Center Level': 'Tertiary', 'Number of Surgeries Performed': 330, 'Additional Responsibilities': ['Accountant, chartered', 'Government social research officer', 'Training and development officer'], 'Percentage of Patients with Complications': 61.90567048749595,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 {'Institution Name': 'Keller, Sexton and Chavez', 'Location': 'France', 'Type of Institution': 'Private', 'Number of Years Worked There': 5, 'Medical Center Level': 'Primary', 'Number of Surgeries Performed': 280, 'Additional Responsibilities': ['Research scientist (medical)'], 'Percentage of Patients with Complications': 87.05072910116735, 'Patient Feedback': 'Overall, a negative experience with poor results.', 'Patient Feedback Label': 2, 'Recommendation Letters': 'I highly recommend this surgeon for their outstanding abilities.', 'Recommendation Letters Label': 5, 'Recommendations from Former Employers': "This surgeon's tenure was marked by numerous issues.", 'Recommendations from Former Employers Label': 1}]</t>
  </si>
  <si>
    <t>Smith-Williams</t>
  </si>
  <si>
    <t>Mark Shannon</t>
  </si>
  <si>
    <t>[('Biochemistry', 51, datetime.date(2006, 1, 11), datetime.date(2005, 6, 4)), ('Biochemistry', 75, datetime.date(2003, 12, 14), datetime.date(2003, 3, 16)), ('Vascular Surgery', 60, datetime.date(2003, 3, 29), datetime.date(2005, 11, 19)), ('Pathology', 86, datetime.date(2005, 5, 16), datetime.date(2003, 11, 2)), ('Orthopedic Surgery', 62, datetime.date(2006, 6, 23), datetime.date(2003, 9, 23)), ('Transplant Surgery', 62, datetime.date(2004, 5, 18), datetime.date(2003, 7, 26)), ('Vascular Surgery', 91, datetime.date(2004, 9, 19), datetime.date(2005, 2, 4)), ('Neurosurgery', 63, datetime.date(2006, 12, 9), datetime.date(2006, 5, 23)), ('Emergency Medicine', 74, datetime.date(2006, 11, 25), datetime.date(2006, 3, 20)), ('Pathology', 96, datetime.date(2003, 7, 20), datetime.date(2005, 7, 17))]</t>
  </si>
  <si>
    <t>[{'Institution Name': 'Koch, Ibarra and Manning', 'Location': 'Ethiopia', 'Type of Institution': 'Private', 'Number of Years Worked There': 1, 'Medical Center Level': 'Secondary', 'Number of Surgeries Performed': 371, 'Additional Responsibilities': ['TEFL teacher'], 'Percentage of Patients with Complications': 68.85877606496116,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'Henderson Inc', 'Location': 'Ethiopia', 'Type of Institution': 'Public', 'Number of Years Worked There': 12, 'Medical Center Level': 'Primary', 'Number of Surgeries Performed': 807, 'Additional Responsibilities': ['Bookseller', 'Publishing rights manager'], 'Percentage of Patients with Complications': 43.52929031170143,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 {'Institution Name': 'Francis, Walker and Barrett', 'Location': 'Ethiopia', 'Type of Institution': 'Public', 'Number of Years Worked There': 18, 'Medical Center Level': 'Primary', 'Number of Surgeries Performed': 910, 'Additional Responsibilities': ['Programmer, systems', 'Exhibition designer'], 'Percentage of Patients with Complications': 28.516060376687726, 'Patient Feedback': 'A very positive surgical experience.', 'Patient Feedback Label': 4, 'Recommendation Letters': "There have been minor issues with this surgeon's work.", 'Recommendation Letters Label': 2, 'Recommendations from Former Employers': 'This surgeon is highly competent and professional.', 'Recommendations from Former Employers Label': 4}]</t>
  </si>
  <si>
    <t>Hunter, Munoz and Nelson</t>
  </si>
  <si>
    <t>Ground Truth</t>
  </si>
  <si>
    <t>Model Output</t>
  </si>
  <si>
    <t>Accepted_Prediction</t>
  </si>
  <si>
    <t>Persinal data -  which is  NOT input to the model</t>
  </si>
  <si>
    <t>Additional Data - not input to the model</t>
  </si>
  <si>
    <t>Data before Model processing</t>
  </si>
  <si>
    <t>Age_normed</t>
  </si>
  <si>
    <t>Number of Articles_normed</t>
  </si>
  <si>
    <t>Total Years of Experience_normed</t>
  </si>
  <si>
    <t>Total_Number of Surgeries Performed_normed</t>
  </si>
  <si>
    <t>Medical Malpractice Claims_normed</t>
  </si>
  <si>
    <t>Insurance History Label_normed</t>
  </si>
  <si>
    <t>Israeli Medical Licensing Exam Results_normed</t>
  </si>
  <si>
    <t>recommendation_label_normed</t>
  </si>
  <si>
    <t>patient_feedback_label_normed</t>
  </si>
  <si>
    <t>employer_recommendations_label_normed</t>
  </si>
  <si>
    <t>Avg_Grades_normed</t>
  </si>
  <si>
    <t>Normalized Numeric Features</t>
  </si>
  <si>
    <t>Numeric Features</t>
  </si>
  <si>
    <t>Categorical Features</t>
  </si>
  <si>
    <t>Weights</t>
  </si>
  <si>
    <t>model_score</t>
  </si>
  <si>
    <t>Accepted_True</t>
  </si>
  <si>
    <t>b0</t>
  </si>
  <si>
    <t>match?</t>
  </si>
  <si>
    <t>Accuracy</t>
  </si>
  <si>
    <t>Threshold</t>
  </si>
  <si>
    <t>&lt; Input</t>
  </si>
  <si>
    <t>&lt; Output</t>
  </si>
  <si>
    <t xml:space="preserve">Brown PLC	</t>
  </si>
  <si>
    <t>"The doctor was amazing.״</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</si>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</sst>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family val="2"/>
      <scheme val="minor"/>
    </font>
    <font>
      <b/>
      <sz val="12"/>
      <color theme="1"/>
      <name val="Aptos Narrow"/>
      <family val="2"/>
      <scheme val="minor"/>
    </font>
    <font>
      <sz val="14"/>
      <color theme="1"/>
      <name val="Arial Unicode MS"/>
      <family val="2"/>
    </font>
    <font>
      <sz val="24"/>
      <color theme="1"/>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9" fillId="0" borderId="0" xfId="0" applyFont="1"/>
    <xf numFmtId="0" fontId="0" fillId="0" borderId="15" xfId="0" applyBorder="1"/>
    <xf numFmtId="0" fontId="19" fillId="34" borderId="13" xfId="0" applyFont="1" applyFill="1" applyBorder="1"/>
    <xf numFmtId="0" fontId="0" fillId="34" borderId="13" xfId="0" applyFill="1" applyBorder="1"/>
    <xf numFmtId="0" fontId="0" fillId="34" borderId="14" xfId="0" applyFill="1" applyBorder="1"/>
    <xf numFmtId="0" fontId="19" fillId="33" borderId="15" xfId="0" applyFont="1" applyFill="1" applyBorder="1"/>
    <xf numFmtId="0" fontId="19" fillId="33" borderId="13" xfId="0" applyFont="1" applyFill="1" applyBorder="1"/>
    <xf numFmtId="0" fontId="0" fillId="0" borderId="13" xfId="0" applyBorder="1"/>
    <xf numFmtId="0" fontId="19" fillId="33" borderId="14" xfId="0" applyFont="1" applyFill="1" applyBorder="1"/>
    <xf numFmtId="0" fontId="0" fillId="0" borderId="14" xfId="0" applyBorder="1"/>
    <xf numFmtId="0" fontId="0" fillId="35" borderId="11" xfId="0" applyFill="1" applyBorder="1"/>
    <xf numFmtId="0" fontId="0" fillId="35" borderId="12" xfId="0" applyFill="1" applyBorder="1"/>
    <xf numFmtId="0" fontId="19" fillId="35" borderId="10" xfId="0" applyFont="1" applyFill="1" applyBorder="1"/>
    <xf numFmtId="0" fontId="0" fillId="36" borderId="11" xfId="0" applyFill="1" applyBorder="1"/>
    <xf numFmtId="0" fontId="19" fillId="0" borderId="13" xfId="0" applyFont="1" applyBorder="1"/>
    <xf numFmtId="0" fontId="19" fillId="0" borderId="14" xfId="0" applyFont="1" applyBorder="1"/>
    <xf numFmtId="0" fontId="19" fillId="36" borderId="10" xfId="0" applyFont="1" applyFill="1" applyBorder="1"/>
    <xf numFmtId="0" fontId="0" fillId="36" borderId="12" xfId="0" applyFill="1" applyBorder="1"/>
    <xf numFmtId="0" fontId="19" fillId="33" borderId="0" xfId="0" applyFont="1" applyFill="1"/>
    <xf numFmtId="14" fontId="0" fillId="0" borderId="13" xfId="0" applyNumberFormat="1" applyBorder="1"/>
    <xf numFmtId="14" fontId="0" fillId="0" borderId="0" xfId="0" applyNumberFormat="1"/>
    <xf numFmtId="14" fontId="0" fillId="0" borderId="14" xfId="0" applyNumberFormat="1" applyBorder="1"/>
    <xf numFmtId="0" fontId="19" fillId="36" borderId="14" xfId="0" applyFont="1" applyFill="1" applyBorder="1"/>
    <xf numFmtId="0" fontId="19" fillId="35" borderId="13" xfId="0" applyFont="1" applyFill="1" applyBorder="1"/>
    <xf numFmtId="0" fontId="19" fillId="35" borderId="0" xfId="0" applyFont="1" applyFill="1"/>
    <xf numFmtId="0" fontId="19" fillId="35" borderId="14" xfId="0" applyFont="1" applyFill="1" applyBorder="1"/>
    <xf numFmtId="0" fontId="19" fillId="34" borderId="0" xfId="0" applyFont="1" applyFill="1"/>
    <xf numFmtId="0" fontId="0" fillId="34" borderId="0" xfId="0" applyFill="1"/>
    <xf numFmtId="0" fontId="0" fillId="36" borderId="13" xfId="0" applyFill="1" applyBorder="1"/>
    <xf numFmtId="0" fontId="19" fillId="37" borderId="13" xfId="0" applyFont="1" applyFill="1" applyBorder="1"/>
    <xf numFmtId="0" fontId="19" fillId="37" borderId="14" xfId="0" applyFont="1" applyFill="1" applyBorder="1"/>
    <xf numFmtId="0" fontId="16" fillId="0" borderId="0" xfId="0" applyFont="1"/>
    <xf numFmtId="0" fontId="20" fillId="0" borderId="16" xfId="0" applyFont="1" applyBorder="1"/>
    <xf numFmtId="0" fontId="20" fillId="33" borderId="16" xfId="0" applyFont="1" applyFill="1" applyBorder="1"/>
    <xf numFmtId="0" fontId="18" fillId="33" borderId="10" xfId="0" applyFont="1" applyFill="1" applyBorder="1" applyAlignment="1">
      <alignment horizontal="center"/>
    </xf>
    <xf numFmtId="0" fontId="18" fillId="33" borderId="11" xfId="0" applyFont="1" applyFill="1" applyBorder="1" applyAlignment="1">
      <alignment horizontal="center"/>
    </xf>
    <xf numFmtId="0" fontId="18" fillId="33" borderId="12" xfId="0" applyFont="1" applyFill="1" applyBorder="1" applyAlignment="1">
      <alignment horizontal="center"/>
    </xf>
    <xf numFmtId="0" fontId="0" fillId="36" borderId="10" xfId="0" applyFill="1" applyBorder="1" applyAlignment="1">
      <alignment horizontal="center"/>
    </xf>
    <xf numFmtId="0" fontId="0" fillId="36" borderId="11" xfId="0" applyFill="1" applyBorder="1" applyAlignment="1">
      <alignment horizontal="center"/>
    </xf>
    <xf numFmtId="0" fontId="0" fillId="36" borderId="12" xfId="0" applyFill="1" applyBorder="1" applyAlignment="1">
      <alignment horizontal="center"/>
    </xf>
    <xf numFmtId="0" fontId="19" fillId="36" borderId="10" xfId="0" applyFont="1" applyFill="1" applyBorder="1" applyAlignment="1">
      <alignment horizontal="center"/>
    </xf>
    <xf numFmtId="0" fontId="19" fillId="36" borderId="11" xfId="0" applyFont="1" applyFill="1" applyBorder="1" applyAlignment="1">
      <alignment horizontal="center"/>
    </xf>
    <xf numFmtId="0" fontId="19" fillId="36" borderId="12" xfId="0" applyFont="1" applyFill="1" applyBorder="1" applyAlignment="1">
      <alignment horizontal="center"/>
    </xf>
    <xf numFmtId="0" fontId="19" fillId="35" borderId="10" xfId="0" applyFont="1" applyFill="1" applyBorder="1" applyAlignment="1">
      <alignment horizontal="center"/>
    </xf>
    <xf numFmtId="0" fontId="19" fillId="35" borderId="12" xfId="0" applyFont="1" applyFill="1" applyBorder="1" applyAlignment="1">
      <alignment horizontal="center"/>
    </xf>
    <xf numFmtId="0" fontId="18" fillId="34" borderId="10" xfId="0" applyFont="1" applyFill="1" applyBorder="1" applyAlignment="1">
      <alignment horizontal="center"/>
    </xf>
    <xf numFmtId="0" fontId="18" fillId="34" borderId="12" xfId="0" applyFont="1" applyFill="1" applyBorder="1" applyAlignment="1">
      <alignment horizontal="center"/>
    </xf>
    <xf numFmtId="0" fontId="21" fillId="0" borderId="0" xfId="0" applyFont="1"/>
    <xf numFmtId="0" fontId="0" fillId="38" borderId="13" xfId="0" applyFill="1" applyBorder="1"/>
    <xf numFmtId="0" fontId="0" fillId="38" borderId="15"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D07366"/>
      <color rgb="FF76CA80"/>
      <color rgb="FF46933C"/>
      <color rgb="FF398A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70A8-4565-8546-B5CD-A431E79C2C65}">
  <dimension ref="A1:EG1002"/>
  <sheetViews>
    <sheetView tabSelected="1" workbookViewId="0">
      <pane xSplit="8" ySplit="2" topLeftCell="ED3" activePane="bottomRight" state="frozen"/>
      <selection pane="topRight" activeCell="H1" sqref="H1"/>
      <selection pane="bottomLeft" activeCell="A3" sqref="A3"/>
      <selection pane="bottomRight" activeCell="I15" sqref="I15"/>
    </sheetView>
  </sheetViews>
  <sheetFormatPr baseColWidth="10" defaultColWidth="11.1640625" defaultRowHeight="16" x14ac:dyDescent="0.2"/>
  <cols>
    <col min="1" max="3" width="10.83203125" style="8"/>
    <col min="4" max="4" width="10.83203125" style="2"/>
    <col min="5" max="5" width="10.83203125" style="4"/>
    <col min="6" max="6" width="10.83203125" style="28"/>
    <col min="7" max="7" width="10.83203125" style="29"/>
    <col min="8" max="8" width="16.33203125" style="5" customWidth="1"/>
    <col min="9" max="9" width="10.83203125" style="8"/>
    <col min="10" max="18" width="10.83203125"/>
    <col min="19" max="19" width="10.83203125" style="10"/>
    <col min="20" max="20" width="10.83203125" style="8"/>
    <col min="21" max="29" width="10.83203125"/>
    <col min="30" max="30" width="10.83203125" style="10"/>
    <col min="31" max="31" width="10.83203125" style="8"/>
    <col min="32" max="71" width="10.83203125"/>
    <col min="72" max="72" width="10.83203125" style="10"/>
    <col min="74" max="74" width="10.83203125" style="8"/>
    <col min="75" max="125" width="10.83203125"/>
    <col min="126" max="126" width="10.83203125" style="10"/>
    <col min="127" max="127" width="10.83203125" style="8"/>
    <col min="128" max="128" width="10.83203125"/>
    <col min="129" max="129" width="10.83203125" style="10"/>
    <col min="130" max="130" width="10.83203125" style="8"/>
    <col min="131" max="132" width="10.83203125"/>
    <col min="133" max="133" width="10.83203125" style="10"/>
    <col min="135" max="135" width="17.33203125" bestFit="1" customWidth="1"/>
    <col min="136" max="136" width="11.5" bestFit="1" customWidth="1"/>
    <col min="137" max="137" width="15.1640625" bestFit="1" customWidth="1"/>
  </cols>
  <sheetData>
    <row r="1" spans="1:137" x14ac:dyDescent="0.2">
      <c r="A1" s="35" t="s">
        <v>5136</v>
      </c>
      <c r="B1" s="36"/>
      <c r="C1" s="36"/>
      <c r="D1" s="37"/>
      <c r="E1" s="46" t="s">
        <v>5133</v>
      </c>
      <c r="F1" s="47"/>
      <c r="G1" s="44" t="s">
        <v>5134</v>
      </c>
      <c r="H1" s="45"/>
      <c r="I1" s="41" t="s">
        <v>5151</v>
      </c>
      <c r="J1" s="42"/>
      <c r="K1" s="42"/>
      <c r="L1" s="42"/>
      <c r="M1" s="42"/>
      <c r="N1" s="42"/>
      <c r="O1" s="42"/>
      <c r="P1" s="42"/>
      <c r="Q1" s="42"/>
      <c r="R1" s="42"/>
      <c r="S1" s="43"/>
      <c r="T1" s="41" t="s">
        <v>5150</v>
      </c>
      <c r="U1" s="42"/>
      <c r="V1" s="42"/>
      <c r="W1" s="42"/>
      <c r="X1" s="42"/>
      <c r="Y1" s="42"/>
      <c r="Z1" s="42"/>
      <c r="AA1" s="42"/>
      <c r="AB1" s="42"/>
      <c r="AC1" s="42"/>
      <c r="AD1" s="43"/>
      <c r="AE1" s="17" t="s">
        <v>5152</v>
      </c>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8"/>
      <c r="BU1" s="13"/>
      <c r="BV1" s="13" t="s">
        <v>5153</v>
      </c>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2"/>
      <c r="DW1" s="38" t="s">
        <v>5138</v>
      </c>
      <c r="DX1" s="39"/>
      <c r="DY1" s="40"/>
      <c r="DZ1" s="35" t="s">
        <v>5137</v>
      </c>
      <c r="EA1" s="36"/>
      <c r="EB1" s="36"/>
      <c r="EC1" s="37"/>
    </row>
    <row r="2" spans="1:137" s="1" customFormat="1" x14ac:dyDescent="0.2">
      <c r="A2" s="7" t="s">
        <v>0</v>
      </c>
      <c r="B2" s="7" t="s">
        <v>1</v>
      </c>
      <c r="C2" s="7" t="s">
        <v>2</v>
      </c>
      <c r="D2" s="6" t="s">
        <v>3</v>
      </c>
      <c r="E2" s="3" t="s">
        <v>11</v>
      </c>
      <c r="F2" s="27" t="s">
        <v>5155</v>
      </c>
      <c r="G2" s="30" t="s">
        <v>5154</v>
      </c>
      <c r="H2" s="31" t="s">
        <v>5135</v>
      </c>
      <c r="I2" s="15" t="s">
        <v>12</v>
      </c>
      <c r="J2" s="1" t="s">
        <v>14</v>
      </c>
      <c r="K2" s="1" t="s">
        <v>16</v>
      </c>
      <c r="L2" s="1" t="s">
        <v>18</v>
      </c>
      <c r="M2" s="32" t="s">
        <v>20</v>
      </c>
      <c r="N2" s="1" t="s">
        <v>22</v>
      </c>
      <c r="O2" s="1" t="s">
        <v>24</v>
      </c>
      <c r="P2" s="1" t="s">
        <v>26</v>
      </c>
      <c r="Q2" s="1" t="s">
        <v>28</v>
      </c>
      <c r="R2" s="1" t="s">
        <v>30</v>
      </c>
      <c r="S2" s="16" t="s">
        <v>32</v>
      </c>
      <c r="T2" s="15" t="s">
        <v>5139</v>
      </c>
      <c r="U2" s="1" t="s">
        <v>5140</v>
      </c>
      <c r="V2" s="1" t="s">
        <v>5141</v>
      </c>
      <c r="W2" s="1" t="s">
        <v>5142</v>
      </c>
      <c r="X2" s="1" t="s">
        <v>5143</v>
      </c>
      <c r="Y2" s="1" t="s">
        <v>5144</v>
      </c>
      <c r="Z2" s="1" t="s">
        <v>5145</v>
      </c>
      <c r="AA2" s="1" t="s">
        <v>5146</v>
      </c>
      <c r="AB2" s="1" t="s">
        <v>5147</v>
      </c>
      <c r="AC2" s="1" t="s">
        <v>5148</v>
      </c>
      <c r="AD2" s="16" t="s">
        <v>5149</v>
      </c>
      <c r="AE2" s="15" t="s">
        <v>34</v>
      </c>
      <c r="AF2" s="1" t="s">
        <v>36</v>
      </c>
      <c r="AG2" s="1" t="s">
        <v>38</v>
      </c>
      <c r="AH2" s="1" t="s">
        <v>40</v>
      </c>
      <c r="AI2" s="1" t="s">
        <v>42</v>
      </c>
      <c r="AJ2" s="1" t="s">
        <v>44</v>
      </c>
      <c r="AK2" s="1" t="s">
        <v>46</v>
      </c>
      <c r="AL2" s="1" t="s">
        <v>48</v>
      </c>
      <c r="AM2" s="1" t="s">
        <v>50</v>
      </c>
      <c r="AN2" s="1" t="s">
        <v>52</v>
      </c>
      <c r="AO2" s="1" t="s">
        <v>54</v>
      </c>
      <c r="AP2" s="1" t="s">
        <v>56</v>
      </c>
      <c r="AQ2" s="1" t="s">
        <v>58</v>
      </c>
      <c r="AR2" s="1" t="s">
        <v>60</v>
      </c>
      <c r="AS2" s="1" t="s">
        <v>62</v>
      </c>
      <c r="AT2" s="1" t="s">
        <v>64</v>
      </c>
      <c r="AU2" s="1" t="s">
        <v>66</v>
      </c>
      <c r="AV2" s="1" t="s">
        <v>68</v>
      </c>
      <c r="AW2" s="1" t="s">
        <v>70</v>
      </c>
      <c r="AX2" s="1" t="s">
        <v>72</v>
      </c>
      <c r="AY2" s="1" t="s">
        <v>74</v>
      </c>
      <c r="AZ2" s="1" t="s">
        <v>76</v>
      </c>
      <c r="BA2" s="1" t="s">
        <v>78</v>
      </c>
      <c r="BB2" s="1" t="s">
        <v>80</v>
      </c>
      <c r="BC2" s="1" t="s">
        <v>82</v>
      </c>
      <c r="BD2" s="1" t="s">
        <v>84</v>
      </c>
      <c r="BE2" s="1" t="s">
        <v>86</v>
      </c>
      <c r="BF2" s="1" t="s">
        <v>88</v>
      </c>
      <c r="BG2" s="1" t="s">
        <v>90</v>
      </c>
      <c r="BH2" s="1" t="s">
        <v>92</v>
      </c>
      <c r="BI2" s="1" t="s">
        <v>94</v>
      </c>
      <c r="BJ2" s="1" t="s">
        <v>96</v>
      </c>
      <c r="BK2" s="1" t="s">
        <v>98</v>
      </c>
      <c r="BL2" s="1" t="s">
        <v>100</v>
      </c>
      <c r="BM2" s="1" t="s">
        <v>102</v>
      </c>
      <c r="BN2" s="1" t="s">
        <v>104</v>
      </c>
      <c r="BO2" s="1" t="s">
        <v>106</v>
      </c>
      <c r="BP2" s="1" t="s">
        <v>108</v>
      </c>
      <c r="BQ2" s="1" t="s">
        <v>110</v>
      </c>
      <c r="BR2" s="1" t="s">
        <v>112</v>
      </c>
      <c r="BS2" s="1" t="s">
        <v>114</v>
      </c>
      <c r="BT2" s="16" t="s">
        <v>116</v>
      </c>
      <c r="BU2" s="24" t="s">
        <v>5156</v>
      </c>
      <c r="BV2" s="24" t="s">
        <v>13</v>
      </c>
      <c r="BW2" s="25" t="s">
        <v>15</v>
      </c>
      <c r="BX2" s="25" t="s">
        <v>17</v>
      </c>
      <c r="BY2" s="25" t="s">
        <v>19</v>
      </c>
      <c r="BZ2" s="25" t="s">
        <v>21</v>
      </c>
      <c r="CA2" s="25" t="s">
        <v>23</v>
      </c>
      <c r="CB2" s="25" t="s">
        <v>25</v>
      </c>
      <c r="CC2" s="25" t="s">
        <v>27</v>
      </c>
      <c r="CD2" s="25" t="s">
        <v>29</v>
      </c>
      <c r="CE2" s="25" t="s">
        <v>31</v>
      </c>
      <c r="CF2" s="25" t="s">
        <v>33</v>
      </c>
      <c r="CG2" s="25" t="s">
        <v>35</v>
      </c>
      <c r="CH2" s="25" t="s">
        <v>37</v>
      </c>
      <c r="CI2" s="25" t="s">
        <v>39</v>
      </c>
      <c r="CJ2" s="25" t="s">
        <v>41</v>
      </c>
      <c r="CK2" s="25" t="s">
        <v>43</v>
      </c>
      <c r="CL2" s="25" t="s">
        <v>45</v>
      </c>
      <c r="CM2" s="25" t="s">
        <v>47</v>
      </c>
      <c r="CN2" s="25" t="s">
        <v>49</v>
      </c>
      <c r="CO2" s="25" t="s">
        <v>51</v>
      </c>
      <c r="CP2" s="25" t="s">
        <v>53</v>
      </c>
      <c r="CQ2" s="25" t="s">
        <v>55</v>
      </c>
      <c r="CR2" s="25" t="s">
        <v>57</v>
      </c>
      <c r="CS2" s="25" t="s">
        <v>59</v>
      </c>
      <c r="CT2" s="25" t="s">
        <v>61</v>
      </c>
      <c r="CU2" s="25" t="s">
        <v>63</v>
      </c>
      <c r="CV2" s="25" t="s">
        <v>65</v>
      </c>
      <c r="CW2" s="25" t="s">
        <v>67</v>
      </c>
      <c r="CX2" s="25" t="s">
        <v>69</v>
      </c>
      <c r="CY2" s="25" t="s">
        <v>71</v>
      </c>
      <c r="CZ2" s="25" t="s">
        <v>73</v>
      </c>
      <c r="DA2" s="25" t="s">
        <v>75</v>
      </c>
      <c r="DB2" s="25" t="s">
        <v>77</v>
      </c>
      <c r="DC2" s="25" t="s">
        <v>79</v>
      </c>
      <c r="DD2" s="25" t="s">
        <v>81</v>
      </c>
      <c r="DE2" s="25" t="s">
        <v>83</v>
      </c>
      <c r="DF2" s="25" t="s">
        <v>85</v>
      </c>
      <c r="DG2" s="25" t="s">
        <v>87</v>
      </c>
      <c r="DH2" s="25" t="s">
        <v>89</v>
      </c>
      <c r="DI2" s="25" t="s">
        <v>91</v>
      </c>
      <c r="DJ2" s="25" t="s">
        <v>93</v>
      </c>
      <c r="DK2" s="25" t="s">
        <v>95</v>
      </c>
      <c r="DL2" s="25" t="s">
        <v>97</v>
      </c>
      <c r="DM2" s="25" t="s">
        <v>99</v>
      </c>
      <c r="DN2" s="25" t="s">
        <v>101</v>
      </c>
      <c r="DO2" s="25" t="s">
        <v>103</v>
      </c>
      <c r="DP2" s="25" t="s">
        <v>105</v>
      </c>
      <c r="DQ2" s="25" t="s">
        <v>107</v>
      </c>
      <c r="DR2" s="25" t="s">
        <v>109</v>
      </c>
      <c r="DS2" s="25" t="s">
        <v>111</v>
      </c>
      <c r="DT2" s="25" t="s">
        <v>113</v>
      </c>
      <c r="DU2" s="25" t="s">
        <v>115</v>
      </c>
      <c r="DV2" s="26" t="s">
        <v>117</v>
      </c>
      <c r="DW2" s="15" t="s">
        <v>6</v>
      </c>
      <c r="DX2" s="1" t="s">
        <v>7</v>
      </c>
      <c r="DY2" s="23" t="s">
        <v>8</v>
      </c>
      <c r="DZ2" s="7" t="s">
        <v>4</v>
      </c>
      <c r="EA2" s="19" t="s">
        <v>5</v>
      </c>
      <c r="EB2" s="19" t="s">
        <v>9</v>
      </c>
      <c r="EC2" s="9" t="s">
        <v>10</v>
      </c>
      <c r="ED2" s="32" t="s">
        <v>5157</v>
      </c>
    </row>
    <row r="3" spans="1:137" x14ac:dyDescent="0.2">
      <c r="A3" s="8" t="s">
        <v>222</v>
      </c>
      <c r="B3" s="8" t="s">
        <v>119</v>
      </c>
      <c r="C3" s="8" t="s">
        <v>120</v>
      </c>
      <c r="D3" s="2" t="s">
        <v>121</v>
      </c>
      <c r="E3" s="4">
        <v>0.67254728403782005</v>
      </c>
      <c r="F3" s="28" t="b">
        <v>1</v>
      </c>
      <c r="G3" s="29">
        <f>1/(1+EXP(-(SUMPRODUCT(T3:BT3,BV3:DV3)+BU3)))</f>
        <v>7.2960027456598936E-2</v>
      </c>
      <c r="H3" s="5" t="b">
        <f t="shared" ref="H3:H66" si="0">IF(G3&gt;threshold,TRUE,FALSE)</f>
        <v>0</v>
      </c>
      <c r="I3" s="8">
        <v>62</v>
      </c>
      <c r="J3">
        <v>1</v>
      </c>
      <c r="K3">
        <v>29</v>
      </c>
      <c r="L3">
        <v>2056</v>
      </c>
      <c r="M3">
        <v>3</v>
      </c>
      <c r="N3">
        <v>3</v>
      </c>
      <c r="O3">
        <v>82.106975352243396</v>
      </c>
      <c r="P3">
        <v>3</v>
      </c>
      <c r="Q3">
        <v>1</v>
      </c>
      <c r="R3">
        <v>4</v>
      </c>
      <c r="S3" s="10">
        <v>63.1</v>
      </c>
      <c r="T3" s="8">
        <v>0.82289841219016902</v>
      </c>
      <c r="U3">
        <v>7.5957643648752104E-3</v>
      </c>
      <c r="V3">
        <v>0.260670676864387</v>
      </c>
      <c r="W3">
        <v>0.65013379735597199</v>
      </c>
      <c r="X3">
        <v>-0.60931127360194304</v>
      </c>
      <c r="Y3">
        <v>-1.13192030619081E-2</v>
      </c>
      <c r="Z3">
        <v>1.08851335719095</v>
      </c>
      <c r="AA3">
        <v>8.8725172209350497E-3</v>
      </c>
      <c r="AB3">
        <v>-1.4988236991813999</v>
      </c>
      <c r="AC3">
        <v>0.71996333890972197</v>
      </c>
      <c r="AD3" s="10">
        <v>-2.5023995722548298</v>
      </c>
      <c r="AE3" s="8">
        <v>0</v>
      </c>
      <c r="AF3">
        <v>0</v>
      </c>
      <c r="AG3">
        <v>0</v>
      </c>
      <c r="AH3">
        <v>0</v>
      </c>
      <c r="AI3">
        <v>0</v>
      </c>
      <c r="AJ3">
        <v>0</v>
      </c>
      <c r="AK3">
        <v>0</v>
      </c>
      <c r="AL3">
        <v>0</v>
      </c>
      <c r="AM3">
        <v>0</v>
      </c>
      <c r="AN3">
        <v>0</v>
      </c>
      <c r="AO3">
        <v>0</v>
      </c>
      <c r="AP3">
        <v>0</v>
      </c>
      <c r="AQ3">
        <v>0</v>
      </c>
      <c r="AR3">
        <v>1</v>
      </c>
      <c r="AS3">
        <v>0</v>
      </c>
      <c r="AT3">
        <v>0</v>
      </c>
      <c r="AU3">
        <v>0</v>
      </c>
      <c r="AV3">
        <v>0</v>
      </c>
      <c r="AW3">
        <v>0</v>
      </c>
      <c r="AX3">
        <v>0</v>
      </c>
      <c r="AY3">
        <v>0</v>
      </c>
      <c r="AZ3">
        <v>1</v>
      </c>
      <c r="BA3">
        <v>0</v>
      </c>
      <c r="BB3">
        <v>1</v>
      </c>
      <c r="BC3">
        <v>0</v>
      </c>
      <c r="BD3">
        <v>1</v>
      </c>
      <c r="BE3">
        <v>0</v>
      </c>
      <c r="BF3">
        <v>1</v>
      </c>
      <c r="BG3">
        <v>0</v>
      </c>
      <c r="BH3">
        <v>0</v>
      </c>
      <c r="BI3">
        <v>1</v>
      </c>
      <c r="BJ3">
        <v>0</v>
      </c>
      <c r="BK3">
        <v>0</v>
      </c>
      <c r="BL3">
        <v>0</v>
      </c>
      <c r="BM3">
        <v>0</v>
      </c>
      <c r="BN3">
        <v>0</v>
      </c>
      <c r="BO3">
        <v>1</v>
      </c>
      <c r="BP3">
        <v>0</v>
      </c>
      <c r="BQ3">
        <v>1</v>
      </c>
      <c r="BR3">
        <v>0</v>
      </c>
      <c r="BS3">
        <v>0</v>
      </c>
      <c r="BT3" s="10">
        <v>0</v>
      </c>
      <c r="BU3">
        <v>-4.2648743800000002</v>
      </c>
      <c r="BV3">
        <v>0.17994256</v>
      </c>
      <c r="BW3">
        <v>2.5512239999999999E-2</v>
      </c>
      <c r="BX3">
        <v>1.7140852600000001</v>
      </c>
      <c r="BY3">
        <v>1.2451467300000001</v>
      </c>
      <c r="BZ3">
        <v>4.38303536</v>
      </c>
      <c r="CA3">
        <v>1.0542348399999999</v>
      </c>
      <c r="CB3">
        <v>2.36271349</v>
      </c>
      <c r="CC3">
        <v>0</v>
      </c>
      <c r="CD3">
        <v>1.26633956</v>
      </c>
      <c r="CE3">
        <v>1.2966537600000001</v>
      </c>
      <c r="CF3">
        <v>-0.34830556000000001</v>
      </c>
      <c r="CG3">
        <v>0.60595251999999999</v>
      </c>
      <c r="CH3">
        <v>-0.27080598</v>
      </c>
      <c r="CI3">
        <v>0.69837139000000004</v>
      </c>
      <c r="CJ3">
        <v>2.3914729999999999E-2</v>
      </c>
      <c r="CK3">
        <v>-0.35324707</v>
      </c>
      <c r="CL3">
        <v>-4.8291489999999999E-2</v>
      </c>
      <c r="CM3">
        <v>0.58076517999999999</v>
      </c>
      <c r="CN3">
        <v>0.72541518999999999</v>
      </c>
      <c r="CO3">
        <v>-0.20022939000000001</v>
      </c>
      <c r="CP3">
        <v>-0.43475793000000001</v>
      </c>
      <c r="CQ3">
        <v>0.34422587999999998</v>
      </c>
      <c r="CR3">
        <v>-0.48495226000000002</v>
      </c>
      <c r="CS3">
        <v>0.18250256000000001</v>
      </c>
      <c r="CT3">
        <v>-0.16623276000000001</v>
      </c>
      <c r="CU3">
        <v>-9.4743999999999995E-2</v>
      </c>
      <c r="CV3">
        <v>-1.1689752</v>
      </c>
      <c r="CW3">
        <v>-0.52188942000000005</v>
      </c>
      <c r="CX3">
        <v>0.65815442999999996</v>
      </c>
      <c r="CY3">
        <v>9.3649330000000003E-2</v>
      </c>
      <c r="CZ3">
        <v>-0.16819777</v>
      </c>
      <c r="DA3">
        <v>-0.25450494000000001</v>
      </c>
      <c r="DB3">
        <v>0.25513289</v>
      </c>
      <c r="DC3">
        <v>2.5920289999999999E-2</v>
      </c>
      <c r="DD3">
        <v>-2.5292350000000002E-2</v>
      </c>
      <c r="DE3">
        <v>0.26950531</v>
      </c>
      <c r="DF3">
        <v>-0.26887736000000001</v>
      </c>
      <c r="DG3">
        <v>0.1029841</v>
      </c>
      <c r="DH3">
        <v>-0.10235616</v>
      </c>
      <c r="DI3">
        <v>-0.19042195000000001</v>
      </c>
      <c r="DJ3">
        <v>7.7531719999999998E-2</v>
      </c>
      <c r="DK3">
        <v>-0.19522661999999999</v>
      </c>
      <c r="DL3">
        <v>-0.13095082</v>
      </c>
      <c r="DM3">
        <v>-6.0513240000000003E-2</v>
      </c>
      <c r="DN3">
        <v>0.50020885000000004</v>
      </c>
      <c r="DO3">
        <v>0.35778246000000002</v>
      </c>
      <c r="DP3">
        <v>-0.64273818000000005</v>
      </c>
      <c r="DQ3">
        <v>0.94671483000000001</v>
      </c>
      <c r="DR3">
        <v>-0.66113116000000005</v>
      </c>
      <c r="DS3">
        <v>7.7932630000000003E-2</v>
      </c>
      <c r="DT3">
        <v>-0.79014932000000004</v>
      </c>
      <c r="DU3">
        <v>1.3610861400000001</v>
      </c>
      <c r="DV3" s="10">
        <v>-0.64824150000000003</v>
      </c>
      <c r="DW3" s="8" t="s">
        <v>122</v>
      </c>
      <c r="DX3" t="s">
        <v>123</v>
      </c>
      <c r="DY3" s="10" t="s">
        <v>124</v>
      </c>
      <c r="DZ3" s="20">
        <v>35375</v>
      </c>
      <c r="EA3" s="21">
        <v>38944</v>
      </c>
      <c r="EB3" t="s">
        <v>125</v>
      </c>
      <c r="EC3" s="22">
        <v>44971</v>
      </c>
      <c r="ED3" t="b">
        <f>F3=H3</f>
        <v>0</v>
      </c>
    </row>
    <row r="4" spans="1:137" ht="32" x14ac:dyDescent="0.4">
      <c r="A4" s="8" t="s">
        <v>126</v>
      </c>
      <c r="B4" s="8" t="s">
        <v>127</v>
      </c>
      <c r="C4" s="8" t="s">
        <v>128</v>
      </c>
      <c r="D4" s="2" t="s">
        <v>129</v>
      </c>
      <c r="E4" s="4">
        <v>0.56213366890301597</v>
      </c>
      <c r="F4" s="28" t="b">
        <v>0</v>
      </c>
      <c r="G4" s="29">
        <f>1/(1+EXP(-(SUMPRODUCT(T4:BT4,BV4:DV4)+BU4)))</f>
        <v>5.2045585955184492E-2</v>
      </c>
      <c r="H4" s="5" t="b">
        <f t="shared" si="0"/>
        <v>0</v>
      </c>
      <c r="I4" s="8">
        <v>43</v>
      </c>
      <c r="J4">
        <v>1</v>
      </c>
      <c r="K4">
        <v>28</v>
      </c>
      <c r="L4">
        <v>2224</v>
      </c>
      <c r="M4">
        <v>5</v>
      </c>
      <c r="N4">
        <v>4</v>
      </c>
      <c r="O4">
        <v>36.066834451507901</v>
      </c>
      <c r="P4">
        <v>5</v>
      </c>
      <c r="Q4">
        <v>2</v>
      </c>
      <c r="R4">
        <v>4</v>
      </c>
      <c r="S4" s="10">
        <v>70.099999999999994</v>
      </c>
      <c r="T4" s="8">
        <v>-0.96192691105334804</v>
      </c>
      <c r="U4">
        <v>7.5957643648752104E-3</v>
      </c>
      <c r="V4">
        <v>0.13146588040124599</v>
      </c>
      <c r="W4">
        <v>0.84598005374307195</v>
      </c>
      <c r="X4">
        <v>2.70451479144465E-2</v>
      </c>
      <c r="Y4">
        <v>0.68524713920936597</v>
      </c>
      <c r="Z4">
        <v>-0.49575990974680001</v>
      </c>
      <c r="AA4">
        <v>1.4284752725705201</v>
      </c>
      <c r="AB4">
        <v>-0.772121299578298</v>
      </c>
      <c r="AC4">
        <v>0.71996333890972197</v>
      </c>
      <c r="AD4" s="10">
        <v>-0.99200534886325498</v>
      </c>
      <c r="AE4" s="8">
        <v>0</v>
      </c>
      <c r="AF4">
        <v>0</v>
      </c>
      <c r="AG4">
        <v>0</v>
      </c>
      <c r="AH4">
        <v>0</v>
      </c>
      <c r="AI4">
        <v>0</v>
      </c>
      <c r="AJ4">
        <v>0</v>
      </c>
      <c r="AK4">
        <v>0</v>
      </c>
      <c r="AL4">
        <v>0</v>
      </c>
      <c r="AM4">
        <v>0</v>
      </c>
      <c r="AN4">
        <v>1</v>
      </c>
      <c r="AO4">
        <v>0</v>
      </c>
      <c r="AP4">
        <v>0</v>
      </c>
      <c r="AQ4">
        <v>0</v>
      </c>
      <c r="AR4">
        <v>0</v>
      </c>
      <c r="AS4">
        <v>0</v>
      </c>
      <c r="AT4">
        <v>0</v>
      </c>
      <c r="AU4">
        <v>0</v>
      </c>
      <c r="AV4">
        <v>0</v>
      </c>
      <c r="AW4">
        <v>0</v>
      </c>
      <c r="AX4">
        <v>0</v>
      </c>
      <c r="AY4">
        <v>0</v>
      </c>
      <c r="AZ4">
        <v>1</v>
      </c>
      <c r="BA4">
        <v>0</v>
      </c>
      <c r="BB4">
        <v>1</v>
      </c>
      <c r="BC4">
        <v>0</v>
      </c>
      <c r="BD4">
        <v>1</v>
      </c>
      <c r="BE4">
        <v>1</v>
      </c>
      <c r="BF4">
        <v>0</v>
      </c>
      <c r="BG4">
        <v>0</v>
      </c>
      <c r="BH4">
        <v>0</v>
      </c>
      <c r="BI4">
        <v>0</v>
      </c>
      <c r="BJ4">
        <v>0</v>
      </c>
      <c r="BK4">
        <v>0</v>
      </c>
      <c r="BL4">
        <v>1</v>
      </c>
      <c r="BM4">
        <v>0</v>
      </c>
      <c r="BN4">
        <v>0</v>
      </c>
      <c r="BO4">
        <v>1</v>
      </c>
      <c r="BP4">
        <v>0</v>
      </c>
      <c r="BQ4">
        <v>0</v>
      </c>
      <c r="BR4">
        <v>1</v>
      </c>
      <c r="BS4">
        <v>0</v>
      </c>
      <c r="BT4" s="10">
        <v>0</v>
      </c>
      <c r="BU4">
        <v>-4.2648743800000002</v>
      </c>
      <c r="BV4">
        <v>0.17994256</v>
      </c>
      <c r="BW4">
        <v>2.5512239999999999E-2</v>
      </c>
      <c r="BX4">
        <v>1.7140852600000001</v>
      </c>
      <c r="BY4">
        <v>1.2451467300000001</v>
      </c>
      <c r="BZ4">
        <v>4.38303536</v>
      </c>
      <c r="CA4">
        <v>1.0542348399999999</v>
      </c>
      <c r="CB4">
        <v>2.36271349</v>
      </c>
      <c r="CC4">
        <v>0</v>
      </c>
      <c r="CD4">
        <v>1.26633956</v>
      </c>
      <c r="CE4">
        <v>1.2966537600000001</v>
      </c>
      <c r="CF4">
        <v>-0.34830556000000001</v>
      </c>
      <c r="CG4">
        <v>0.60595251999999999</v>
      </c>
      <c r="CH4">
        <v>-0.27080598</v>
      </c>
      <c r="CI4">
        <v>0.69837139000000004</v>
      </c>
      <c r="CJ4">
        <v>2.3914729999999999E-2</v>
      </c>
      <c r="CK4">
        <v>-0.35324707</v>
      </c>
      <c r="CL4">
        <v>-4.8291489999999999E-2</v>
      </c>
      <c r="CM4">
        <v>0.58076517999999999</v>
      </c>
      <c r="CN4">
        <v>0.72541518999999999</v>
      </c>
      <c r="CO4">
        <v>-0.20022939000000001</v>
      </c>
      <c r="CP4">
        <v>-0.43475793000000001</v>
      </c>
      <c r="CQ4">
        <v>0.34422587999999998</v>
      </c>
      <c r="CR4">
        <v>-0.48495226000000002</v>
      </c>
      <c r="CS4">
        <v>0.18250256000000001</v>
      </c>
      <c r="CT4">
        <v>-0.16623276000000001</v>
      </c>
      <c r="CU4">
        <v>-9.4743999999999995E-2</v>
      </c>
      <c r="CV4">
        <v>-1.1689752</v>
      </c>
      <c r="CW4">
        <v>-0.52188942000000005</v>
      </c>
      <c r="CX4">
        <v>0.65815442999999996</v>
      </c>
      <c r="CY4">
        <v>9.3649330000000003E-2</v>
      </c>
      <c r="CZ4">
        <v>-0.16819777</v>
      </c>
      <c r="DA4">
        <v>-0.25450494000000001</v>
      </c>
      <c r="DB4">
        <v>0.25513289</v>
      </c>
      <c r="DC4">
        <v>2.5920289999999999E-2</v>
      </c>
      <c r="DD4">
        <v>-2.5292350000000002E-2</v>
      </c>
      <c r="DE4">
        <v>0.26950531</v>
      </c>
      <c r="DF4">
        <v>-0.26887736000000001</v>
      </c>
      <c r="DG4">
        <v>0.1029841</v>
      </c>
      <c r="DH4">
        <v>-0.10235616</v>
      </c>
      <c r="DI4">
        <v>-0.19042195000000001</v>
      </c>
      <c r="DJ4">
        <v>7.7531719999999998E-2</v>
      </c>
      <c r="DK4">
        <v>-0.19522661999999999</v>
      </c>
      <c r="DL4">
        <v>-0.13095082</v>
      </c>
      <c r="DM4">
        <v>-6.0513240000000003E-2</v>
      </c>
      <c r="DN4">
        <v>0.50020885000000004</v>
      </c>
      <c r="DO4">
        <v>0.35778246000000002</v>
      </c>
      <c r="DP4">
        <v>-0.64273818000000005</v>
      </c>
      <c r="DQ4">
        <v>0.94671483000000001</v>
      </c>
      <c r="DR4">
        <v>-0.66113116000000005</v>
      </c>
      <c r="DS4">
        <v>7.7932630000000003E-2</v>
      </c>
      <c r="DT4">
        <v>-0.79014932000000004</v>
      </c>
      <c r="DU4">
        <v>1.3610861400000001</v>
      </c>
      <c r="DV4" s="10">
        <v>-0.64824150000000003</v>
      </c>
      <c r="DW4" s="8" t="s">
        <v>130</v>
      </c>
      <c r="DX4" t="s">
        <v>131</v>
      </c>
      <c r="DY4" s="10" t="s">
        <v>132</v>
      </c>
      <c r="DZ4" s="20">
        <v>35169</v>
      </c>
      <c r="EA4" s="21">
        <v>36570</v>
      </c>
      <c r="EB4" t="s">
        <v>133</v>
      </c>
      <c r="EC4" s="22">
        <v>44881</v>
      </c>
      <c r="ED4" t="b">
        <f t="shared" ref="ED4:ED67" si="1">F4=H4</f>
        <v>1</v>
      </c>
      <c r="EE4" s="48" t="s">
        <v>5159</v>
      </c>
      <c r="EF4" s="48">
        <v>0.5</v>
      </c>
      <c r="EG4" s="48" t="s">
        <v>5160</v>
      </c>
    </row>
    <row r="5" spans="1:137" ht="32" x14ac:dyDescent="0.4">
      <c r="A5" s="8" t="s">
        <v>134</v>
      </c>
      <c r="B5" s="8" t="s">
        <v>127</v>
      </c>
      <c r="C5" s="8" t="s">
        <v>135</v>
      </c>
      <c r="D5" s="2" t="s">
        <v>136</v>
      </c>
      <c r="E5" s="4">
        <v>0.43974590254294599</v>
      </c>
      <c r="F5" s="28" t="b">
        <v>0</v>
      </c>
      <c r="G5" s="29">
        <f>1/(1+EXP(-(SUMPRODUCT(T5:BT5,BV5:DV5)+BU5)))</f>
        <v>0.10795338820262736</v>
      </c>
      <c r="H5" s="5" t="b">
        <f t="shared" si="0"/>
        <v>0</v>
      </c>
      <c r="I5" s="8">
        <v>51</v>
      </c>
      <c r="J5">
        <v>0</v>
      </c>
      <c r="K5">
        <v>15</v>
      </c>
      <c r="L5">
        <v>2001</v>
      </c>
      <c r="M5">
        <v>7</v>
      </c>
      <c r="N5">
        <v>1</v>
      </c>
      <c r="O5">
        <v>70.706284604806598</v>
      </c>
      <c r="P5">
        <v>4</v>
      </c>
      <c r="Q5">
        <v>1</v>
      </c>
      <c r="R5">
        <v>4</v>
      </c>
      <c r="S5" s="10">
        <v>72.5</v>
      </c>
      <c r="T5" s="8">
        <v>-0.21042151179292001</v>
      </c>
      <c r="U5">
        <v>-1.00517281761849</v>
      </c>
      <c r="V5">
        <v>-1.5481964736195899</v>
      </c>
      <c r="W5">
        <v>0.58601746341971905</v>
      </c>
      <c r="X5">
        <v>0.66340156943083595</v>
      </c>
      <c r="Y5">
        <v>-1.4044518876044501</v>
      </c>
      <c r="Z5">
        <v>0.69620765997923495</v>
      </c>
      <c r="AA5">
        <v>0.71867389489572897</v>
      </c>
      <c r="AB5">
        <v>-1.4988236991813999</v>
      </c>
      <c r="AC5">
        <v>0.71996333890972197</v>
      </c>
      <c r="AD5" s="10">
        <v>-0.47415590084328502</v>
      </c>
      <c r="AE5" s="8">
        <v>0</v>
      </c>
      <c r="AF5">
        <v>0</v>
      </c>
      <c r="AG5">
        <v>0</v>
      </c>
      <c r="AH5">
        <v>0</v>
      </c>
      <c r="AI5">
        <v>0</v>
      </c>
      <c r="AJ5">
        <v>0</v>
      </c>
      <c r="AK5">
        <v>0</v>
      </c>
      <c r="AL5">
        <v>0</v>
      </c>
      <c r="AM5">
        <v>0</v>
      </c>
      <c r="AN5">
        <v>0</v>
      </c>
      <c r="AO5">
        <v>0</v>
      </c>
      <c r="AP5">
        <v>0</v>
      </c>
      <c r="AQ5">
        <v>0</v>
      </c>
      <c r="AR5">
        <v>0</v>
      </c>
      <c r="AS5">
        <v>0</v>
      </c>
      <c r="AT5">
        <v>0</v>
      </c>
      <c r="AU5">
        <v>0</v>
      </c>
      <c r="AV5">
        <v>0</v>
      </c>
      <c r="AW5">
        <v>0</v>
      </c>
      <c r="AX5">
        <v>1</v>
      </c>
      <c r="AY5">
        <v>0</v>
      </c>
      <c r="AZ5">
        <v>1</v>
      </c>
      <c r="BA5">
        <v>1</v>
      </c>
      <c r="BB5">
        <v>0</v>
      </c>
      <c r="BC5">
        <v>1</v>
      </c>
      <c r="BD5">
        <v>0</v>
      </c>
      <c r="BE5">
        <v>0</v>
      </c>
      <c r="BF5">
        <v>1</v>
      </c>
      <c r="BG5">
        <v>0</v>
      </c>
      <c r="BH5">
        <v>0</v>
      </c>
      <c r="BI5">
        <v>0</v>
      </c>
      <c r="BJ5">
        <v>1</v>
      </c>
      <c r="BK5">
        <v>0</v>
      </c>
      <c r="BL5">
        <v>0</v>
      </c>
      <c r="BM5">
        <v>1</v>
      </c>
      <c r="BN5">
        <v>0</v>
      </c>
      <c r="BO5">
        <v>0</v>
      </c>
      <c r="BP5">
        <v>0</v>
      </c>
      <c r="BQ5">
        <v>0</v>
      </c>
      <c r="BR5">
        <v>0</v>
      </c>
      <c r="BS5">
        <v>1</v>
      </c>
      <c r="BT5" s="10">
        <v>0</v>
      </c>
      <c r="BU5">
        <v>-4.2648743800000002</v>
      </c>
      <c r="BV5">
        <v>0.17994256</v>
      </c>
      <c r="BW5">
        <v>2.5512239999999999E-2</v>
      </c>
      <c r="BX5">
        <v>1.7140852600000001</v>
      </c>
      <c r="BY5">
        <v>1.2451467300000001</v>
      </c>
      <c r="BZ5">
        <v>4.38303536</v>
      </c>
      <c r="CA5">
        <v>1.0542348399999999</v>
      </c>
      <c r="CB5">
        <v>2.36271349</v>
      </c>
      <c r="CC5">
        <v>0</v>
      </c>
      <c r="CD5">
        <v>1.26633956</v>
      </c>
      <c r="CE5">
        <v>1.2966537600000001</v>
      </c>
      <c r="CF5">
        <v>-0.34830556000000001</v>
      </c>
      <c r="CG5">
        <v>0.60595251999999999</v>
      </c>
      <c r="CH5">
        <v>-0.27080598</v>
      </c>
      <c r="CI5">
        <v>0.69837139000000004</v>
      </c>
      <c r="CJ5">
        <v>2.3914729999999999E-2</v>
      </c>
      <c r="CK5">
        <v>-0.35324707</v>
      </c>
      <c r="CL5">
        <v>-4.8291489999999999E-2</v>
      </c>
      <c r="CM5">
        <v>0.58076517999999999</v>
      </c>
      <c r="CN5">
        <v>0.72541518999999999</v>
      </c>
      <c r="CO5">
        <v>-0.20022939000000001</v>
      </c>
      <c r="CP5">
        <v>-0.43475793000000001</v>
      </c>
      <c r="CQ5">
        <v>0.34422587999999998</v>
      </c>
      <c r="CR5">
        <v>-0.48495226000000002</v>
      </c>
      <c r="CS5">
        <v>0.18250256000000001</v>
      </c>
      <c r="CT5">
        <v>-0.16623276000000001</v>
      </c>
      <c r="CU5">
        <v>-9.4743999999999995E-2</v>
      </c>
      <c r="CV5">
        <v>-1.1689752</v>
      </c>
      <c r="CW5">
        <v>-0.52188942000000005</v>
      </c>
      <c r="CX5">
        <v>0.65815442999999996</v>
      </c>
      <c r="CY5">
        <v>9.3649330000000003E-2</v>
      </c>
      <c r="CZ5">
        <v>-0.16819777</v>
      </c>
      <c r="DA5">
        <v>-0.25450494000000001</v>
      </c>
      <c r="DB5">
        <v>0.25513289</v>
      </c>
      <c r="DC5">
        <v>2.5920289999999999E-2</v>
      </c>
      <c r="DD5">
        <v>-2.5292350000000002E-2</v>
      </c>
      <c r="DE5">
        <v>0.26950531</v>
      </c>
      <c r="DF5">
        <v>-0.26887736000000001</v>
      </c>
      <c r="DG5">
        <v>0.1029841</v>
      </c>
      <c r="DH5">
        <v>-0.10235616</v>
      </c>
      <c r="DI5">
        <v>-0.19042195000000001</v>
      </c>
      <c r="DJ5">
        <v>7.7531719999999998E-2</v>
      </c>
      <c r="DK5">
        <v>-0.19522661999999999</v>
      </c>
      <c r="DL5">
        <v>-0.13095082</v>
      </c>
      <c r="DM5">
        <v>-6.0513240000000003E-2</v>
      </c>
      <c r="DN5">
        <v>0.50020885000000004</v>
      </c>
      <c r="DO5">
        <v>0.35778246000000002</v>
      </c>
      <c r="DP5">
        <v>-0.64273818000000005</v>
      </c>
      <c r="DQ5">
        <v>0.94671483000000001</v>
      </c>
      <c r="DR5">
        <v>-0.66113116000000005</v>
      </c>
      <c r="DS5">
        <v>7.7932630000000003E-2</v>
      </c>
      <c r="DT5">
        <v>-0.79014932000000004</v>
      </c>
      <c r="DU5">
        <v>1.3610861400000001</v>
      </c>
      <c r="DV5" s="10">
        <v>-0.64824150000000003</v>
      </c>
      <c r="DW5" s="8" t="s">
        <v>137</v>
      </c>
      <c r="DX5" t="s">
        <v>138</v>
      </c>
      <c r="DY5" s="10" t="s">
        <v>139</v>
      </c>
      <c r="DZ5" s="20">
        <v>36246</v>
      </c>
      <c r="EA5" s="21">
        <v>37235</v>
      </c>
      <c r="EB5" t="s">
        <v>140</v>
      </c>
      <c r="EC5" s="22">
        <v>44038</v>
      </c>
      <c r="ED5" t="b">
        <f t="shared" si="1"/>
        <v>1</v>
      </c>
      <c r="EE5" s="48" t="s">
        <v>5158</v>
      </c>
      <c r="EF5" s="48">
        <f>COUNTIFS(ED3:ED1002, TRUE)/1000</f>
        <v>0.58199999999999996</v>
      </c>
      <c r="EG5" s="48" t="s">
        <v>5161</v>
      </c>
    </row>
    <row r="6" spans="1:137" x14ac:dyDescent="0.2">
      <c r="A6" s="8" t="s">
        <v>141</v>
      </c>
      <c r="B6" s="8" t="s">
        <v>127</v>
      </c>
      <c r="C6" s="8" t="s">
        <v>135</v>
      </c>
      <c r="D6" s="2" t="s">
        <v>142</v>
      </c>
      <c r="E6" s="4">
        <v>0.40906587355683999</v>
      </c>
      <c r="F6" s="28" t="b">
        <v>0</v>
      </c>
      <c r="G6" s="29">
        <f t="shared" ref="G6:G69" si="2">1/(1+EXP(-(SUMPRODUCT(T6:BT6,BV6:DV6)+BU6)))</f>
        <v>2.9918727864418704E-5</v>
      </c>
      <c r="H6" s="5" t="b">
        <f t="shared" si="0"/>
        <v>0</v>
      </c>
      <c r="I6" s="8">
        <v>57</v>
      </c>
      <c r="J6">
        <v>1</v>
      </c>
      <c r="K6">
        <v>14</v>
      </c>
      <c r="L6">
        <v>2480</v>
      </c>
      <c r="M6">
        <v>4</v>
      </c>
      <c r="N6">
        <v>4</v>
      </c>
      <c r="O6">
        <v>31.199603445086801</v>
      </c>
      <c r="P6">
        <v>2</v>
      </c>
      <c r="Q6">
        <v>1</v>
      </c>
      <c r="R6">
        <v>2</v>
      </c>
      <c r="S6" s="10">
        <v>84.2</v>
      </c>
      <c r="T6" s="8">
        <v>0.35320753765240098</v>
      </c>
      <c r="U6">
        <v>7.5957643648752104E-3</v>
      </c>
      <c r="V6">
        <v>-1.6774012700827301</v>
      </c>
      <c r="W6">
        <v>1.14441244442817</v>
      </c>
      <c r="X6">
        <v>-0.29113306284374801</v>
      </c>
      <c r="Y6">
        <v>0.68524713920936597</v>
      </c>
      <c r="Z6">
        <v>-0.66324471358588499</v>
      </c>
      <c r="AA6">
        <v>-0.70092886045385905</v>
      </c>
      <c r="AB6">
        <v>-1.4988236991813999</v>
      </c>
      <c r="AC6">
        <v>-0.68484317603607703</v>
      </c>
      <c r="AD6" s="10">
        <v>2.05036015825406</v>
      </c>
      <c r="AE6" s="8">
        <v>0</v>
      </c>
      <c r="AF6">
        <v>0</v>
      </c>
      <c r="AG6">
        <v>0</v>
      </c>
      <c r="AH6">
        <v>0</v>
      </c>
      <c r="AI6">
        <v>0</v>
      </c>
      <c r="AJ6">
        <v>0</v>
      </c>
      <c r="AK6">
        <v>0</v>
      </c>
      <c r="AL6">
        <v>0</v>
      </c>
      <c r="AM6">
        <v>0</v>
      </c>
      <c r="AN6">
        <v>0</v>
      </c>
      <c r="AO6">
        <v>0</v>
      </c>
      <c r="AP6">
        <v>0</v>
      </c>
      <c r="AQ6">
        <v>0</v>
      </c>
      <c r="AR6">
        <v>0</v>
      </c>
      <c r="AS6">
        <v>0</v>
      </c>
      <c r="AT6">
        <v>0</v>
      </c>
      <c r="AU6">
        <v>0</v>
      </c>
      <c r="AV6">
        <v>0</v>
      </c>
      <c r="AW6">
        <v>1</v>
      </c>
      <c r="AX6">
        <v>0</v>
      </c>
      <c r="AY6">
        <v>0</v>
      </c>
      <c r="AZ6">
        <v>1</v>
      </c>
      <c r="BA6">
        <v>1</v>
      </c>
      <c r="BB6">
        <v>0</v>
      </c>
      <c r="BC6">
        <v>1</v>
      </c>
      <c r="BD6">
        <v>0</v>
      </c>
      <c r="BE6">
        <v>1</v>
      </c>
      <c r="BF6">
        <v>0</v>
      </c>
      <c r="BG6">
        <v>1</v>
      </c>
      <c r="BH6">
        <v>0</v>
      </c>
      <c r="BI6">
        <v>0</v>
      </c>
      <c r="BJ6">
        <v>0</v>
      </c>
      <c r="BK6">
        <v>0</v>
      </c>
      <c r="BL6">
        <v>0</v>
      </c>
      <c r="BM6">
        <v>0</v>
      </c>
      <c r="BN6">
        <v>0</v>
      </c>
      <c r="BO6">
        <v>1</v>
      </c>
      <c r="BP6">
        <v>0</v>
      </c>
      <c r="BQ6">
        <v>0</v>
      </c>
      <c r="BR6">
        <v>0</v>
      </c>
      <c r="BS6">
        <v>0</v>
      </c>
      <c r="BT6" s="10">
        <v>1</v>
      </c>
      <c r="BU6">
        <v>-4.2648743800000002</v>
      </c>
      <c r="BV6">
        <v>0.17994256</v>
      </c>
      <c r="BW6">
        <v>2.5512239999999999E-2</v>
      </c>
      <c r="BX6">
        <v>1.7140852600000001</v>
      </c>
      <c r="BY6">
        <v>1.2451467300000001</v>
      </c>
      <c r="BZ6">
        <v>4.38303536</v>
      </c>
      <c r="CA6">
        <v>1.0542348399999999</v>
      </c>
      <c r="CB6">
        <v>2.36271349</v>
      </c>
      <c r="CC6">
        <v>0</v>
      </c>
      <c r="CD6">
        <v>1.26633956</v>
      </c>
      <c r="CE6">
        <v>1.2966537600000001</v>
      </c>
      <c r="CF6">
        <v>-0.34830556000000001</v>
      </c>
      <c r="CG6">
        <v>0.60595251999999999</v>
      </c>
      <c r="CH6">
        <v>-0.27080598</v>
      </c>
      <c r="CI6">
        <v>0.69837139000000004</v>
      </c>
      <c r="CJ6">
        <v>2.3914729999999999E-2</v>
      </c>
      <c r="CK6">
        <v>-0.35324707</v>
      </c>
      <c r="CL6">
        <v>-4.8291489999999999E-2</v>
      </c>
      <c r="CM6">
        <v>0.58076517999999999</v>
      </c>
      <c r="CN6">
        <v>0.72541518999999999</v>
      </c>
      <c r="CO6">
        <v>-0.20022939000000001</v>
      </c>
      <c r="CP6">
        <v>-0.43475793000000001</v>
      </c>
      <c r="CQ6">
        <v>0.34422587999999998</v>
      </c>
      <c r="CR6">
        <v>-0.48495226000000002</v>
      </c>
      <c r="CS6">
        <v>0.18250256000000001</v>
      </c>
      <c r="CT6">
        <v>-0.16623276000000001</v>
      </c>
      <c r="CU6">
        <v>-9.4743999999999995E-2</v>
      </c>
      <c r="CV6">
        <v>-1.1689752</v>
      </c>
      <c r="CW6">
        <v>-0.52188942000000005</v>
      </c>
      <c r="CX6">
        <v>0.65815442999999996</v>
      </c>
      <c r="CY6">
        <v>9.3649330000000003E-2</v>
      </c>
      <c r="CZ6">
        <v>-0.16819777</v>
      </c>
      <c r="DA6">
        <v>-0.25450494000000001</v>
      </c>
      <c r="DB6">
        <v>0.25513289</v>
      </c>
      <c r="DC6">
        <v>2.5920289999999999E-2</v>
      </c>
      <c r="DD6">
        <v>-2.5292350000000002E-2</v>
      </c>
      <c r="DE6">
        <v>0.26950531</v>
      </c>
      <c r="DF6">
        <v>-0.26887736000000001</v>
      </c>
      <c r="DG6">
        <v>0.1029841</v>
      </c>
      <c r="DH6">
        <v>-0.10235616</v>
      </c>
      <c r="DI6">
        <v>-0.19042195000000001</v>
      </c>
      <c r="DJ6">
        <v>7.7531719999999998E-2</v>
      </c>
      <c r="DK6">
        <v>-0.19522661999999999</v>
      </c>
      <c r="DL6">
        <v>-0.13095082</v>
      </c>
      <c r="DM6">
        <v>-6.0513240000000003E-2</v>
      </c>
      <c r="DN6">
        <v>0.50020885000000004</v>
      </c>
      <c r="DO6">
        <v>0.35778246000000002</v>
      </c>
      <c r="DP6">
        <v>-0.64273818000000005</v>
      </c>
      <c r="DQ6">
        <v>0.94671483000000001</v>
      </c>
      <c r="DR6">
        <v>-0.66113116000000005</v>
      </c>
      <c r="DS6">
        <v>7.7932630000000003E-2</v>
      </c>
      <c r="DT6">
        <v>-0.79014932000000004</v>
      </c>
      <c r="DU6">
        <v>1.3610861400000001</v>
      </c>
      <c r="DV6" s="10">
        <v>-0.64824150000000003</v>
      </c>
      <c r="DW6" s="8" t="s">
        <v>143</v>
      </c>
      <c r="DX6" t="s">
        <v>144</v>
      </c>
      <c r="DY6" s="10" t="s">
        <v>132</v>
      </c>
      <c r="DZ6" s="20">
        <v>34711</v>
      </c>
      <c r="EA6" s="21">
        <v>36231</v>
      </c>
      <c r="EB6" t="s">
        <v>145</v>
      </c>
      <c r="EC6" s="22">
        <v>44663</v>
      </c>
      <c r="ED6" t="b">
        <f t="shared" si="1"/>
        <v>1</v>
      </c>
    </row>
    <row r="7" spans="1:137" x14ac:dyDescent="0.2">
      <c r="A7" s="8" t="s">
        <v>146</v>
      </c>
      <c r="B7" s="8" t="s">
        <v>127</v>
      </c>
      <c r="C7" s="8" t="s">
        <v>147</v>
      </c>
      <c r="D7" s="2" t="s">
        <v>148</v>
      </c>
      <c r="E7" s="4">
        <v>0.73021621919639901</v>
      </c>
      <c r="F7" s="28" t="b">
        <v>1</v>
      </c>
      <c r="G7" s="29">
        <f t="shared" si="2"/>
        <v>1.3666614146328039E-3</v>
      </c>
      <c r="H7" s="5" t="b">
        <f t="shared" si="0"/>
        <v>0</v>
      </c>
      <c r="I7" s="8">
        <v>59</v>
      </c>
      <c r="J7">
        <v>1</v>
      </c>
      <c r="K7">
        <v>38</v>
      </c>
      <c r="L7">
        <v>1084</v>
      </c>
      <c r="M7">
        <v>1</v>
      </c>
      <c r="N7">
        <v>3</v>
      </c>
      <c r="O7">
        <v>56.774776264866198</v>
      </c>
      <c r="P7">
        <v>2</v>
      </c>
      <c r="Q7">
        <v>4</v>
      </c>
      <c r="R7">
        <v>3</v>
      </c>
      <c r="S7" s="10">
        <v>73.099999999999994</v>
      </c>
      <c r="T7" s="8">
        <v>0.54108388746750802</v>
      </c>
      <c r="U7">
        <v>7.5957643648752104E-3</v>
      </c>
      <c r="V7">
        <v>1.4235138450326601</v>
      </c>
      <c r="W7">
        <v>-0.48297668602653099</v>
      </c>
      <c r="X7">
        <v>-1.2456676951183301</v>
      </c>
      <c r="Y7">
        <v>-1.13192030619081E-2</v>
      </c>
      <c r="Z7">
        <v>0.21681476935636099</v>
      </c>
      <c r="AA7">
        <v>-0.70092886045385905</v>
      </c>
      <c r="AB7">
        <v>0.68128349962791002</v>
      </c>
      <c r="AC7">
        <v>1.7560081436822399E-2</v>
      </c>
      <c r="AD7" s="10">
        <v>-0.34469353883829401</v>
      </c>
      <c r="AE7" s="8">
        <v>0</v>
      </c>
      <c r="AF7">
        <v>0</v>
      </c>
      <c r="AG7">
        <v>0</v>
      </c>
      <c r="AH7">
        <v>0</v>
      </c>
      <c r="AI7">
        <v>0</v>
      </c>
      <c r="AJ7">
        <v>0</v>
      </c>
      <c r="AK7">
        <v>0</v>
      </c>
      <c r="AL7">
        <v>0</v>
      </c>
      <c r="AM7">
        <v>0</v>
      </c>
      <c r="AN7">
        <v>1</v>
      </c>
      <c r="AO7">
        <v>0</v>
      </c>
      <c r="AP7">
        <v>0</v>
      </c>
      <c r="AQ7">
        <v>0</v>
      </c>
      <c r="AR7">
        <v>0</v>
      </c>
      <c r="AS7">
        <v>0</v>
      </c>
      <c r="AT7">
        <v>0</v>
      </c>
      <c r="AU7">
        <v>0</v>
      </c>
      <c r="AV7">
        <v>0</v>
      </c>
      <c r="AW7">
        <v>0</v>
      </c>
      <c r="AX7">
        <v>0</v>
      </c>
      <c r="AY7">
        <v>1</v>
      </c>
      <c r="AZ7">
        <v>0</v>
      </c>
      <c r="BA7">
        <v>0</v>
      </c>
      <c r="BB7">
        <v>1</v>
      </c>
      <c r="BC7">
        <v>0</v>
      </c>
      <c r="BD7">
        <v>1</v>
      </c>
      <c r="BE7">
        <v>1</v>
      </c>
      <c r="BF7">
        <v>0</v>
      </c>
      <c r="BG7">
        <v>0</v>
      </c>
      <c r="BH7">
        <v>0</v>
      </c>
      <c r="BI7">
        <v>0</v>
      </c>
      <c r="BJ7">
        <v>1</v>
      </c>
      <c r="BK7">
        <v>0</v>
      </c>
      <c r="BL7">
        <v>0</v>
      </c>
      <c r="BM7">
        <v>0</v>
      </c>
      <c r="BN7">
        <v>0</v>
      </c>
      <c r="BO7">
        <v>0</v>
      </c>
      <c r="BP7">
        <v>1</v>
      </c>
      <c r="BQ7">
        <v>0</v>
      </c>
      <c r="BR7">
        <v>0</v>
      </c>
      <c r="BS7">
        <v>1</v>
      </c>
      <c r="BT7" s="10">
        <v>0</v>
      </c>
      <c r="BU7">
        <v>-4.2648743800000002</v>
      </c>
      <c r="BV7">
        <v>0.17994256</v>
      </c>
      <c r="BW7">
        <v>2.5512239999999999E-2</v>
      </c>
      <c r="BX7">
        <v>1.7140852600000001</v>
      </c>
      <c r="BY7">
        <v>1.2451467300000001</v>
      </c>
      <c r="BZ7">
        <v>4.38303536</v>
      </c>
      <c r="CA7">
        <v>1.0542348399999999</v>
      </c>
      <c r="CB7">
        <v>2.36271349</v>
      </c>
      <c r="CC7">
        <v>0</v>
      </c>
      <c r="CD7">
        <v>1.26633956</v>
      </c>
      <c r="CE7">
        <v>1.2966537600000001</v>
      </c>
      <c r="CF7">
        <v>-0.34830556000000001</v>
      </c>
      <c r="CG7">
        <v>0.60595251999999999</v>
      </c>
      <c r="CH7">
        <v>-0.27080598</v>
      </c>
      <c r="CI7">
        <v>0.69837139000000004</v>
      </c>
      <c r="CJ7">
        <v>2.3914729999999999E-2</v>
      </c>
      <c r="CK7">
        <v>-0.35324707</v>
      </c>
      <c r="CL7">
        <v>-4.8291489999999999E-2</v>
      </c>
      <c r="CM7">
        <v>0.58076517999999999</v>
      </c>
      <c r="CN7">
        <v>0.72541518999999999</v>
      </c>
      <c r="CO7">
        <v>-0.20022939000000001</v>
      </c>
      <c r="CP7">
        <v>-0.43475793000000001</v>
      </c>
      <c r="CQ7">
        <v>0.34422587999999998</v>
      </c>
      <c r="CR7">
        <v>-0.48495226000000002</v>
      </c>
      <c r="CS7">
        <v>0.18250256000000001</v>
      </c>
      <c r="CT7">
        <v>-0.16623276000000001</v>
      </c>
      <c r="CU7">
        <v>-9.4743999999999995E-2</v>
      </c>
      <c r="CV7">
        <v>-1.1689752</v>
      </c>
      <c r="CW7">
        <v>-0.52188942000000005</v>
      </c>
      <c r="CX7">
        <v>0.65815442999999996</v>
      </c>
      <c r="CY7">
        <v>9.3649330000000003E-2</v>
      </c>
      <c r="CZ7">
        <v>-0.16819777</v>
      </c>
      <c r="DA7">
        <v>-0.25450494000000001</v>
      </c>
      <c r="DB7">
        <v>0.25513289</v>
      </c>
      <c r="DC7">
        <v>2.5920289999999999E-2</v>
      </c>
      <c r="DD7">
        <v>-2.5292350000000002E-2</v>
      </c>
      <c r="DE7">
        <v>0.26950531</v>
      </c>
      <c r="DF7">
        <v>-0.26887736000000001</v>
      </c>
      <c r="DG7">
        <v>0.1029841</v>
      </c>
      <c r="DH7">
        <v>-0.10235616</v>
      </c>
      <c r="DI7">
        <v>-0.19042195000000001</v>
      </c>
      <c r="DJ7">
        <v>7.7531719999999998E-2</v>
      </c>
      <c r="DK7">
        <v>-0.19522661999999999</v>
      </c>
      <c r="DL7">
        <v>-0.13095082</v>
      </c>
      <c r="DM7">
        <v>-6.0513240000000003E-2</v>
      </c>
      <c r="DN7">
        <v>0.50020885000000004</v>
      </c>
      <c r="DO7">
        <v>0.35778246000000002</v>
      </c>
      <c r="DP7">
        <v>-0.64273818000000005</v>
      </c>
      <c r="DQ7">
        <v>0.94671483000000001</v>
      </c>
      <c r="DR7">
        <v>-0.66113116000000005</v>
      </c>
      <c r="DS7">
        <v>7.7932630000000003E-2</v>
      </c>
      <c r="DT7">
        <v>-0.79014932000000004</v>
      </c>
      <c r="DU7">
        <v>1.3610861400000001</v>
      </c>
      <c r="DV7" s="10">
        <v>-0.64824150000000003</v>
      </c>
      <c r="DW7" s="8" t="s">
        <v>149</v>
      </c>
      <c r="DX7" t="s">
        <v>150</v>
      </c>
      <c r="DY7" s="10" t="s">
        <v>151</v>
      </c>
      <c r="DZ7" s="20">
        <v>37368</v>
      </c>
      <c r="EA7" s="21">
        <v>39850</v>
      </c>
      <c r="EB7" t="s">
        <v>152</v>
      </c>
      <c r="EC7" s="22">
        <v>44871</v>
      </c>
      <c r="ED7" t="b">
        <f t="shared" si="1"/>
        <v>0</v>
      </c>
    </row>
    <row r="8" spans="1:137" x14ac:dyDescent="0.2">
      <c r="A8" s="8" t="s">
        <v>153</v>
      </c>
      <c r="B8" s="8" t="s">
        <v>119</v>
      </c>
      <c r="C8" s="8" t="s">
        <v>154</v>
      </c>
      <c r="D8" s="2" t="s">
        <v>155</v>
      </c>
      <c r="E8" s="4">
        <v>0.56266277788089702</v>
      </c>
      <c r="F8" s="28" t="b">
        <v>0</v>
      </c>
      <c r="G8" s="29">
        <f t="shared" si="2"/>
        <v>0.75928370858103422</v>
      </c>
      <c r="H8" s="5" t="b">
        <f t="shared" si="0"/>
        <v>1</v>
      </c>
      <c r="I8" s="8">
        <v>68</v>
      </c>
      <c r="J8">
        <v>0</v>
      </c>
      <c r="K8">
        <v>39</v>
      </c>
      <c r="L8">
        <v>759</v>
      </c>
      <c r="M8">
        <v>6</v>
      </c>
      <c r="N8">
        <v>2</v>
      </c>
      <c r="O8">
        <v>96.906388940448693</v>
      </c>
      <c r="P8">
        <v>3</v>
      </c>
      <c r="Q8">
        <v>5</v>
      </c>
      <c r="R8">
        <v>2</v>
      </c>
      <c r="S8" s="10">
        <v>75.400000000000006</v>
      </c>
      <c r="T8" s="8">
        <v>1.3865274616354899</v>
      </c>
      <c r="U8">
        <v>-1.00517281761849</v>
      </c>
      <c r="V8">
        <v>1.5527186414958001</v>
      </c>
      <c r="W8">
        <v>-0.86184593201347903</v>
      </c>
      <c r="X8">
        <v>0.34522335867264098</v>
      </c>
      <c r="Y8">
        <v>-0.70788554533318204</v>
      </c>
      <c r="Z8">
        <v>1.59777147098995</v>
      </c>
      <c r="AA8">
        <v>8.8725172209350497E-3</v>
      </c>
      <c r="AB8">
        <v>1.4079858992310099</v>
      </c>
      <c r="AC8">
        <v>-0.68484317603607703</v>
      </c>
      <c r="AD8" s="10">
        <v>0.15157884884751099</v>
      </c>
      <c r="AE8" s="8">
        <v>0</v>
      </c>
      <c r="AF8">
        <v>0</v>
      </c>
      <c r="AG8">
        <v>0</v>
      </c>
      <c r="AH8">
        <v>0</v>
      </c>
      <c r="AI8">
        <v>1</v>
      </c>
      <c r="AJ8">
        <v>0</v>
      </c>
      <c r="AK8">
        <v>0</v>
      </c>
      <c r="AL8">
        <v>0</v>
      </c>
      <c r="AM8">
        <v>0</v>
      </c>
      <c r="AN8">
        <v>0</v>
      </c>
      <c r="AO8">
        <v>0</v>
      </c>
      <c r="AP8">
        <v>0</v>
      </c>
      <c r="AQ8">
        <v>0</v>
      </c>
      <c r="AR8">
        <v>0</v>
      </c>
      <c r="AS8">
        <v>0</v>
      </c>
      <c r="AT8">
        <v>0</v>
      </c>
      <c r="AU8">
        <v>0</v>
      </c>
      <c r="AV8">
        <v>0</v>
      </c>
      <c r="AW8">
        <v>0</v>
      </c>
      <c r="AX8">
        <v>0</v>
      </c>
      <c r="AY8">
        <v>0</v>
      </c>
      <c r="AZ8">
        <v>1</v>
      </c>
      <c r="BA8">
        <v>0</v>
      </c>
      <c r="BB8">
        <v>1</v>
      </c>
      <c r="BC8">
        <v>0</v>
      </c>
      <c r="BD8">
        <v>1</v>
      </c>
      <c r="BE8">
        <v>1</v>
      </c>
      <c r="BF8">
        <v>0</v>
      </c>
      <c r="BG8">
        <v>0</v>
      </c>
      <c r="BH8">
        <v>0</v>
      </c>
      <c r="BI8">
        <v>0</v>
      </c>
      <c r="BJ8">
        <v>0</v>
      </c>
      <c r="BK8">
        <v>1</v>
      </c>
      <c r="BL8">
        <v>0</v>
      </c>
      <c r="BM8">
        <v>0</v>
      </c>
      <c r="BN8">
        <v>1</v>
      </c>
      <c r="BO8">
        <v>0</v>
      </c>
      <c r="BP8">
        <v>0</v>
      </c>
      <c r="BQ8">
        <v>0</v>
      </c>
      <c r="BR8">
        <v>1</v>
      </c>
      <c r="BS8">
        <v>0</v>
      </c>
      <c r="BT8" s="10">
        <v>0</v>
      </c>
      <c r="BU8">
        <v>-4.2648743800000002</v>
      </c>
      <c r="BV8">
        <v>0.17994256</v>
      </c>
      <c r="BW8">
        <v>2.5512239999999999E-2</v>
      </c>
      <c r="BX8">
        <v>1.7140852600000001</v>
      </c>
      <c r="BY8">
        <v>1.2451467300000001</v>
      </c>
      <c r="BZ8">
        <v>4.38303536</v>
      </c>
      <c r="CA8">
        <v>1.0542348399999999</v>
      </c>
      <c r="CB8">
        <v>2.36271349</v>
      </c>
      <c r="CC8">
        <v>0</v>
      </c>
      <c r="CD8">
        <v>1.26633956</v>
      </c>
      <c r="CE8">
        <v>1.2966537600000001</v>
      </c>
      <c r="CF8">
        <v>-0.34830556000000001</v>
      </c>
      <c r="CG8">
        <v>0.60595251999999999</v>
      </c>
      <c r="CH8">
        <v>-0.27080598</v>
      </c>
      <c r="CI8">
        <v>0.69837139000000004</v>
      </c>
      <c r="CJ8">
        <v>2.3914729999999999E-2</v>
      </c>
      <c r="CK8">
        <v>-0.35324707</v>
      </c>
      <c r="CL8">
        <v>-4.8291489999999999E-2</v>
      </c>
      <c r="CM8">
        <v>0.58076517999999999</v>
      </c>
      <c r="CN8">
        <v>0.72541518999999999</v>
      </c>
      <c r="CO8">
        <v>-0.20022939000000001</v>
      </c>
      <c r="CP8">
        <v>-0.43475793000000001</v>
      </c>
      <c r="CQ8">
        <v>0.34422587999999998</v>
      </c>
      <c r="CR8">
        <v>-0.48495226000000002</v>
      </c>
      <c r="CS8">
        <v>0.18250256000000001</v>
      </c>
      <c r="CT8">
        <v>-0.16623276000000001</v>
      </c>
      <c r="CU8">
        <v>-9.4743999999999995E-2</v>
      </c>
      <c r="CV8">
        <v>-1.1689752</v>
      </c>
      <c r="CW8">
        <v>-0.52188942000000005</v>
      </c>
      <c r="CX8">
        <v>0.65815442999999996</v>
      </c>
      <c r="CY8">
        <v>9.3649330000000003E-2</v>
      </c>
      <c r="CZ8">
        <v>-0.16819777</v>
      </c>
      <c r="DA8">
        <v>-0.25450494000000001</v>
      </c>
      <c r="DB8">
        <v>0.25513289</v>
      </c>
      <c r="DC8">
        <v>2.5920289999999999E-2</v>
      </c>
      <c r="DD8">
        <v>-2.5292350000000002E-2</v>
      </c>
      <c r="DE8">
        <v>0.26950531</v>
      </c>
      <c r="DF8">
        <v>-0.26887736000000001</v>
      </c>
      <c r="DG8">
        <v>0.1029841</v>
      </c>
      <c r="DH8">
        <v>-0.10235616</v>
      </c>
      <c r="DI8">
        <v>-0.19042195000000001</v>
      </c>
      <c r="DJ8">
        <v>7.7531719999999998E-2</v>
      </c>
      <c r="DK8">
        <v>-0.19522661999999999</v>
      </c>
      <c r="DL8">
        <v>-0.13095082</v>
      </c>
      <c r="DM8">
        <v>-6.0513240000000003E-2</v>
      </c>
      <c r="DN8">
        <v>0.50020885000000004</v>
      </c>
      <c r="DO8">
        <v>0.35778246000000002</v>
      </c>
      <c r="DP8">
        <v>-0.64273818000000005</v>
      </c>
      <c r="DQ8">
        <v>0.94671483000000001</v>
      </c>
      <c r="DR8">
        <v>-0.66113116000000005</v>
      </c>
      <c r="DS8">
        <v>7.7932630000000003E-2</v>
      </c>
      <c r="DT8">
        <v>-0.79014932000000004</v>
      </c>
      <c r="DU8">
        <v>1.3610861400000001</v>
      </c>
      <c r="DV8" s="10">
        <v>-0.64824150000000003</v>
      </c>
      <c r="DW8" s="8" t="s">
        <v>156</v>
      </c>
      <c r="DX8" t="s">
        <v>157</v>
      </c>
      <c r="DY8" s="10" t="s">
        <v>158</v>
      </c>
      <c r="DZ8" s="20">
        <v>37047</v>
      </c>
      <c r="EA8" s="21">
        <v>37390</v>
      </c>
      <c r="EB8" t="s">
        <v>159</v>
      </c>
      <c r="EC8" s="22">
        <v>44489</v>
      </c>
      <c r="ED8" t="b">
        <f t="shared" si="1"/>
        <v>0</v>
      </c>
    </row>
    <row r="9" spans="1:137" x14ac:dyDescent="0.2">
      <c r="A9" s="8" t="s">
        <v>160</v>
      </c>
      <c r="B9" s="8" t="s">
        <v>127</v>
      </c>
      <c r="C9" s="8" t="s">
        <v>161</v>
      </c>
      <c r="D9" s="2" t="s">
        <v>162</v>
      </c>
      <c r="E9" s="4">
        <v>0.62332382074390802</v>
      </c>
      <c r="F9" s="28" t="b">
        <v>1</v>
      </c>
      <c r="G9" s="29">
        <f t="shared" si="2"/>
        <v>1.8552831334381788E-3</v>
      </c>
      <c r="H9" s="5" t="b">
        <f t="shared" si="0"/>
        <v>0</v>
      </c>
      <c r="I9" s="8">
        <v>38</v>
      </c>
      <c r="J9">
        <v>0</v>
      </c>
      <c r="K9">
        <v>29</v>
      </c>
      <c r="L9">
        <v>989</v>
      </c>
      <c r="M9">
        <v>2</v>
      </c>
      <c r="N9">
        <v>5</v>
      </c>
      <c r="O9">
        <v>54.986910371954401</v>
      </c>
      <c r="P9">
        <v>1</v>
      </c>
      <c r="Q9">
        <v>3</v>
      </c>
      <c r="R9">
        <v>5</v>
      </c>
      <c r="S9" s="10">
        <v>70.3</v>
      </c>
      <c r="T9" s="8">
        <v>-1.4316177855911101</v>
      </c>
      <c r="U9">
        <v>-1.00517281761849</v>
      </c>
      <c r="V9">
        <v>0.260670676864387</v>
      </c>
      <c r="W9">
        <v>-0.59372308100733096</v>
      </c>
      <c r="X9">
        <v>-0.92748948436013701</v>
      </c>
      <c r="Y9">
        <v>1.38181348148064</v>
      </c>
      <c r="Z9">
        <v>0.155293060612749</v>
      </c>
      <c r="AA9">
        <v>-1.4107302381286499</v>
      </c>
      <c r="AB9">
        <v>-4.5418899975194001E-2</v>
      </c>
      <c r="AC9">
        <v>1.42236659638262</v>
      </c>
      <c r="AD9" s="10">
        <v>-0.94885122819492396</v>
      </c>
      <c r="AE9" s="8">
        <v>0</v>
      </c>
      <c r="AF9">
        <v>0</v>
      </c>
      <c r="AG9">
        <v>0</v>
      </c>
      <c r="AH9">
        <v>0</v>
      </c>
      <c r="AI9">
        <v>1</v>
      </c>
      <c r="AJ9">
        <v>0</v>
      </c>
      <c r="AK9">
        <v>0</v>
      </c>
      <c r="AL9">
        <v>0</v>
      </c>
      <c r="AM9">
        <v>0</v>
      </c>
      <c r="AN9">
        <v>0</v>
      </c>
      <c r="AO9">
        <v>0</v>
      </c>
      <c r="AP9">
        <v>0</v>
      </c>
      <c r="AQ9">
        <v>0</v>
      </c>
      <c r="AR9">
        <v>0</v>
      </c>
      <c r="AS9">
        <v>0</v>
      </c>
      <c r="AT9">
        <v>0</v>
      </c>
      <c r="AU9">
        <v>0</v>
      </c>
      <c r="AV9">
        <v>0</v>
      </c>
      <c r="AW9">
        <v>0</v>
      </c>
      <c r="AX9">
        <v>0</v>
      </c>
      <c r="AY9">
        <v>0</v>
      </c>
      <c r="AZ9">
        <v>1</v>
      </c>
      <c r="BA9">
        <v>1</v>
      </c>
      <c r="BB9">
        <v>0</v>
      </c>
      <c r="BC9">
        <v>1</v>
      </c>
      <c r="BD9">
        <v>0</v>
      </c>
      <c r="BE9">
        <v>1</v>
      </c>
      <c r="BF9">
        <v>0</v>
      </c>
      <c r="BG9">
        <v>1</v>
      </c>
      <c r="BH9">
        <v>0</v>
      </c>
      <c r="BI9">
        <v>0</v>
      </c>
      <c r="BJ9">
        <v>0</v>
      </c>
      <c r="BK9">
        <v>0</v>
      </c>
      <c r="BL9">
        <v>0</v>
      </c>
      <c r="BM9">
        <v>0</v>
      </c>
      <c r="BN9">
        <v>1</v>
      </c>
      <c r="BO9">
        <v>0</v>
      </c>
      <c r="BP9">
        <v>0</v>
      </c>
      <c r="BQ9">
        <v>0</v>
      </c>
      <c r="BR9">
        <v>1</v>
      </c>
      <c r="BS9">
        <v>0</v>
      </c>
      <c r="BT9" s="10">
        <v>0</v>
      </c>
      <c r="BU9">
        <v>-4.2648743800000002</v>
      </c>
      <c r="BV9">
        <v>0.17994256</v>
      </c>
      <c r="BW9">
        <v>2.5512239999999999E-2</v>
      </c>
      <c r="BX9">
        <v>1.7140852600000001</v>
      </c>
      <c r="BY9">
        <v>1.2451467300000001</v>
      </c>
      <c r="BZ9">
        <v>4.38303536</v>
      </c>
      <c r="CA9">
        <v>1.0542348399999999</v>
      </c>
      <c r="CB9">
        <v>2.36271349</v>
      </c>
      <c r="CC9">
        <v>0</v>
      </c>
      <c r="CD9">
        <v>1.26633956</v>
      </c>
      <c r="CE9">
        <v>1.2966537600000001</v>
      </c>
      <c r="CF9">
        <v>-0.34830556000000001</v>
      </c>
      <c r="CG9">
        <v>0.60595251999999999</v>
      </c>
      <c r="CH9">
        <v>-0.27080598</v>
      </c>
      <c r="CI9">
        <v>0.69837139000000004</v>
      </c>
      <c r="CJ9">
        <v>2.3914729999999999E-2</v>
      </c>
      <c r="CK9">
        <v>-0.35324707</v>
      </c>
      <c r="CL9">
        <v>-4.8291489999999999E-2</v>
      </c>
      <c r="CM9">
        <v>0.58076517999999999</v>
      </c>
      <c r="CN9">
        <v>0.72541518999999999</v>
      </c>
      <c r="CO9">
        <v>-0.20022939000000001</v>
      </c>
      <c r="CP9">
        <v>-0.43475793000000001</v>
      </c>
      <c r="CQ9">
        <v>0.34422587999999998</v>
      </c>
      <c r="CR9">
        <v>-0.48495226000000002</v>
      </c>
      <c r="CS9">
        <v>0.18250256000000001</v>
      </c>
      <c r="CT9">
        <v>-0.16623276000000001</v>
      </c>
      <c r="CU9">
        <v>-9.4743999999999995E-2</v>
      </c>
      <c r="CV9">
        <v>-1.1689752</v>
      </c>
      <c r="CW9">
        <v>-0.52188942000000005</v>
      </c>
      <c r="CX9">
        <v>0.65815442999999996</v>
      </c>
      <c r="CY9">
        <v>9.3649330000000003E-2</v>
      </c>
      <c r="CZ9">
        <v>-0.16819777</v>
      </c>
      <c r="DA9">
        <v>-0.25450494000000001</v>
      </c>
      <c r="DB9">
        <v>0.25513289</v>
      </c>
      <c r="DC9">
        <v>2.5920289999999999E-2</v>
      </c>
      <c r="DD9">
        <v>-2.5292350000000002E-2</v>
      </c>
      <c r="DE9">
        <v>0.26950531</v>
      </c>
      <c r="DF9">
        <v>-0.26887736000000001</v>
      </c>
      <c r="DG9">
        <v>0.1029841</v>
      </c>
      <c r="DH9">
        <v>-0.10235616</v>
      </c>
      <c r="DI9">
        <v>-0.19042195000000001</v>
      </c>
      <c r="DJ9">
        <v>7.7531719999999998E-2</v>
      </c>
      <c r="DK9">
        <v>-0.19522661999999999</v>
      </c>
      <c r="DL9">
        <v>-0.13095082</v>
      </c>
      <c r="DM9">
        <v>-6.0513240000000003E-2</v>
      </c>
      <c r="DN9">
        <v>0.50020885000000004</v>
      </c>
      <c r="DO9">
        <v>0.35778246000000002</v>
      </c>
      <c r="DP9">
        <v>-0.64273818000000005</v>
      </c>
      <c r="DQ9">
        <v>0.94671483000000001</v>
      </c>
      <c r="DR9">
        <v>-0.66113116000000005</v>
      </c>
      <c r="DS9">
        <v>7.7932630000000003E-2</v>
      </c>
      <c r="DT9">
        <v>-0.79014932000000004</v>
      </c>
      <c r="DU9">
        <v>1.3610861400000001</v>
      </c>
      <c r="DV9" s="10">
        <v>-0.64824150000000003</v>
      </c>
      <c r="DW9" s="8" t="s">
        <v>163</v>
      </c>
      <c r="DX9" t="s">
        <v>164</v>
      </c>
      <c r="DY9" s="10" t="s">
        <v>165</v>
      </c>
      <c r="DZ9" s="20">
        <v>35470</v>
      </c>
      <c r="EA9" s="21">
        <v>38091</v>
      </c>
      <c r="EB9" t="s">
        <v>166</v>
      </c>
      <c r="EC9" s="22">
        <v>44458</v>
      </c>
      <c r="ED9" t="b">
        <f t="shared" si="1"/>
        <v>0</v>
      </c>
    </row>
    <row r="10" spans="1:137" x14ac:dyDescent="0.2">
      <c r="A10" s="8" t="s">
        <v>167</v>
      </c>
      <c r="B10" s="8" t="s">
        <v>168</v>
      </c>
      <c r="C10" s="8" t="s">
        <v>135</v>
      </c>
      <c r="D10" s="2" t="s">
        <v>169</v>
      </c>
      <c r="E10" s="4">
        <v>0.66365058831530799</v>
      </c>
      <c r="F10" s="28" t="b">
        <v>1</v>
      </c>
      <c r="G10" s="29">
        <f t="shared" si="2"/>
        <v>0.84882120657781934</v>
      </c>
      <c r="H10" s="5" t="b">
        <f t="shared" si="0"/>
        <v>1</v>
      </c>
      <c r="I10" s="8">
        <v>61</v>
      </c>
      <c r="J10">
        <v>0</v>
      </c>
      <c r="K10">
        <v>35</v>
      </c>
      <c r="L10">
        <v>2403</v>
      </c>
      <c r="M10">
        <v>3</v>
      </c>
      <c r="N10">
        <v>1</v>
      </c>
      <c r="O10">
        <v>89.3252941576539</v>
      </c>
      <c r="P10">
        <v>1</v>
      </c>
      <c r="Q10">
        <v>5</v>
      </c>
      <c r="R10">
        <v>3</v>
      </c>
      <c r="S10" s="10">
        <v>71.7</v>
      </c>
      <c r="T10" s="8">
        <v>0.72896023728261505</v>
      </c>
      <c r="U10">
        <v>-1.00517281761849</v>
      </c>
      <c r="V10">
        <v>1.0358994556432299</v>
      </c>
      <c r="W10">
        <v>1.05464957691742</v>
      </c>
      <c r="X10">
        <v>-0.60931127360194304</v>
      </c>
      <c r="Y10">
        <v>-1.4044518876044501</v>
      </c>
      <c r="Z10">
        <v>1.33690072725356</v>
      </c>
      <c r="AA10">
        <v>-1.4107302381286499</v>
      </c>
      <c r="AB10">
        <v>1.4079858992310099</v>
      </c>
      <c r="AC10">
        <v>1.7560081436822399E-2</v>
      </c>
      <c r="AD10" s="10">
        <v>-0.64677238351660704</v>
      </c>
      <c r="AE10" s="8">
        <v>0</v>
      </c>
      <c r="AF10">
        <v>0</v>
      </c>
      <c r="AG10">
        <v>0</v>
      </c>
      <c r="AH10">
        <v>0</v>
      </c>
      <c r="AI10">
        <v>0</v>
      </c>
      <c r="AJ10">
        <v>0</v>
      </c>
      <c r="AK10">
        <v>1</v>
      </c>
      <c r="AL10">
        <v>0</v>
      </c>
      <c r="AM10">
        <v>0</v>
      </c>
      <c r="AN10">
        <v>0</v>
      </c>
      <c r="AO10">
        <v>0</v>
      </c>
      <c r="AP10">
        <v>0</v>
      </c>
      <c r="AQ10">
        <v>0</v>
      </c>
      <c r="AR10">
        <v>0</v>
      </c>
      <c r="AS10">
        <v>0</v>
      </c>
      <c r="AT10">
        <v>0</v>
      </c>
      <c r="AU10">
        <v>0</v>
      </c>
      <c r="AV10">
        <v>0</v>
      </c>
      <c r="AW10">
        <v>0</v>
      </c>
      <c r="AX10">
        <v>0</v>
      </c>
      <c r="AY10">
        <v>0</v>
      </c>
      <c r="AZ10">
        <v>1</v>
      </c>
      <c r="BA10">
        <v>1</v>
      </c>
      <c r="BB10">
        <v>0</v>
      </c>
      <c r="BC10">
        <v>1</v>
      </c>
      <c r="BD10">
        <v>0</v>
      </c>
      <c r="BE10">
        <v>1</v>
      </c>
      <c r="BF10">
        <v>0</v>
      </c>
      <c r="BG10">
        <v>0</v>
      </c>
      <c r="BH10">
        <v>0</v>
      </c>
      <c r="BI10">
        <v>1</v>
      </c>
      <c r="BJ10">
        <v>0</v>
      </c>
      <c r="BK10">
        <v>0</v>
      </c>
      <c r="BL10">
        <v>0</v>
      </c>
      <c r="BM10">
        <v>0</v>
      </c>
      <c r="BN10">
        <v>1</v>
      </c>
      <c r="BO10">
        <v>0</v>
      </c>
      <c r="BP10">
        <v>0</v>
      </c>
      <c r="BQ10">
        <v>0</v>
      </c>
      <c r="BR10">
        <v>0</v>
      </c>
      <c r="BS10">
        <v>1</v>
      </c>
      <c r="BT10" s="10">
        <v>0</v>
      </c>
      <c r="BU10">
        <v>-4.2648743800000002</v>
      </c>
      <c r="BV10">
        <v>0.17994256</v>
      </c>
      <c r="BW10">
        <v>2.5512239999999999E-2</v>
      </c>
      <c r="BX10">
        <v>1.7140852600000001</v>
      </c>
      <c r="BY10">
        <v>1.2451467300000001</v>
      </c>
      <c r="BZ10">
        <v>4.38303536</v>
      </c>
      <c r="CA10">
        <v>1.0542348399999999</v>
      </c>
      <c r="CB10">
        <v>2.36271349</v>
      </c>
      <c r="CC10">
        <v>0</v>
      </c>
      <c r="CD10">
        <v>1.26633956</v>
      </c>
      <c r="CE10">
        <v>1.2966537600000001</v>
      </c>
      <c r="CF10">
        <v>-0.34830556000000001</v>
      </c>
      <c r="CG10">
        <v>0.60595251999999999</v>
      </c>
      <c r="CH10">
        <v>-0.27080598</v>
      </c>
      <c r="CI10">
        <v>0.69837139000000004</v>
      </c>
      <c r="CJ10">
        <v>2.3914729999999999E-2</v>
      </c>
      <c r="CK10">
        <v>-0.35324707</v>
      </c>
      <c r="CL10">
        <v>-4.8291489999999999E-2</v>
      </c>
      <c r="CM10">
        <v>0.58076517999999999</v>
      </c>
      <c r="CN10">
        <v>0.72541518999999999</v>
      </c>
      <c r="CO10">
        <v>-0.20022939000000001</v>
      </c>
      <c r="CP10">
        <v>-0.43475793000000001</v>
      </c>
      <c r="CQ10">
        <v>0.34422587999999998</v>
      </c>
      <c r="CR10">
        <v>-0.48495226000000002</v>
      </c>
      <c r="CS10">
        <v>0.18250256000000001</v>
      </c>
      <c r="CT10">
        <v>-0.16623276000000001</v>
      </c>
      <c r="CU10">
        <v>-9.4743999999999995E-2</v>
      </c>
      <c r="CV10">
        <v>-1.1689752</v>
      </c>
      <c r="CW10">
        <v>-0.52188942000000005</v>
      </c>
      <c r="CX10">
        <v>0.65815442999999996</v>
      </c>
      <c r="CY10">
        <v>9.3649330000000003E-2</v>
      </c>
      <c r="CZ10">
        <v>-0.16819777</v>
      </c>
      <c r="DA10">
        <v>-0.25450494000000001</v>
      </c>
      <c r="DB10">
        <v>0.25513289</v>
      </c>
      <c r="DC10">
        <v>2.5920289999999999E-2</v>
      </c>
      <c r="DD10">
        <v>-2.5292350000000002E-2</v>
      </c>
      <c r="DE10">
        <v>0.26950531</v>
      </c>
      <c r="DF10">
        <v>-0.26887736000000001</v>
      </c>
      <c r="DG10">
        <v>0.1029841</v>
      </c>
      <c r="DH10">
        <v>-0.10235616</v>
      </c>
      <c r="DI10">
        <v>-0.19042195000000001</v>
      </c>
      <c r="DJ10">
        <v>7.7531719999999998E-2</v>
      </c>
      <c r="DK10">
        <v>-0.19522661999999999</v>
      </c>
      <c r="DL10">
        <v>-0.13095082</v>
      </c>
      <c r="DM10">
        <v>-6.0513240000000003E-2</v>
      </c>
      <c r="DN10">
        <v>0.50020885000000004</v>
      </c>
      <c r="DO10">
        <v>0.35778246000000002</v>
      </c>
      <c r="DP10">
        <v>-0.64273818000000005</v>
      </c>
      <c r="DQ10">
        <v>0.94671483000000001</v>
      </c>
      <c r="DR10">
        <v>-0.66113116000000005</v>
      </c>
      <c r="DS10">
        <v>7.7932630000000003E-2</v>
      </c>
      <c r="DT10">
        <v>-0.79014932000000004</v>
      </c>
      <c r="DU10">
        <v>1.3610861400000001</v>
      </c>
      <c r="DV10" s="10">
        <v>-0.64824150000000003</v>
      </c>
      <c r="DW10" s="8" t="s">
        <v>170</v>
      </c>
      <c r="DX10" t="s">
        <v>171</v>
      </c>
      <c r="DY10" s="10" t="s">
        <v>172</v>
      </c>
      <c r="DZ10" s="20">
        <v>35988</v>
      </c>
      <c r="EA10" s="21">
        <v>36812</v>
      </c>
      <c r="EB10" t="s">
        <v>173</v>
      </c>
      <c r="EC10" s="22">
        <v>44216</v>
      </c>
      <c r="ED10" t="b">
        <f t="shared" si="1"/>
        <v>1</v>
      </c>
    </row>
    <row r="11" spans="1:137" x14ac:dyDescent="0.2">
      <c r="A11" s="8" t="s">
        <v>174</v>
      </c>
      <c r="B11" s="8" t="s">
        <v>168</v>
      </c>
      <c r="C11" s="8" t="s">
        <v>120</v>
      </c>
      <c r="D11" s="2" t="s">
        <v>175</v>
      </c>
      <c r="E11" s="4">
        <v>0.54524989097777898</v>
      </c>
      <c r="F11" s="28" t="b">
        <v>0</v>
      </c>
      <c r="G11" s="29">
        <f t="shared" si="2"/>
        <v>2.3301078412614349E-4</v>
      </c>
      <c r="H11" s="5" t="b">
        <f t="shared" si="0"/>
        <v>0</v>
      </c>
      <c r="I11" s="8">
        <v>45</v>
      </c>
      <c r="J11">
        <v>2</v>
      </c>
      <c r="K11">
        <v>14</v>
      </c>
      <c r="L11">
        <v>534</v>
      </c>
      <c r="M11">
        <v>3</v>
      </c>
      <c r="N11">
        <v>5</v>
      </c>
      <c r="O11">
        <v>79.241612155556297</v>
      </c>
      <c r="P11">
        <v>4</v>
      </c>
      <c r="Q11">
        <v>3</v>
      </c>
      <c r="R11">
        <v>1</v>
      </c>
      <c r="S11" s="10">
        <v>71.8</v>
      </c>
      <c r="T11" s="8">
        <v>-0.77405056123824101</v>
      </c>
      <c r="U11">
        <v>1.0203643463482399</v>
      </c>
      <c r="V11">
        <v>-1.6774012700827301</v>
      </c>
      <c r="W11">
        <v>-1.1241400253890499</v>
      </c>
      <c r="X11">
        <v>-0.60931127360194304</v>
      </c>
      <c r="Y11">
        <v>1.38181348148064</v>
      </c>
      <c r="Z11">
        <v>0.98991421688062997</v>
      </c>
      <c r="AA11">
        <v>0.71867389489572897</v>
      </c>
      <c r="AB11">
        <v>-4.5418899975194001E-2</v>
      </c>
      <c r="AC11">
        <v>-1.38724643350897</v>
      </c>
      <c r="AD11" s="10">
        <v>-0.62519532318244297</v>
      </c>
      <c r="AE11" s="8">
        <v>0</v>
      </c>
      <c r="AF11">
        <v>0</v>
      </c>
      <c r="AG11">
        <v>0</v>
      </c>
      <c r="AH11">
        <v>0</v>
      </c>
      <c r="AI11">
        <v>0</v>
      </c>
      <c r="AJ11">
        <v>0</v>
      </c>
      <c r="AK11">
        <v>0</v>
      </c>
      <c r="AL11">
        <v>0</v>
      </c>
      <c r="AM11">
        <v>0</v>
      </c>
      <c r="AN11">
        <v>0</v>
      </c>
      <c r="AO11">
        <v>0</v>
      </c>
      <c r="AP11">
        <v>0</v>
      </c>
      <c r="AQ11">
        <v>1</v>
      </c>
      <c r="AR11">
        <v>0</v>
      </c>
      <c r="AS11">
        <v>0</v>
      </c>
      <c r="AT11">
        <v>0</v>
      </c>
      <c r="AU11">
        <v>0</v>
      </c>
      <c r="AV11">
        <v>0</v>
      </c>
      <c r="AW11">
        <v>0</v>
      </c>
      <c r="AX11">
        <v>0</v>
      </c>
      <c r="AY11">
        <v>0</v>
      </c>
      <c r="AZ11">
        <v>1</v>
      </c>
      <c r="BA11">
        <v>1</v>
      </c>
      <c r="BB11">
        <v>0</v>
      </c>
      <c r="BC11">
        <v>0</v>
      </c>
      <c r="BD11">
        <v>1</v>
      </c>
      <c r="BE11">
        <v>1</v>
      </c>
      <c r="BF11">
        <v>0</v>
      </c>
      <c r="BG11">
        <v>0</v>
      </c>
      <c r="BH11">
        <v>0</v>
      </c>
      <c r="BI11">
        <v>1</v>
      </c>
      <c r="BJ11">
        <v>0</v>
      </c>
      <c r="BK11">
        <v>0</v>
      </c>
      <c r="BL11">
        <v>0</v>
      </c>
      <c r="BM11">
        <v>0</v>
      </c>
      <c r="BN11">
        <v>0</v>
      </c>
      <c r="BO11">
        <v>0</v>
      </c>
      <c r="BP11">
        <v>1</v>
      </c>
      <c r="BQ11">
        <v>0</v>
      </c>
      <c r="BR11">
        <v>0</v>
      </c>
      <c r="BS11">
        <v>1</v>
      </c>
      <c r="BT11" s="10">
        <v>0</v>
      </c>
      <c r="BU11">
        <v>-4.2648743800000002</v>
      </c>
      <c r="BV11">
        <v>0.17994256</v>
      </c>
      <c r="BW11">
        <v>2.5512239999999999E-2</v>
      </c>
      <c r="BX11">
        <v>1.7140852600000001</v>
      </c>
      <c r="BY11">
        <v>1.2451467300000001</v>
      </c>
      <c r="BZ11">
        <v>4.38303536</v>
      </c>
      <c r="CA11">
        <v>1.0542348399999999</v>
      </c>
      <c r="CB11">
        <v>2.36271349</v>
      </c>
      <c r="CC11">
        <v>0</v>
      </c>
      <c r="CD11">
        <v>1.26633956</v>
      </c>
      <c r="CE11">
        <v>1.2966537600000001</v>
      </c>
      <c r="CF11">
        <v>-0.34830556000000001</v>
      </c>
      <c r="CG11">
        <v>0.60595251999999999</v>
      </c>
      <c r="CH11">
        <v>-0.27080598</v>
      </c>
      <c r="CI11">
        <v>0.69837139000000004</v>
      </c>
      <c r="CJ11">
        <v>2.3914729999999999E-2</v>
      </c>
      <c r="CK11">
        <v>-0.35324707</v>
      </c>
      <c r="CL11">
        <v>-4.8291489999999999E-2</v>
      </c>
      <c r="CM11">
        <v>0.58076517999999999</v>
      </c>
      <c r="CN11">
        <v>0.72541518999999999</v>
      </c>
      <c r="CO11">
        <v>-0.20022939000000001</v>
      </c>
      <c r="CP11">
        <v>-0.43475793000000001</v>
      </c>
      <c r="CQ11">
        <v>0.34422587999999998</v>
      </c>
      <c r="CR11">
        <v>-0.48495226000000002</v>
      </c>
      <c r="CS11">
        <v>0.18250256000000001</v>
      </c>
      <c r="CT11">
        <v>-0.16623276000000001</v>
      </c>
      <c r="CU11">
        <v>-9.4743999999999995E-2</v>
      </c>
      <c r="CV11">
        <v>-1.1689752</v>
      </c>
      <c r="CW11">
        <v>-0.52188942000000005</v>
      </c>
      <c r="CX11">
        <v>0.65815442999999996</v>
      </c>
      <c r="CY11">
        <v>9.3649330000000003E-2</v>
      </c>
      <c r="CZ11">
        <v>-0.16819777</v>
      </c>
      <c r="DA11">
        <v>-0.25450494000000001</v>
      </c>
      <c r="DB11">
        <v>0.25513289</v>
      </c>
      <c r="DC11">
        <v>2.5920289999999999E-2</v>
      </c>
      <c r="DD11">
        <v>-2.5292350000000002E-2</v>
      </c>
      <c r="DE11">
        <v>0.26950531</v>
      </c>
      <c r="DF11">
        <v>-0.26887736000000001</v>
      </c>
      <c r="DG11">
        <v>0.1029841</v>
      </c>
      <c r="DH11">
        <v>-0.10235616</v>
      </c>
      <c r="DI11">
        <v>-0.19042195000000001</v>
      </c>
      <c r="DJ11">
        <v>7.7531719999999998E-2</v>
      </c>
      <c r="DK11">
        <v>-0.19522661999999999</v>
      </c>
      <c r="DL11">
        <v>-0.13095082</v>
      </c>
      <c r="DM11">
        <v>-6.0513240000000003E-2</v>
      </c>
      <c r="DN11">
        <v>0.50020885000000004</v>
      </c>
      <c r="DO11">
        <v>0.35778246000000002</v>
      </c>
      <c r="DP11">
        <v>-0.64273818000000005</v>
      </c>
      <c r="DQ11">
        <v>0.94671483000000001</v>
      </c>
      <c r="DR11">
        <v>-0.66113116000000005</v>
      </c>
      <c r="DS11">
        <v>7.7932630000000003E-2</v>
      </c>
      <c r="DT11">
        <v>-0.79014932000000004</v>
      </c>
      <c r="DU11">
        <v>1.3610861400000001</v>
      </c>
      <c r="DV11" s="10">
        <v>-0.64824150000000003</v>
      </c>
      <c r="DW11" s="8" t="s">
        <v>176</v>
      </c>
      <c r="DX11" t="s">
        <v>177</v>
      </c>
      <c r="DY11" s="10" t="s">
        <v>178</v>
      </c>
      <c r="DZ11" s="20">
        <v>35390</v>
      </c>
      <c r="EA11" s="21">
        <v>38157</v>
      </c>
      <c r="EB11" t="s">
        <v>179</v>
      </c>
      <c r="EC11" s="22">
        <v>45109</v>
      </c>
      <c r="ED11" t="b">
        <f t="shared" si="1"/>
        <v>1</v>
      </c>
    </row>
    <row r="12" spans="1:137" x14ac:dyDescent="0.2">
      <c r="A12" s="8" t="s">
        <v>180</v>
      </c>
      <c r="B12" s="8" t="s">
        <v>127</v>
      </c>
      <c r="C12" s="8" t="s">
        <v>181</v>
      </c>
      <c r="D12" s="2" t="s">
        <v>182</v>
      </c>
      <c r="E12" s="4">
        <v>0.41131468579085001</v>
      </c>
      <c r="F12" s="28" t="b">
        <v>0</v>
      </c>
      <c r="G12" s="29">
        <f t="shared" si="2"/>
        <v>1.24611379478813E-2</v>
      </c>
      <c r="H12" s="5" t="b">
        <f t="shared" si="0"/>
        <v>0</v>
      </c>
      <c r="I12" s="8">
        <v>54</v>
      </c>
      <c r="J12">
        <v>1</v>
      </c>
      <c r="K12">
        <v>24</v>
      </c>
      <c r="L12">
        <v>2883</v>
      </c>
      <c r="M12">
        <v>6</v>
      </c>
      <c r="N12">
        <v>3</v>
      </c>
      <c r="O12">
        <v>73.990676228758403</v>
      </c>
      <c r="P12">
        <v>2</v>
      </c>
      <c r="Q12">
        <v>1</v>
      </c>
      <c r="R12">
        <v>1</v>
      </c>
      <c r="S12" s="10">
        <v>73.8</v>
      </c>
      <c r="T12" s="8">
        <v>7.1393012929740499E-2</v>
      </c>
      <c r="U12">
        <v>7.5957643648752104E-3</v>
      </c>
      <c r="V12">
        <v>-0.38535330545132002</v>
      </c>
      <c r="W12">
        <v>1.61421030945199</v>
      </c>
      <c r="X12">
        <v>0.34522335867264098</v>
      </c>
      <c r="Y12">
        <v>-1.13192030619081E-2</v>
      </c>
      <c r="Z12">
        <v>0.80922585988439599</v>
      </c>
      <c r="AA12">
        <v>-0.70092886045385905</v>
      </c>
      <c r="AB12">
        <v>-1.4988236991813999</v>
      </c>
      <c r="AC12">
        <v>-1.38724643350897</v>
      </c>
      <c r="AD12" s="10">
        <v>-0.193654116499136</v>
      </c>
      <c r="AE12" s="8">
        <v>0</v>
      </c>
      <c r="AF12">
        <v>0</v>
      </c>
      <c r="AG12">
        <v>0</v>
      </c>
      <c r="AH12">
        <v>0</v>
      </c>
      <c r="AI12">
        <v>0</v>
      </c>
      <c r="AJ12">
        <v>0</v>
      </c>
      <c r="AK12">
        <v>0</v>
      </c>
      <c r="AL12">
        <v>0</v>
      </c>
      <c r="AM12">
        <v>0</v>
      </c>
      <c r="AN12">
        <v>0</v>
      </c>
      <c r="AO12">
        <v>0</v>
      </c>
      <c r="AP12">
        <v>0</v>
      </c>
      <c r="AQ12">
        <v>0</v>
      </c>
      <c r="AR12">
        <v>0</v>
      </c>
      <c r="AS12">
        <v>0</v>
      </c>
      <c r="AT12">
        <v>0</v>
      </c>
      <c r="AU12">
        <v>0</v>
      </c>
      <c r="AV12">
        <v>0</v>
      </c>
      <c r="AW12">
        <v>1</v>
      </c>
      <c r="AX12">
        <v>0</v>
      </c>
      <c r="AY12">
        <v>1</v>
      </c>
      <c r="AZ12">
        <v>0</v>
      </c>
      <c r="BA12">
        <v>0</v>
      </c>
      <c r="BB12">
        <v>1</v>
      </c>
      <c r="BC12">
        <v>1</v>
      </c>
      <c r="BD12">
        <v>0</v>
      </c>
      <c r="BE12">
        <v>1</v>
      </c>
      <c r="BF12">
        <v>0</v>
      </c>
      <c r="BG12">
        <v>0</v>
      </c>
      <c r="BH12">
        <v>0</v>
      </c>
      <c r="BI12">
        <v>0</v>
      </c>
      <c r="BJ12">
        <v>1</v>
      </c>
      <c r="BK12">
        <v>0</v>
      </c>
      <c r="BL12">
        <v>0</v>
      </c>
      <c r="BM12">
        <v>0</v>
      </c>
      <c r="BN12">
        <v>0</v>
      </c>
      <c r="BO12">
        <v>0</v>
      </c>
      <c r="BP12">
        <v>1</v>
      </c>
      <c r="BQ12">
        <v>0</v>
      </c>
      <c r="BR12">
        <v>0</v>
      </c>
      <c r="BS12">
        <v>0</v>
      </c>
      <c r="BT12" s="10">
        <v>1</v>
      </c>
      <c r="BU12">
        <v>-4.2648743800000002</v>
      </c>
      <c r="BV12">
        <v>0.17994256</v>
      </c>
      <c r="BW12">
        <v>2.5512239999999999E-2</v>
      </c>
      <c r="BX12">
        <v>1.7140852600000001</v>
      </c>
      <c r="BY12">
        <v>1.2451467300000001</v>
      </c>
      <c r="BZ12">
        <v>4.38303536</v>
      </c>
      <c r="CA12">
        <v>1.0542348399999999</v>
      </c>
      <c r="CB12">
        <v>2.36271349</v>
      </c>
      <c r="CC12">
        <v>0</v>
      </c>
      <c r="CD12">
        <v>1.26633956</v>
      </c>
      <c r="CE12">
        <v>1.2966537600000001</v>
      </c>
      <c r="CF12">
        <v>-0.34830556000000001</v>
      </c>
      <c r="CG12">
        <v>0.60595251999999999</v>
      </c>
      <c r="CH12">
        <v>-0.27080598</v>
      </c>
      <c r="CI12">
        <v>0.69837139000000004</v>
      </c>
      <c r="CJ12">
        <v>2.3914729999999999E-2</v>
      </c>
      <c r="CK12">
        <v>-0.35324707</v>
      </c>
      <c r="CL12">
        <v>-4.8291489999999999E-2</v>
      </c>
      <c r="CM12">
        <v>0.58076517999999999</v>
      </c>
      <c r="CN12">
        <v>0.72541518999999999</v>
      </c>
      <c r="CO12">
        <v>-0.20022939000000001</v>
      </c>
      <c r="CP12">
        <v>-0.43475793000000001</v>
      </c>
      <c r="CQ12">
        <v>0.34422587999999998</v>
      </c>
      <c r="CR12">
        <v>-0.48495226000000002</v>
      </c>
      <c r="CS12">
        <v>0.18250256000000001</v>
      </c>
      <c r="CT12">
        <v>-0.16623276000000001</v>
      </c>
      <c r="CU12">
        <v>-9.4743999999999995E-2</v>
      </c>
      <c r="CV12">
        <v>-1.1689752</v>
      </c>
      <c r="CW12">
        <v>-0.52188942000000005</v>
      </c>
      <c r="CX12">
        <v>0.65815442999999996</v>
      </c>
      <c r="CY12">
        <v>9.3649330000000003E-2</v>
      </c>
      <c r="CZ12">
        <v>-0.16819777</v>
      </c>
      <c r="DA12">
        <v>-0.25450494000000001</v>
      </c>
      <c r="DB12">
        <v>0.25513289</v>
      </c>
      <c r="DC12">
        <v>2.5920289999999999E-2</v>
      </c>
      <c r="DD12">
        <v>-2.5292350000000002E-2</v>
      </c>
      <c r="DE12">
        <v>0.26950531</v>
      </c>
      <c r="DF12">
        <v>-0.26887736000000001</v>
      </c>
      <c r="DG12">
        <v>0.1029841</v>
      </c>
      <c r="DH12">
        <v>-0.10235616</v>
      </c>
      <c r="DI12">
        <v>-0.19042195000000001</v>
      </c>
      <c r="DJ12">
        <v>7.7531719999999998E-2</v>
      </c>
      <c r="DK12">
        <v>-0.19522661999999999</v>
      </c>
      <c r="DL12">
        <v>-0.13095082</v>
      </c>
      <c r="DM12">
        <v>-6.0513240000000003E-2</v>
      </c>
      <c r="DN12">
        <v>0.50020885000000004</v>
      </c>
      <c r="DO12">
        <v>0.35778246000000002</v>
      </c>
      <c r="DP12">
        <v>-0.64273818000000005</v>
      </c>
      <c r="DQ12">
        <v>0.94671483000000001</v>
      </c>
      <c r="DR12">
        <v>-0.66113116000000005</v>
      </c>
      <c r="DS12">
        <v>7.7932630000000003E-2</v>
      </c>
      <c r="DT12">
        <v>-0.79014932000000004</v>
      </c>
      <c r="DU12">
        <v>1.3610861400000001</v>
      </c>
      <c r="DV12" s="10">
        <v>-0.64824150000000003</v>
      </c>
      <c r="DW12" s="8" t="s">
        <v>183</v>
      </c>
      <c r="DX12" t="s">
        <v>184</v>
      </c>
      <c r="DY12" s="10" t="s">
        <v>185</v>
      </c>
      <c r="DZ12" s="20">
        <v>38166</v>
      </c>
      <c r="EA12" s="21">
        <v>39119</v>
      </c>
      <c r="EB12" t="s">
        <v>186</v>
      </c>
      <c r="EC12" s="22">
        <v>44409</v>
      </c>
      <c r="ED12" t="b">
        <f t="shared" si="1"/>
        <v>1</v>
      </c>
    </row>
    <row r="13" spans="1:137" x14ac:dyDescent="0.2">
      <c r="A13" s="8" t="s">
        <v>187</v>
      </c>
      <c r="B13" s="8" t="s">
        <v>168</v>
      </c>
      <c r="C13" s="8" t="s">
        <v>188</v>
      </c>
      <c r="D13" s="2" t="s">
        <v>189</v>
      </c>
      <c r="E13" s="4">
        <v>0.473404526579913</v>
      </c>
      <c r="F13" s="28" t="b">
        <v>0</v>
      </c>
      <c r="G13" s="29">
        <f t="shared" si="2"/>
        <v>4.1368292651935171E-5</v>
      </c>
      <c r="H13" s="5" t="b">
        <f t="shared" si="0"/>
        <v>0</v>
      </c>
      <c r="I13" s="8">
        <v>65</v>
      </c>
      <c r="J13">
        <v>1</v>
      </c>
      <c r="K13">
        <v>14</v>
      </c>
      <c r="L13">
        <v>710</v>
      </c>
      <c r="M13">
        <v>3</v>
      </c>
      <c r="N13">
        <v>4</v>
      </c>
      <c r="O13">
        <v>58.452263289956399</v>
      </c>
      <c r="P13">
        <v>3</v>
      </c>
      <c r="Q13">
        <v>1</v>
      </c>
      <c r="R13">
        <v>3</v>
      </c>
      <c r="S13" s="10">
        <v>71.3</v>
      </c>
      <c r="T13" s="8">
        <v>1.1047129369128199</v>
      </c>
      <c r="U13">
        <v>7.5957643648752104E-3</v>
      </c>
      <c r="V13">
        <v>-1.6774012700827301</v>
      </c>
      <c r="W13">
        <v>-0.91896775679304998</v>
      </c>
      <c r="X13">
        <v>-0.60931127360194304</v>
      </c>
      <c r="Y13">
        <v>0.68524713920936597</v>
      </c>
      <c r="Z13">
        <v>0.27453826449542601</v>
      </c>
      <c r="AA13">
        <v>8.8725172209350497E-3</v>
      </c>
      <c r="AB13">
        <v>-1.4988236991813999</v>
      </c>
      <c r="AC13">
        <v>1.7560081436822399E-2</v>
      </c>
      <c r="AD13" s="10">
        <v>-0.73308062485326997</v>
      </c>
      <c r="AE13" s="8">
        <v>0</v>
      </c>
      <c r="AF13">
        <v>0</v>
      </c>
      <c r="AG13">
        <v>0</v>
      </c>
      <c r="AH13">
        <v>0</v>
      </c>
      <c r="AI13">
        <v>0</v>
      </c>
      <c r="AJ13">
        <v>0</v>
      </c>
      <c r="AK13">
        <v>0</v>
      </c>
      <c r="AL13">
        <v>0</v>
      </c>
      <c r="AM13">
        <v>0</v>
      </c>
      <c r="AN13">
        <v>0</v>
      </c>
      <c r="AO13">
        <v>1</v>
      </c>
      <c r="AP13">
        <v>0</v>
      </c>
      <c r="AQ13">
        <v>0</v>
      </c>
      <c r="AR13">
        <v>0</v>
      </c>
      <c r="AS13">
        <v>0</v>
      </c>
      <c r="AT13">
        <v>0</v>
      </c>
      <c r="AU13">
        <v>0</v>
      </c>
      <c r="AV13">
        <v>0</v>
      </c>
      <c r="AW13">
        <v>0</v>
      </c>
      <c r="AX13">
        <v>0</v>
      </c>
      <c r="AY13">
        <v>0</v>
      </c>
      <c r="AZ13">
        <v>1</v>
      </c>
      <c r="BA13">
        <v>1</v>
      </c>
      <c r="BB13">
        <v>0</v>
      </c>
      <c r="BC13">
        <v>0</v>
      </c>
      <c r="BD13">
        <v>1</v>
      </c>
      <c r="BE13">
        <v>0</v>
      </c>
      <c r="BF13">
        <v>1</v>
      </c>
      <c r="BG13">
        <v>0</v>
      </c>
      <c r="BH13">
        <v>0</v>
      </c>
      <c r="BI13">
        <v>0</v>
      </c>
      <c r="BJ13">
        <v>0</v>
      </c>
      <c r="BK13">
        <v>1</v>
      </c>
      <c r="BL13">
        <v>0</v>
      </c>
      <c r="BM13">
        <v>0</v>
      </c>
      <c r="BN13">
        <v>1</v>
      </c>
      <c r="BO13">
        <v>0</v>
      </c>
      <c r="BP13">
        <v>0</v>
      </c>
      <c r="BQ13">
        <v>0</v>
      </c>
      <c r="BR13">
        <v>0</v>
      </c>
      <c r="BS13">
        <v>1</v>
      </c>
      <c r="BT13" s="10">
        <v>0</v>
      </c>
      <c r="BU13">
        <v>-4.2648743800000002</v>
      </c>
      <c r="BV13">
        <v>0.17994256</v>
      </c>
      <c r="BW13">
        <v>2.5512239999999999E-2</v>
      </c>
      <c r="BX13">
        <v>1.7140852600000001</v>
      </c>
      <c r="BY13">
        <v>1.2451467300000001</v>
      </c>
      <c r="BZ13">
        <v>4.38303536</v>
      </c>
      <c r="CA13">
        <v>1.0542348399999999</v>
      </c>
      <c r="CB13">
        <v>2.36271349</v>
      </c>
      <c r="CC13">
        <v>0</v>
      </c>
      <c r="CD13">
        <v>1.26633956</v>
      </c>
      <c r="CE13">
        <v>1.2966537600000001</v>
      </c>
      <c r="CF13">
        <v>-0.34830556000000001</v>
      </c>
      <c r="CG13">
        <v>0.60595251999999999</v>
      </c>
      <c r="CH13">
        <v>-0.27080598</v>
      </c>
      <c r="CI13">
        <v>0.69837139000000004</v>
      </c>
      <c r="CJ13">
        <v>2.3914729999999999E-2</v>
      </c>
      <c r="CK13">
        <v>-0.35324707</v>
      </c>
      <c r="CL13">
        <v>-4.8291489999999999E-2</v>
      </c>
      <c r="CM13">
        <v>0.58076517999999999</v>
      </c>
      <c r="CN13">
        <v>0.72541518999999999</v>
      </c>
      <c r="CO13">
        <v>-0.20022939000000001</v>
      </c>
      <c r="CP13">
        <v>-0.43475793000000001</v>
      </c>
      <c r="CQ13">
        <v>0.34422587999999998</v>
      </c>
      <c r="CR13">
        <v>-0.48495226000000002</v>
      </c>
      <c r="CS13">
        <v>0.18250256000000001</v>
      </c>
      <c r="CT13">
        <v>-0.16623276000000001</v>
      </c>
      <c r="CU13">
        <v>-9.4743999999999995E-2</v>
      </c>
      <c r="CV13">
        <v>-1.1689752</v>
      </c>
      <c r="CW13">
        <v>-0.52188942000000005</v>
      </c>
      <c r="CX13">
        <v>0.65815442999999996</v>
      </c>
      <c r="CY13">
        <v>9.3649330000000003E-2</v>
      </c>
      <c r="CZ13">
        <v>-0.16819777</v>
      </c>
      <c r="DA13">
        <v>-0.25450494000000001</v>
      </c>
      <c r="DB13">
        <v>0.25513289</v>
      </c>
      <c r="DC13">
        <v>2.5920289999999999E-2</v>
      </c>
      <c r="DD13">
        <v>-2.5292350000000002E-2</v>
      </c>
      <c r="DE13">
        <v>0.26950531</v>
      </c>
      <c r="DF13">
        <v>-0.26887736000000001</v>
      </c>
      <c r="DG13">
        <v>0.1029841</v>
      </c>
      <c r="DH13">
        <v>-0.10235616</v>
      </c>
      <c r="DI13">
        <v>-0.19042195000000001</v>
      </c>
      <c r="DJ13">
        <v>7.7531719999999998E-2</v>
      </c>
      <c r="DK13">
        <v>-0.19522661999999999</v>
      </c>
      <c r="DL13">
        <v>-0.13095082</v>
      </c>
      <c r="DM13">
        <v>-6.0513240000000003E-2</v>
      </c>
      <c r="DN13">
        <v>0.50020885000000004</v>
      </c>
      <c r="DO13">
        <v>0.35778246000000002</v>
      </c>
      <c r="DP13">
        <v>-0.64273818000000005</v>
      </c>
      <c r="DQ13">
        <v>0.94671483000000001</v>
      </c>
      <c r="DR13">
        <v>-0.66113116000000005</v>
      </c>
      <c r="DS13">
        <v>7.7932630000000003E-2</v>
      </c>
      <c r="DT13">
        <v>-0.79014932000000004</v>
      </c>
      <c r="DU13">
        <v>1.3610861400000001</v>
      </c>
      <c r="DV13" s="10">
        <v>-0.64824150000000003</v>
      </c>
      <c r="DW13" s="8" t="s">
        <v>190</v>
      </c>
      <c r="DX13" t="s">
        <v>191</v>
      </c>
      <c r="DY13" s="10" t="s">
        <v>192</v>
      </c>
      <c r="DZ13" s="20">
        <v>34747</v>
      </c>
      <c r="EA13" s="21">
        <v>36153</v>
      </c>
      <c r="EB13" t="s">
        <v>193</v>
      </c>
      <c r="EC13" s="22">
        <v>44713</v>
      </c>
      <c r="ED13" t="b">
        <f t="shared" si="1"/>
        <v>1</v>
      </c>
    </row>
    <row r="14" spans="1:137" x14ac:dyDescent="0.2">
      <c r="A14" s="8" t="s">
        <v>194</v>
      </c>
      <c r="B14" s="8" t="s">
        <v>119</v>
      </c>
      <c r="C14" s="8" t="s">
        <v>195</v>
      </c>
      <c r="D14" s="2" t="s">
        <v>196</v>
      </c>
      <c r="E14" s="4">
        <v>0.80854362237905397</v>
      </c>
      <c r="F14" s="28" t="b">
        <v>1</v>
      </c>
      <c r="G14" s="29">
        <f t="shared" si="2"/>
        <v>3.7181446041612325E-2</v>
      </c>
      <c r="H14" s="5" t="b">
        <f t="shared" si="0"/>
        <v>0</v>
      </c>
      <c r="I14" s="8">
        <v>65</v>
      </c>
      <c r="J14">
        <v>1</v>
      </c>
      <c r="K14">
        <v>39</v>
      </c>
      <c r="L14">
        <v>1866</v>
      </c>
      <c r="M14">
        <v>1</v>
      </c>
      <c r="N14">
        <v>5</v>
      </c>
      <c r="O14">
        <v>78.4384778561937</v>
      </c>
      <c r="P14">
        <v>3</v>
      </c>
      <c r="Q14">
        <v>4</v>
      </c>
      <c r="R14">
        <v>4</v>
      </c>
      <c r="S14" s="10">
        <v>79.900000000000006</v>
      </c>
      <c r="T14" s="8">
        <v>1.1047129369128199</v>
      </c>
      <c r="U14">
        <v>7.5957643648752104E-3</v>
      </c>
      <c r="V14">
        <v>1.5527186414958001</v>
      </c>
      <c r="W14">
        <v>0.428641007394372</v>
      </c>
      <c r="X14">
        <v>-1.2456676951183301</v>
      </c>
      <c r="Y14">
        <v>1.38181348148064</v>
      </c>
      <c r="Z14">
        <v>0.96227780710107802</v>
      </c>
      <c r="AA14">
        <v>8.8725172209350497E-3</v>
      </c>
      <c r="AB14">
        <v>0.68128349962791002</v>
      </c>
      <c r="AC14">
        <v>0.71996333890972197</v>
      </c>
      <c r="AD14" s="10">
        <v>1.1225465638849501</v>
      </c>
      <c r="AE14" s="8">
        <v>0</v>
      </c>
      <c r="AF14">
        <v>0</v>
      </c>
      <c r="AG14">
        <v>0</v>
      </c>
      <c r="AH14">
        <v>0</v>
      </c>
      <c r="AI14">
        <v>0</v>
      </c>
      <c r="AJ14">
        <v>0</v>
      </c>
      <c r="AK14">
        <v>0</v>
      </c>
      <c r="AL14">
        <v>0</v>
      </c>
      <c r="AM14">
        <v>0</v>
      </c>
      <c r="AN14">
        <v>1</v>
      </c>
      <c r="AO14">
        <v>0</v>
      </c>
      <c r="AP14">
        <v>0</v>
      </c>
      <c r="AQ14">
        <v>0</v>
      </c>
      <c r="AR14">
        <v>0</v>
      </c>
      <c r="AS14">
        <v>0</v>
      </c>
      <c r="AT14">
        <v>0</v>
      </c>
      <c r="AU14">
        <v>0</v>
      </c>
      <c r="AV14">
        <v>0</v>
      </c>
      <c r="AW14">
        <v>0</v>
      </c>
      <c r="AX14">
        <v>0</v>
      </c>
      <c r="AY14">
        <v>1</v>
      </c>
      <c r="AZ14">
        <v>0</v>
      </c>
      <c r="BA14">
        <v>0</v>
      </c>
      <c r="BB14">
        <v>1</v>
      </c>
      <c r="BC14">
        <v>1</v>
      </c>
      <c r="BD14">
        <v>0</v>
      </c>
      <c r="BE14">
        <v>0</v>
      </c>
      <c r="BF14">
        <v>1</v>
      </c>
      <c r="BG14">
        <v>0</v>
      </c>
      <c r="BH14">
        <v>0</v>
      </c>
      <c r="BI14">
        <v>0</v>
      </c>
      <c r="BJ14">
        <v>0</v>
      </c>
      <c r="BK14">
        <v>1</v>
      </c>
      <c r="BL14">
        <v>0</v>
      </c>
      <c r="BM14">
        <v>0</v>
      </c>
      <c r="BN14">
        <v>0</v>
      </c>
      <c r="BO14">
        <v>0</v>
      </c>
      <c r="BP14">
        <v>1</v>
      </c>
      <c r="BQ14">
        <v>0</v>
      </c>
      <c r="BR14">
        <v>1</v>
      </c>
      <c r="BS14">
        <v>0</v>
      </c>
      <c r="BT14" s="10">
        <v>0</v>
      </c>
      <c r="BU14">
        <v>-4.2648743800000002</v>
      </c>
      <c r="BV14">
        <v>0.17994256</v>
      </c>
      <c r="BW14">
        <v>2.5512239999999999E-2</v>
      </c>
      <c r="BX14">
        <v>1.7140852600000001</v>
      </c>
      <c r="BY14">
        <v>1.2451467300000001</v>
      </c>
      <c r="BZ14">
        <v>4.38303536</v>
      </c>
      <c r="CA14">
        <v>1.0542348399999999</v>
      </c>
      <c r="CB14">
        <v>2.36271349</v>
      </c>
      <c r="CC14">
        <v>0</v>
      </c>
      <c r="CD14">
        <v>1.26633956</v>
      </c>
      <c r="CE14">
        <v>1.2966537600000001</v>
      </c>
      <c r="CF14">
        <v>-0.34830556000000001</v>
      </c>
      <c r="CG14">
        <v>0.60595251999999999</v>
      </c>
      <c r="CH14">
        <v>-0.27080598</v>
      </c>
      <c r="CI14">
        <v>0.69837139000000004</v>
      </c>
      <c r="CJ14">
        <v>2.3914729999999999E-2</v>
      </c>
      <c r="CK14">
        <v>-0.35324707</v>
      </c>
      <c r="CL14">
        <v>-4.8291489999999999E-2</v>
      </c>
      <c r="CM14">
        <v>0.58076517999999999</v>
      </c>
      <c r="CN14">
        <v>0.72541518999999999</v>
      </c>
      <c r="CO14">
        <v>-0.20022939000000001</v>
      </c>
      <c r="CP14">
        <v>-0.43475793000000001</v>
      </c>
      <c r="CQ14">
        <v>0.34422587999999998</v>
      </c>
      <c r="CR14">
        <v>-0.48495226000000002</v>
      </c>
      <c r="CS14">
        <v>0.18250256000000001</v>
      </c>
      <c r="CT14">
        <v>-0.16623276000000001</v>
      </c>
      <c r="CU14">
        <v>-9.4743999999999995E-2</v>
      </c>
      <c r="CV14">
        <v>-1.1689752</v>
      </c>
      <c r="CW14">
        <v>-0.52188942000000005</v>
      </c>
      <c r="CX14">
        <v>0.65815442999999996</v>
      </c>
      <c r="CY14">
        <v>9.3649330000000003E-2</v>
      </c>
      <c r="CZ14">
        <v>-0.16819777</v>
      </c>
      <c r="DA14">
        <v>-0.25450494000000001</v>
      </c>
      <c r="DB14">
        <v>0.25513289</v>
      </c>
      <c r="DC14">
        <v>2.5920289999999999E-2</v>
      </c>
      <c r="DD14">
        <v>-2.5292350000000002E-2</v>
      </c>
      <c r="DE14">
        <v>0.26950531</v>
      </c>
      <c r="DF14">
        <v>-0.26887736000000001</v>
      </c>
      <c r="DG14">
        <v>0.1029841</v>
      </c>
      <c r="DH14">
        <v>-0.10235616</v>
      </c>
      <c r="DI14">
        <v>-0.19042195000000001</v>
      </c>
      <c r="DJ14">
        <v>7.7531719999999998E-2</v>
      </c>
      <c r="DK14">
        <v>-0.19522661999999999</v>
      </c>
      <c r="DL14">
        <v>-0.13095082</v>
      </c>
      <c r="DM14">
        <v>-6.0513240000000003E-2</v>
      </c>
      <c r="DN14">
        <v>0.50020885000000004</v>
      </c>
      <c r="DO14">
        <v>0.35778246000000002</v>
      </c>
      <c r="DP14">
        <v>-0.64273818000000005</v>
      </c>
      <c r="DQ14">
        <v>0.94671483000000001</v>
      </c>
      <c r="DR14">
        <v>-0.66113116000000005</v>
      </c>
      <c r="DS14">
        <v>7.7932630000000003E-2</v>
      </c>
      <c r="DT14">
        <v>-0.79014932000000004</v>
      </c>
      <c r="DU14">
        <v>1.3610861400000001</v>
      </c>
      <c r="DV14" s="10">
        <v>-0.64824150000000003</v>
      </c>
      <c r="DW14" s="8" t="s">
        <v>197</v>
      </c>
      <c r="DX14" t="s">
        <v>198</v>
      </c>
      <c r="DY14" s="10" t="s">
        <v>199</v>
      </c>
      <c r="DZ14" s="20">
        <v>34690</v>
      </c>
      <c r="EA14" s="21">
        <v>35608</v>
      </c>
      <c r="EB14" t="s">
        <v>200</v>
      </c>
      <c r="EC14" s="22">
        <v>44430</v>
      </c>
      <c r="ED14" t="b">
        <f t="shared" si="1"/>
        <v>0</v>
      </c>
    </row>
    <row r="15" spans="1:137" x14ac:dyDescent="0.2">
      <c r="A15" s="8" t="s">
        <v>201</v>
      </c>
      <c r="B15" s="8" t="s">
        <v>119</v>
      </c>
      <c r="C15" s="8" t="s">
        <v>202</v>
      </c>
      <c r="D15" s="2" t="s">
        <v>203</v>
      </c>
      <c r="E15" s="4">
        <v>0.26535052243973301</v>
      </c>
      <c r="F15" s="28" t="b">
        <v>0</v>
      </c>
      <c r="G15" s="29">
        <f t="shared" si="2"/>
        <v>1.4383504684883108E-3</v>
      </c>
      <c r="H15" s="5" t="b">
        <f t="shared" si="0"/>
        <v>0</v>
      </c>
      <c r="I15" s="8">
        <v>48</v>
      </c>
      <c r="J15">
        <v>1</v>
      </c>
      <c r="K15">
        <v>27</v>
      </c>
      <c r="L15">
        <v>469</v>
      </c>
      <c r="M15">
        <v>8</v>
      </c>
      <c r="N15">
        <v>1</v>
      </c>
      <c r="O15">
        <v>21.6669278865335</v>
      </c>
      <c r="P15">
        <v>5</v>
      </c>
      <c r="Q15">
        <v>5</v>
      </c>
      <c r="R15">
        <v>1</v>
      </c>
      <c r="S15" s="10">
        <v>77.7</v>
      </c>
      <c r="T15" s="8">
        <v>-0.49223603651558001</v>
      </c>
      <c r="U15">
        <v>7.5957643648752104E-3</v>
      </c>
      <c r="V15">
        <v>2.2610839381047498E-3</v>
      </c>
      <c r="W15">
        <v>-1.1999138745864399</v>
      </c>
      <c r="X15">
        <v>0.98157978018903103</v>
      </c>
      <c r="Y15">
        <v>-1.4044518876044501</v>
      </c>
      <c r="Z15">
        <v>-0.991270709039902</v>
      </c>
      <c r="AA15">
        <v>1.4284752725705201</v>
      </c>
      <c r="AB15">
        <v>1.4079858992310099</v>
      </c>
      <c r="AC15">
        <v>-1.38724643350897</v>
      </c>
      <c r="AD15" s="10">
        <v>0.647851236533315</v>
      </c>
      <c r="AE15" s="8">
        <v>0</v>
      </c>
      <c r="AF15">
        <v>0</v>
      </c>
      <c r="AG15">
        <v>0</v>
      </c>
      <c r="AH15">
        <v>0</v>
      </c>
      <c r="AI15">
        <v>0</v>
      </c>
      <c r="AJ15">
        <v>0</v>
      </c>
      <c r="AK15">
        <v>1</v>
      </c>
      <c r="AL15">
        <v>0</v>
      </c>
      <c r="AM15">
        <v>0</v>
      </c>
      <c r="AN15">
        <v>0</v>
      </c>
      <c r="AO15">
        <v>0</v>
      </c>
      <c r="AP15">
        <v>0</v>
      </c>
      <c r="AQ15">
        <v>0</v>
      </c>
      <c r="AR15">
        <v>0</v>
      </c>
      <c r="AS15">
        <v>0</v>
      </c>
      <c r="AT15">
        <v>0</v>
      </c>
      <c r="AU15">
        <v>0</v>
      </c>
      <c r="AV15">
        <v>0</v>
      </c>
      <c r="AW15">
        <v>0</v>
      </c>
      <c r="AX15">
        <v>0</v>
      </c>
      <c r="AY15">
        <v>0</v>
      </c>
      <c r="AZ15">
        <v>1</v>
      </c>
      <c r="BA15">
        <v>0</v>
      </c>
      <c r="BB15">
        <v>1</v>
      </c>
      <c r="BC15">
        <v>0</v>
      </c>
      <c r="BD15">
        <v>1</v>
      </c>
      <c r="BE15">
        <v>1</v>
      </c>
      <c r="BF15">
        <v>0</v>
      </c>
      <c r="BG15">
        <v>0</v>
      </c>
      <c r="BH15">
        <v>0</v>
      </c>
      <c r="BI15">
        <v>0</v>
      </c>
      <c r="BJ15">
        <v>1</v>
      </c>
      <c r="BK15">
        <v>0</v>
      </c>
      <c r="BL15">
        <v>0</v>
      </c>
      <c r="BM15">
        <v>0</v>
      </c>
      <c r="BN15">
        <v>0</v>
      </c>
      <c r="BO15">
        <v>0</v>
      </c>
      <c r="BP15">
        <v>1</v>
      </c>
      <c r="BQ15">
        <v>0</v>
      </c>
      <c r="BR15">
        <v>1</v>
      </c>
      <c r="BS15">
        <v>0</v>
      </c>
      <c r="BT15" s="10">
        <v>0</v>
      </c>
      <c r="BU15">
        <v>-4.2648743800000002</v>
      </c>
      <c r="BV15">
        <v>0.17994256</v>
      </c>
      <c r="BW15">
        <v>2.5512239999999999E-2</v>
      </c>
      <c r="BX15">
        <v>1.7140852600000001</v>
      </c>
      <c r="BY15">
        <v>1.2451467300000001</v>
      </c>
      <c r="BZ15">
        <v>4.38303536</v>
      </c>
      <c r="CA15">
        <v>1.0542348399999999</v>
      </c>
      <c r="CB15">
        <v>2.36271349</v>
      </c>
      <c r="CC15">
        <v>0</v>
      </c>
      <c r="CD15">
        <v>1.26633956</v>
      </c>
      <c r="CE15">
        <v>1.2966537600000001</v>
      </c>
      <c r="CF15">
        <v>-0.34830556000000001</v>
      </c>
      <c r="CG15">
        <v>0.60595251999999999</v>
      </c>
      <c r="CH15">
        <v>-0.27080598</v>
      </c>
      <c r="CI15">
        <v>0.69837139000000004</v>
      </c>
      <c r="CJ15">
        <v>2.3914729999999999E-2</v>
      </c>
      <c r="CK15">
        <v>-0.35324707</v>
      </c>
      <c r="CL15">
        <v>-4.8291489999999999E-2</v>
      </c>
      <c r="CM15">
        <v>0.58076517999999999</v>
      </c>
      <c r="CN15">
        <v>0.72541518999999999</v>
      </c>
      <c r="CO15">
        <v>-0.20022939000000001</v>
      </c>
      <c r="CP15">
        <v>-0.43475793000000001</v>
      </c>
      <c r="CQ15">
        <v>0.34422587999999998</v>
      </c>
      <c r="CR15">
        <v>-0.48495226000000002</v>
      </c>
      <c r="CS15">
        <v>0.18250256000000001</v>
      </c>
      <c r="CT15">
        <v>-0.16623276000000001</v>
      </c>
      <c r="CU15">
        <v>-9.4743999999999995E-2</v>
      </c>
      <c r="CV15">
        <v>-1.1689752</v>
      </c>
      <c r="CW15">
        <v>-0.52188942000000005</v>
      </c>
      <c r="CX15">
        <v>0.65815442999999996</v>
      </c>
      <c r="CY15">
        <v>9.3649330000000003E-2</v>
      </c>
      <c r="CZ15">
        <v>-0.16819777</v>
      </c>
      <c r="DA15">
        <v>-0.25450494000000001</v>
      </c>
      <c r="DB15">
        <v>0.25513289</v>
      </c>
      <c r="DC15">
        <v>2.5920289999999999E-2</v>
      </c>
      <c r="DD15">
        <v>-2.5292350000000002E-2</v>
      </c>
      <c r="DE15">
        <v>0.26950531</v>
      </c>
      <c r="DF15">
        <v>-0.26887736000000001</v>
      </c>
      <c r="DG15">
        <v>0.1029841</v>
      </c>
      <c r="DH15">
        <v>-0.10235616</v>
      </c>
      <c r="DI15">
        <v>-0.19042195000000001</v>
      </c>
      <c r="DJ15">
        <v>7.7531719999999998E-2</v>
      </c>
      <c r="DK15">
        <v>-0.19522661999999999</v>
      </c>
      <c r="DL15">
        <v>-0.13095082</v>
      </c>
      <c r="DM15">
        <v>-6.0513240000000003E-2</v>
      </c>
      <c r="DN15">
        <v>0.50020885000000004</v>
      </c>
      <c r="DO15">
        <v>0.35778246000000002</v>
      </c>
      <c r="DP15">
        <v>-0.64273818000000005</v>
      </c>
      <c r="DQ15">
        <v>0.94671483000000001</v>
      </c>
      <c r="DR15">
        <v>-0.66113116000000005</v>
      </c>
      <c r="DS15">
        <v>7.7932630000000003E-2</v>
      </c>
      <c r="DT15">
        <v>-0.79014932000000004</v>
      </c>
      <c r="DU15">
        <v>1.3610861400000001</v>
      </c>
      <c r="DV15" s="10">
        <v>-0.64824150000000003</v>
      </c>
      <c r="DW15" s="8" t="s">
        <v>204</v>
      </c>
      <c r="DX15" t="s">
        <v>205</v>
      </c>
      <c r="DY15" s="10" t="s">
        <v>206</v>
      </c>
      <c r="DZ15" s="20">
        <v>34999</v>
      </c>
      <c r="EA15" s="21">
        <v>36811</v>
      </c>
      <c r="EB15" t="s">
        <v>207</v>
      </c>
      <c r="EC15" s="22">
        <v>44008</v>
      </c>
      <c r="ED15" t="b">
        <f t="shared" si="1"/>
        <v>1</v>
      </c>
    </row>
    <row r="16" spans="1:137" x14ac:dyDescent="0.2">
      <c r="A16" s="8" t="s">
        <v>208</v>
      </c>
      <c r="B16" s="8" t="s">
        <v>119</v>
      </c>
      <c r="C16" s="8" t="s">
        <v>209</v>
      </c>
      <c r="D16" s="2" t="s">
        <v>210</v>
      </c>
      <c r="E16" s="4">
        <v>0.43175031985147599</v>
      </c>
      <c r="F16" s="28" t="b">
        <v>0</v>
      </c>
      <c r="G16" s="29">
        <f t="shared" si="2"/>
        <v>2.9606500956991104E-5</v>
      </c>
      <c r="H16" s="5" t="b">
        <f t="shared" si="0"/>
        <v>0</v>
      </c>
      <c r="I16" s="8">
        <v>43</v>
      </c>
      <c r="J16">
        <v>2</v>
      </c>
      <c r="K16">
        <v>18</v>
      </c>
      <c r="L16">
        <v>3207</v>
      </c>
      <c r="M16">
        <v>4</v>
      </c>
      <c r="N16">
        <v>2</v>
      </c>
      <c r="O16">
        <v>19.208493259071599</v>
      </c>
      <c r="P16">
        <v>5</v>
      </c>
      <c r="Q16">
        <v>1</v>
      </c>
      <c r="R16">
        <v>4</v>
      </c>
      <c r="S16" s="10">
        <v>75.8</v>
      </c>
      <c r="T16" s="8">
        <v>-0.96192691105334804</v>
      </c>
      <c r="U16">
        <v>1.0203643463482399</v>
      </c>
      <c r="V16">
        <v>-1.16058208423016</v>
      </c>
      <c r="W16">
        <v>1.9919138039128199</v>
      </c>
      <c r="X16">
        <v>-0.29113306284374801</v>
      </c>
      <c r="Y16">
        <v>-0.70788554533318204</v>
      </c>
      <c r="Z16">
        <v>-1.07586715428535</v>
      </c>
      <c r="AA16">
        <v>1.4284752725705201</v>
      </c>
      <c r="AB16">
        <v>-1.4988236991813999</v>
      </c>
      <c r="AC16">
        <v>0.71996333890972197</v>
      </c>
      <c r="AD16" s="10">
        <v>0.23788709018417101</v>
      </c>
      <c r="AE16" s="8">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1</v>
      </c>
      <c r="AZ16">
        <v>0</v>
      </c>
      <c r="BA16">
        <v>0</v>
      </c>
      <c r="BB16">
        <v>1</v>
      </c>
      <c r="BC16">
        <v>1</v>
      </c>
      <c r="BD16">
        <v>0</v>
      </c>
      <c r="BE16">
        <v>0</v>
      </c>
      <c r="BF16">
        <v>1</v>
      </c>
      <c r="BG16">
        <v>0</v>
      </c>
      <c r="BH16">
        <v>0</v>
      </c>
      <c r="BI16">
        <v>0</v>
      </c>
      <c r="BJ16">
        <v>1</v>
      </c>
      <c r="BK16">
        <v>0</v>
      </c>
      <c r="BL16">
        <v>0</v>
      </c>
      <c r="BM16">
        <v>0</v>
      </c>
      <c r="BN16">
        <v>0</v>
      </c>
      <c r="BO16">
        <v>0</v>
      </c>
      <c r="BP16">
        <v>1</v>
      </c>
      <c r="BQ16">
        <v>0</v>
      </c>
      <c r="BR16">
        <v>0</v>
      </c>
      <c r="BS16">
        <v>0</v>
      </c>
      <c r="BT16" s="10">
        <v>1</v>
      </c>
      <c r="BU16">
        <v>-4.2648743800000002</v>
      </c>
      <c r="BV16">
        <v>0.17994256</v>
      </c>
      <c r="BW16">
        <v>2.5512239999999999E-2</v>
      </c>
      <c r="BX16">
        <v>1.7140852600000001</v>
      </c>
      <c r="BY16">
        <v>1.2451467300000001</v>
      </c>
      <c r="BZ16">
        <v>4.38303536</v>
      </c>
      <c r="CA16">
        <v>1.0542348399999999</v>
      </c>
      <c r="CB16">
        <v>2.36271349</v>
      </c>
      <c r="CC16">
        <v>0</v>
      </c>
      <c r="CD16">
        <v>1.26633956</v>
      </c>
      <c r="CE16">
        <v>1.2966537600000001</v>
      </c>
      <c r="CF16">
        <v>-0.34830556000000001</v>
      </c>
      <c r="CG16">
        <v>0.60595251999999999</v>
      </c>
      <c r="CH16">
        <v>-0.27080598</v>
      </c>
      <c r="CI16">
        <v>0.69837139000000004</v>
      </c>
      <c r="CJ16">
        <v>2.3914729999999999E-2</v>
      </c>
      <c r="CK16">
        <v>-0.35324707</v>
      </c>
      <c r="CL16">
        <v>-4.8291489999999999E-2</v>
      </c>
      <c r="CM16">
        <v>0.58076517999999999</v>
      </c>
      <c r="CN16">
        <v>0.72541518999999999</v>
      </c>
      <c r="CO16">
        <v>-0.20022939000000001</v>
      </c>
      <c r="CP16">
        <v>-0.43475793000000001</v>
      </c>
      <c r="CQ16">
        <v>0.34422587999999998</v>
      </c>
      <c r="CR16">
        <v>-0.48495226000000002</v>
      </c>
      <c r="CS16">
        <v>0.18250256000000001</v>
      </c>
      <c r="CT16">
        <v>-0.16623276000000001</v>
      </c>
      <c r="CU16">
        <v>-9.4743999999999995E-2</v>
      </c>
      <c r="CV16">
        <v>-1.1689752</v>
      </c>
      <c r="CW16">
        <v>-0.52188942000000005</v>
      </c>
      <c r="CX16">
        <v>0.65815442999999996</v>
      </c>
      <c r="CY16">
        <v>9.3649330000000003E-2</v>
      </c>
      <c r="CZ16">
        <v>-0.16819777</v>
      </c>
      <c r="DA16">
        <v>-0.25450494000000001</v>
      </c>
      <c r="DB16">
        <v>0.25513289</v>
      </c>
      <c r="DC16">
        <v>2.5920289999999999E-2</v>
      </c>
      <c r="DD16">
        <v>-2.5292350000000002E-2</v>
      </c>
      <c r="DE16">
        <v>0.26950531</v>
      </c>
      <c r="DF16">
        <v>-0.26887736000000001</v>
      </c>
      <c r="DG16">
        <v>0.1029841</v>
      </c>
      <c r="DH16">
        <v>-0.10235616</v>
      </c>
      <c r="DI16">
        <v>-0.19042195000000001</v>
      </c>
      <c r="DJ16">
        <v>7.7531719999999998E-2</v>
      </c>
      <c r="DK16">
        <v>-0.19522661999999999</v>
      </c>
      <c r="DL16">
        <v>-0.13095082</v>
      </c>
      <c r="DM16">
        <v>-6.0513240000000003E-2</v>
      </c>
      <c r="DN16">
        <v>0.50020885000000004</v>
      </c>
      <c r="DO16">
        <v>0.35778246000000002</v>
      </c>
      <c r="DP16">
        <v>-0.64273818000000005</v>
      </c>
      <c r="DQ16">
        <v>0.94671483000000001</v>
      </c>
      <c r="DR16">
        <v>-0.66113116000000005</v>
      </c>
      <c r="DS16">
        <v>7.7932630000000003E-2</v>
      </c>
      <c r="DT16">
        <v>-0.79014932000000004</v>
      </c>
      <c r="DU16">
        <v>1.3610861400000001</v>
      </c>
      <c r="DV16" s="10">
        <v>-0.64824150000000003</v>
      </c>
      <c r="DW16" s="8" t="s">
        <v>211</v>
      </c>
      <c r="DX16" t="s">
        <v>212</v>
      </c>
      <c r="DY16" s="10" t="s">
        <v>213</v>
      </c>
      <c r="DZ16" s="20">
        <v>35745</v>
      </c>
      <c r="EA16" s="21">
        <v>36899</v>
      </c>
      <c r="EB16" t="s">
        <v>214</v>
      </c>
      <c r="EC16" s="22">
        <v>45042</v>
      </c>
      <c r="ED16" t="b">
        <f t="shared" si="1"/>
        <v>1</v>
      </c>
    </row>
    <row r="17" spans="1:134" x14ac:dyDescent="0.2">
      <c r="A17" s="8" t="s">
        <v>215</v>
      </c>
      <c r="B17" s="8" t="s">
        <v>127</v>
      </c>
      <c r="C17" s="8" t="s">
        <v>216</v>
      </c>
      <c r="D17" s="2" t="s">
        <v>217</v>
      </c>
      <c r="E17" s="4">
        <v>0.67219041435971505</v>
      </c>
      <c r="F17" s="28" t="b">
        <v>1</v>
      </c>
      <c r="G17" s="29">
        <f t="shared" si="2"/>
        <v>1.3546173489359234E-2</v>
      </c>
      <c r="H17" s="5" t="b">
        <f t="shared" si="0"/>
        <v>0</v>
      </c>
      <c r="I17" s="8">
        <v>36</v>
      </c>
      <c r="J17">
        <v>3</v>
      </c>
      <c r="K17">
        <v>37</v>
      </c>
      <c r="L17">
        <v>1091</v>
      </c>
      <c r="M17">
        <v>3</v>
      </c>
      <c r="N17">
        <v>5</v>
      </c>
      <c r="O17">
        <v>53.595207179857702</v>
      </c>
      <c r="P17">
        <v>3</v>
      </c>
      <c r="Q17">
        <v>4</v>
      </c>
      <c r="R17">
        <v>4</v>
      </c>
      <c r="S17" s="10">
        <v>73.400000000000006</v>
      </c>
      <c r="T17" s="8">
        <v>-1.61949413540622</v>
      </c>
      <c r="U17">
        <v>2.03313292833161</v>
      </c>
      <c r="V17">
        <v>1.2943090485695199</v>
      </c>
      <c r="W17">
        <v>-0.47481642534373503</v>
      </c>
      <c r="X17">
        <v>-0.60931127360194304</v>
      </c>
      <c r="Y17">
        <v>1.38181348148064</v>
      </c>
      <c r="Z17">
        <v>0.107403585914911</v>
      </c>
      <c r="AA17">
        <v>8.8725172209350497E-3</v>
      </c>
      <c r="AB17">
        <v>0.68128349962791002</v>
      </c>
      <c r="AC17">
        <v>0.71996333890972197</v>
      </c>
      <c r="AD17" s="10">
        <v>-0.27996235783579498</v>
      </c>
      <c r="AE17" s="8">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1</v>
      </c>
      <c r="AZ17">
        <v>0</v>
      </c>
      <c r="BA17">
        <v>0</v>
      </c>
      <c r="BB17">
        <v>1</v>
      </c>
      <c r="BC17">
        <v>0</v>
      </c>
      <c r="BD17">
        <v>1</v>
      </c>
      <c r="BE17">
        <v>1</v>
      </c>
      <c r="BF17">
        <v>0</v>
      </c>
      <c r="BG17">
        <v>0</v>
      </c>
      <c r="BH17">
        <v>0</v>
      </c>
      <c r="BI17">
        <v>1</v>
      </c>
      <c r="BJ17">
        <v>0</v>
      </c>
      <c r="BK17">
        <v>0</v>
      </c>
      <c r="BL17">
        <v>0</v>
      </c>
      <c r="BM17">
        <v>0</v>
      </c>
      <c r="BN17">
        <v>1</v>
      </c>
      <c r="BO17">
        <v>0</v>
      </c>
      <c r="BP17">
        <v>0</v>
      </c>
      <c r="BQ17">
        <v>0</v>
      </c>
      <c r="BR17">
        <v>1</v>
      </c>
      <c r="BS17">
        <v>0</v>
      </c>
      <c r="BT17" s="10">
        <v>0</v>
      </c>
      <c r="BU17">
        <v>-4.2648743800000002</v>
      </c>
      <c r="BV17">
        <v>0.17994256</v>
      </c>
      <c r="BW17">
        <v>2.5512239999999999E-2</v>
      </c>
      <c r="BX17">
        <v>1.7140852600000001</v>
      </c>
      <c r="BY17">
        <v>1.2451467300000001</v>
      </c>
      <c r="BZ17">
        <v>4.38303536</v>
      </c>
      <c r="CA17">
        <v>1.0542348399999999</v>
      </c>
      <c r="CB17">
        <v>2.36271349</v>
      </c>
      <c r="CC17">
        <v>0</v>
      </c>
      <c r="CD17">
        <v>1.26633956</v>
      </c>
      <c r="CE17">
        <v>1.2966537600000001</v>
      </c>
      <c r="CF17">
        <v>-0.34830556000000001</v>
      </c>
      <c r="CG17">
        <v>0.60595251999999999</v>
      </c>
      <c r="CH17">
        <v>-0.27080598</v>
      </c>
      <c r="CI17">
        <v>0.69837139000000004</v>
      </c>
      <c r="CJ17">
        <v>2.3914729999999999E-2</v>
      </c>
      <c r="CK17">
        <v>-0.35324707</v>
      </c>
      <c r="CL17">
        <v>-4.8291489999999999E-2</v>
      </c>
      <c r="CM17">
        <v>0.58076517999999999</v>
      </c>
      <c r="CN17">
        <v>0.72541518999999999</v>
      </c>
      <c r="CO17">
        <v>-0.20022939000000001</v>
      </c>
      <c r="CP17">
        <v>-0.43475793000000001</v>
      </c>
      <c r="CQ17">
        <v>0.34422587999999998</v>
      </c>
      <c r="CR17">
        <v>-0.48495226000000002</v>
      </c>
      <c r="CS17">
        <v>0.18250256000000001</v>
      </c>
      <c r="CT17">
        <v>-0.16623276000000001</v>
      </c>
      <c r="CU17">
        <v>-9.4743999999999995E-2</v>
      </c>
      <c r="CV17">
        <v>-1.1689752</v>
      </c>
      <c r="CW17">
        <v>-0.52188942000000005</v>
      </c>
      <c r="CX17">
        <v>0.65815442999999996</v>
      </c>
      <c r="CY17">
        <v>9.3649330000000003E-2</v>
      </c>
      <c r="CZ17">
        <v>-0.16819777</v>
      </c>
      <c r="DA17">
        <v>-0.25450494000000001</v>
      </c>
      <c r="DB17">
        <v>0.25513289</v>
      </c>
      <c r="DC17">
        <v>2.5920289999999999E-2</v>
      </c>
      <c r="DD17">
        <v>-2.5292350000000002E-2</v>
      </c>
      <c r="DE17">
        <v>0.26950531</v>
      </c>
      <c r="DF17">
        <v>-0.26887736000000001</v>
      </c>
      <c r="DG17">
        <v>0.1029841</v>
      </c>
      <c r="DH17">
        <v>-0.10235616</v>
      </c>
      <c r="DI17">
        <v>-0.19042195000000001</v>
      </c>
      <c r="DJ17">
        <v>7.7531719999999998E-2</v>
      </c>
      <c r="DK17">
        <v>-0.19522661999999999</v>
      </c>
      <c r="DL17">
        <v>-0.13095082</v>
      </c>
      <c r="DM17">
        <v>-6.0513240000000003E-2</v>
      </c>
      <c r="DN17">
        <v>0.50020885000000004</v>
      </c>
      <c r="DO17">
        <v>0.35778246000000002</v>
      </c>
      <c r="DP17">
        <v>-0.64273818000000005</v>
      </c>
      <c r="DQ17">
        <v>0.94671483000000001</v>
      </c>
      <c r="DR17">
        <v>-0.66113116000000005</v>
      </c>
      <c r="DS17">
        <v>7.7932630000000003E-2</v>
      </c>
      <c r="DT17">
        <v>-0.79014932000000004</v>
      </c>
      <c r="DU17">
        <v>1.3610861400000001</v>
      </c>
      <c r="DV17" s="10">
        <v>-0.64824150000000003</v>
      </c>
      <c r="DW17" s="8" t="s">
        <v>218</v>
      </c>
      <c r="DX17" t="s">
        <v>219</v>
      </c>
      <c r="DY17" s="10" t="s">
        <v>220</v>
      </c>
      <c r="DZ17" s="20">
        <v>35209</v>
      </c>
      <c r="EA17" s="21">
        <v>39164</v>
      </c>
      <c r="EB17" t="s">
        <v>221</v>
      </c>
      <c r="EC17" s="22">
        <v>44302</v>
      </c>
      <c r="ED17" t="b">
        <f t="shared" si="1"/>
        <v>0</v>
      </c>
    </row>
    <row r="18" spans="1:134" x14ac:dyDescent="0.2">
      <c r="A18" s="49" t="s">
        <v>118</v>
      </c>
      <c r="B18" s="49" t="s">
        <v>119</v>
      </c>
      <c r="C18" s="49" t="s">
        <v>202</v>
      </c>
      <c r="D18" s="50">
        <v>4853642755</v>
      </c>
      <c r="E18" s="4">
        <v>0.59017435358460102</v>
      </c>
      <c r="F18" s="28" t="b">
        <v>0</v>
      </c>
      <c r="G18" s="29">
        <f t="shared" si="2"/>
        <v>0.99710545722805299</v>
      </c>
      <c r="H18" s="5" t="b">
        <f t="shared" si="0"/>
        <v>1</v>
      </c>
      <c r="I18" s="8">
        <v>69</v>
      </c>
      <c r="J18">
        <v>1</v>
      </c>
      <c r="K18">
        <v>32</v>
      </c>
      <c r="L18">
        <v>1312</v>
      </c>
      <c r="M18">
        <v>8</v>
      </c>
      <c r="N18">
        <v>2</v>
      </c>
      <c r="O18">
        <v>78.420510125633896</v>
      </c>
      <c r="P18">
        <v>5</v>
      </c>
      <c r="Q18">
        <v>2</v>
      </c>
      <c r="R18">
        <v>5</v>
      </c>
      <c r="S18" s="10">
        <v>66.599999999999994</v>
      </c>
      <c r="T18" s="8">
        <v>1.48046563654304</v>
      </c>
      <c r="U18">
        <v>7.5957643648752104E-3</v>
      </c>
      <c r="V18">
        <v>0.64828506625381199</v>
      </c>
      <c r="W18">
        <v>-0.21718533807261001</v>
      </c>
      <c r="X18">
        <v>0.98157978018903103</v>
      </c>
      <c r="Y18">
        <v>-0.70788554533318204</v>
      </c>
      <c r="Z18">
        <v>0.96165952499688701</v>
      </c>
      <c r="AA18">
        <v>1.4284752725705201</v>
      </c>
      <c r="AB18">
        <v>-0.772121299578298</v>
      </c>
      <c r="AC18">
        <v>1.42236659638262</v>
      </c>
      <c r="AD18" s="10">
        <v>-1.7472024605590399</v>
      </c>
      <c r="AE18" s="8">
        <v>0</v>
      </c>
      <c r="AF18">
        <v>0</v>
      </c>
      <c r="AG18">
        <v>0</v>
      </c>
      <c r="AH18">
        <v>1</v>
      </c>
      <c r="AI18">
        <v>0</v>
      </c>
      <c r="AJ18">
        <v>0</v>
      </c>
      <c r="AK18">
        <v>0</v>
      </c>
      <c r="AL18">
        <v>0</v>
      </c>
      <c r="AM18">
        <v>0</v>
      </c>
      <c r="AN18">
        <v>0</v>
      </c>
      <c r="AO18">
        <v>0</v>
      </c>
      <c r="AP18">
        <v>0</v>
      </c>
      <c r="AQ18">
        <v>0</v>
      </c>
      <c r="AR18">
        <v>0</v>
      </c>
      <c r="AS18">
        <v>0</v>
      </c>
      <c r="AT18">
        <v>0</v>
      </c>
      <c r="AU18">
        <v>0</v>
      </c>
      <c r="AV18">
        <v>0</v>
      </c>
      <c r="AW18">
        <v>0</v>
      </c>
      <c r="AX18">
        <v>0</v>
      </c>
      <c r="AY18">
        <v>1</v>
      </c>
      <c r="AZ18">
        <v>0</v>
      </c>
      <c r="BA18">
        <v>1</v>
      </c>
      <c r="BB18">
        <v>0</v>
      </c>
      <c r="BC18">
        <v>1</v>
      </c>
      <c r="BD18">
        <v>0</v>
      </c>
      <c r="BE18">
        <v>1</v>
      </c>
      <c r="BF18">
        <v>0</v>
      </c>
      <c r="BG18">
        <v>1</v>
      </c>
      <c r="BH18">
        <v>0</v>
      </c>
      <c r="BI18">
        <v>0</v>
      </c>
      <c r="BJ18">
        <v>0</v>
      </c>
      <c r="BK18">
        <v>0</v>
      </c>
      <c r="BL18">
        <v>0</v>
      </c>
      <c r="BM18">
        <v>1</v>
      </c>
      <c r="BN18">
        <v>0</v>
      </c>
      <c r="BO18">
        <v>0</v>
      </c>
      <c r="BP18">
        <v>0</v>
      </c>
      <c r="BQ18">
        <v>0</v>
      </c>
      <c r="BR18">
        <v>0</v>
      </c>
      <c r="BS18">
        <v>1</v>
      </c>
      <c r="BT18" s="10">
        <v>0</v>
      </c>
      <c r="BU18">
        <v>-4.2648743800000002</v>
      </c>
      <c r="BV18">
        <v>0.17994256</v>
      </c>
      <c r="BW18">
        <v>2.5512239999999999E-2</v>
      </c>
      <c r="BX18">
        <v>1.7140852600000001</v>
      </c>
      <c r="BY18">
        <v>1.2451467300000001</v>
      </c>
      <c r="BZ18">
        <v>4.38303536</v>
      </c>
      <c r="CA18">
        <v>1.0542348399999999</v>
      </c>
      <c r="CB18">
        <v>2.36271349</v>
      </c>
      <c r="CC18">
        <v>0</v>
      </c>
      <c r="CD18">
        <v>1.26633956</v>
      </c>
      <c r="CE18">
        <v>1.2966537600000001</v>
      </c>
      <c r="CF18">
        <v>-0.34830556000000001</v>
      </c>
      <c r="CG18">
        <v>0.60595251999999999</v>
      </c>
      <c r="CH18">
        <v>-0.27080598</v>
      </c>
      <c r="CI18">
        <v>0.69837139000000004</v>
      </c>
      <c r="CJ18">
        <v>2.3914729999999999E-2</v>
      </c>
      <c r="CK18">
        <v>-0.35324707</v>
      </c>
      <c r="CL18">
        <v>-4.8291489999999999E-2</v>
      </c>
      <c r="CM18">
        <v>0.58076517999999999</v>
      </c>
      <c r="CN18">
        <v>0.72541518999999999</v>
      </c>
      <c r="CO18">
        <v>-0.20022939000000001</v>
      </c>
      <c r="CP18">
        <v>-0.43475793000000001</v>
      </c>
      <c r="CQ18">
        <v>0.34422587999999998</v>
      </c>
      <c r="CR18">
        <v>-0.48495226000000002</v>
      </c>
      <c r="CS18">
        <v>0.18250256000000001</v>
      </c>
      <c r="CT18">
        <v>-0.16623276000000001</v>
      </c>
      <c r="CU18">
        <v>-9.4743999999999995E-2</v>
      </c>
      <c r="CV18">
        <v>-1.1689752</v>
      </c>
      <c r="CW18">
        <v>-0.52188942000000005</v>
      </c>
      <c r="CX18">
        <v>0.65815442999999996</v>
      </c>
      <c r="CY18">
        <v>9.3649330000000003E-2</v>
      </c>
      <c r="CZ18">
        <v>-0.16819777</v>
      </c>
      <c r="DA18">
        <v>-0.25450494000000001</v>
      </c>
      <c r="DB18">
        <v>0.25513289</v>
      </c>
      <c r="DC18">
        <v>2.5920289999999999E-2</v>
      </c>
      <c r="DD18">
        <v>-2.5292350000000002E-2</v>
      </c>
      <c r="DE18">
        <v>0.26950531</v>
      </c>
      <c r="DF18">
        <v>-0.26887736000000001</v>
      </c>
      <c r="DG18">
        <v>0.1029841</v>
      </c>
      <c r="DH18">
        <v>-0.10235616</v>
      </c>
      <c r="DI18">
        <v>-0.19042195000000001</v>
      </c>
      <c r="DJ18">
        <v>7.7531719999999998E-2</v>
      </c>
      <c r="DK18">
        <v>-0.19522661999999999</v>
      </c>
      <c r="DL18">
        <v>-0.13095082</v>
      </c>
      <c r="DM18">
        <v>-6.0513240000000003E-2</v>
      </c>
      <c r="DN18">
        <v>0.50020885000000004</v>
      </c>
      <c r="DO18">
        <v>0.35778246000000002</v>
      </c>
      <c r="DP18">
        <v>-0.64273818000000005</v>
      </c>
      <c r="DQ18">
        <v>0.94671483000000001</v>
      </c>
      <c r="DR18">
        <v>-0.66113116000000005</v>
      </c>
      <c r="DS18">
        <v>7.7932630000000003E-2</v>
      </c>
      <c r="DT18">
        <v>-0.79014932000000004</v>
      </c>
      <c r="DU18">
        <v>1.3610861400000001</v>
      </c>
      <c r="DV18" s="10">
        <v>-0.64824150000000003</v>
      </c>
      <c r="DW18" s="8" t="s">
        <v>223</v>
      </c>
      <c r="DX18" t="s">
        <v>224</v>
      </c>
      <c r="DY18" s="10" t="s">
        <v>225</v>
      </c>
      <c r="DZ18" s="20">
        <v>36388</v>
      </c>
      <c r="EA18" s="21">
        <v>37852</v>
      </c>
      <c r="EB18" t="s">
        <v>226</v>
      </c>
      <c r="EC18" s="22">
        <v>45386</v>
      </c>
      <c r="ED18" t="b">
        <f t="shared" si="1"/>
        <v>0</v>
      </c>
    </row>
    <row r="19" spans="1:134" x14ac:dyDescent="0.2">
      <c r="A19" s="8" t="s">
        <v>227</v>
      </c>
      <c r="B19" s="8" t="s">
        <v>127</v>
      </c>
      <c r="C19" s="8" t="s">
        <v>154</v>
      </c>
      <c r="D19" s="2" t="s">
        <v>228</v>
      </c>
      <c r="E19" s="4">
        <v>0.196232961160029</v>
      </c>
      <c r="F19" s="28" t="b">
        <v>0</v>
      </c>
      <c r="G19" s="29">
        <f t="shared" si="2"/>
        <v>0.62316611687573786</v>
      </c>
      <c r="H19" s="5" t="b">
        <f t="shared" si="0"/>
        <v>1</v>
      </c>
      <c r="I19" s="8">
        <v>68</v>
      </c>
      <c r="J19">
        <v>1</v>
      </c>
      <c r="K19">
        <v>22</v>
      </c>
      <c r="L19">
        <v>60</v>
      </c>
      <c r="M19">
        <v>10</v>
      </c>
      <c r="N19">
        <v>2</v>
      </c>
      <c r="O19">
        <v>21.949813913347899</v>
      </c>
      <c r="P19">
        <v>4</v>
      </c>
      <c r="Q19">
        <v>4</v>
      </c>
      <c r="R19">
        <v>5</v>
      </c>
      <c r="S19" s="10">
        <v>72.900000000000006</v>
      </c>
      <c r="T19" s="8">
        <v>1.3865274616354899</v>
      </c>
      <c r="U19">
        <v>7.5957643648752104E-3</v>
      </c>
      <c r="V19">
        <v>-0.64376289837760303</v>
      </c>
      <c r="W19">
        <v>-1.67670624876694</v>
      </c>
      <c r="X19">
        <v>1.61793620170542</v>
      </c>
      <c r="Y19">
        <v>-0.70788554533318204</v>
      </c>
      <c r="Z19">
        <v>-0.98153640412457599</v>
      </c>
      <c r="AA19">
        <v>0.71867389489572897</v>
      </c>
      <c r="AB19">
        <v>0.68128349962791002</v>
      </c>
      <c r="AC19">
        <v>1.42236659638262</v>
      </c>
      <c r="AD19" s="10">
        <v>-0.38784765950662198</v>
      </c>
      <c r="AE19" s="8">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1</v>
      </c>
      <c r="BA19">
        <v>1</v>
      </c>
      <c r="BB19">
        <v>0</v>
      </c>
      <c r="BC19">
        <v>0</v>
      </c>
      <c r="BD19">
        <v>1</v>
      </c>
      <c r="BE19">
        <v>1</v>
      </c>
      <c r="BF19">
        <v>0</v>
      </c>
      <c r="BG19">
        <v>0</v>
      </c>
      <c r="BH19">
        <v>0</v>
      </c>
      <c r="BI19">
        <v>0</v>
      </c>
      <c r="BJ19">
        <v>0</v>
      </c>
      <c r="BK19">
        <v>0</v>
      </c>
      <c r="BL19">
        <v>1</v>
      </c>
      <c r="BM19">
        <v>1</v>
      </c>
      <c r="BN19">
        <v>0</v>
      </c>
      <c r="BO19">
        <v>0</v>
      </c>
      <c r="BP19">
        <v>0</v>
      </c>
      <c r="BQ19">
        <v>0</v>
      </c>
      <c r="BR19">
        <v>1</v>
      </c>
      <c r="BS19">
        <v>0</v>
      </c>
      <c r="BT19" s="10">
        <v>0</v>
      </c>
      <c r="BU19">
        <v>-4.2648743800000002</v>
      </c>
      <c r="BV19">
        <v>0.17994256</v>
      </c>
      <c r="BW19">
        <v>2.5512239999999999E-2</v>
      </c>
      <c r="BX19">
        <v>1.7140852600000001</v>
      </c>
      <c r="BY19">
        <v>1.2451467300000001</v>
      </c>
      <c r="BZ19">
        <v>4.38303536</v>
      </c>
      <c r="CA19">
        <v>1.0542348399999999</v>
      </c>
      <c r="CB19">
        <v>2.36271349</v>
      </c>
      <c r="CC19">
        <v>0</v>
      </c>
      <c r="CD19">
        <v>1.26633956</v>
      </c>
      <c r="CE19">
        <v>1.2966537600000001</v>
      </c>
      <c r="CF19">
        <v>-0.34830556000000001</v>
      </c>
      <c r="CG19">
        <v>0.60595251999999999</v>
      </c>
      <c r="CH19">
        <v>-0.27080598</v>
      </c>
      <c r="CI19">
        <v>0.69837139000000004</v>
      </c>
      <c r="CJ19">
        <v>2.3914729999999999E-2</v>
      </c>
      <c r="CK19">
        <v>-0.35324707</v>
      </c>
      <c r="CL19">
        <v>-4.8291489999999999E-2</v>
      </c>
      <c r="CM19">
        <v>0.58076517999999999</v>
      </c>
      <c r="CN19">
        <v>0.72541518999999999</v>
      </c>
      <c r="CO19">
        <v>-0.20022939000000001</v>
      </c>
      <c r="CP19">
        <v>-0.43475793000000001</v>
      </c>
      <c r="CQ19">
        <v>0.34422587999999998</v>
      </c>
      <c r="CR19">
        <v>-0.48495226000000002</v>
      </c>
      <c r="CS19">
        <v>0.18250256000000001</v>
      </c>
      <c r="CT19">
        <v>-0.16623276000000001</v>
      </c>
      <c r="CU19">
        <v>-9.4743999999999995E-2</v>
      </c>
      <c r="CV19">
        <v>-1.1689752</v>
      </c>
      <c r="CW19">
        <v>-0.52188942000000005</v>
      </c>
      <c r="CX19">
        <v>0.65815442999999996</v>
      </c>
      <c r="CY19">
        <v>9.3649330000000003E-2</v>
      </c>
      <c r="CZ19">
        <v>-0.16819777</v>
      </c>
      <c r="DA19">
        <v>-0.25450494000000001</v>
      </c>
      <c r="DB19">
        <v>0.25513289</v>
      </c>
      <c r="DC19">
        <v>2.5920289999999999E-2</v>
      </c>
      <c r="DD19">
        <v>-2.5292350000000002E-2</v>
      </c>
      <c r="DE19">
        <v>0.26950531</v>
      </c>
      <c r="DF19">
        <v>-0.26887736000000001</v>
      </c>
      <c r="DG19">
        <v>0.1029841</v>
      </c>
      <c r="DH19">
        <v>-0.10235616</v>
      </c>
      <c r="DI19">
        <v>-0.19042195000000001</v>
      </c>
      <c r="DJ19">
        <v>7.7531719999999998E-2</v>
      </c>
      <c r="DK19">
        <v>-0.19522661999999999</v>
      </c>
      <c r="DL19">
        <v>-0.13095082</v>
      </c>
      <c r="DM19">
        <v>-6.0513240000000003E-2</v>
      </c>
      <c r="DN19">
        <v>0.50020885000000004</v>
      </c>
      <c r="DO19">
        <v>0.35778246000000002</v>
      </c>
      <c r="DP19">
        <v>-0.64273818000000005</v>
      </c>
      <c r="DQ19">
        <v>0.94671483000000001</v>
      </c>
      <c r="DR19">
        <v>-0.66113116000000005</v>
      </c>
      <c r="DS19">
        <v>7.7932630000000003E-2</v>
      </c>
      <c r="DT19">
        <v>-0.79014932000000004</v>
      </c>
      <c r="DU19">
        <v>1.3610861400000001</v>
      </c>
      <c r="DV19" s="10">
        <v>-0.64824150000000003</v>
      </c>
      <c r="DW19" s="8" t="s">
        <v>229</v>
      </c>
      <c r="DX19" t="s">
        <v>230</v>
      </c>
      <c r="DY19" s="10" t="s">
        <v>231</v>
      </c>
      <c r="DZ19" s="20">
        <v>36494</v>
      </c>
      <c r="EA19" s="21">
        <v>37281</v>
      </c>
      <c r="EB19" t="s">
        <v>232</v>
      </c>
      <c r="EC19" s="22">
        <v>45426</v>
      </c>
      <c r="ED19" t="b">
        <f t="shared" si="1"/>
        <v>0</v>
      </c>
    </row>
    <row r="20" spans="1:134" x14ac:dyDescent="0.2">
      <c r="A20" s="8" t="s">
        <v>233</v>
      </c>
      <c r="B20" s="8" t="s">
        <v>119</v>
      </c>
      <c r="C20" s="8" t="s">
        <v>147</v>
      </c>
      <c r="D20" s="2" t="s">
        <v>234</v>
      </c>
      <c r="E20" s="4">
        <v>0.40985045875082798</v>
      </c>
      <c r="F20" s="28" t="b">
        <v>0</v>
      </c>
      <c r="G20" s="29">
        <f t="shared" si="2"/>
        <v>5.4717476508643251E-5</v>
      </c>
      <c r="H20" s="5" t="b">
        <f t="shared" si="0"/>
        <v>0</v>
      </c>
      <c r="I20" s="8">
        <v>56</v>
      </c>
      <c r="J20">
        <v>2</v>
      </c>
      <c r="K20">
        <v>15</v>
      </c>
      <c r="L20">
        <v>1218</v>
      </c>
      <c r="M20">
        <v>5</v>
      </c>
      <c r="N20">
        <v>2</v>
      </c>
      <c r="O20">
        <v>52.425229375414098</v>
      </c>
      <c r="P20">
        <v>4</v>
      </c>
      <c r="Q20">
        <v>1</v>
      </c>
      <c r="R20">
        <v>2</v>
      </c>
      <c r="S20" s="10">
        <v>64.599999999999994</v>
      </c>
      <c r="T20" s="8">
        <v>0.25926936274484702</v>
      </c>
      <c r="U20">
        <v>1.0203643463482399</v>
      </c>
      <c r="V20">
        <v>-1.5481964736195899</v>
      </c>
      <c r="W20">
        <v>-0.32676598152729702</v>
      </c>
      <c r="X20">
        <v>2.70451479144465E-2</v>
      </c>
      <c r="Y20">
        <v>-0.70788554533318204</v>
      </c>
      <c r="Z20">
        <v>6.7143836004784102E-2</v>
      </c>
      <c r="AA20">
        <v>0.71867389489572897</v>
      </c>
      <c r="AB20">
        <v>-1.4988236991813999</v>
      </c>
      <c r="AC20">
        <v>-0.68484317603607703</v>
      </c>
      <c r="AD20" s="10">
        <v>-2.1787436672423501</v>
      </c>
      <c r="AE20" s="8">
        <v>0</v>
      </c>
      <c r="AF20">
        <v>0</v>
      </c>
      <c r="AG20">
        <v>0</v>
      </c>
      <c r="AH20">
        <v>0</v>
      </c>
      <c r="AI20">
        <v>0</v>
      </c>
      <c r="AJ20">
        <v>0</v>
      </c>
      <c r="AK20">
        <v>0</v>
      </c>
      <c r="AL20">
        <v>0</v>
      </c>
      <c r="AM20">
        <v>0</v>
      </c>
      <c r="AN20">
        <v>0</v>
      </c>
      <c r="AO20">
        <v>0</v>
      </c>
      <c r="AP20">
        <v>0</v>
      </c>
      <c r="AQ20">
        <v>1</v>
      </c>
      <c r="AR20">
        <v>0</v>
      </c>
      <c r="AS20">
        <v>0</v>
      </c>
      <c r="AT20">
        <v>0</v>
      </c>
      <c r="AU20">
        <v>0</v>
      </c>
      <c r="AV20">
        <v>0</v>
      </c>
      <c r="AW20">
        <v>0</v>
      </c>
      <c r="AX20">
        <v>0</v>
      </c>
      <c r="AY20">
        <v>0</v>
      </c>
      <c r="AZ20">
        <v>1</v>
      </c>
      <c r="BA20">
        <v>0</v>
      </c>
      <c r="BB20">
        <v>1</v>
      </c>
      <c r="BC20">
        <v>1</v>
      </c>
      <c r="BD20">
        <v>0</v>
      </c>
      <c r="BE20">
        <v>0</v>
      </c>
      <c r="BF20">
        <v>1</v>
      </c>
      <c r="BG20">
        <v>0</v>
      </c>
      <c r="BH20">
        <v>0</v>
      </c>
      <c r="BI20">
        <v>0</v>
      </c>
      <c r="BJ20">
        <v>0</v>
      </c>
      <c r="BK20">
        <v>1</v>
      </c>
      <c r="BL20">
        <v>0</v>
      </c>
      <c r="BM20">
        <v>0</v>
      </c>
      <c r="BN20">
        <v>0</v>
      </c>
      <c r="BO20">
        <v>0</v>
      </c>
      <c r="BP20">
        <v>1</v>
      </c>
      <c r="BQ20">
        <v>1</v>
      </c>
      <c r="BR20">
        <v>0</v>
      </c>
      <c r="BS20">
        <v>0</v>
      </c>
      <c r="BT20" s="10">
        <v>0</v>
      </c>
      <c r="BU20">
        <v>-4.2648743800000002</v>
      </c>
      <c r="BV20">
        <v>0.17994256</v>
      </c>
      <c r="BW20">
        <v>2.5512239999999999E-2</v>
      </c>
      <c r="BX20">
        <v>1.7140852600000001</v>
      </c>
      <c r="BY20">
        <v>1.2451467300000001</v>
      </c>
      <c r="BZ20">
        <v>4.38303536</v>
      </c>
      <c r="CA20">
        <v>1.0542348399999999</v>
      </c>
      <c r="CB20">
        <v>2.36271349</v>
      </c>
      <c r="CC20">
        <v>0</v>
      </c>
      <c r="CD20">
        <v>1.26633956</v>
      </c>
      <c r="CE20">
        <v>1.2966537600000001</v>
      </c>
      <c r="CF20">
        <v>-0.34830556000000001</v>
      </c>
      <c r="CG20">
        <v>0.60595251999999999</v>
      </c>
      <c r="CH20">
        <v>-0.27080598</v>
      </c>
      <c r="CI20">
        <v>0.69837139000000004</v>
      </c>
      <c r="CJ20">
        <v>2.3914729999999999E-2</v>
      </c>
      <c r="CK20">
        <v>-0.35324707</v>
      </c>
      <c r="CL20">
        <v>-4.8291489999999999E-2</v>
      </c>
      <c r="CM20">
        <v>0.58076517999999999</v>
      </c>
      <c r="CN20">
        <v>0.72541518999999999</v>
      </c>
      <c r="CO20">
        <v>-0.20022939000000001</v>
      </c>
      <c r="CP20">
        <v>-0.43475793000000001</v>
      </c>
      <c r="CQ20">
        <v>0.34422587999999998</v>
      </c>
      <c r="CR20">
        <v>-0.48495226000000002</v>
      </c>
      <c r="CS20">
        <v>0.18250256000000001</v>
      </c>
      <c r="CT20">
        <v>-0.16623276000000001</v>
      </c>
      <c r="CU20">
        <v>-9.4743999999999995E-2</v>
      </c>
      <c r="CV20">
        <v>-1.1689752</v>
      </c>
      <c r="CW20">
        <v>-0.52188942000000005</v>
      </c>
      <c r="CX20">
        <v>0.65815442999999996</v>
      </c>
      <c r="CY20">
        <v>9.3649330000000003E-2</v>
      </c>
      <c r="CZ20">
        <v>-0.16819777</v>
      </c>
      <c r="DA20">
        <v>-0.25450494000000001</v>
      </c>
      <c r="DB20">
        <v>0.25513289</v>
      </c>
      <c r="DC20">
        <v>2.5920289999999999E-2</v>
      </c>
      <c r="DD20">
        <v>-2.5292350000000002E-2</v>
      </c>
      <c r="DE20">
        <v>0.26950531</v>
      </c>
      <c r="DF20">
        <v>-0.26887736000000001</v>
      </c>
      <c r="DG20">
        <v>0.1029841</v>
      </c>
      <c r="DH20">
        <v>-0.10235616</v>
      </c>
      <c r="DI20">
        <v>-0.19042195000000001</v>
      </c>
      <c r="DJ20">
        <v>7.7531719999999998E-2</v>
      </c>
      <c r="DK20">
        <v>-0.19522661999999999</v>
      </c>
      <c r="DL20">
        <v>-0.13095082</v>
      </c>
      <c r="DM20">
        <v>-6.0513240000000003E-2</v>
      </c>
      <c r="DN20">
        <v>0.50020885000000004</v>
      </c>
      <c r="DO20">
        <v>0.35778246000000002</v>
      </c>
      <c r="DP20">
        <v>-0.64273818000000005</v>
      </c>
      <c r="DQ20">
        <v>0.94671483000000001</v>
      </c>
      <c r="DR20">
        <v>-0.66113116000000005</v>
      </c>
      <c r="DS20">
        <v>7.7932630000000003E-2</v>
      </c>
      <c r="DT20">
        <v>-0.79014932000000004</v>
      </c>
      <c r="DU20">
        <v>1.3610861400000001</v>
      </c>
      <c r="DV20" s="10">
        <v>-0.64824150000000003</v>
      </c>
      <c r="DW20" s="8" t="s">
        <v>235</v>
      </c>
      <c r="DX20" t="s">
        <v>236</v>
      </c>
      <c r="DY20" s="10" t="s">
        <v>213</v>
      </c>
      <c r="DZ20" s="20">
        <v>34526</v>
      </c>
      <c r="EA20" s="21">
        <v>39441</v>
      </c>
      <c r="EB20" t="s">
        <v>237</v>
      </c>
      <c r="EC20" s="22">
        <v>44960</v>
      </c>
      <c r="ED20" t="b">
        <f t="shared" si="1"/>
        <v>1</v>
      </c>
    </row>
    <row r="21" spans="1:134" x14ac:dyDescent="0.2">
      <c r="A21" s="8" t="s">
        <v>238</v>
      </c>
      <c r="B21" s="8" t="s">
        <v>119</v>
      </c>
      <c r="C21" s="8" t="s">
        <v>147</v>
      </c>
      <c r="D21" s="2" t="s">
        <v>239</v>
      </c>
      <c r="E21" s="4">
        <v>0.34509908542151801</v>
      </c>
      <c r="F21" s="28" t="b">
        <v>0</v>
      </c>
      <c r="G21" s="29">
        <f t="shared" si="2"/>
        <v>0.90865055476453027</v>
      </c>
      <c r="H21" s="5" t="b">
        <f t="shared" si="0"/>
        <v>1</v>
      </c>
      <c r="I21" s="8">
        <v>56</v>
      </c>
      <c r="J21">
        <v>1</v>
      </c>
      <c r="K21">
        <v>17</v>
      </c>
      <c r="L21">
        <v>313</v>
      </c>
      <c r="M21">
        <v>10</v>
      </c>
      <c r="N21">
        <v>2</v>
      </c>
      <c r="O21">
        <v>93.241209377425605</v>
      </c>
      <c r="P21">
        <v>4</v>
      </c>
      <c r="Q21">
        <v>2</v>
      </c>
      <c r="R21">
        <v>5</v>
      </c>
      <c r="S21" s="10">
        <v>76.2</v>
      </c>
      <c r="T21" s="8">
        <v>0.25926936274484702</v>
      </c>
      <c r="U21">
        <v>7.5957643648752104E-3</v>
      </c>
      <c r="V21">
        <v>-1.2897868806933099</v>
      </c>
      <c r="W21">
        <v>-1.3817711126601799</v>
      </c>
      <c r="X21">
        <v>1.61793620170542</v>
      </c>
      <c r="Y21">
        <v>-0.70788554533318204</v>
      </c>
      <c r="Z21">
        <v>1.4716500932829799</v>
      </c>
      <c r="AA21">
        <v>0.71867389489572897</v>
      </c>
      <c r="AB21">
        <v>-0.772121299578298</v>
      </c>
      <c r="AC21">
        <v>1.42236659638262</v>
      </c>
      <c r="AD21" s="10">
        <v>0.32419533152083402</v>
      </c>
      <c r="AE21" s="8">
        <v>0</v>
      </c>
      <c r="AF21">
        <v>0</v>
      </c>
      <c r="AG21">
        <v>0</v>
      </c>
      <c r="AH21">
        <v>0</v>
      </c>
      <c r="AI21">
        <v>0</v>
      </c>
      <c r="AJ21">
        <v>0</v>
      </c>
      <c r="AK21">
        <v>0</v>
      </c>
      <c r="AL21">
        <v>0</v>
      </c>
      <c r="AM21">
        <v>0</v>
      </c>
      <c r="AN21">
        <v>0</v>
      </c>
      <c r="AO21">
        <v>0</v>
      </c>
      <c r="AP21">
        <v>1</v>
      </c>
      <c r="AQ21">
        <v>0</v>
      </c>
      <c r="AR21">
        <v>0</v>
      </c>
      <c r="AS21">
        <v>0</v>
      </c>
      <c r="AT21">
        <v>0</v>
      </c>
      <c r="AU21">
        <v>0</v>
      </c>
      <c r="AV21">
        <v>0</v>
      </c>
      <c r="AW21">
        <v>0</v>
      </c>
      <c r="AX21">
        <v>0</v>
      </c>
      <c r="AY21">
        <v>0</v>
      </c>
      <c r="AZ21">
        <v>1</v>
      </c>
      <c r="BA21">
        <v>1</v>
      </c>
      <c r="BB21">
        <v>0</v>
      </c>
      <c r="BC21">
        <v>0</v>
      </c>
      <c r="BD21">
        <v>1</v>
      </c>
      <c r="BE21">
        <v>1</v>
      </c>
      <c r="BF21">
        <v>0</v>
      </c>
      <c r="BG21">
        <v>0</v>
      </c>
      <c r="BH21">
        <v>0</v>
      </c>
      <c r="BI21">
        <v>1</v>
      </c>
      <c r="BJ21">
        <v>0</v>
      </c>
      <c r="BK21">
        <v>0</v>
      </c>
      <c r="BL21">
        <v>0</v>
      </c>
      <c r="BM21">
        <v>1</v>
      </c>
      <c r="BN21">
        <v>0</v>
      </c>
      <c r="BO21">
        <v>0</v>
      </c>
      <c r="BP21">
        <v>0</v>
      </c>
      <c r="BQ21">
        <v>1</v>
      </c>
      <c r="BR21">
        <v>0</v>
      </c>
      <c r="BS21">
        <v>0</v>
      </c>
      <c r="BT21" s="10">
        <v>0</v>
      </c>
      <c r="BU21">
        <v>-4.2648743800000002</v>
      </c>
      <c r="BV21">
        <v>0.17994256</v>
      </c>
      <c r="BW21">
        <v>2.5512239999999999E-2</v>
      </c>
      <c r="BX21">
        <v>1.7140852600000001</v>
      </c>
      <c r="BY21">
        <v>1.2451467300000001</v>
      </c>
      <c r="BZ21">
        <v>4.38303536</v>
      </c>
      <c r="CA21">
        <v>1.0542348399999999</v>
      </c>
      <c r="CB21">
        <v>2.36271349</v>
      </c>
      <c r="CC21">
        <v>0</v>
      </c>
      <c r="CD21">
        <v>1.26633956</v>
      </c>
      <c r="CE21">
        <v>1.2966537600000001</v>
      </c>
      <c r="CF21">
        <v>-0.34830556000000001</v>
      </c>
      <c r="CG21">
        <v>0.60595251999999999</v>
      </c>
      <c r="CH21">
        <v>-0.27080598</v>
      </c>
      <c r="CI21">
        <v>0.69837139000000004</v>
      </c>
      <c r="CJ21">
        <v>2.3914729999999999E-2</v>
      </c>
      <c r="CK21">
        <v>-0.35324707</v>
      </c>
      <c r="CL21">
        <v>-4.8291489999999999E-2</v>
      </c>
      <c r="CM21">
        <v>0.58076517999999999</v>
      </c>
      <c r="CN21">
        <v>0.72541518999999999</v>
      </c>
      <c r="CO21">
        <v>-0.20022939000000001</v>
      </c>
      <c r="CP21">
        <v>-0.43475793000000001</v>
      </c>
      <c r="CQ21">
        <v>0.34422587999999998</v>
      </c>
      <c r="CR21">
        <v>-0.48495226000000002</v>
      </c>
      <c r="CS21">
        <v>0.18250256000000001</v>
      </c>
      <c r="CT21">
        <v>-0.16623276000000001</v>
      </c>
      <c r="CU21">
        <v>-9.4743999999999995E-2</v>
      </c>
      <c r="CV21">
        <v>-1.1689752</v>
      </c>
      <c r="CW21">
        <v>-0.52188942000000005</v>
      </c>
      <c r="CX21">
        <v>0.65815442999999996</v>
      </c>
      <c r="CY21">
        <v>9.3649330000000003E-2</v>
      </c>
      <c r="CZ21">
        <v>-0.16819777</v>
      </c>
      <c r="DA21">
        <v>-0.25450494000000001</v>
      </c>
      <c r="DB21">
        <v>0.25513289</v>
      </c>
      <c r="DC21">
        <v>2.5920289999999999E-2</v>
      </c>
      <c r="DD21">
        <v>-2.5292350000000002E-2</v>
      </c>
      <c r="DE21">
        <v>0.26950531</v>
      </c>
      <c r="DF21">
        <v>-0.26887736000000001</v>
      </c>
      <c r="DG21">
        <v>0.1029841</v>
      </c>
      <c r="DH21">
        <v>-0.10235616</v>
      </c>
      <c r="DI21">
        <v>-0.19042195000000001</v>
      </c>
      <c r="DJ21">
        <v>7.7531719999999998E-2</v>
      </c>
      <c r="DK21">
        <v>-0.19522661999999999</v>
      </c>
      <c r="DL21">
        <v>-0.13095082</v>
      </c>
      <c r="DM21">
        <v>-6.0513240000000003E-2</v>
      </c>
      <c r="DN21">
        <v>0.50020885000000004</v>
      </c>
      <c r="DO21">
        <v>0.35778246000000002</v>
      </c>
      <c r="DP21">
        <v>-0.64273818000000005</v>
      </c>
      <c r="DQ21">
        <v>0.94671483000000001</v>
      </c>
      <c r="DR21">
        <v>-0.66113116000000005</v>
      </c>
      <c r="DS21">
        <v>7.7932630000000003E-2</v>
      </c>
      <c r="DT21">
        <v>-0.79014932000000004</v>
      </c>
      <c r="DU21">
        <v>1.3610861400000001</v>
      </c>
      <c r="DV21" s="10">
        <v>-0.64824150000000003</v>
      </c>
      <c r="DW21" s="8" t="s">
        <v>240</v>
      </c>
      <c r="DX21" t="s">
        <v>241</v>
      </c>
      <c r="DY21" s="10" t="s">
        <v>242</v>
      </c>
      <c r="DZ21" s="20">
        <v>35068</v>
      </c>
      <c r="EA21" s="21">
        <v>37522</v>
      </c>
      <c r="EB21" t="s">
        <v>243</v>
      </c>
      <c r="EC21" s="22">
        <v>43755</v>
      </c>
      <c r="ED21" t="b">
        <f t="shared" si="1"/>
        <v>0</v>
      </c>
    </row>
    <row r="22" spans="1:134" x14ac:dyDescent="0.2">
      <c r="A22" s="8" t="s">
        <v>244</v>
      </c>
      <c r="B22" s="8" t="s">
        <v>168</v>
      </c>
      <c r="C22" s="8" t="s">
        <v>245</v>
      </c>
      <c r="D22" s="2" t="s">
        <v>246</v>
      </c>
      <c r="E22" s="4">
        <v>0.46891688978992302</v>
      </c>
      <c r="F22" s="28" t="b">
        <v>0</v>
      </c>
      <c r="G22" s="29">
        <f t="shared" si="2"/>
        <v>5.8186797063774276E-2</v>
      </c>
      <c r="H22" s="5" t="b">
        <f t="shared" si="0"/>
        <v>0</v>
      </c>
      <c r="I22" s="8">
        <v>49</v>
      </c>
      <c r="J22">
        <v>1</v>
      </c>
      <c r="K22">
        <v>35</v>
      </c>
      <c r="L22">
        <v>2412</v>
      </c>
      <c r="M22">
        <v>6</v>
      </c>
      <c r="N22">
        <v>2</v>
      </c>
      <c r="O22">
        <v>18.625111561628501</v>
      </c>
      <c r="P22">
        <v>3</v>
      </c>
      <c r="Q22">
        <v>1</v>
      </c>
      <c r="R22">
        <v>5</v>
      </c>
      <c r="S22" s="10">
        <v>73.599999999999994</v>
      </c>
      <c r="T22" s="8">
        <v>-0.39829786160802699</v>
      </c>
      <c r="U22">
        <v>7.5957643648752104E-3</v>
      </c>
      <c r="V22">
        <v>1.0358994556432299</v>
      </c>
      <c r="W22">
        <v>1.0651413406524399</v>
      </c>
      <c r="X22">
        <v>0.34522335867264098</v>
      </c>
      <c r="Y22">
        <v>-0.70788554533318204</v>
      </c>
      <c r="Z22">
        <v>-1.0959417242062499</v>
      </c>
      <c r="AA22">
        <v>8.8725172209350497E-3</v>
      </c>
      <c r="AB22">
        <v>-1.4988236991813999</v>
      </c>
      <c r="AC22">
        <v>1.42236659638262</v>
      </c>
      <c r="AD22" s="10">
        <v>-0.23680823716746699</v>
      </c>
      <c r="AE22" s="8">
        <v>1</v>
      </c>
      <c r="AF22">
        <v>0</v>
      </c>
      <c r="AG22">
        <v>0</v>
      </c>
      <c r="AH22">
        <v>0</v>
      </c>
      <c r="AI22">
        <v>0</v>
      </c>
      <c r="AJ22">
        <v>0</v>
      </c>
      <c r="AK22">
        <v>0</v>
      </c>
      <c r="AL22">
        <v>0</v>
      </c>
      <c r="AM22">
        <v>0</v>
      </c>
      <c r="AN22">
        <v>0</v>
      </c>
      <c r="AO22">
        <v>0</v>
      </c>
      <c r="AP22">
        <v>0</v>
      </c>
      <c r="AQ22">
        <v>0</v>
      </c>
      <c r="AR22">
        <v>0</v>
      </c>
      <c r="AS22">
        <v>0</v>
      </c>
      <c r="AT22">
        <v>0</v>
      </c>
      <c r="AU22">
        <v>0</v>
      </c>
      <c r="AV22">
        <v>0</v>
      </c>
      <c r="AW22">
        <v>0</v>
      </c>
      <c r="AX22">
        <v>0</v>
      </c>
      <c r="AY22">
        <v>1</v>
      </c>
      <c r="AZ22">
        <v>0</v>
      </c>
      <c r="BA22">
        <v>1</v>
      </c>
      <c r="BB22">
        <v>0</v>
      </c>
      <c r="BC22">
        <v>0</v>
      </c>
      <c r="BD22">
        <v>1</v>
      </c>
      <c r="BE22">
        <v>0</v>
      </c>
      <c r="BF22">
        <v>1</v>
      </c>
      <c r="BG22">
        <v>0</v>
      </c>
      <c r="BH22">
        <v>0</v>
      </c>
      <c r="BI22">
        <v>0</v>
      </c>
      <c r="BJ22">
        <v>0</v>
      </c>
      <c r="BK22">
        <v>1</v>
      </c>
      <c r="BL22">
        <v>0</v>
      </c>
      <c r="BM22">
        <v>0</v>
      </c>
      <c r="BN22">
        <v>0</v>
      </c>
      <c r="BO22">
        <v>1</v>
      </c>
      <c r="BP22">
        <v>0</v>
      </c>
      <c r="BQ22">
        <v>0</v>
      </c>
      <c r="BR22">
        <v>0</v>
      </c>
      <c r="BS22">
        <v>0</v>
      </c>
      <c r="BT22" s="10">
        <v>1</v>
      </c>
      <c r="BU22">
        <v>-4.2648743800000002</v>
      </c>
      <c r="BV22">
        <v>0.17994256</v>
      </c>
      <c r="BW22">
        <v>2.5512239999999999E-2</v>
      </c>
      <c r="BX22">
        <v>1.7140852600000001</v>
      </c>
      <c r="BY22">
        <v>1.2451467300000001</v>
      </c>
      <c r="BZ22">
        <v>4.38303536</v>
      </c>
      <c r="CA22">
        <v>1.0542348399999999</v>
      </c>
      <c r="CB22">
        <v>2.36271349</v>
      </c>
      <c r="CC22">
        <v>0</v>
      </c>
      <c r="CD22">
        <v>1.26633956</v>
      </c>
      <c r="CE22">
        <v>1.2966537600000001</v>
      </c>
      <c r="CF22">
        <v>-0.34830556000000001</v>
      </c>
      <c r="CG22">
        <v>0.60595251999999999</v>
      </c>
      <c r="CH22">
        <v>-0.27080598</v>
      </c>
      <c r="CI22">
        <v>0.69837139000000004</v>
      </c>
      <c r="CJ22">
        <v>2.3914729999999999E-2</v>
      </c>
      <c r="CK22">
        <v>-0.35324707</v>
      </c>
      <c r="CL22">
        <v>-4.8291489999999999E-2</v>
      </c>
      <c r="CM22">
        <v>0.58076517999999999</v>
      </c>
      <c r="CN22">
        <v>0.72541518999999999</v>
      </c>
      <c r="CO22">
        <v>-0.20022939000000001</v>
      </c>
      <c r="CP22">
        <v>-0.43475793000000001</v>
      </c>
      <c r="CQ22">
        <v>0.34422587999999998</v>
      </c>
      <c r="CR22">
        <v>-0.48495226000000002</v>
      </c>
      <c r="CS22">
        <v>0.18250256000000001</v>
      </c>
      <c r="CT22">
        <v>-0.16623276000000001</v>
      </c>
      <c r="CU22">
        <v>-9.4743999999999995E-2</v>
      </c>
      <c r="CV22">
        <v>-1.1689752</v>
      </c>
      <c r="CW22">
        <v>-0.52188942000000005</v>
      </c>
      <c r="CX22">
        <v>0.65815442999999996</v>
      </c>
      <c r="CY22">
        <v>9.3649330000000003E-2</v>
      </c>
      <c r="CZ22">
        <v>-0.16819777</v>
      </c>
      <c r="DA22">
        <v>-0.25450494000000001</v>
      </c>
      <c r="DB22">
        <v>0.25513289</v>
      </c>
      <c r="DC22">
        <v>2.5920289999999999E-2</v>
      </c>
      <c r="DD22">
        <v>-2.5292350000000002E-2</v>
      </c>
      <c r="DE22">
        <v>0.26950531</v>
      </c>
      <c r="DF22">
        <v>-0.26887736000000001</v>
      </c>
      <c r="DG22">
        <v>0.1029841</v>
      </c>
      <c r="DH22">
        <v>-0.10235616</v>
      </c>
      <c r="DI22">
        <v>-0.19042195000000001</v>
      </c>
      <c r="DJ22">
        <v>7.7531719999999998E-2</v>
      </c>
      <c r="DK22">
        <v>-0.19522661999999999</v>
      </c>
      <c r="DL22">
        <v>-0.13095082</v>
      </c>
      <c r="DM22">
        <v>-6.0513240000000003E-2</v>
      </c>
      <c r="DN22">
        <v>0.50020885000000004</v>
      </c>
      <c r="DO22">
        <v>0.35778246000000002</v>
      </c>
      <c r="DP22">
        <v>-0.64273818000000005</v>
      </c>
      <c r="DQ22">
        <v>0.94671483000000001</v>
      </c>
      <c r="DR22">
        <v>-0.66113116000000005</v>
      </c>
      <c r="DS22">
        <v>7.7932630000000003E-2</v>
      </c>
      <c r="DT22">
        <v>-0.79014932000000004</v>
      </c>
      <c r="DU22">
        <v>1.3610861400000001</v>
      </c>
      <c r="DV22" s="10">
        <v>-0.64824150000000003</v>
      </c>
      <c r="DW22" s="8" t="s">
        <v>247</v>
      </c>
      <c r="DX22" t="s">
        <v>248</v>
      </c>
      <c r="DY22" s="10" t="s">
        <v>249</v>
      </c>
      <c r="DZ22" s="20">
        <v>35521</v>
      </c>
      <c r="EA22" s="21">
        <v>37542</v>
      </c>
      <c r="EB22" t="s">
        <v>250</v>
      </c>
      <c r="EC22" s="22">
        <v>45450</v>
      </c>
      <c r="ED22" t="b">
        <f t="shared" si="1"/>
        <v>1</v>
      </c>
    </row>
    <row r="23" spans="1:134" x14ac:dyDescent="0.2">
      <c r="A23" s="8" t="s">
        <v>251</v>
      </c>
      <c r="B23" s="8" t="s">
        <v>119</v>
      </c>
      <c r="C23" s="8" t="s">
        <v>147</v>
      </c>
      <c r="D23" s="2" t="s">
        <v>252</v>
      </c>
      <c r="E23" s="4">
        <v>0.38617914240137602</v>
      </c>
      <c r="F23" s="28" t="b">
        <v>0</v>
      </c>
      <c r="G23" s="29">
        <f t="shared" si="2"/>
        <v>0.72569988125960716</v>
      </c>
      <c r="H23" s="5" t="b">
        <f t="shared" si="0"/>
        <v>1</v>
      </c>
      <c r="I23" s="8">
        <v>60</v>
      </c>
      <c r="J23">
        <v>3</v>
      </c>
      <c r="K23">
        <v>27</v>
      </c>
      <c r="L23">
        <v>3261</v>
      </c>
      <c r="M23">
        <v>9</v>
      </c>
      <c r="N23">
        <v>4</v>
      </c>
      <c r="O23">
        <v>32.256237867354699</v>
      </c>
      <c r="P23">
        <v>5</v>
      </c>
      <c r="Q23">
        <v>2</v>
      </c>
      <c r="R23">
        <v>1</v>
      </c>
      <c r="S23" s="10">
        <v>81.5</v>
      </c>
      <c r="T23" s="8">
        <v>0.63502206237506098</v>
      </c>
      <c r="U23">
        <v>2.03313292833161</v>
      </c>
      <c r="V23">
        <v>2.2610839381047498E-3</v>
      </c>
      <c r="W23">
        <v>2.0548643863229601</v>
      </c>
      <c r="X23">
        <v>1.2997579909472201</v>
      </c>
      <c r="Y23">
        <v>0.68524713920936597</v>
      </c>
      <c r="Z23">
        <v>-0.62688518828090201</v>
      </c>
      <c r="AA23">
        <v>1.4284752725705201</v>
      </c>
      <c r="AB23">
        <v>-0.772121299578298</v>
      </c>
      <c r="AC23">
        <v>-1.38724643350897</v>
      </c>
      <c r="AD23" s="10">
        <v>1.4677795292315901</v>
      </c>
      <c r="AE23" s="8">
        <v>0</v>
      </c>
      <c r="AF23">
        <v>0</v>
      </c>
      <c r="AG23">
        <v>0</v>
      </c>
      <c r="AH23">
        <v>0</v>
      </c>
      <c r="AI23">
        <v>0</v>
      </c>
      <c r="AJ23">
        <v>1</v>
      </c>
      <c r="AK23">
        <v>0</v>
      </c>
      <c r="AL23">
        <v>0</v>
      </c>
      <c r="AM23">
        <v>0</v>
      </c>
      <c r="AN23">
        <v>0</v>
      </c>
      <c r="AO23">
        <v>0</v>
      </c>
      <c r="AP23">
        <v>0</v>
      </c>
      <c r="AQ23">
        <v>0</v>
      </c>
      <c r="AR23">
        <v>0</v>
      </c>
      <c r="AS23">
        <v>0</v>
      </c>
      <c r="AT23">
        <v>0</v>
      </c>
      <c r="AU23">
        <v>0</v>
      </c>
      <c r="AV23">
        <v>0</v>
      </c>
      <c r="AW23">
        <v>0</v>
      </c>
      <c r="AX23">
        <v>0</v>
      </c>
      <c r="AY23">
        <v>0</v>
      </c>
      <c r="AZ23">
        <v>1</v>
      </c>
      <c r="BA23">
        <v>0</v>
      </c>
      <c r="BB23">
        <v>1</v>
      </c>
      <c r="BC23">
        <v>1</v>
      </c>
      <c r="BD23">
        <v>0</v>
      </c>
      <c r="BE23">
        <v>1</v>
      </c>
      <c r="BF23">
        <v>0</v>
      </c>
      <c r="BG23">
        <v>0</v>
      </c>
      <c r="BH23">
        <v>0</v>
      </c>
      <c r="BI23">
        <v>0</v>
      </c>
      <c r="BJ23">
        <v>1</v>
      </c>
      <c r="BK23">
        <v>0</v>
      </c>
      <c r="BL23">
        <v>0</v>
      </c>
      <c r="BM23">
        <v>1</v>
      </c>
      <c r="BN23">
        <v>0</v>
      </c>
      <c r="BO23">
        <v>0</v>
      </c>
      <c r="BP23">
        <v>0</v>
      </c>
      <c r="BQ23">
        <v>1</v>
      </c>
      <c r="BR23">
        <v>0</v>
      </c>
      <c r="BS23">
        <v>0</v>
      </c>
      <c r="BT23" s="10">
        <v>0</v>
      </c>
      <c r="BU23">
        <v>-4.2648743800000002</v>
      </c>
      <c r="BV23">
        <v>0.17994256</v>
      </c>
      <c r="BW23">
        <v>2.5512239999999999E-2</v>
      </c>
      <c r="BX23">
        <v>1.7140852600000001</v>
      </c>
      <c r="BY23">
        <v>1.2451467300000001</v>
      </c>
      <c r="BZ23">
        <v>4.38303536</v>
      </c>
      <c r="CA23">
        <v>1.0542348399999999</v>
      </c>
      <c r="CB23">
        <v>2.36271349</v>
      </c>
      <c r="CC23">
        <v>0</v>
      </c>
      <c r="CD23">
        <v>1.26633956</v>
      </c>
      <c r="CE23">
        <v>1.2966537600000001</v>
      </c>
      <c r="CF23">
        <v>-0.34830556000000001</v>
      </c>
      <c r="CG23">
        <v>0.60595251999999999</v>
      </c>
      <c r="CH23">
        <v>-0.27080598</v>
      </c>
      <c r="CI23">
        <v>0.69837139000000004</v>
      </c>
      <c r="CJ23">
        <v>2.3914729999999999E-2</v>
      </c>
      <c r="CK23">
        <v>-0.35324707</v>
      </c>
      <c r="CL23">
        <v>-4.8291489999999999E-2</v>
      </c>
      <c r="CM23">
        <v>0.58076517999999999</v>
      </c>
      <c r="CN23">
        <v>0.72541518999999999</v>
      </c>
      <c r="CO23">
        <v>-0.20022939000000001</v>
      </c>
      <c r="CP23">
        <v>-0.43475793000000001</v>
      </c>
      <c r="CQ23">
        <v>0.34422587999999998</v>
      </c>
      <c r="CR23">
        <v>-0.48495226000000002</v>
      </c>
      <c r="CS23">
        <v>0.18250256000000001</v>
      </c>
      <c r="CT23">
        <v>-0.16623276000000001</v>
      </c>
      <c r="CU23">
        <v>-9.4743999999999995E-2</v>
      </c>
      <c r="CV23">
        <v>-1.1689752</v>
      </c>
      <c r="CW23">
        <v>-0.52188942000000005</v>
      </c>
      <c r="CX23">
        <v>0.65815442999999996</v>
      </c>
      <c r="CY23">
        <v>9.3649330000000003E-2</v>
      </c>
      <c r="CZ23">
        <v>-0.16819777</v>
      </c>
      <c r="DA23">
        <v>-0.25450494000000001</v>
      </c>
      <c r="DB23">
        <v>0.25513289</v>
      </c>
      <c r="DC23">
        <v>2.5920289999999999E-2</v>
      </c>
      <c r="DD23">
        <v>-2.5292350000000002E-2</v>
      </c>
      <c r="DE23">
        <v>0.26950531</v>
      </c>
      <c r="DF23">
        <v>-0.26887736000000001</v>
      </c>
      <c r="DG23">
        <v>0.1029841</v>
      </c>
      <c r="DH23">
        <v>-0.10235616</v>
      </c>
      <c r="DI23">
        <v>-0.19042195000000001</v>
      </c>
      <c r="DJ23">
        <v>7.7531719999999998E-2</v>
      </c>
      <c r="DK23">
        <v>-0.19522661999999999</v>
      </c>
      <c r="DL23">
        <v>-0.13095082</v>
      </c>
      <c r="DM23">
        <v>-6.0513240000000003E-2</v>
      </c>
      <c r="DN23">
        <v>0.50020885000000004</v>
      </c>
      <c r="DO23">
        <v>0.35778246000000002</v>
      </c>
      <c r="DP23">
        <v>-0.64273818000000005</v>
      </c>
      <c r="DQ23">
        <v>0.94671483000000001</v>
      </c>
      <c r="DR23">
        <v>-0.66113116000000005</v>
      </c>
      <c r="DS23">
        <v>7.7932630000000003E-2</v>
      </c>
      <c r="DT23">
        <v>-0.79014932000000004</v>
      </c>
      <c r="DU23">
        <v>1.3610861400000001</v>
      </c>
      <c r="DV23" s="10">
        <v>-0.64824150000000003</v>
      </c>
      <c r="DW23" s="8" t="s">
        <v>253</v>
      </c>
      <c r="DX23" t="s">
        <v>254</v>
      </c>
      <c r="DY23" s="10" t="s">
        <v>255</v>
      </c>
      <c r="DZ23" s="20">
        <v>35930</v>
      </c>
      <c r="EA23" s="21">
        <v>38791</v>
      </c>
      <c r="EB23" t="s">
        <v>256</v>
      </c>
      <c r="EC23" s="22">
        <v>43968</v>
      </c>
      <c r="ED23" t="b">
        <f t="shared" si="1"/>
        <v>0</v>
      </c>
    </row>
    <row r="24" spans="1:134" x14ac:dyDescent="0.2">
      <c r="A24" s="8" t="s">
        <v>257</v>
      </c>
      <c r="B24" s="8" t="s">
        <v>127</v>
      </c>
      <c r="C24" s="8" t="s">
        <v>154</v>
      </c>
      <c r="D24" s="2">
        <f>1-208-754-1062</f>
        <v>-2023</v>
      </c>
      <c r="E24" s="4">
        <v>0.33698566119931</v>
      </c>
      <c r="F24" s="28" t="b">
        <v>0</v>
      </c>
      <c r="G24" s="29">
        <f t="shared" si="2"/>
        <v>0.33116725573713018</v>
      </c>
      <c r="H24" s="5" t="b">
        <f t="shared" si="0"/>
        <v>0</v>
      </c>
      <c r="I24" s="8">
        <v>70</v>
      </c>
      <c r="J24">
        <v>2</v>
      </c>
      <c r="K24">
        <v>38</v>
      </c>
      <c r="L24">
        <v>678</v>
      </c>
      <c r="M24">
        <v>9</v>
      </c>
      <c r="N24">
        <v>5</v>
      </c>
      <c r="O24">
        <v>2.6428305996552899</v>
      </c>
      <c r="P24">
        <v>3</v>
      </c>
      <c r="Q24">
        <v>3</v>
      </c>
      <c r="R24">
        <v>2</v>
      </c>
      <c r="S24" s="10">
        <v>75.599999999999994</v>
      </c>
      <c r="T24" s="8">
        <v>1.5744038114505901</v>
      </c>
      <c r="U24">
        <v>1.0203643463482399</v>
      </c>
      <c r="V24">
        <v>1.4235138450326601</v>
      </c>
      <c r="W24">
        <v>-0.95627180562868797</v>
      </c>
      <c r="X24">
        <v>1.2997579909472201</v>
      </c>
      <c r="Y24">
        <v>1.38181348148064</v>
      </c>
      <c r="Z24">
        <v>-1.6459031269598601</v>
      </c>
      <c r="AA24">
        <v>8.8725172209350497E-3</v>
      </c>
      <c r="AB24">
        <v>-4.5418899975194001E-2</v>
      </c>
      <c r="AC24">
        <v>-0.68484317603607703</v>
      </c>
      <c r="AD24" s="10">
        <v>0.19473296951583999</v>
      </c>
      <c r="AE24" s="8">
        <v>0</v>
      </c>
      <c r="AF24">
        <v>0</v>
      </c>
      <c r="AG24">
        <v>0</v>
      </c>
      <c r="AH24">
        <v>0</v>
      </c>
      <c r="AI24">
        <v>0</v>
      </c>
      <c r="AJ24">
        <v>0</v>
      </c>
      <c r="AK24">
        <v>0</v>
      </c>
      <c r="AL24">
        <v>0</v>
      </c>
      <c r="AM24">
        <v>0</v>
      </c>
      <c r="AN24">
        <v>0</v>
      </c>
      <c r="AO24">
        <v>0</v>
      </c>
      <c r="AP24">
        <v>0</v>
      </c>
      <c r="AQ24">
        <v>0</v>
      </c>
      <c r="AR24">
        <v>0</v>
      </c>
      <c r="AS24">
        <v>0</v>
      </c>
      <c r="AT24">
        <v>0</v>
      </c>
      <c r="AU24">
        <v>1</v>
      </c>
      <c r="AV24">
        <v>0</v>
      </c>
      <c r="AW24">
        <v>0</v>
      </c>
      <c r="AX24">
        <v>0</v>
      </c>
      <c r="AY24">
        <v>0</v>
      </c>
      <c r="AZ24">
        <v>1</v>
      </c>
      <c r="BA24">
        <v>0</v>
      </c>
      <c r="BB24">
        <v>1</v>
      </c>
      <c r="BC24">
        <v>0</v>
      </c>
      <c r="BD24">
        <v>1</v>
      </c>
      <c r="BE24">
        <v>1</v>
      </c>
      <c r="BF24">
        <v>0</v>
      </c>
      <c r="BG24">
        <v>0</v>
      </c>
      <c r="BH24">
        <v>0</v>
      </c>
      <c r="BI24">
        <v>0</v>
      </c>
      <c r="BJ24">
        <v>0</v>
      </c>
      <c r="BK24">
        <v>0</v>
      </c>
      <c r="BL24">
        <v>1</v>
      </c>
      <c r="BM24">
        <v>1</v>
      </c>
      <c r="BN24">
        <v>0</v>
      </c>
      <c r="BO24">
        <v>0</v>
      </c>
      <c r="BP24">
        <v>0</v>
      </c>
      <c r="BQ24">
        <v>0</v>
      </c>
      <c r="BR24">
        <v>0</v>
      </c>
      <c r="BS24">
        <v>0</v>
      </c>
      <c r="BT24" s="10">
        <v>1</v>
      </c>
      <c r="BU24">
        <v>-4.2648743800000002</v>
      </c>
      <c r="BV24">
        <v>0.17994256</v>
      </c>
      <c r="BW24">
        <v>2.5512239999999999E-2</v>
      </c>
      <c r="BX24">
        <v>1.7140852600000001</v>
      </c>
      <c r="BY24">
        <v>1.2451467300000001</v>
      </c>
      <c r="BZ24">
        <v>4.38303536</v>
      </c>
      <c r="CA24">
        <v>1.0542348399999999</v>
      </c>
      <c r="CB24">
        <v>2.36271349</v>
      </c>
      <c r="CC24">
        <v>0</v>
      </c>
      <c r="CD24">
        <v>1.26633956</v>
      </c>
      <c r="CE24">
        <v>1.2966537600000001</v>
      </c>
      <c r="CF24">
        <v>-0.34830556000000001</v>
      </c>
      <c r="CG24">
        <v>0.60595251999999999</v>
      </c>
      <c r="CH24">
        <v>-0.27080598</v>
      </c>
      <c r="CI24">
        <v>0.69837139000000004</v>
      </c>
      <c r="CJ24">
        <v>2.3914729999999999E-2</v>
      </c>
      <c r="CK24">
        <v>-0.35324707</v>
      </c>
      <c r="CL24">
        <v>-4.8291489999999999E-2</v>
      </c>
      <c r="CM24">
        <v>0.58076517999999999</v>
      </c>
      <c r="CN24">
        <v>0.72541518999999999</v>
      </c>
      <c r="CO24">
        <v>-0.20022939000000001</v>
      </c>
      <c r="CP24">
        <v>-0.43475793000000001</v>
      </c>
      <c r="CQ24">
        <v>0.34422587999999998</v>
      </c>
      <c r="CR24">
        <v>-0.48495226000000002</v>
      </c>
      <c r="CS24">
        <v>0.18250256000000001</v>
      </c>
      <c r="CT24">
        <v>-0.16623276000000001</v>
      </c>
      <c r="CU24">
        <v>-9.4743999999999995E-2</v>
      </c>
      <c r="CV24">
        <v>-1.1689752</v>
      </c>
      <c r="CW24">
        <v>-0.52188942000000005</v>
      </c>
      <c r="CX24">
        <v>0.65815442999999996</v>
      </c>
      <c r="CY24">
        <v>9.3649330000000003E-2</v>
      </c>
      <c r="CZ24">
        <v>-0.16819777</v>
      </c>
      <c r="DA24">
        <v>-0.25450494000000001</v>
      </c>
      <c r="DB24">
        <v>0.25513289</v>
      </c>
      <c r="DC24">
        <v>2.5920289999999999E-2</v>
      </c>
      <c r="DD24">
        <v>-2.5292350000000002E-2</v>
      </c>
      <c r="DE24">
        <v>0.26950531</v>
      </c>
      <c r="DF24">
        <v>-0.26887736000000001</v>
      </c>
      <c r="DG24">
        <v>0.1029841</v>
      </c>
      <c r="DH24">
        <v>-0.10235616</v>
      </c>
      <c r="DI24">
        <v>-0.19042195000000001</v>
      </c>
      <c r="DJ24">
        <v>7.7531719999999998E-2</v>
      </c>
      <c r="DK24">
        <v>-0.19522661999999999</v>
      </c>
      <c r="DL24">
        <v>-0.13095082</v>
      </c>
      <c r="DM24">
        <v>-6.0513240000000003E-2</v>
      </c>
      <c r="DN24">
        <v>0.50020885000000004</v>
      </c>
      <c r="DO24">
        <v>0.35778246000000002</v>
      </c>
      <c r="DP24">
        <v>-0.64273818000000005</v>
      </c>
      <c r="DQ24">
        <v>0.94671483000000001</v>
      </c>
      <c r="DR24">
        <v>-0.66113116000000005</v>
      </c>
      <c r="DS24">
        <v>7.7932630000000003E-2</v>
      </c>
      <c r="DT24">
        <v>-0.79014932000000004</v>
      </c>
      <c r="DU24">
        <v>1.3610861400000001</v>
      </c>
      <c r="DV24" s="10">
        <v>-0.64824150000000003</v>
      </c>
      <c r="DW24" s="8" t="s">
        <v>258</v>
      </c>
      <c r="DX24" t="s">
        <v>259</v>
      </c>
      <c r="DY24" s="10" t="s">
        <v>260</v>
      </c>
      <c r="DZ24" s="20">
        <v>34625</v>
      </c>
      <c r="EA24" s="21">
        <v>38363</v>
      </c>
      <c r="EB24" t="s">
        <v>261</v>
      </c>
      <c r="EC24" s="22">
        <v>44304</v>
      </c>
      <c r="ED24" t="b">
        <f t="shared" si="1"/>
        <v>1</v>
      </c>
    </row>
    <row r="25" spans="1:134" x14ac:dyDescent="0.2">
      <c r="A25" s="8" t="s">
        <v>262</v>
      </c>
      <c r="B25" s="8" t="s">
        <v>119</v>
      </c>
      <c r="C25" s="8" t="s">
        <v>216</v>
      </c>
      <c r="D25" s="2" t="s">
        <v>263</v>
      </c>
      <c r="E25" s="4">
        <v>0.35383111959507502</v>
      </c>
      <c r="F25" s="28" t="b">
        <v>0</v>
      </c>
      <c r="G25" s="29">
        <f t="shared" si="2"/>
        <v>2.7126038746696757E-3</v>
      </c>
      <c r="H25" s="5" t="b">
        <f t="shared" si="0"/>
        <v>0</v>
      </c>
      <c r="I25" s="8">
        <v>40</v>
      </c>
      <c r="J25">
        <v>1</v>
      </c>
      <c r="K25">
        <v>19</v>
      </c>
      <c r="L25">
        <v>251</v>
      </c>
      <c r="M25">
        <v>6</v>
      </c>
      <c r="N25">
        <v>2</v>
      </c>
      <c r="O25">
        <v>47.2572264642045</v>
      </c>
      <c r="P25">
        <v>3</v>
      </c>
      <c r="Q25">
        <v>3</v>
      </c>
      <c r="R25">
        <v>4</v>
      </c>
      <c r="S25" s="10">
        <v>71.599999999999994</v>
      </c>
      <c r="T25" s="8">
        <v>-1.2437414357759999</v>
      </c>
      <c r="U25">
        <v>7.5957643648752104E-3</v>
      </c>
      <c r="V25">
        <v>-1.03137728776702</v>
      </c>
      <c r="W25">
        <v>-1.4540477072792299</v>
      </c>
      <c r="X25">
        <v>0.34522335867264098</v>
      </c>
      <c r="Y25">
        <v>-0.70788554533318204</v>
      </c>
      <c r="Z25">
        <v>-0.110690738249419</v>
      </c>
      <c r="AA25">
        <v>8.8725172209350497E-3</v>
      </c>
      <c r="AB25">
        <v>-4.5418899975194001E-2</v>
      </c>
      <c r="AC25">
        <v>0.71996333890972197</v>
      </c>
      <c r="AD25" s="10">
        <v>-0.66834944385077399</v>
      </c>
      <c r="AE25" s="8">
        <v>0</v>
      </c>
      <c r="AF25">
        <v>0</v>
      </c>
      <c r="AG25">
        <v>0</v>
      </c>
      <c r="AH25">
        <v>0</v>
      </c>
      <c r="AI25">
        <v>1</v>
      </c>
      <c r="AJ25">
        <v>0</v>
      </c>
      <c r="AK25">
        <v>0</v>
      </c>
      <c r="AL25">
        <v>0</v>
      </c>
      <c r="AM25">
        <v>0</v>
      </c>
      <c r="AN25">
        <v>0</v>
      </c>
      <c r="AO25">
        <v>0</v>
      </c>
      <c r="AP25">
        <v>0</v>
      </c>
      <c r="AQ25">
        <v>0</v>
      </c>
      <c r="AR25">
        <v>0</v>
      </c>
      <c r="AS25">
        <v>0</v>
      </c>
      <c r="AT25">
        <v>0</v>
      </c>
      <c r="AU25">
        <v>0</v>
      </c>
      <c r="AV25">
        <v>0</v>
      </c>
      <c r="AW25">
        <v>0</v>
      </c>
      <c r="AX25">
        <v>0</v>
      </c>
      <c r="AY25">
        <v>0</v>
      </c>
      <c r="AZ25">
        <v>1</v>
      </c>
      <c r="BA25">
        <v>1</v>
      </c>
      <c r="BB25">
        <v>0</v>
      </c>
      <c r="BC25">
        <v>1</v>
      </c>
      <c r="BD25">
        <v>0</v>
      </c>
      <c r="BE25">
        <v>1</v>
      </c>
      <c r="BF25">
        <v>0</v>
      </c>
      <c r="BG25">
        <v>1</v>
      </c>
      <c r="BH25">
        <v>0</v>
      </c>
      <c r="BI25">
        <v>0</v>
      </c>
      <c r="BJ25">
        <v>0</v>
      </c>
      <c r="BK25">
        <v>0</v>
      </c>
      <c r="BL25">
        <v>0</v>
      </c>
      <c r="BM25">
        <v>1</v>
      </c>
      <c r="BN25">
        <v>0</v>
      </c>
      <c r="BO25">
        <v>0</v>
      </c>
      <c r="BP25">
        <v>0</v>
      </c>
      <c r="BQ25">
        <v>1</v>
      </c>
      <c r="BR25">
        <v>0</v>
      </c>
      <c r="BS25">
        <v>0</v>
      </c>
      <c r="BT25" s="10">
        <v>0</v>
      </c>
      <c r="BU25">
        <v>-4.2648743800000002</v>
      </c>
      <c r="BV25">
        <v>0.17994256</v>
      </c>
      <c r="BW25">
        <v>2.5512239999999999E-2</v>
      </c>
      <c r="BX25">
        <v>1.7140852600000001</v>
      </c>
      <c r="BY25">
        <v>1.2451467300000001</v>
      </c>
      <c r="BZ25">
        <v>4.38303536</v>
      </c>
      <c r="CA25">
        <v>1.0542348399999999</v>
      </c>
      <c r="CB25">
        <v>2.36271349</v>
      </c>
      <c r="CC25">
        <v>0</v>
      </c>
      <c r="CD25">
        <v>1.26633956</v>
      </c>
      <c r="CE25">
        <v>1.2966537600000001</v>
      </c>
      <c r="CF25">
        <v>-0.34830556000000001</v>
      </c>
      <c r="CG25">
        <v>0.60595251999999999</v>
      </c>
      <c r="CH25">
        <v>-0.27080598</v>
      </c>
      <c r="CI25">
        <v>0.69837139000000004</v>
      </c>
      <c r="CJ25">
        <v>2.3914729999999999E-2</v>
      </c>
      <c r="CK25">
        <v>-0.35324707</v>
      </c>
      <c r="CL25">
        <v>-4.8291489999999999E-2</v>
      </c>
      <c r="CM25">
        <v>0.58076517999999999</v>
      </c>
      <c r="CN25">
        <v>0.72541518999999999</v>
      </c>
      <c r="CO25">
        <v>-0.20022939000000001</v>
      </c>
      <c r="CP25">
        <v>-0.43475793000000001</v>
      </c>
      <c r="CQ25">
        <v>0.34422587999999998</v>
      </c>
      <c r="CR25">
        <v>-0.48495226000000002</v>
      </c>
      <c r="CS25">
        <v>0.18250256000000001</v>
      </c>
      <c r="CT25">
        <v>-0.16623276000000001</v>
      </c>
      <c r="CU25">
        <v>-9.4743999999999995E-2</v>
      </c>
      <c r="CV25">
        <v>-1.1689752</v>
      </c>
      <c r="CW25">
        <v>-0.52188942000000005</v>
      </c>
      <c r="CX25">
        <v>0.65815442999999996</v>
      </c>
      <c r="CY25">
        <v>9.3649330000000003E-2</v>
      </c>
      <c r="CZ25">
        <v>-0.16819777</v>
      </c>
      <c r="DA25">
        <v>-0.25450494000000001</v>
      </c>
      <c r="DB25">
        <v>0.25513289</v>
      </c>
      <c r="DC25">
        <v>2.5920289999999999E-2</v>
      </c>
      <c r="DD25">
        <v>-2.5292350000000002E-2</v>
      </c>
      <c r="DE25">
        <v>0.26950531</v>
      </c>
      <c r="DF25">
        <v>-0.26887736000000001</v>
      </c>
      <c r="DG25">
        <v>0.1029841</v>
      </c>
      <c r="DH25">
        <v>-0.10235616</v>
      </c>
      <c r="DI25">
        <v>-0.19042195000000001</v>
      </c>
      <c r="DJ25">
        <v>7.7531719999999998E-2</v>
      </c>
      <c r="DK25">
        <v>-0.19522661999999999</v>
      </c>
      <c r="DL25">
        <v>-0.13095082</v>
      </c>
      <c r="DM25">
        <v>-6.0513240000000003E-2</v>
      </c>
      <c r="DN25">
        <v>0.50020885000000004</v>
      </c>
      <c r="DO25">
        <v>0.35778246000000002</v>
      </c>
      <c r="DP25">
        <v>-0.64273818000000005</v>
      </c>
      <c r="DQ25">
        <v>0.94671483000000001</v>
      </c>
      <c r="DR25">
        <v>-0.66113116000000005</v>
      </c>
      <c r="DS25">
        <v>7.7932630000000003E-2</v>
      </c>
      <c r="DT25">
        <v>-0.79014932000000004</v>
      </c>
      <c r="DU25">
        <v>1.3610861400000001</v>
      </c>
      <c r="DV25" s="10">
        <v>-0.64824150000000003</v>
      </c>
      <c r="DW25" s="8" t="s">
        <v>264</v>
      </c>
      <c r="DX25" t="s">
        <v>265</v>
      </c>
      <c r="DY25" s="10" t="s">
        <v>266</v>
      </c>
      <c r="DZ25" s="20">
        <v>38099</v>
      </c>
      <c r="EA25" s="21">
        <v>39100</v>
      </c>
      <c r="EB25" t="s">
        <v>267</v>
      </c>
      <c r="EC25" s="22">
        <v>45449</v>
      </c>
      <c r="ED25" t="b">
        <f t="shared" si="1"/>
        <v>1</v>
      </c>
    </row>
    <row r="26" spans="1:134" x14ac:dyDescent="0.2">
      <c r="A26" s="8" t="s">
        <v>268</v>
      </c>
      <c r="B26" s="8" t="s">
        <v>119</v>
      </c>
      <c r="C26" s="8" t="s">
        <v>188</v>
      </c>
      <c r="D26" s="2" t="s">
        <v>269</v>
      </c>
      <c r="E26" s="4">
        <v>0.48389875640563801</v>
      </c>
      <c r="F26" s="28" t="b">
        <v>0</v>
      </c>
      <c r="G26" s="29">
        <f t="shared" si="2"/>
        <v>0.38827329210623623</v>
      </c>
      <c r="H26" s="5" t="b">
        <f t="shared" si="0"/>
        <v>0</v>
      </c>
      <c r="I26" s="8">
        <v>38</v>
      </c>
      <c r="J26">
        <v>5</v>
      </c>
      <c r="K26">
        <v>18</v>
      </c>
      <c r="L26">
        <v>1917</v>
      </c>
      <c r="M26">
        <v>8</v>
      </c>
      <c r="N26">
        <v>3</v>
      </c>
      <c r="O26">
        <v>98.616044869486004</v>
      </c>
      <c r="P26">
        <v>5</v>
      </c>
      <c r="Q26">
        <v>1</v>
      </c>
      <c r="R26">
        <v>2</v>
      </c>
      <c r="S26" s="10">
        <v>70.099999999999994</v>
      </c>
      <c r="T26" s="8">
        <v>-1.4316177855911101</v>
      </c>
      <c r="U26">
        <v>4.0586700922983399</v>
      </c>
      <c r="V26">
        <v>-1.16058208423016</v>
      </c>
      <c r="W26">
        <v>0.48809433522617002</v>
      </c>
      <c r="X26">
        <v>0.98157978018903103</v>
      </c>
      <c r="Y26">
        <v>-1.13192030619081E-2</v>
      </c>
      <c r="Z26">
        <v>1.6566019204856499</v>
      </c>
      <c r="AA26">
        <v>1.4284752725705201</v>
      </c>
      <c r="AB26">
        <v>-1.4988236991813999</v>
      </c>
      <c r="AC26">
        <v>-0.68484317603607703</v>
      </c>
      <c r="AD26" s="10">
        <v>-0.99200534886325498</v>
      </c>
      <c r="AE26" s="8">
        <v>0</v>
      </c>
      <c r="AF26">
        <v>0</v>
      </c>
      <c r="AG26">
        <v>0</v>
      </c>
      <c r="AH26">
        <v>0</v>
      </c>
      <c r="AI26">
        <v>0</v>
      </c>
      <c r="AJ26">
        <v>0</v>
      </c>
      <c r="AK26">
        <v>0</v>
      </c>
      <c r="AL26">
        <v>0</v>
      </c>
      <c r="AM26">
        <v>0</v>
      </c>
      <c r="AN26">
        <v>0</v>
      </c>
      <c r="AO26">
        <v>0</v>
      </c>
      <c r="AP26">
        <v>0</v>
      </c>
      <c r="AQ26">
        <v>0</v>
      </c>
      <c r="AR26">
        <v>0</v>
      </c>
      <c r="AS26">
        <v>0</v>
      </c>
      <c r="AT26">
        <v>0</v>
      </c>
      <c r="AU26">
        <v>1</v>
      </c>
      <c r="AV26">
        <v>0</v>
      </c>
      <c r="AW26">
        <v>0</v>
      </c>
      <c r="AX26">
        <v>0</v>
      </c>
      <c r="AY26">
        <v>0</v>
      </c>
      <c r="AZ26">
        <v>1</v>
      </c>
      <c r="BA26">
        <v>0</v>
      </c>
      <c r="BB26">
        <v>1</v>
      </c>
      <c r="BC26">
        <v>0</v>
      </c>
      <c r="BD26">
        <v>1</v>
      </c>
      <c r="BE26">
        <v>0</v>
      </c>
      <c r="BF26">
        <v>1</v>
      </c>
      <c r="BG26">
        <v>1</v>
      </c>
      <c r="BH26">
        <v>0</v>
      </c>
      <c r="BI26">
        <v>0</v>
      </c>
      <c r="BJ26">
        <v>0</v>
      </c>
      <c r="BK26">
        <v>0</v>
      </c>
      <c r="BL26">
        <v>0</v>
      </c>
      <c r="BM26">
        <v>1</v>
      </c>
      <c r="BN26">
        <v>0</v>
      </c>
      <c r="BO26">
        <v>0</v>
      </c>
      <c r="BP26">
        <v>0</v>
      </c>
      <c r="BQ26">
        <v>1</v>
      </c>
      <c r="BR26">
        <v>0</v>
      </c>
      <c r="BS26">
        <v>0</v>
      </c>
      <c r="BT26" s="10">
        <v>0</v>
      </c>
      <c r="BU26">
        <v>-4.2648743800000002</v>
      </c>
      <c r="BV26">
        <v>0.17994256</v>
      </c>
      <c r="BW26">
        <v>2.5512239999999999E-2</v>
      </c>
      <c r="BX26">
        <v>1.7140852600000001</v>
      </c>
      <c r="BY26">
        <v>1.2451467300000001</v>
      </c>
      <c r="BZ26">
        <v>4.38303536</v>
      </c>
      <c r="CA26">
        <v>1.0542348399999999</v>
      </c>
      <c r="CB26">
        <v>2.36271349</v>
      </c>
      <c r="CC26">
        <v>0</v>
      </c>
      <c r="CD26">
        <v>1.26633956</v>
      </c>
      <c r="CE26">
        <v>1.2966537600000001</v>
      </c>
      <c r="CF26">
        <v>-0.34830556000000001</v>
      </c>
      <c r="CG26">
        <v>0.60595251999999999</v>
      </c>
      <c r="CH26">
        <v>-0.27080598</v>
      </c>
      <c r="CI26">
        <v>0.69837139000000004</v>
      </c>
      <c r="CJ26">
        <v>2.3914729999999999E-2</v>
      </c>
      <c r="CK26">
        <v>-0.35324707</v>
      </c>
      <c r="CL26">
        <v>-4.8291489999999999E-2</v>
      </c>
      <c r="CM26">
        <v>0.58076517999999999</v>
      </c>
      <c r="CN26">
        <v>0.72541518999999999</v>
      </c>
      <c r="CO26">
        <v>-0.20022939000000001</v>
      </c>
      <c r="CP26">
        <v>-0.43475793000000001</v>
      </c>
      <c r="CQ26">
        <v>0.34422587999999998</v>
      </c>
      <c r="CR26">
        <v>-0.48495226000000002</v>
      </c>
      <c r="CS26">
        <v>0.18250256000000001</v>
      </c>
      <c r="CT26">
        <v>-0.16623276000000001</v>
      </c>
      <c r="CU26">
        <v>-9.4743999999999995E-2</v>
      </c>
      <c r="CV26">
        <v>-1.1689752</v>
      </c>
      <c r="CW26">
        <v>-0.52188942000000005</v>
      </c>
      <c r="CX26">
        <v>0.65815442999999996</v>
      </c>
      <c r="CY26">
        <v>9.3649330000000003E-2</v>
      </c>
      <c r="CZ26">
        <v>-0.16819777</v>
      </c>
      <c r="DA26">
        <v>-0.25450494000000001</v>
      </c>
      <c r="DB26">
        <v>0.25513289</v>
      </c>
      <c r="DC26">
        <v>2.5920289999999999E-2</v>
      </c>
      <c r="DD26">
        <v>-2.5292350000000002E-2</v>
      </c>
      <c r="DE26">
        <v>0.26950531</v>
      </c>
      <c r="DF26">
        <v>-0.26887736000000001</v>
      </c>
      <c r="DG26">
        <v>0.1029841</v>
      </c>
      <c r="DH26">
        <v>-0.10235616</v>
      </c>
      <c r="DI26">
        <v>-0.19042195000000001</v>
      </c>
      <c r="DJ26">
        <v>7.7531719999999998E-2</v>
      </c>
      <c r="DK26">
        <v>-0.19522661999999999</v>
      </c>
      <c r="DL26">
        <v>-0.13095082</v>
      </c>
      <c r="DM26">
        <v>-6.0513240000000003E-2</v>
      </c>
      <c r="DN26">
        <v>0.50020885000000004</v>
      </c>
      <c r="DO26">
        <v>0.35778246000000002</v>
      </c>
      <c r="DP26">
        <v>-0.64273818000000005</v>
      </c>
      <c r="DQ26">
        <v>0.94671483000000001</v>
      </c>
      <c r="DR26">
        <v>-0.66113116000000005</v>
      </c>
      <c r="DS26">
        <v>7.7932630000000003E-2</v>
      </c>
      <c r="DT26">
        <v>-0.79014932000000004</v>
      </c>
      <c r="DU26">
        <v>1.3610861400000001</v>
      </c>
      <c r="DV26" s="10">
        <v>-0.64824150000000003</v>
      </c>
      <c r="DW26" s="8" t="s">
        <v>270</v>
      </c>
      <c r="DX26" t="s">
        <v>271</v>
      </c>
      <c r="DY26" s="10" t="s">
        <v>272</v>
      </c>
      <c r="DZ26" s="20">
        <v>38016</v>
      </c>
      <c r="EA26" s="21">
        <v>38756</v>
      </c>
      <c r="EB26" t="s">
        <v>273</v>
      </c>
      <c r="EC26" s="22">
        <v>44506</v>
      </c>
      <c r="ED26" t="b">
        <f t="shared" si="1"/>
        <v>1</v>
      </c>
    </row>
    <row r="27" spans="1:134" x14ac:dyDescent="0.2">
      <c r="A27" s="8" t="s">
        <v>274</v>
      </c>
      <c r="B27" s="8" t="s">
        <v>168</v>
      </c>
      <c r="C27" s="8" t="s">
        <v>275</v>
      </c>
      <c r="D27" s="2" t="s">
        <v>276</v>
      </c>
      <c r="E27" s="4">
        <v>0.31393216211251102</v>
      </c>
      <c r="F27" s="28" t="b">
        <v>0</v>
      </c>
      <c r="G27" s="29">
        <f t="shared" si="2"/>
        <v>9.5212997980494672E-3</v>
      </c>
      <c r="H27" s="5" t="b">
        <f t="shared" si="0"/>
        <v>0</v>
      </c>
      <c r="I27" s="8">
        <v>50</v>
      </c>
      <c r="J27">
        <v>1</v>
      </c>
      <c r="K27">
        <v>21</v>
      </c>
      <c r="L27">
        <v>1684</v>
      </c>
      <c r="M27">
        <v>8</v>
      </c>
      <c r="N27">
        <v>1</v>
      </c>
      <c r="O27">
        <v>26.132747722922399</v>
      </c>
      <c r="P27">
        <v>2</v>
      </c>
      <c r="Q27">
        <v>1</v>
      </c>
      <c r="R27">
        <v>5</v>
      </c>
      <c r="S27" s="10">
        <v>76.599999999999994</v>
      </c>
      <c r="T27" s="8">
        <v>-0.30435968670047298</v>
      </c>
      <c r="U27">
        <v>7.5957643648752104E-3</v>
      </c>
      <c r="V27">
        <v>-0.77296769484074401</v>
      </c>
      <c r="W27">
        <v>0.216474229641681</v>
      </c>
      <c r="X27">
        <v>0.98157978018903103</v>
      </c>
      <c r="Y27">
        <v>-1.4044518876044501</v>
      </c>
      <c r="Z27">
        <v>-0.83759874272239199</v>
      </c>
      <c r="AA27">
        <v>-0.70092886045385905</v>
      </c>
      <c r="AB27">
        <v>-1.4988236991813999</v>
      </c>
      <c r="AC27">
        <v>1.42236659638262</v>
      </c>
      <c r="AD27" s="10">
        <v>0.410503572857494</v>
      </c>
      <c r="AE27" s="8">
        <v>0</v>
      </c>
      <c r="AF27">
        <v>0</v>
      </c>
      <c r="AG27">
        <v>0</v>
      </c>
      <c r="AH27">
        <v>0</v>
      </c>
      <c r="AI27">
        <v>0</v>
      </c>
      <c r="AJ27">
        <v>0</v>
      </c>
      <c r="AK27">
        <v>1</v>
      </c>
      <c r="AL27">
        <v>0</v>
      </c>
      <c r="AM27">
        <v>0</v>
      </c>
      <c r="AN27">
        <v>0</v>
      </c>
      <c r="AO27">
        <v>0</v>
      </c>
      <c r="AP27">
        <v>0</v>
      </c>
      <c r="AQ27">
        <v>0</v>
      </c>
      <c r="AR27">
        <v>0</v>
      </c>
      <c r="AS27">
        <v>0</v>
      </c>
      <c r="AT27">
        <v>0</v>
      </c>
      <c r="AU27">
        <v>0</v>
      </c>
      <c r="AV27">
        <v>0</v>
      </c>
      <c r="AW27">
        <v>0</v>
      </c>
      <c r="AX27">
        <v>0</v>
      </c>
      <c r="AY27">
        <v>1</v>
      </c>
      <c r="AZ27">
        <v>0</v>
      </c>
      <c r="BA27">
        <v>1</v>
      </c>
      <c r="BB27">
        <v>0</v>
      </c>
      <c r="BC27">
        <v>0</v>
      </c>
      <c r="BD27">
        <v>1</v>
      </c>
      <c r="BE27">
        <v>0</v>
      </c>
      <c r="BF27">
        <v>1</v>
      </c>
      <c r="BG27">
        <v>0</v>
      </c>
      <c r="BH27">
        <v>0</v>
      </c>
      <c r="BI27">
        <v>1</v>
      </c>
      <c r="BJ27">
        <v>0</v>
      </c>
      <c r="BK27">
        <v>0</v>
      </c>
      <c r="BL27">
        <v>0</v>
      </c>
      <c r="BM27">
        <v>0</v>
      </c>
      <c r="BN27">
        <v>0</v>
      </c>
      <c r="BO27">
        <v>1</v>
      </c>
      <c r="BP27">
        <v>0</v>
      </c>
      <c r="BQ27">
        <v>0</v>
      </c>
      <c r="BR27">
        <v>0</v>
      </c>
      <c r="BS27">
        <v>0</v>
      </c>
      <c r="BT27" s="10">
        <v>1</v>
      </c>
      <c r="BU27">
        <v>-4.2648743800000002</v>
      </c>
      <c r="BV27">
        <v>0.17994256</v>
      </c>
      <c r="BW27">
        <v>2.5512239999999999E-2</v>
      </c>
      <c r="BX27">
        <v>1.7140852600000001</v>
      </c>
      <c r="BY27">
        <v>1.2451467300000001</v>
      </c>
      <c r="BZ27">
        <v>4.38303536</v>
      </c>
      <c r="CA27">
        <v>1.0542348399999999</v>
      </c>
      <c r="CB27">
        <v>2.36271349</v>
      </c>
      <c r="CC27">
        <v>0</v>
      </c>
      <c r="CD27">
        <v>1.26633956</v>
      </c>
      <c r="CE27">
        <v>1.2966537600000001</v>
      </c>
      <c r="CF27">
        <v>-0.34830556000000001</v>
      </c>
      <c r="CG27">
        <v>0.60595251999999999</v>
      </c>
      <c r="CH27">
        <v>-0.27080598</v>
      </c>
      <c r="CI27">
        <v>0.69837139000000004</v>
      </c>
      <c r="CJ27">
        <v>2.3914729999999999E-2</v>
      </c>
      <c r="CK27">
        <v>-0.35324707</v>
      </c>
      <c r="CL27">
        <v>-4.8291489999999999E-2</v>
      </c>
      <c r="CM27">
        <v>0.58076517999999999</v>
      </c>
      <c r="CN27">
        <v>0.72541518999999999</v>
      </c>
      <c r="CO27">
        <v>-0.20022939000000001</v>
      </c>
      <c r="CP27">
        <v>-0.43475793000000001</v>
      </c>
      <c r="CQ27">
        <v>0.34422587999999998</v>
      </c>
      <c r="CR27">
        <v>-0.48495226000000002</v>
      </c>
      <c r="CS27">
        <v>0.18250256000000001</v>
      </c>
      <c r="CT27">
        <v>-0.16623276000000001</v>
      </c>
      <c r="CU27">
        <v>-9.4743999999999995E-2</v>
      </c>
      <c r="CV27">
        <v>-1.1689752</v>
      </c>
      <c r="CW27">
        <v>-0.52188942000000005</v>
      </c>
      <c r="CX27">
        <v>0.65815442999999996</v>
      </c>
      <c r="CY27">
        <v>9.3649330000000003E-2</v>
      </c>
      <c r="CZ27">
        <v>-0.16819777</v>
      </c>
      <c r="DA27">
        <v>-0.25450494000000001</v>
      </c>
      <c r="DB27">
        <v>0.25513289</v>
      </c>
      <c r="DC27">
        <v>2.5920289999999999E-2</v>
      </c>
      <c r="DD27">
        <v>-2.5292350000000002E-2</v>
      </c>
      <c r="DE27">
        <v>0.26950531</v>
      </c>
      <c r="DF27">
        <v>-0.26887736000000001</v>
      </c>
      <c r="DG27">
        <v>0.1029841</v>
      </c>
      <c r="DH27">
        <v>-0.10235616</v>
      </c>
      <c r="DI27">
        <v>-0.19042195000000001</v>
      </c>
      <c r="DJ27">
        <v>7.7531719999999998E-2</v>
      </c>
      <c r="DK27">
        <v>-0.19522661999999999</v>
      </c>
      <c r="DL27">
        <v>-0.13095082</v>
      </c>
      <c r="DM27">
        <v>-6.0513240000000003E-2</v>
      </c>
      <c r="DN27">
        <v>0.50020885000000004</v>
      </c>
      <c r="DO27">
        <v>0.35778246000000002</v>
      </c>
      <c r="DP27">
        <v>-0.64273818000000005</v>
      </c>
      <c r="DQ27">
        <v>0.94671483000000001</v>
      </c>
      <c r="DR27">
        <v>-0.66113116000000005</v>
      </c>
      <c r="DS27">
        <v>7.7932630000000003E-2</v>
      </c>
      <c r="DT27">
        <v>-0.79014932000000004</v>
      </c>
      <c r="DU27">
        <v>1.3610861400000001</v>
      </c>
      <c r="DV27" s="10">
        <v>-0.64824150000000003</v>
      </c>
      <c r="DW27" s="8" t="s">
        <v>277</v>
      </c>
      <c r="DX27" t="s">
        <v>278</v>
      </c>
      <c r="DY27" s="10" t="s">
        <v>279</v>
      </c>
      <c r="DZ27" s="20">
        <v>35761</v>
      </c>
      <c r="EA27" s="21">
        <v>39479</v>
      </c>
      <c r="EB27" t="s">
        <v>280</v>
      </c>
      <c r="EC27" s="22">
        <v>45182</v>
      </c>
      <c r="ED27" t="b">
        <f t="shared" si="1"/>
        <v>1</v>
      </c>
    </row>
    <row r="28" spans="1:134" x14ac:dyDescent="0.2">
      <c r="A28" s="8" t="s">
        <v>281</v>
      </c>
      <c r="B28" s="8" t="s">
        <v>168</v>
      </c>
      <c r="C28" s="8" t="s">
        <v>147</v>
      </c>
      <c r="D28" s="2">
        <v>7108640304</v>
      </c>
      <c r="E28" s="4">
        <v>0.50984081906317003</v>
      </c>
      <c r="F28" s="28" t="b">
        <v>0</v>
      </c>
      <c r="G28" s="29">
        <f t="shared" si="2"/>
        <v>1.4005541719227127E-2</v>
      </c>
      <c r="H28" s="5" t="b">
        <f t="shared" si="0"/>
        <v>0</v>
      </c>
      <c r="I28" s="8">
        <v>46</v>
      </c>
      <c r="J28">
        <v>0</v>
      </c>
      <c r="K28">
        <v>28</v>
      </c>
      <c r="L28">
        <v>2417</v>
      </c>
      <c r="M28">
        <v>4</v>
      </c>
      <c r="N28">
        <v>2</v>
      </c>
      <c r="O28">
        <v>94.920409531584994</v>
      </c>
      <c r="P28">
        <v>1</v>
      </c>
      <c r="Q28">
        <v>1</v>
      </c>
      <c r="R28">
        <v>1</v>
      </c>
      <c r="S28" s="10">
        <v>73.8</v>
      </c>
      <c r="T28" s="8">
        <v>-0.68011238633068705</v>
      </c>
      <c r="U28">
        <v>-1.00517281761849</v>
      </c>
      <c r="V28">
        <v>0.13146588040124599</v>
      </c>
      <c r="W28">
        <v>1.0709700982830099</v>
      </c>
      <c r="X28">
        <v>-0.29113306284374801</v>
      </c>
      <c r="Y28">
        <v>-0.70788554533318204</v>
      </c>
      <c r="Z28">
        <v>1.5294325383847001</v>
      </c>
      <c r="AA28">
        <v>-1.4107302381286499</v>
      </c>
      <c r="AB28">
        <v>-1.4988236991813999</v>
      </c>
      <c r="AC28">
        <v>-1.38724643350897</v>
      </c>
      <c r="AD28" s="10">
        <v>-0.193654116499136</v>
      </c>
      <c r="AE28" s="8">
        <v>0</v>
      </c>
      <c r="AF28">
        <v>0</v>
      </c>
      <c r="AG28">
        <v>0</v>
      </c>
      <c r="AH28">
        <v>0</v>
      </c>
      <c r="AI28">
        <v>0</v>
      </c>
      <c r="AJ28">
        <v>0</v>
      </c>
      <c r="AK28">
        <v>0</v>
      </c>
      <c r="AL28">
        <v>0</v>
      </c>
      <c r="AM28">
        <v>0</v>
      </c>
      <c r="AN28">
        <v>0</v>
      </c>
      <c r="AO28">
        <v>0</v>
      </c>
      <c r="AP28">
        <v>0</v>
      </c>
      <c r="AQ28">
        <v>0</v>
      </c>
      <c r="AR28">
        <v>0</v>
      </c>
      <c r="AS28">
        <v>0</v>
      </c>
      <c r="AT28">
        <v>0</v>
      </c>
      <c r="AU28">
        <v>0</v>
      </c>
      <c r="AV28">
        <v>0</v>
      </c>
      <c r="AW28">
        <v>1</v>
      </c>
      <c r="AX28">
        <v>0</v>
      </c>
      <c r="AY28">
        <v>0</v>
      </c>
      <c r="AZ28">
        <v>1</v>
      </c>
      <c r="BA28">
        <v>1</v>
      </c>
      <c r="BB28">
        <v>0</v>
      </c>
      <c r="BC28">
        <v>1</v>
      </c>
      <c r="BD28">
        <v>0</v>
      </c>
      <c r="BE28">
        <v>0</v>
      </c>
      <c r="BF28">
        <v>1</v>
      </c>
      <c r="BG28">
        <v>0</v>
      </c>
      <c r="BH28">
        <v>0</v>
      </c>
      <c r="BI28">
        <v>0</v>
      </c>
      <c r="BJ28">
        <v>0</v>
      </c>
      <c r="BK28">
        <v>1</v>
      </c>
      <c r="BL28">
        <v>0</v>
      </c>
      <c r="BM28">
        <v>0</v>
      </c>
      <c r="BN28">
        <v>0</v>
      </c>
      <c r="BO28">
        <v>1</v>
      </c>
      <c r="BP28">
        <v>0</v>
      </c>
      <c r="BQ28">
        <v>0</v>
      </c>
      <c r="BR28">
        <v>1</v>
      </c>
      <c r="BS28">
        <v>0</v>
      </c>
      <c r="BT28" s="10">
        <v>0</v>
      </c>
      <c r="BU28">
        <v>-4.2648743800000002</v>
      </c>
      <c r="BV28">
        <v>0.17994256</v>
      </c>
      <c r="BW28">
        <v>2.5512239999999999E-2</v>
      </c>
      <c r="BX28">
        <v>1.7140852600000001</v>
      </c>
      <c r="BY28">
        <v>1.2451467300000001</v>
      </c>
      <c r="BZ28">
        <v>4.38303536</v>
      </c>
      <c r="CA28">
        <v>1.0542348399999999</v>
      </c>
      <c r="CB28">
        <v>2.36271349</v>
      </c>
      <c r="CC28">
        <v>0</v>
      </c>
      <c r="CD28">
        <v>1.26633956</v>
      </c>
      <c r="CE28">
        <v>1.2966537600000001</v>
      </c>
      <c r="CF28">
        <v>-0.34830556000000001</v>
      </c>
      <c r="CG28">
        <v>0.60595251999999999</v>
      </c>
      <c r="CH28">
        <v>-0.27080598</v>
      </c>
      <c r="CI28">
        <v>0.69837139000000004</v>
      </c>
      <c r="CJ28">
        <v>2.3914729999999999E-2</v>
      </c>
      <c r="CK28">
        <v>-0.35324707</v>
      </c>
      <c r="CL28">
        <v>-4.8291489999999999E-2</v>
      </c>
      <c r="CM28">
        <v>0.58076517999999999</v>
      </c>
      <c r="CN28">
        <v>0.72541518999999999</v>
      </c>
      <c r="CO28">
        <v>-0.20022939000000001</v>
      </c>
      <c r="CP28">
        <v>-0.43475793000000001</v>
      </c>
      <c r="CQ28">
        <v>0.34422587999999998</v>
      </c>
      <c r="CR28">
        <v>-0.48495226000000002</v>
      </c>
      <c r="CS28">
        <v>0.18250256000000001</v>
      </c>
      <c r="CT28">
        <v>-0.16623276000000001</v>
      </c>
      <c r="CU28">
        <v>-9.4743999999999995E-2</v>
      </c>
      <c r="CV28">
        <v>-1.1689752</v>
      </c>
      <c r="CW28">
        <v>-0.52188942000000005</v>
      </c>
      <c r="CX28">
        <v>0.65815442999999996</v>
      </c>
      <c r="CY28">
        <v>9.3649330000000003E-2</v>
      </c>
      <c r="CZ28">
        <v>-0.16819777</v>
      </c>
      <c r="DA28">
        <v>-0.25450494000000001</v>
      </c>
      <c r="DB28">
        <v>0.25513289</v>
      </c>
      <c r="DC28">
        <v>2.5920289999999999E-2</v>
      </c>
      <c r="DD28">
        <v>-2.5292350000000002E-2</v>
      </c>
      <c r="DE28">
        <v>0.26950531</v>
      </c>
      <c r="DF28">
        <v>-0.26887736000000001</v>
      </c>
      <c r="DG28">
        <v>0.1029841</v>
      </c>
      <c r="DH28">
        <v>-0.10235616</v>
      </c>
      <c r="DI28">
        <v>-0.19042195000000001</v>
      </c>
      <c r="DJ28">
        <v>7.7531719999999998E-2</v>
      </c>
      <c r="DK28">
        <v>-0.19522661999999999</v>
      </c>
      <c r="DL28">
        <v>-0.13095082</v>
      </c>
      <c r="DM28">
        <v>-6.0513240000000003E-2</v>
      </c>
      <c r="DN28">
        <v>0.50020885000000004</v>
      </c>
      <c r="DO28">
        <v>0.35778246000000002</v>
      </c>
      <c r="DP28">
        <v>-0.64273818000000005</v>
      </c>
      <c r="DQ28">
        <v>0.94671483000000001</v>
      </c>
      <c r="DR28">
        <v>-0.66113116000000005</v>
      </c>
      <c r="DS28">
        <v>7.7932630000000003E-2</v>
      </c>
      <c r="DT28">
        <v>-0.79014932000000004</v>
      </c>
      <c r="DU28">
        <v>1.3610861400000001</v>
      </c>
      <c r="DV28" s="10">
        <v>-0.64824150000000003</v>
      </c>
      <c r="DW28" s="8" t="s">
        <v>282</v>
      </c>
      <c r="DX28" t="s">
        <v>283</v>
      </c>
      <c r="DY28" s="10" t="s">
        <v>284</v>
      </c>
      <c r="DZ28" s="20">
        <v>35923</v>
      </c>
      <c r="EA28" s="21">
        <v>36875</v>
      </c>
      <c r="EB28" t="s">
        <v>285</v>
      </c>
      <c r="EC28" s="22">
        <v>44534</v>
      </c>
      <c r="ED28" t="b">
        <f t="shared" si="1"/>
        <v>1</v>
      </c>
    </row>
    <row r="29" spans="1:134" x14ac:dyDescent="0.2">
      <c r="A29" s="8" t="s">
        <v>286</v>
      </c>
      <c r="B29" s="8" t="s">
        <v>127</v>
      </c>
      <c r="C29" s="8" t="s">
        <v>209</v>
      </c>
      <c r="D29" s="2" t="s">
        <v>287</v>
      </c>
      <c r="E29" s="4">
        <v>0.506141339116147</v>
      </c>
      <c r="F29" s="28" t="b">
        <v>0</v>
      </c>
      <c r="G29" s="29">
        <f t="shared" si="2"/>
        <v>0.85855403446052936</v>
      </c>
      <c r="H29" s="5" t="b">
        <f t="shared" si="0"/>
        <v>1</v>
      </c>
      <c r="I29" s="8">
        <v>64</v>
      </c>
      <c r="J29">
        <v>1</v>
      </c>
      <c r="K29">
        <v>36</v>
      </c>
      <c r="L29">
        <v>1392</v>
      </c>
      <c r="M29">
        <v>8</v>
      </c>
      <c r="N29">
        <v>4</v>
      </c>
      <c r="O29">
        <v>6.4040028914071501</v>
      </c>
      <c r="P29">
        <v>5</v>
      </c>
      <c r="Q29">
        <v>3</v>
      </c>
      <c r="R29">
        <v>4</v>
      </c>
      <c r="S29" s="10">
        <v>80.400000000000006</v>
      </c>
      <c r="T29" s="8">
        <v>1.0107747620052701</v>
      </c>
      <c r="U29">
        <v>7.5957643648752104E-3</v>
      </c>
      <c r="V29">
        <v>1.1651042521063699</v>
      </c>
      <c r="W29">
        <v>-0.123925215983515</v>
      </c>
      <c r="X29">
        <v>0.98157978018903103</v>
      </c>
      <c r="Y29">
        <v>0.68524713920936597</v>
      </c>
      <c r="Z29">
        <v>-1.51647857269933</v>
      </c>
      <c r="AA29">
        <v>1.4284752725705201</v>
      </c>
      <c r="AB29">
        <v>-4.5418899975194001E-2</v>
      </c>
      <c r="AC29">
        <v>0.71996333890972197</v>
      </c>
      <c r="AD29" s="10">
        <v>1.23043186555578</v>
      </c>
      <c r="AE29" s="8">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1</v>
      </c>
      <c r="BA29">
        <v>0</v>
      </c>
      <c r="BB29">
        <v>1</v>
      </c>
      <c r="BC29">
        <v>1</v>
      </c>
      <c r="BD29">
        <v>0</v>
      </c>
      <c r="BE29">
        <v>1</v>
      </c>
      <c r="BF29">
        <v>0</v>
      </c>
      <c r="BG29">
        <v>0</v>
      </c>
      <c r="BH29">
        <v>0</v>
      </c>
      <c r="BI29">
        <v>0</v>
      </c>
      <c r="BJ29">
        <v>1</v>
      </c>
      <c r="BK29">
        <v>0</v>
      </c>
      <c r="BL29">
        <v>0</v>
      </c>
      <c r="BM29">
        <v>0</v>
      </c>
      <c r="BN29">
        <v>0</v>
      </c>
      <c r="BO29">
        <v>1</v>
      </c>
      <c r="BP29">
        <v>0</v>
      </c>
      <c r="BQ29">
        <v>1</v>
      </c>
      <c r="BR29">
        <v>0</v>
      </c>
      <c r="BS29">
        <v>0</v>
      </c>
      <c r="BT29" s="10">
        <v>0</v>
      </c>
      <c r="BU29">
        <v>-4.2648743800000002</v>
      </c>
      <c r="BV29">
        <v>0.17994256</v>
      </c>
      <c r="BW29">
        <v>2.5512239999999999E-2</v>
      </c>
      <c r="BX29">
        <v>1.7140852600000001</v>
      </c>
      <c r="BY29">
        <v>1.2451467300000001</v>
      </c>
      <c r="BZ29">
        <v>4.38303536</v>
      </c>
      <c r="CA29">
        <v>1.0542348399999999</v>
      </c>
      <c r="CB29">
        <v>2.36271349</v>
      </c>
      <c r="CC29">
        <v>0</v>
      </c>
      <c r="CD29">
        <v>1.26633956</v>
      </c>
      <c r="CE29">
        <v>1.2966537600000001</v>
      </c>
      <c r="CF29">
        <v>-0.34830556000000001</v>
      </c>
      <c r="CG29">
        <v>0.60595251999999999</v>
      </c>
      <c r="CH29">
        <v>-0.27080598</v>
      </c>
      <c r="CI29">
        <v>0.69837139000000004</v>
      </c>
      <c r="CJ29">
        <v>2.3914729999999999E-2</v>
      </c>
      <c r="CK29">
        <v>-0.35324707</v>
      </c>
      <c r="CL29">
        <v>-4.8291489999999999E-2</v>
      </c>
      <c r="CM29">
        <v>0.58076517999999999</v>
      </c>
      <c r="CN29">
        <v>0.72541518999999999</v>
      </c>
      <c r="CO29">
        <v>-0.20022939000000001</v>
      </c>
      <c r="CP29">
        <v>-0.43475793000000001</v>
      </c>
      <c r="CQ29">
        <v>0.34422587999999998</v>
      </c>
      <c r="CR29">
        <v>-0.48495226000000002</v>
      </c>
      <c r="CS29">
        <v>0.18250256000000001</v>
      </c>
      <c r="CT29">
        <v>-0.16623276000000001</v>
      </c>
      <c r="CU29">
        <v>-9.4743999999999995E-2</v>
      </c>
      <c r="CV29">
        <v>-1.1689752</v>
      </c>
      <c r="CW29">
        <v>-0.52188942000000005</v>
      </c>
      <c r="CX29">
        <v>0.65815442999999996</v>
      </c>
      <c r="CY29">
        <v>9.3649330000000003E-2</v>
      </c>
      <c r="CZ29">
        <v>-0.16819777</v>
      </c>
      <c r="DA29">
        <v>-0.25450494000000001</v>
      </c>
      <c r="DB29">
        <v>0.25513289</v>
      </c>
      <c r="DC29">
        <v>2.5920289999999999E-2</v>
      </c>
      <c r="DD29">
        <v>-2.5292350000000002E-2</v>
      </c>
      <c r="DE29">
        <v>0.26950531</v>
      </c>
      <c r="DF29">
        <v>-0.26887736000000001</v>
      </c>
      <c r="DG29">
        <v>0.1029841</v>
      </c>
      <c r="DH29">
        <v>-0.10235616</v>
      </c>
      <c r="DI29">
        <v>-0.19042195000000001</v>
      </c>
      <c r="DJ29">
        <v>7.7531719999999998E-2</v>
      </c>
      <c r="DK29">
        <v>-0.19522661999999999</v>
      </c>
      <c r="DL29">
        <v>-0.13095082</v>
      </c>
      <c r="DM29">
        <v>-6.0513240000000003E-2</v>
      </c>
      <c r="DN29">
        <v>0.50020885000000004</v>
      </c>
      <c r="DO29">
        <v>0.35778246000000002</v>
      </c>
      <c r="DP29">
        <v>-0.64273818000000005</v>
      </c>
      <c r="DQ29">
        <v>0.94671483000000001</v>
      </c>
      <c r="DR29">
        <v>-0.66113116000000005</v>
      </c>
      <c r="DS29">
        <v>7.7932630000000003E-2</v>
      </c>
      <c r="DT29">
        <v>-0.79014932000000004</v>
      </c>
      <c r="DU29">
        <v>1.3610861400000001</v>
      </c>
      <c r="DV29" s="10">
        <v>-0.64824150000000003</v>
      </c>
      <c r="DW29" s="8" t="s">
        <v>288</v>
      </c>
      <c r="DX29" t="s">
        <v>289</v>
      </c>
      <c r="DY29" s="10" t="s">
        <v>290</v>
      </c>
      <c r="DZ29" s="20">
        <v>37644</v>
      </c>
      <c r="EA29" s="21">
        <v>38739</v>
      </c>
      <c r="EB29" t="s">
        <v>291</v>
      </c>
      <c r="EC29" s="22">
        <v>45297</v>
      </c>
      <c r="ED29" t="b">
        <f t="shared" si="1"/>
        <v>0</v>
      </c>
    </row>
    <row r="30" spans="1:134" x14ac:dyDescent="0.2">
      <c r="A30" s="8" t="s">
        <v>292</v>
      </c>
      <c r="B30" s="8" t="s">
        <v>168</v>
      </c>
      <c r="C30" s="8" t="s">
        <v>120</v>
      </c>
      <c r="D30" s="2">
        <f>1-253-454-4032</f>
        <v>-4738</v>
      </c>
      <c r="E30" s="4">
        <v>0.290619378043735</v>
      </c>
      <c r="F30" s="28" t="b">
        <v>0</v>
      </c>
      <c r="G30" s="29">
        <f t="shared" si="2"/>
        <v>0.26275337452154207</v>
      </c>
      <c r="H30" s="5" t="b">
        <f t="shared" si="0"/>
        <v>0</v>
      </c>
      <c r="I30" s="8">
        <v>64</v>
      </c>
      <c r="J30">
        <v>1</v>
      </c>
      <c r="K30">
        <v>18</v>
      </c>
      <c r="L30">
        <v>2834</v>
      </c>
      <c r="M30">
        <v>9</v>
      </c>
      <c r="N30">
        <v>1</v>
      </c>
      <c r="O30">
        <v>55.309689021867896</v>
      </c>
      <c r="P30">
        <v>3</v>
      </c>
      <c r="Q30">
        <v>3</v>
      </c>
      <c r="R30">
        <v>1</v>
      </c>
      <c r="S30" s="10">
        <v>78.7</v>
      </c>
      <c r="T30" s="8">
        <v>1.0107747620052701</v>
      </c>
      <c r="U30">
        <v>7.5957643648752104E-3</v>
      </c>
      <c r="V30">
        <v>-1.16058208423016</v>
      </c>
      <c r="W30">
        <v>1.55708848467242</v>
      </c>
      <c r="X30">
        <v>1.2997579909472201</v>
      </c>
      <c r="Y30">
        <v>-1.4044518876044501</v>
      </c>
      <c r="Z30">
        <v>0.16640009843217801</v>
      </c>
      <c r="AA30">
        <v>8.8725172209350497E-3</v>
      </c>
      <c r="AB30">
        <v>-4.5418899975194001E-2</v>
      </c>
      <c r="AC30">
        <v>-1.38724643350897</v>
      </c>
      <c r="AD30" s="10">
        <v>0.86362183987496799</v>
      </c>
      <c r="AE30" s="8">
        <v>0</v>
      </c>
      <c r="AF30">
        <v>1</v>
      </c>
      <c r="AG30">
        <v>0</v>
      </c>
      <c r="AH30">
        <v>0</v>
      </c>
      <c r="AI30">
        <v>0</v>
      </c>
      <c r="AJ30">
        <v>0</v>
      </c>
      <c r="AK30">
        <v>0</v>
      </c>
      <c r="AL30">
        <v>0</v>
      </c>
      <c r="AM30">
        <v>0</v>
      </c>
      <c r="AN30">
        <v>0</v>
      </c>
      <c r="AO30">
        <v>0</v>
      </c>
      <c r="AP30">
        <v>0</v>
      </c>
      <c r="AQ30">
        <v>0</v>
      </c>
      <c r="AR30">
        <v>0</v>
      </c>
      <c r="AS30">
        <v>0</v>
      </c>
      <c r="AT30">
        <v>0</v>
      </c>
      <c r="AU30">
        <v>0</v>
      </c>
      <c r="AV30">
        <v>0</v>
      </c>
      <c r="AW30">
        <v>0</v>
      </c>
      <c r="AX30">
        <v>0</v>
      </c>
      <c r="AY30">
        <v>0</v>
      </c>
      <c r="AZ30">
        <v>1</v>
      </c>
      <c r="BA30">
        <v>0</v>
      </c>
      <c r="BB30">
        <v>1</v>
      </c>
      <c r="BC30">
        <v>1</v>
      </c>
      <c r="BD30">
        <v>0</v>
      </c>
      <c r="BE30">
        <v>0</v>
      </c>
      <c r="BF30">
        <v>1</v>
      </c>
      <c r="BG30">
        <v>0</v>
      </c>
      <c r="BH30">
        <v>0</v>
      </c>
      <c r="BI30">
        <v>1</v>
      </c>
      <c r="BJ30">
        <v>0</v>
      </c>
      <c r="BK30">
        <v>0</v>
      </c>
      <c r="BL30">
        <v>0</v>
      </c>
      <c r="BM30">
        <v>0</v>
      </c>
      <c r="BN30">
        <v>1</v>
      </c>
      <c r="BO30">
        <v>0</v>
      </c>
      <c r="BP30">
        <v>0</v>
      </c>
      <c r="BQ30">
        <v>0</v>
      </c>
      <c r="BR30">
        <v>0</v>
      </c>
      <c r="BS30">
        <v>1</v>
      </c>
      <c r="BT30" s="10">
        <v>0</v>
      </c>
      <c r="BU30">
        <v>-4.2648743800000002</v>
      </c>
      <c r="BV30">
        <v>0.17994256</v>
      </c>
      <c r="BW30">
        <v>2.5512239999999999E-2</v>
      </c>
      <c r="BX30">
        <v>1.7140852600000001</v>
      </c>
      <c r="BY30">
        <v>1.2451467300000001</v>
      </c>
      <c r="BZ30">
        <v>4.38303536</v>
      </c>
      <c r="CA30">
        <v>1.0542348399999999</v>
      </c>
      <c r="CB30">
        <v>2.36271349</v>
      </c>
      <c r="CC30">
        <v>0</v>
      </c>
      <c r="CD30">
        <v>1.26633956</v>
      </c>
      <c r="CE30">
        <v>1.2966537600000001</v>
      </c>
      <c r="CF30">
        <v>-0.34830556000000001</v>
      </c>
      <c r="CG30">
        <v>0.60595251999999999</v>
      </c>
      <c r="CH30">
        <v>-0.27080598</v>
      </c>
      <c r="CI30">
        <v>0.69837139000000004</v>
      </c>
      <c r="CJ30">
        <v>2.3914729999999999E-2</v>
      </c>
      <c r="CK30">
        <v>-0.35324707</v>
      </c>
      <c r="CL30">
        <v>-4.8291489999999999E-2</v>
      </c>
      <c r="CM30">
        <v>0.58076517999999999</v>
      </c>
      <c r="CN30">
        <v>0.72541518999999999</v>
      </c>
      <c r="CO30">
        <v>-0.20022939000000001</v>
      </c>
      <c r="CP30">
        <v>-0.43475793000000001</v>
      </c>
      <c r="CQ30">
        <v>0.34422587999999998</v>
      </c>
      <c r="CR30">
        <v>-0.48495226000000002</v>
      </c>
      <c r="CS30">
        <v>0.18250256000000001</v>
      </c>
      <c r="CT30">
        <v>-0.16623276000000001</v>
      </c>
      <c r="CU30">
        <v>-9.4743999999999995E-2</v>
      </c>
      <c r="CV30">
        <v>-1.1689752</v>
      </c>
      <c r="CW30">
        <v>-0.52188942000000005</v>
      </c>
      <c r="CX30">
        <v>0.65815442999999996</v>
      </c>
      <c r="CY30">
        <v>9.3649330000000003E-2</v>
      </c>
      <c r="CZ30">
        <v>-0.16819777</v>
      </c>
      <c r="DA30">
        <v>-0.25450494000000001</v>
      </c>
      <c r="DB30">
        <v>0.25513289</v>
      </c>
      <c r="DC30">
        <v>2.5920289999999999E-2</v>
      </c>
      <c r="DD30">
        <v>-2.5292350000000002E-2</v>
      </c>
      <c r="DE30">
        <v>0.26950531</v>
      </c>
      <c r="DF30">
        <v>-0.26887736000000001</v>
      </c>
      <c r="DG30">
        <v>0.1029841</v>
      </c>
      <c r="DH30">
        <v>-0.10235616</v>
      </c>
      <c r="DI30">
        <v>-0.19042195000000001</v>
      </c>
      <c r="DJ30">
        <v>7.7531719999999998E-2</v>
      </c>
      <c r="DK30">
        <v>-0.19522661999999999</v>
      </c>
      <c r="DL30">
        <v>-0.13095082</v>
      </c>
      <c r="DM30">
        <v>-6.0513240000000003E-2</v>
      </c>
      <c r="DN30">
        <v>0.50020885000000004</v>
      </c>
      <c r="DO30">
        <v>0.35778246000000002</v>
      </c>
      <c r="DP30">
        <v>-0.64273818000000005</v>
      </c>
      <c r="DQ30">
        <v>0.94671483000000001</v>
      </c>
      <c r="DR30">
        <v>-0.66113116000000005</v>
      </c>
      <c r="DS30">
        <v>7.7932630000000003E-2</v>
      </c>
      <c r="DT30">
        <v>-0.79014932000000004</v>
      </c>
      <c r="DU30">
        <v>1.3610861400000001</v>
      </c>
      <c r="DV30" s="10">
        <v>-0.64824150000000003</v>
      </c>
      <c r="DW30" s="8" t="s">
        <v>293</v>
      </c>
      <c r="DX30" t="s">
        <v>294</v>
      </c>
      <c r="DY30" s="10" t="s">
        <v>295</v>
      </c>
      <c r="DZ30" s="20">
        <v>35349</v>
      </c>
      <c r="EA30" s="21">
        <v>36871</v>
      </c>
      <c r="EB30" t="s">
        <v>296</v>
      </c>
      <c r="EC30" s="22">
        <v>45160</v>
      </c>
      <c r="ED30" t="b">
        <f t="shared" si="1"/>
        <v>1</v>
      </c>
    </row>
    <row r="31" spans="1:134" x14ac:dyDescent="0.2">
      <c r="A31" s="8" t="s">
        <v>297</v>
      </c>
      <c r="B31" s="8" t="s">
        <v>127</v>
      </c>
      <c r="C31" s="8" t="s">
        <v>188</v>
      </c>
      <c r="D31" s="2" t="s">
        <v>298</v>
      </c>
      <c r="E31" s="4">
        <v>0.34637277423348301</v>
      </c>
      <c r="F31" s="28" t="b">
        <v>0</v>
      </c>
      <c r="G31" s="29">
        <f t="shared" si="2"/>
        <v>0.59535932439839634</v>
      </c>
      <c r="H31" s="5" t="b">
        <f t="shared" si="0"/>
        <v>1</v>
      </c>
      <c r="I31" s="8">
        <v>49</v>
      </c>
      <c r="J31">
        <v>3</v>
      </c>
      <c r="K31">
        <v>29</v>
      </c>
      <c r="L31">
        <v>1061</v>
      </c>
      <c r="M31">
        <v>10</v>
      </c>
      <c r="N31">
        <v>2</v>
      </c>
      <c r="O31">
        <v>50.6863871167415</v>
      </c>
      <c r="P31">
        <v>2</v>
      </c>
      <c r="Q31">
        <v>3</v>
      </c>
      <c r="R31">
        <v>3</v>
      </c>
      <c r="S31" s="10">
        <v>74</v>
      </c>
      <c r="T31" s="8">
        <v>-0.39829786160802699</v>
      </c>
      <c r="U31">
        <v>2.03313292833161</v>
      </c>
      <c r="V31">
        <v>0.260670676864387</v>
      </c>
      <c r="W31">
        <v>-0.50978897112714605</v>
      </c>
      <c r="X31">
        <v>1.61793620170542</v>
      </c>
      <c r="Y31">
        <v>-0.70788554533318204</v>
      </c>
      <c r="Z31">
        <v>7.3090646087520198E-3</v>
      </c>
      <c r="AA31">
        <v>-0.70092886045385905</v>
      </c>
      <c r="AB31">
        <v>-4.5418899975194001E-2</v>
      </c>
      <c r="AC31">
        <v>1.7560081436822399E-2</v>
      </c>
      <c r="AD31" s="10">
        <v>-0.15049999583080401</v>
      </c>
      <c r="AE31" s="8">
        <v>0</v>
      </c>
      <c r="AF31">
        <v>0</v>
      </c>
      <c r="AG31">
        <v>0</v>
      </c>
      <c r="AH31">
        <v>0</v>
      </c>
      <c r="AI31">
        <v>1</v>
      </c>
      <c r="AJ31">
        <v>0</v>
      </c>
      <c r="AK31">
        <v>0</v>
      </c>
      <c r="AL31">
        <v>0</v>
      </c>
      <c r="AM31">
        <v>0</v>
      </c>
      <c r="AN31">
        <v>0</v>
      </c>
      <c r="AO31">
        <v>0</v>
      </c>
      <c r="AP31">
        <v>0</v>
      </c>
      <c r="AQ31">
        <v>0</v>
      </c>
      <c r="AR31">
        <v>0</v>
      </c>
      <c r="AS31">
        <v>0</v>
      </c>
      <c r="AT31">
        <v>0</v>
      </c>
      <c r="AU31">
        <v>0</v>
      </c>
      <c r="AV31">
        <v>0</v>
      </c>
      <c r="AW31">
        <v>0</v>
      </c>
      <c r="AX31">
        <v>0</v>
      </c>
      <c r="AY31">
        <v>1</v>
      </c>
      <c r="AZ31">
        <v>0</v>
      </c>
      <c r="BA31">
        <v>1</v>
      </c>
      <c r="BB31">
        <v>0</v>
      </c>
      <c r="BC31">
        <v>0</v>
      </c>
      <c r="BD31">
        <v>1</v>
      </c>
      <c r="BE31">
        <v>1</v>
      </c>
      <c r="BF31">
        <v>0</v>
      </c>
      <c r="BG31">
        <v>1</v>
      </c>
      <c r="BH31">
        <v>0</v>
      </c>
      <c r="BI31">
        <v>0</v>
      </c>
      <c r="BJ31">
        <v>0</v>
      </c>
      <c r="BK31">
        <v>0</v>
      </c>
      <c r="BL31">
        <v>0</v>
      </c>
      <c r="BM31">
        <v>0</v>
      </c>
      <c r="BN31">
        <v>0</v>
      </c>
      <c r="BO31">
        <v>0</v>
      </c>
      <c r="BP31">
        <v>1</v>
      </c>
      <c r="BQ31">
        <v>1</v>
      </c>
      <c r="BR31">
        <v>0</v>
      </c>
      <c r="BS31">
        <v>0</v>
      </c>
      <c r="BT31" s="10">
        <v>0</v>
      </c>
      <c r="BU31">
        <v>-4.2648743800000002</v>
      </c>
      <c r="BV31">
        <v>0.17994256</v>
      </c>
      <c r="BW31">
        <v>2.5512239999999999E-2</v>
      </c>
      <c r="BX31">
        <v>1.7140852600000001</v>
      </c>
      <c r="BY31">
        <v>1.2451467300000001</v>
      </c>
      <c r="BZ31">
        <v>4.38303536</v>
      </c>
      <c r="CA31">
        <v>1.0542348399999999</v>
      </c>
      <c r="CB31">
        <v>2.36271349</v>
      </c>
      <c r="CC31">
        <v>0</v>
      </c>
      <c r="CD31">
        <v>1.26633956</v>
      </c>
      <c r="CE31">
        <v>1.2966537600000001</v>
      </c>
      <c r="CF31">
        <v>-0.34830556000000001</v>
      </c>
      <c r="CG31">
        <v>0.60595251999999999</v>
      </c>
      <c r="CH31">
        <v>-0.27080598</v>
      </c>
      <c r="CI31">
        <v>0.69837139000000004</v>
      </c>
      <c r="CJ31">
        <v>2.3914729999999999E-2</v>
      </c>
      <c r="CK31">
        <v>-0.35324707</v>
      </c>
      <c r="CL31">
        <v>-4.8291489999999999E-2</v>
      </c>
      <c r="CM31">
        <v>0.58076517999999999</v>
      </c>
      <c r="CN31">
        <v>0.72541518999999999</v>
      </c>
      <c r="CO31">
        <v>-0.20022939000000001</v>
      </c>
      <c r="CP31">
        <v>-0.43475793000000001</v>
      </c>
      <c r="CQ31">
        <v>0.34422587999999998</v>
      </c>
      <c r="CR31">
        <v>-0.48495226000000002</v>
      </c>
      <c r="CS31">
        <v>0.18250256000000001</v>
      </c>
      <c r="CT31">
        <v>-0.16623276000000001</v>
      </c>
      <c r="CU31">
        <v>-9.4743999999999995E-2</v>
      </c>
      <c r="CV31">
        <v>-1.1689752</v>
      </c>
      <c r="CW31">
        <v>-0.52188942000000005</v>
      </c>
      <c r="CX31">
        <v>0.65815442999999996</v>
      </c>
      <c r="CY31">
        <v>9.3649330000000003E-2</v>
      </c>
      <c r="CZ31">
        <v>-0.16819777</v>
      </c>
      <c r="DA31">
        <v>-0.25450494000000001</v>
      </c>
      <c r="DB31">
        <v>0.25513289</v>
      </c>
      <c r="DC31">
        <v>2.5920289999999999E-2</v>
      </c>
      <c r="DD31">
        <v>-2.5292350000000002E-2</v>
      </c>
      <c r="DE31">
        <v>0.26950531</v>
      </c>
      <c r="DF31">
        <v>-0.26887736000000001</v>
      </c>
      <c r="DG31">
        <v>0.1029841</v>
      </c>
      <c r="DH31">
        <v>-0.10235616</v>
      </c>
      <c r="DI31">
        <v>-0.19042195000000001</v>
      </c>
      <c r="DJ31">
        <v>7.7531719999999998E-2</v>
      </c>
      <c r="DK31">
        <v>-0.19522661999999999</v>
      </c>
      <c r="DL31">
        <v>-0.13095082</v>
      </c>
      <c r="DM31">
        <v>-6.0513240000000003E-2</v>
      </c>
      <c r="DN31">
        <v>0.50020885000000004</v>
      </c>
      <c r="DO31">
        <v>0.35778246000000002</v>
      </c>
      <c r="DP31">
        <v>-0.64273818000000005</v>
      </c>
      <c r="DQ31">
        <v>0.94671483000000001</v>
      </c>
      <c r="DR31">
        <v>-0.66113116000000005</v>
      </c>
      <c r="DS31">
        <v>7.7932630000000003E-2</v>
      </c>
      <c r="DT31">
        <v>-0.79014932000000004</v>
      </c>
      <c r="DU31">
        <v>1.3610861400000001</v>
      </c>
      <c r="DV31" s="10">
        <v>-0.64824150000000003</v>
      </c>
      <c r="DW31" s="8" t="s">
        <v>299</v>
      </c>
      <c r="DX31" t="s">
        <v>300</v>
      </c>
      <c r="DY31" s="10" t="s">
        <v>301</v>
      </c>
      <c r="DZ31" s="20">
        <v>34767</v>
      </c>
      <c r="EA31" s="21">
        <v>35721</v>
      </c>
      <c r="EB31" t="s">
        <v>302</v>
      </c>
      <c r="EC31" s="22">
        <v>44174</v>
      </c>
      <c r="ED31" t="b">
        <f t="shared" si="1"/>
        <v>0</v>
      </c>
    </row>
    <row r="32" spans="1:134" x14ac:dyDescent="0.2">
      <c r="A32" s="8" t="s">
        <v>303</v>
      </c>
      <c r="B32" s="8" t="s">
        <v>119</v>
      </c>
      <c r="C32" s="8" t="s">
        <v>245</v>
      </c>
      <c r="D32" s="2" t="s">
        <v>304</v>
      </c>
      <c r="E32" s="4">
        <v>0.48153082004304798</v>
      </c>
      <c r="F32" s="28" t="b">
        <v>0</v>
      </c>
      <c r="G32" s="29">
        <f t="shared" si="2"/>
        <v>2.2504009051987042E-2</v>
      </c>
      <c r="H32" s="5" t="b">
        <f t="shared" si="0"/>
        <v>0</v>
      </c>
      <c r="I32" s="8">
        <v>45</v>
      </c>
      <c r="J32">
        <v>3</v>
      </c>
      <c r="K32">
        <v>21</v>
      </c>
      <c r="L32">
        <v>1711</v>
      </c>
      <c r="M32">
        <v>6</v>
      </c>
      <c r="N32">
        <v>3</v>
      </c>
      <c r="O32">
        <v>73.265410021524104</v>
      </c>
      <c r="P32">
        <v>5</v>
      </c>
      <c r="Q32">
        <v>3</v>
      </c>
      <c r="R32">
        <v>2</v>
      </c>
      <c r="S32" s="10">
        <v>72.5</v>
      </c>
      <c r="T32" s="8">
        <v>-0.77405056123824101</v>
      </c>
      <c r="U32">
        <v>2.03313292833161</v>
      </c>
      <c r="V32">
        <v>-0.77296769484074401</v>
      </c>
      <c r="W32">
        <v>0.24794952084675001</v>
      </c>
      <c r="X32">
        <v>0.34522335867264098</v>
      </c>
      <c r="Y32">
        <v>-1.13192030619081E-2</v>
      </c>
      <c r="Z32">
        <v>0.784268945308223</v>
      </c>
      <c r="AA32">
        <v>1.4284752725705201</v>
      </c>
      <c r="AB32">
        <v>-4.5418899975194001E-2</v>
      </c>
      <c r="AC32">
        <v>-0.68484317603607703</v>
      </c>
      <c r="AD32" s="10">
        <v>-0.47415590084328502</v>
      </c>
      <c r="AE32" s="8">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1</v>
      </c>
      <c r="BA32">
        <v>0</v>
      </c>
      <c r="BB32">
        <v>1</v>
      </c>
      <c r="BC32">
        <v>0</v>
      </c>
      <c r="BD32">
        <v>1</v>
      </c>
      <c r="BE32">
        <v>0</v>
      </c>
      <c r="BF32">
        <v>1</v>
      </c>
      <c r="BG32">
        <v>0</v>
      </c>
      <c r="BH32">
        <v>0</v>
      </c>
      <c r="BI32">
        <v>0</v>
      </c>
      <c r="BJ32">
        <v>0</v>
      </c>
      <c r="BK32">
        <v>1</v>
      </c>
      <c r="BL32">
        <v>0</v>
      </c>
      <c r="BM32">
        <v>0</v>
      </c>
      <c r="BN32">
        <v>1</v>
      </c>
      <c r="BO32">
        <v>0</v>
      </c>
      <c r="BP32">
        <v>0</v>
      </c>
      <c r="BQ32">
        <v>0</v>
      </c>
      <c r="BR32">
        <v>1</v>
      </c>
      <c r="BS32">
        <v>0</v>
      </c>
      <c r="BT32" s="10">
        <v>0</v>
      </c>
      <c r="BU32">
        <v>-4.2648743800000002</v>
      </c>
      <c r="BV32">
        <v>0.17994256</v>
      </c>
      <c r="BW32">
        <v>2.5512239999999999E-2</v>
      </c>
      <c r="BX32">
        <v>1.7140852600000001</v>
      </c>
      <c r="BY32">
        <v>1.2451467300000001</v>
      </c>
      <c r="BZ32">
        <v>4.38303536</v>
      </c>
      <c r="CA32">
        <v>1.0542348399999999</v>
      </c>
      <c r="CB32">
        <v>2.36271349</v>
      </c>
      <c r="CC32">
        <v>0</v>
      </c>
      <c r="CD32">
        <v>1.26633956</v>
      </c>
      <c r="CE32">
        <v>1.2966537600000001</v>
      </c>
      <c r="CF32">
        <v>-0.34830556000000001</v>
      </c>
      <c r="CG32">
        <v>0.60595251999999999</v>
      </c>
      <c r="CH32">
        <v>-0.27080598</v>
      </c>
      <c r="CI32">
        <v>0.69837139000000004</v>
      </c>
      <c r="CJ32">
        <v>2.3914729999999999E-2</v>
      </c>
      <c r="CK32">
        <v>-0.35324707</v>
      </c>
      <c r="CL32">
        <v>-4.8291489999999999E-2</v>
      </c>
      <c r="CM32">
        <v>0.58076517999999999</v>
      </c>
      <c r="CN32">
        <v>0.72541518999999999</v>
      </c>
      <c r="CO32">
        <v>-0.20022939000000001</v>
      </c>
      <c r="CP32">
        <v>-0.43475793000000001</v>
      </c>
      <c r="CQ32">
        <v>0.34422587999999998</v>
      </c>
      <c r="CR32">
        <v>-0.48495226000000002</v>
      </c>
      <c r="CS32">
        <v>0.18250256000000001</v>
      </c>
      <c r="CT32">
        <v>-0.16623276000000001</v>
      </c>
      <c r="CU32">
        <v>-9.4743999999999995E-2</v>
      </c>
      <c r="CV32">
        <v>-1.1689752</v>
      </c>
      <c r="CW32">
        <v>-0.52188942000000005</v>
      </c>
      <c r="CX32">
        <v>0.65815442999999996</v>
      </c>
      <c r="CY32">
        <v>9.3649330000000003E-2</v>
      </c>
      <c r="CZ32">
        <v>-0.16819777</v>
      </c>
      <c r="DA32">
        <v>-0.25450494000000001</v>
      </c>
      <c r="DB32">
        <v>0.25513289</v>
      </c>
      <c r="DC32">
        <v>2.5920289999999999E-2</v>
      </c>
      <c r="DD32">
        <v>-2.5292350000000002E-2</v>
      </c>
      <c r="DE32">
        <v>0.26950531</v>
      </c>
      <c r="DF32">
        <v>-0.26887736000000001</v>
      </c>
      <c r="DG32">
        <v>0.1029841</v>
      </c>
      <c r="DH32">
        <v>-0.10235616</v>
      </c>
      <c r="DI32">
        <v>-0.19042195000000001</v>
      </c>
      <c r="DJ32">
        <v>7.7531719999999998E-2</v>
      </c>
      <c r="DK32">
        <v>-0.19522661999999999</v>
      </c>
      <c r="DL32">
        <v>-0.13095082</v>
      </c>
      <c r="DM32">
        <v>-6.0513240000000003E-2</v>
      </c>
      <c r="DN32">
        <v>0.50020885000000004</v>
      </c>
      <c r="DO32">
        <v>0.35778246000000002</v>
      </c>
      <c r="DP32">
        <v>-0.64273818000000005</v>
      </c>
      <c r="DQ32">
        <v>0.94671483000000001</v>
      </c>
      <c r="DR32">
        <v>-0.66113116000000005</v>
      </c>
      <c r="DS32">
        <v>7.7932630000000003E-2</v>
      </c>
      <c r="DT32">
        <v>-0.79014932000000004</v>
      </c>
      <c r="DU32">
        <v>1.3610861400000001</v>
      </c>
      <c r="DV32" s="10">
        <v>-0.64824150000000003</v>
      </c>
      <c r="DW32" s="8" t="s">
        <v>305</v>
      </c>
      <c r="DX32" t="s">
        <v>306</v>
      </c>
      <c r="DY32" s="10" t="s">
        <v>185</v>
      </c>
      <c r="DZ32" s="20">
        <v>36898</v>
      </c>
      <c r="EA32" s="21">
        <v>38314</v>
      </c>
      <c r="EB32" t="s">
        <v>307</v>
      </c>
      <c r="EC32" s="22">
        <v>44619</v>
      </c>
      <c r="ED32" t="b">
        <f t="shared" si="1"/>
        <v>1</v>
      </c>
    </row>
    <row r="33" spans="1:134" x14ac:dyDescent="0.2">
      <c r="A33" s="8" t="s">
        <v>308</v>
      </c>
      <c r="B33" s="8" t="s">
        <v>119</v>
      </c>
      <c r="C33" s="8" t="s">
        <v>245</v>
      </c>
      <c r="D33" s="2" t="s">
        <v>309</v>
      </c>
      <c r="E33" s="4">
        <v>0.55747304793910901</v>
      </c>
      <c r="F33" s="28" t="b">
        <v>0</v>
      </c>
      <c r="G33" s="29">
        <f t="shared" si="2"/>
        <v>0.64874281648977794</v>
      </c>
      <c r="H33" s="5" t="b">
        <f t="shared" si="0"/>
        <v>1</v>
      </c>
      <c r="I33" s="8">
        <v>57</v>
      </c>
      <c r="J33">
        <v>3</v>
      </c>
      <c r="K33">
        <v>40</v>
      </c>
      <c r="L33">
        <v>1208</v>
      </c>
      <c r="M33">
        <v>7</v>
      </c>
      <c r="N33">
        <v>3</v>
      </c>
      <c r="O33">
        <v>73.736523969554895</v>
      </c>
      <c r="P33">
        <v>4</v>
      </c>
      <c r="Q33">
        <v>2</v>
      </c>
      <c r="R33">
        <v>2</v>
      </c>
      <c r="S33" s="10">
        <v>70.7</v>
      </c>
      <c r="T33" s="8">
        <v>0.35320753765240098</v>
      </c>
      <c r="U33">
        <v>2.03313292833161</v>
      </c>
      <c r="V33">
        <v>1.6819234379589401</v>
      </c>
      <c r="W33">
        <v>-0.33842349678843398</v>
      </c>
      <c r="X33">
        <v>0.66340156943083595</v>
      </c>
      <c r="Y33">
        <v>-1.13192030619081E-2</v>
      </c>
      <c r="Z33">
        <v>0.80048030389541502</v>
      </c>
      <c r="AA33">
        <v>0.71867389489572897</v>
      </c>
      <c r="AB33">
        <v>-0.772121299578298</v>
      </c>
      <c r="AC33">
        <v>-0.68484317603607703</v>
      </c>
      <c r="AD33" s="10">
        <v>-0.86254298685826103</v>
      </c>
      <c r="AE33" s="8">
        <v>0</v>
      </c>
      <c r="AF33">
        <v>0</v>
      </c>
      <c r="AG33">
        <v>0</v>
      </c>
      <c r="AH33">
        <v>0</v>
      </c>
      <c r="AI33">
        <v>1</v>
      </c>
      <c r="AJ33">
        <v>0</v>
      </c>
      <c r="AK33">
        <v>0</v>
      </c>
      <c r="AL33">
        <v>0</v>
      </c>
      <c r="AM33">
        <v>0</v>
      </c>
      <c r="AN33">
        <v>0</v>
      </c>
      <c r="AO33">
        <v>0</v>
      </c>
      <c r="AP33">
        <v>0</v>
      </c>
      <c r="AQ33">
        <v>0</v>
      </c>
      <c r="AR33">
        <v>0</v>
      </c>
      <c r="AS33">
        <v>0</v>
      </c>
      <c r="AT33">
        <v>0</v>
      </c>
      <c r="AU33">
        <v>0</v>
      </c>
      <c r="AV33">
        <v>0</v>
      </c>
      <c r="AW33">
        <v>0</v>
      </c>
      <c r="AX33">
        <v>0</v>
      </c>
      <c r="AY33">
        <v>1</v>
      </c>
      <c r="AZ33">
        <v>0</v>
      </c>
      <c r="BA33">
        <v>1</v>
      </c>
      <c r="BB33">
        <v>0</v>
      </c>
      <c r="BC33">
        <v>1</v>
      </c>
      <c r="BD33">
        <v>0</v>
      </c>
      <c r="BE33">
        <v>0</v>
      </c>
      <c r="BF33">
        <v>1</v>
      </c>
      <c r="BG33">
        <v>0</v>
      </c>
      <c r="BH33">
        <v>1</v>
      </c>
      <c r="BI33">
        <v>0</v>
      </c>
      <c r="BJ33">
        <v>0</v>
      </c>
      <c r="BK33">
        <v>0</v>
      </c>
      <c r="BL33">
        <v>0</v>
      </c>
      <c r="BM33">
        <v>0</v>
      </c>
      <c r="BN33">
        <v>0</v>
      </c>
      <c r="BO33">
        <v>0</v>
      </c>
      <c r="BP33">
        <v>1</v>
      </c>
      <c r="BQ33">
        <v>1</v>
      </c>
      <c r="BR33">
        <v>0</v>
      </c>
      <c r="BS33">
        <v>0</v>
      </c>
      <c r="BT33" s="10">
        <v>0</v>
      </c>
      <c r="BU33">
        <v>-4.2648743800000002</v>
      </c>
      <c r="BV33">
        <v>0.17994256</v>
      </c>
      <c r="BW33">
        <v>2.5512239999999999E-2</v>
      </c>
      <c r="BX33">
        <v>1.7140852600000001</v>
      </c>
      <c r="BY33">
        <v>1.2451467300000001</v>
      </c>
      <c r="BZ33">
        <v>4.38303536</v>
      </c>
      <c r="CA33">
        <v>1.0542348399999999</v>
      </c>
      <c r="CB33">
        <v>2.36271349</v>
      </c>
      <c r="CC33">
        <v>0</v>
      </c>
      <c r="CD33">
        <v>1.26633956</v>
      </c>
      <c r="CE33">
        <v>1.2966537600000001</v>
      </c>
      <c r="CF33">
        <v>-0.34830556000000001</v>
      </c>
      <c r="CG33">
        <v>0.60595251999999999</v>
      </c>
      <c r="CH33">
        <v>-0.27080598</v>
      </c>
      <c r="CI33">
        <v>0.69837139000000004</v>
      </c>
      <c r="CJ33">
        <v>2.3914729999999999E-2</v>
      </c>
      <c r="CK33">
        <v>-0.35324707</v>
      </c>
      <c r="CL33">
        <v>-4.8291489999999999E-2</v>
      </c>
      <c r="CM33">
        <v>0.58076517999999999</v>
      </c>
      <c r="CN33">
        <v>0.72541518999999999</v>
      </c>
      <c r="CO33">
        <v>-0.20022939000000001</v>
      </c>
      <c r="CP33">
        <v>-0.43475793000000001</v>
      </c>
      <c r="CQ33">
        <v>0.34422587999999998</v>
      </c>
      <c r="CR33">
        <v>-0.48495226000000002</v>
      </c>
      <c r="CS33">
        <v>0.18250256000000001</v>
      </c>
      <c r="CT33">
        <v>-0.16623276000000001</v>
      </c>
      <c r="CU33">
        <v>-9.4743999999999995E-2</v>
      </c>
      <c r="CV33">
        <v>-1.1689752</v>
      </c>
      <c r="CW33">
        <v>-0.52188942000000005</v>
      </c>
      <c r="CX33">
        <v>0.65815442999999996</v>
      </c>
      <c r="CY33">
        <v>9.3649330000000003E-2</v>
      </c>
      <c r="CZ33">
        <v>-0.16819777</v>
      </c>
      <c r="DA33">
        <v>-0.25450494000000001</v>
      </c>
      <c r="DB33">
        <v>0.25513289</v>
      </c>
      <c r="DC33">
        <v>2.5920289999999999E-2</v>
      </c>
      <c r="DD33">
        <v>-2.5292350000000002E-2</v>
      </c>
      <c r="DE33">
        <v>0.26950531</v>
      </c>
      <c r="DF33">
        <v>-0.26887736000000001</v>
      </c>
      <c r="DG33">
        <v>0.1029841</v>
      </c>
      <c r="DH33">
        <v>-0.10235616</v>
      </c>
      <c r="DI33">
        <v>-0.19042195000000001</v>
      </c>
      <c r="DJ33">
        <v>7.7531719999999998E-2</v>
      </c>
      <c r="DK33">
        <v>-0.19522661999999999</v>
      </c>
      <c r="DL33">
        <v>-0.13095082</v>
      </c>
      <c r="DM33">
        <v>-6.0513240000000003E-2</v>
      </c>
      <c r="DN33">
        <v>0.50020885000000004</v>
      </c>
      <c r="DO33">
        <v>0.35778246000000002</v>
      </c>
      <c r="DP33">
        <v>-0.64273818000000005</v>
      </c>
      <c r="DQ33">
        <v>0.94671483000000001</v>
      </c>
      <c r="DR33">
        <v>-0.66113116000000005</v>
      </c>
      <c r="DS33">
        <v>7.7932630000000003E-2</v>
      </c>
      <c r="DT33">
        <v>-0.79014932000000004</v>
      </c>
      <c r="DU33">
        <v>1.3610861400000001</v>
      </c>
      <c r="DV33" s="10">
        <v>-0.64824150000000003</v>
      </c>
      <c r="DW33" s="8" t="s">
        <v>310</v>
      </c>
      <c r="DX33" t="s">
        <v>311</v>
      </c>
      <c r="DY33" s="10" t="s">
        <v>312</v>
      </c>
      <c r="DZ33" s="20">
        <v>37485</v>
      </c>
      <c r="EA33" s="21">
        <v>38292</v>
      </c>
      <c r="EB33" t="s">
        <v>313</v>
      </c>
      <c r="EC33" s="22">
        <v>45416</v>
      </c>
      <c r="ED33" t="b">
        <f t="shared" si="1"/>
        <v>0</v>
      </c>
    </row>
    <row r="34" spans="1:134" x14ac:dyDescent="0.2">
      <c r="A34" s="8" t="s">
        <v>314</v>
      </c>
      <c r="B34" s="8" t="s">
        <v>168</v>
      </c>
      <c r="C34" s="8" t="s">
        <v>147</v>
      </c>
      <c r="D34" s="2" t="s">
        <v>315</v>
      </c>
      <c r="E34" s="4">
        <v>0.73375088327203797</v>
      </c>
      <c r="F34" s="28" t="b">
        <v>1</v>
      </c>
      <c r="G34" s="29">
        <f t="shared" si="2"/>
        <v>1.5933281459722319E-3</v>
      </c>
      <c r="H34" s="5" t="b">
        <f t="shared" si="0"/>
        <v>0</v>
      </c>
      <c r="I34" s="8">
        <v>52</v>
      </c>
      <c r="J34">
        <v>1</v>
      </c>
      <c r="K34">
        <v>18</v>
      </c>
      <c r="L34">
        <v>1703</v>
      </c>
      <c r="M34">
        <v>1</v>
      </c>
      <c r="N34">
        <v>5</v>
      </c>
      <c r="O34">
        <v>48.542108302685698</v>
      </c>
      <c r="P34">
        <v>4</v>
      </c>
      <c r="Q34">
        <v>4</v>
      </c>
      <c r="R34">
        <v>5</v>
      </c>
      <c r="S34" s="10">
        <v>75.099999999999994</v>
      </c>
      <c r="T34" s="8">
        <v>-0.116483336885366</v>
      </c>
      <c r="U34">
        <v>7.5957643648752104E-3</v>
      </c>
      <c r="V34">
        <v>-1.16058208423016</v>
      </c>
      <c r="W34">
        <v>0.23862350863784099</v>
      </c>
      <c r="X34">
        <v>-1.2456676951183301</v>
      </c>
      <c r="Y34">
        <v>1.38181348148064</v>
      </c>
      <c r="Z34">
        <v>-6.6477060618229E-2</v>
      </c>
      <c r="AA34">
        <v>0.71867389489572897</v>
      </c>
      <c r="AB34">
        <v>0.68128349962791002</v>
      </c>
      <c r="AC34">
        <v>1.42236659638262</v>
      </c>
      <c r="AD34" s="10">
        <v>8.6847667845013299E-2</v>
      </c>
      <c r="AE34" s="8">
        <v>0</v>
      </c>
      <c r="AF34">
        <v>0</v>
      </c>
      <c r="AG34">
        <v>0</v>
      </c>
      <c r="AH34">
        <v>0</v>
      </c>
      <c r="AI34">
        <v>0</v>
      </c>
      <c r="AJ34">
        <v>0</v>
      </c>
      <c r="AK34">
        <v>0</v>
      </c>
      <c r="AL34">
        <v>0</v>
      </c>
      <c r="AM34">
        <v>0</v>
      </c>
      <c r="AN34">
        <v>0</v>
      </c>
      <c r="AO34">
        <v>0</v>
      </c>
      <c r="AP34">
        <v>0</v>
      </c>
      <c r="AQ34">
        <v>0</v>
      </c>
      <c r="AR34">
        <v>0</v>
      </c>
      <c r="AS34">
        <v>1</v>
      </c>
      <c r="AT34">
        <v>0</v>
      </c>
      <c r="AU34">
        <v>0</v>
      </c>
      <c r="AV34">
        <v>0</v>
      </c>
      <c r="AW34">
        <v>0</v>
      </c>
      <c r="AX34">
        <v>0</v>
      </c>
      <c r="AY34">
        <v>0</v>
      </c>
      <c r="AZ34">
        <v>1</v>
      </c>
      <c r="BA34">
        <v>0</v>
      </c>
      <c r="BB34">
        <v>1</v>
      </c>
      <c r="BC34">
        <v>1</v>
      </c>
      <c r="BD34">
        <v>0</v>
      </c>
      <c r="BE34">
        <v>1</v>
      </c>
      <c r="BF34">
        <v>0</v>
      </c>
      <c r="BG34">
        <v>0</v>
      </c>
      <c r="BH34">
        <v>1</v>
      </c>
      <c r="BI34">
        <v>0</v>
      </c>
      <c r="BJ34">
        <v>0</v>
      </c>
      <c r="BK34">
        <v>0</v>
      </c>
      <c r="BL34">
        <v>0</v>
      </c>
      <c r="BM34">
        <v>1</v>
      </c>
      <c r="BN34">
        <v>0</v>
      </c>
      <c r="BO34">
        <v>0</v>
      </c>
      <c r="BP34">
        <v>0</v>
      </c>
      <c r="BQ34">
        <v>1</v>
      </c>
      <c r="BR34">
        <v>0</v>
      </c>
      <c r="BS34">
        <v>0</v>
      </c>
      <c r="BT34" s="10">
        <v>0</v>
      </c>
      <c r="BU34">
        <v>-4.2648743800000002</v>
      </c>
      <c r="BV34">
        <v>0.17994256</v>
      </c>
      <c r="BW34">
        <v>2.5512239999999999E-2</v>
      </c>
      <c r="BX34">
        <v>1.7140852600000001</v>
      </c>
      <c r="BY34">
        <v>1.2451467300000001</v>
      </c>
      <c r="BZ34">
        <v>4.38303536</v>
      </c>
      <c r="CA34">
        <v>1.0542348399999999</v>
      </c>
      <c r="CB34">
        <v>2.36271349</v>
      </c>
      <c r="CC34">
        <v>0</v>
      </c>
      <c r="CD34">
        <v>1.26633956</v>
      </c>
      <c r="CE34">
        <v>1.2966537600000001</v>
      </c>
      <c r="CF34">
        <v>-0.34830556000000001</v>
      </c>
      <c r="CG34">
        <v>0.60595251999999999</v>
      </c>
      <c r="CH34">
        <v>-0.27080598</v>
      </c>
      <c r="CI34">
        <v>0.69837139000000004</v>
      </c>
      <c r="CJ34">
        <v>2.3914729999999999E-2</v>
      </c>
      <c r="CK34">
        <v>-0.35324707</v>
      </c>
      <c r="CL34">
        <v>-4.8291489999999999E-2</v>
      </c>
      <c r="CM34">
        <v>0.58076517999999999</v>
      </c>
      <c r="CN34">
        <v>0.72541518999999999</v>
      </c>
      <c r="CO34">
        <v>-0.20022939000000001</v>
      </c>
      <c r="CP34">
        <v>-0.43475793000000001</v>
      </c>
      <c r="CQ34">
        <v>0.34422587999999998</v>
      </c>
      <c r="CR34">
        <v>-0.48495226000000002</v>
      </c>
      <c r="CS34">
        <v>0.18250256000000001</v>
      </c>
      <c r="CT34">
        <v>-0.16623276000000001</v>
      </c>
      <c r="CU34">
        <v>-9.4743999999999995E-2</v>
      </c>
      <c r="CV34">
        <v>-1.1689752</v>
      </c>
      <c r="CW34">
        <v>-0.52188942000000005</v>
      </c>
      <c r="CX34">
        <v>0.65815442999999996</v>
      </c>
      <c r="CY34">
        <v>9.3649330000000003E-2</v>
      </c>
      <c r="CZ34">
        <v>-0.16819777</v>
      </c>
      <c r="DA34">
        <v>-0.25450494000000001</v>
      </c>
      <c r="DB34">
        <v>0.25513289</v>
      </c>
      <c r="DC34">
        <v>2.5920289999999999E-2</v>
      </c>
      <c r="DD34">
        <v>-2.5292350000000002E-2</v>
      </c>
      <c r="DE34">
        <v>0.26950531</v>
      </c>
      <c r="DF34">
        <v>-0.26887736000000001</v>
      </c>
      <c r="DG34">
        <v>0.1029841</v>
      </c>
      <c r="DH34">
        <v>-0.10235616</v>
      </c>
      <c r="DI34">
        <v>-0.19042195000000001</v>
      </c>
      <c r="DJ34">
        <v>7.7531719999999998E-2</v>
      </c>
      <c r="DK34">
        <v>-0.19522661999999999</v>
      </c>
      <c r="DL34">
        <v>-0.13095082</v>
      </c>
      <c r="DM34">
        <v>-6.0513240000000003E-2</v>
      </c>
      <c r="DN34">
        <v>0.50020885000000004</v>
      </c>
      <c r="DO34">
        <v>0.35778246000000002</v>
      </c>
      <c r="DP34">
        <v>-0.64273818000000005</v>
      </c>
      <c r="DQ34">
        <v>0.94671483000000001</v>
      </c>
      <c r="DR34">
        <v>-0.66113116000000005</v>
      </c>
      <c r="DS34">
        <v>7.7932630000000003E-2</v>
      </c>
      <c r="DT34">
        <v>-0.79014932000000004</v>
      </c>
      <c r="DU34">
        <v>1.3610861400000001</v>
      </c>
      <c r="DV34" s="10">
        <v>-0.64824150000000003</v>
      </c>
      <c r="DW34" s="8" t="s">
        <v>316</v>
      </c>
      <c r="DX34" t="s">
        <v>317</v>
      </c>
      <c r="DY34" s="10" t="s">
        <v>318</v>
      </c>
      <c r="DZ34" s="20">
        <v>36231</v>
      </c>
      <c r="EA34" s="21">
        <v>37594</v>
      </c>
      <c r="EB34" t="s">
        <v>319</v>
      </c>
      <c r="EC34" s="22">
        <v>44202</v>
      </c>
      <c r="ED34" t="b">
        <f t="shared" si="1"/>
        <v>0</v>
      </c>
    </row>
    <row r="35" spans="1:134" x14ac:dyDescent="0.2">
      <c r="A35" s="8" t="s">
        <v>320</v>
      </c>
      <c r="B35" s="8" t="s">
        <v>127</v>
      </c>
      <c r="C35" s="8" t="s">
        <v>120</v>
      </c>
      <c r="D35" s="2" t="s">
        <v>321</v>
      </c>
      <c r="E35" s="4">
        <v>0.419643648625802</v>
      </c>
      <c r="F35" s="28" t="b">
        <v>0</v>
      </c>
      <c r="G35" s="29">
        <f t="shared" si="2"/>
        <v>0.22235200911038494</v>
      </c>
      <c r="H35" s="5" t="b">
        <f t="shared" si="0"/>
        <v>0</v>
      </c>
      <c r="I35" s="8">
        <v>57</v>
      </c>
      <c r="J35">
        <v>2</v>
      </c>
      <c r="K35">
        <v>28</v>
      </c>
      <c r="L35">
        <v>735</v>
      </c>
      <c r="M35">
        <v>7</v>
      </c>
      <c r="N35">
        <v>5</v>
      </c>
      <c r="O35">
        <v>18.030157646234802</v>
      </c>
      <c r="P35">
        <v>2</v>
      </c>
      <c r="Q35">
        <v>1</v>
      </c>
      <c r="R35">
        <v>5</v>
      </c>
      <c r="S35" s="10">
        <v>74.2</v>
      </c>
      <c r="T35" s="8">
        <v>0.35320753765240098</v>
      </c>
      <c r="U35">
        <v>1.0203643463482399</v>
      </c>
      <c r="V35">
        <v>0.13146588040124599</v>
      </c>
      <c r="W35">
        <v>-0.88982396864020796</v>
      </c>
      <c r="X35">
        <v>0.66340156943083595</v>
      </c>
      <c r="Y35">
        <v>1.38181348148064</v>
      </c>
      <c r="Z35">
        <v>-1.1164145021947101</v>
      </c>
      <c r="AA35">
        <v>-0.70092886045385905</v>
      </c>
      <c r="AB35">
        <v>-1.4988236991813999</v>
      </c>
      <c r="AC35">
        <v>1.42236659638262</v>
      </c>
      <c r="AD35" s="10">
        <v>-0.107345875162473</v>
      </c>
      <c r="AE35" s="8">
        <v>0</v>
      </c>
      <c r="AF35">
        <v>0</v>
      </c>
      <c r="AG35">
        <v>0</v>
      </c>
      <c r="AH35">
        <v>0</v>
      </c>
      <c r="AI35">
        <v>0</v>
      </c>
      <c r="AJ35">
        <v>0</v>
      </c>
      <c r="AK35">
        <v>0</v>
      </c>
      <c r="AL35">
        <v>0</v>
      </c>
      <c r="AM35">
        <v>0</v>
      </c>
      <c r="AN35">
        <v>0</v>
      </c>
      <c r="AO35">
        <v>0</v>
      </c>
      <c r="AP35">
        <v>0</v>
      </c>
      <c r="AQ35">
        <v>0</v>
      </c>
      <c r="AR35">
        <v>0</v>
      </c>
      <c r="AS35">
        <v>1</v>
      </c>
      <c r="AT35">
        <v>0</v>
      </c>
      <c r="AU35">
        <v>0</v>
      </c>
      <c r="AV35">
        <v>0</v>
      </c>
      <c r="AW35">
        <v>0</v>
      </c>
      <c r="AX35">
        <v>0</v>
      </c>
      <c r="AY35">
        <v>0</v>
      </c>
      <c r="AZ35">
        <v>1</v>
      </c>
      <c r="BA35">
        <v>0</v>
      </c>
      <c r="BB35">
        <v>1</v>
      </c>
      <c r="BC35">
        <v>1</v>
      </c>
      <c r="BD35">
        <v>0</v>
      </c>
      <c r="BE35">
        <v>1</v>
      </c>
      <c r="BF35">
        <v>0</v>
      </c>
      <c r="BG35">
        <v>0</v>
      </c>
      <c r="BH35">
        <v>0</v>
      </c>
      <c r="BI35">
        <v>0</v>
      </c>
      <c r="BJ35">
        <v>1</v>
      </c>
      <c r="BK35">
        <v>0</v>
      </c>
      <c r="BL35">
        <v>0</v>
      </c>
      <c r="BM35">
        <v>1</v>
      </c>
      <c r="BN35">
        <v>0</v>
      </c>
      <c r="BO35">
        <v>0</v>
      </c>
      <c r="BP35">
        <v>0</v>
      </c>
      <c r="BQ35">
        <v>0</v>
      </c>
      <c r="BR35">
        <v>0</v>
      </c>
      <c r="BS35">
        <v>1</v>
      </c>
      <c r="BT35" s="10">
        <v>0</v>
      </c>
      <c r="BU35">
        <v>-4.2648743800000002</v>
      </c>
      <c r="BV35">
        <v>0.17994256</v>
      </c>
      <c r="BW35">
        <v>2.5512239999999999E-2</v>
      </c>
      <c r="BX35">
        <v>1.7140852600000001</v>
      </c>
      <c r="BY35">
        <v>1.2451467300000001</v>
      </c>
      <c r="BZ35">
        <v>4.38303536</v>
      </c>
      <c r="CA35">
        <v>1.0542348399999999</v>
      </c>
      <c r="CB35">
        <v>2.36271349</v>
      </c>
      <c r="CC35">
        <v>0</v>
      </c>
      <c r="CD35">
        <v>1.26633956</v>
      </c>
      <c r="CE35">
        <v>1.2966537600000001</v>
      </c>
      <c r="CF35">
        <v>-0.34830556000000001</v>
      </c>
      <c r="CG35">
        <v>0.60595251999999999</v>
      </c>
      <c r="CH35">
        <v>-0.27080598</v>
      </c>
      <c r="CI35">
        <v>0.69837139000000004</v>
      </c>
      <c r="CJ35">
        <v>2.3914729999999999E-2</v>
      </c>
      <c r="CK35">
        <v>-0.35324707</v>
      </c>
      <c r="CL35">
        <v>-4.8291489999999999E-2</v>
      </c>
      <c r="CM35">
        <v>0.58076517999999999</v>
      </c>
      <c r="CN35">
        <v>0.72541518999999999</v>
      </c>
      <c r="CO35">
        <v>-0.20022939000000001</v>
      </c>
      <c r="CP35">
        <v>-0.43475793000000001</v>
      </c>
      <c r="CQ35">
        <v>0.34422587999999998</v>
      </c>
      <c r="CR35">
        <v>-0.48495226000000002</v>
      </c>
      <c r="CS35">
        <v>0.18250256000000001</v>
      </c>
      <c r="CT35">
        <v>-0.16623276000000001</v>
      </c>
      <c r="CU35">
        <v>-9.4743999999999995E-2</v>
      </c>
      <c r="CV35">
        <v>-1.1689752</v>
      </c>
      <c r="CW35">
        <v>-0.52188942000000005</v>
      </c>
      <c r="CX35">
        <v>0.65815442999999996</v>
      </c>
      <c r="CY35">
        <v>9.3649330000000003E-2</v>
      </c>
      <c r="CZ35">
        <v>-0.16819777</v>
      </c>
      <c r="DA35">
        <v>-0.25450494000000001</v>
      </c>
      <c r="DB35">
        <v>0.25513289</v>
      </c>
      <c r="DC35">
        <v>2.5920289999999999E-2</v>
      </c>
      <c r="DD35">
        <v>-2.5292350000000002E-2</v>
      </c>
      <c r="DE35">
        <v>0.26950531</v>
      </c>
      <c r="DF35">
        <v>-0.26887736000000001</v>
      </c>
      <c r="DG35">
        <v>0.1029841</v>
      </c>
      <c r="DH35">
        <v>-0.10235616</v>
      </c>
      <c r="DI35">
        <v>-0.19042195000000001</v>
      </c>
      <c r="DJ35">
        <v>7.7531719999999998E-2</v>
      </c>
      <c r="DK35">
        <v>-0.19522661999999999</v>
      </c>
      <c r="DL35">
        <v>-0.13095082</v>
      </c>
      <c r="DM35">
        <v>-6.0513240000000003E-2</v>
      </c>
      <c r="DN35">
        <v>0.50020885000000004</v>
      </c>
      <c r="DO35">
        <v>0.35778246000000002</v>
      </c>
      <c r="DP35">
        <v>-0.64273818000000005</v>
      </c>
      <c r="DQ35">
        <v>0.94671483000000001</v>
      </c>
      <c r="DR35">
        <v>-0.66113116000000005</v>
      </c>
      <c r="DS35">
        <v>7.7932630000000003E-2</v>
      </c>
      <c r="DT35">
        <v>-0.79014932000000004</v>
      </c>
      <c r="DU35">
        <v>1.3610861400000001</v>
      </c>
      <c r="DV35" s="10">
        <v>-0.64824150000000003</v>
      </c>
      <c r="DW35" s="8" t="s">
        <v>322</v>
      </c>
      <c r="DX35" t="s">
        <v>323</v>
      </c>
      <c r="DY35" s="10" t="s">
        <v>199</v>
      </c>
      <c r="DZ35" s="20">
        <v>35737</v>
      </c>
      <c r="EA35" s="21">
        <v>36239</v>
      </c>
      <c r="EB35" t="s">
        <v>324</v>
      </c>
      <c r="EC35" s="22">
        <v>45182</v>
      </c>
      <c r="ED35" t="b">
        <f t="shared" si="1"/>
        <v>1</v>
      </c>
    </row>
    <row r="36" spans="1:134" x14ac:dyDescent="0.2">
      <c r="A36" s="8" t="s">
        <v>325</v>
      </c>
      <c r="B36" s="8" t="s">
        <v>119</v>
      </c>
      <c r="C36" s="8" t="s">
        <v>181</v>
      </c>
      <c r="D36" s="2" t="s">
        <v>326</v>
      </c>
      <c r="E36" s="4">
        <v>0.68619905045847396</v>
      </c>
      <c r="F36" s="28" t="b">
        <v>1</v>
      </c>
      <c r="G36" s="29">
        <f t="shared" si="2"/>
        <v>2.4963831338871336E-3</v>
      </c>
      <c r="H36" s="5" t="b">
        <f t="shared" si="0"/>
        <v>0</v>
      </c>
      <c r="I36" s="8">
        <v>60</v>
      </c>
      <c r="J36">
        <v>0</v>
      </c>
      <c r="K36">
        <v>33</v>
      </c>
      <c r="L36">
        <v>1904</v>
      </c>
      <c r="M36">
        <v>2</v>
      </c>
      <c r="N36">
        <v>2</v>
      </c>
      <c r="O36">
        <v>35.599525229236903</v>
      </c>
      <c r="P36">
        <v>5</v>
      </c>
      <c r="Q36">
        <v>1</v>
      </c>
      <c r="R36">
        <v>5</v>
      </c>
      <c r="S36" s="10">
        <v>70.7</v>
      </c>
      <c r="T36" s="8">
        <v>0.63502206237506098</v>
      </c>
      <c r="U36">
        <v>-1.00517281761849</v>
      </c>
      <c r="V36">
        <v>0.77748986271695397</v>
      </c>
      <c r="W36">
        <v>0.47293956538669202</v>
      </c>
      <c r="X36">
        <v>-0.92748948436013701</v>
      </c>
      <c r="Y36">
        <v>-0.70788554533318204</v>
      </c>
      <c r="Z36">
        <v>-0.51184034507460796</v>
      </c>
      <c r="AA36">
        <v>1.4284752725705201</v>
      </c>
      <c r="AB36">
        <v>-1.4988236991813999</v>
      </c>
      <c r="AC36">
        <v>1.42236659638262</v>
      </c>
      <c r="AD36" s="10">
        <v>-0.86254298685826103</v>
      </c>
      <c r="AE36" s="8">
        <v>0</v>
      </c>
      <c r="AF36">
        <v>0</v>
      </c>
      <c r="AG36">
        <v>0</v>
      </c>
      <c r="AH36">
        <v>0</v>
      </c>
      <c r="AI36">
        <v>0</v>
      </c>
      <c r="AJ36">
        <v>1</v>
      </c>
      <c r="AK36">
        <v>0</v>
      </c>
      <c r="AL36">
        <v>0</v>
      </c>
      <c r="AM36">
        <v>0</v>
      </c>
      <c r="AN36">
        <v>0</v>
      </c>
      <c r="AO36">
        <v>0</v>
      </c>
      <c r="AP36">
        <v>0</v>
      </c>
      <c r="AQ36">
        <v>0</v>
      </c>
      <c r="AR36">
        <v>0</v>
      </c>
      <c r="AS36">
        <v>0</v>
      </c>
      <c r="AT36">
        <v>0</v>
      </c>
      <c r="AU36">
        <v>0</v>
      </c>
      <c r="AV36">
        <v>0</v>
      </c>
      <c r="AW36">
        <v>0</v>
      </c>
      <c r="AX36">
        <v>0</v>
      </c>
      <c r="AY36">
        <v>0</v>
      </c>
      <c r="AZ36">
        <v>1</v>
      </c>
      <c r="BA36">
        <v>1</v>
      </c>
      <c r="BB36">
        <v>0</v>
      </c>
      <c r="BC36">
        <v>0</v>
      </c>
      <c r="BD36">
        <v>1</v>
      </c>
      <c r="BE36">
        <v>0</v>
      </c>
      <c r="BF36">
        <v>1</v>
      </c>
      <c r="BG36">
        <v>0</v>
      </c>
      <c r="BH36">
        <v>0</v>
      </c>
      <c r="BI36">
        <v>0</v>
      </c>
      <c r="BJ36">
        <v>1</v>
      </c>
      <c r="BK36">
        <v>0</v>
      </c>
      <c r="BL36">
        <v>0</v>
      </c>
      <c r="BM36">
        <v>0</v>
      </c>
      <c r="BN36">
        <v>0</v>
      </c>
      <c r="BO36">
        <v>1</v>
      </c>
      <c r="BP36">
        <v>0</v>
      </c>
      <c r="BQ36">
        <v>0</v>
      </c>
      <c r="BR36">
        <v>0</v>
      </c>
      <c r="BS36">
        <v>1</v>
      </c>
      <c r="BT36" s="10">
        <v>0</v>
      </c>
      <c r="BU36">
        <v>-4.2648743800000002</v>
      </c>
      <c r="BV36">
        <v>0.17994256</v>
      </c>
      <c r="BW36">
        <v>2.5512239999999999E-2</v>
      </c>
      <c r="BX36">
        <v>1.7140852600000001</v>
      </c>
      <c r="BY36">
        <v>1.2451467300000001</v>
      </c>
      <c r="BZ36">
        <v>4.38303536</v>
      </c>
      <c r="CA36">
        <v>1.0542348399999999</v>
      </c>
      <c r="CB36">
        <v>2.36271349</v>
      </c>
      <c r="CC36">
        <v>0</v>
      </c>
      <c r="CD36">
        <v>1.26633956</v>
      </c>
      <c r="CE36">
        <v>1.2966537600000001</v>
      </c>
      <c r="CF36">
        <v>-0.34830556000000001</v>
      </c>
      <c r="CG36">
        <v>0.60595251999999999</v>
      </c>
      <c r="CH36">
        <v>-0.27080598</v>
      </c>
      <c r="CI36">
        <v>0.69837139000000004</v>
      </c>
      <c r="CJ36">
        <v>2.3914729999999999E-2</v>
      </c>
      <c r="CK36">
        <v>-0.35324707</v>
      </c>
      <c r="CL36">
        <v>-4.8291489999999999E-2</v>
      </c>
      <c r="CM36">
        <v>0.58076517999999999</v>
      </c>
      <c r="CN36">
        <v>0.72541518999999999</v>
      </c>
      <c r="CO36">
        <v>-0.20022939000000001</v>
      </c>
      <c r="CP36">
        <v>-0.43475793000000001</v>
      </c>
      <c r="CQ36">
        <v>0.34422587999999998</v>
      </c>
      <c r="CR36">
        <v>-0.48495226000000002</v>
      </c>
      <c r="CS36">
        <v>0.18250256000000001</v>
      </c>
      <c r="CT36">
        <v>-0.16623276000000001</v>
      </c>
      <c r="CU36">
        <v>-9.4743999999999995E-2</v>
      </c>
      <c r="CV36">
        <v>-1.1689752</v>
      </c>
      <c r="CW36">
        <v>-0.52188942000000005</v>
      </c>
      <c r="CX36">
        <v>0.65815442999999996</v>
      </c>
      <c r="CY36">
        <v>9.3649330000000003E-2</v>
      </c>
      <c r="CZ36">
        <v>-0.16819777</v>
      </c>
      <c r="DA36">
        <v>-0.25450494000000001</v>
      </c>
      <c r="DB36">
        <v>0.25513289</v>
      </c>
      <c r="DC36">
        <v>2.5920289999999999E-2</v>
      </c>
      <c r="DD36">
        <v>-2.5292350000000002E-2</v>
      </c>
      <c r="DE36">
        <v>0.26950531</v>
      </c>
      <c r="DF36">
        <v>-0.26887736000000001</v>
      </c>
      <c r="DG36">
        <v>0.1029841</v>
      </c>
      <c r="DH36">
        <v>-0.10235616</v>
      </c>
      <c r="DI36">
        <v>-0.19042195000000001</v>
      </c>
      <c r="DJ36">
        <v>7.7531719999999998E-2</v>
      </c>
      <c r="DK36">
        <v>-0.19522661999999999</v>
      </c>
      <c r="DL36">
        <v>-0.13095082</v>
      </c>
      <c r="DM36">
        <v>-6.0513240000000003E-2</v>
      </c>
      <c r="DN36">
        <v>0.50020885000000004</v>
      </c>
      <c r="DO36">
        <v>0.35778246000000002</v>
      </c>
      <c r="DP36">
        <v>-0.64273818000000005</v>
      </c>
      <c r="DQ36">
        <v>0.94671483000000001</v>
      </c>
      <c r="DR36">
        <v>-0.66113116000000005</v>
      </c>
      <c r="DS36">
        <v>7.7932630000000003E-2</v>
      </c>
      <c r="DT36">
        <v>-0.79014932000000004</v>
      </c>
      <c r="DU36">
        <v>1.3610861400000001</v>
      </c>
      <c r="DV36" s="10">
        <v>-0.64824150000000003</v>
      </c>
      <c r="DW36" s="8" t="s">
        <v>327</v>
      </c>
      <c r="DX36" t="s">
        <v>328</v>
      </c>
      <c r="DY36" s="10" t="s">
        <v>329</v>
      </c>
      <c r="DZ36" s="20">
        <v>35017</v>
      </c>
      <c r="EA36" s="21">
        <v>38291</v>
      </c>
      <c r="EB36" t="s">
        <v>330</v>
      </c>
      <c r="EC36" s="22">
        <v>45073</v>
      </c>
      <c r="ED36" t="b">
        <f t="shared" si="1"/>
        <v>0</v>
      </c>
    </row>
    <row r="37" spans="1:134" x14ac:dyDescent="0.2">
      <c r="A37" s="8" t="s">
        <v>331</v>
      </c>
      <c r="B37" s="8" t="s">
        <v>168</v>
      </c>
      <c r="C37" s="8" t="s">
        <v>332</v>
      </c>
      <c r="D37" s="2" t="s">
        <v>333</v>
      </c>
      <c r="E37" s="4">
        <v>0.429724997881686</v>
      </c>
      <c r="F37" s="28" t="b">
        <v>0</v>
      </c>
      <c r="G37" s="29">
        <f t="shared" si="2"/>
        <v>0.74927170585375558</v>
      </c>
      <c r="H37" s="5" t="b">
        <f t="shared" si="0"/>
        <v>1</v>
      </c>
      <c r="I37" s="8">
        <v>42</v>
      </c>
      <c r="J37">
        <v>1</v>
      </c>
      <c r="K37">
        <v>30</v>
      </c>
      <c r="L37">
        <v>1444</v>
      </c>
      <c r="M37">
        <v>9</v>
      </c>
      <c r="N37">
        <v>1</v>
      </c>
      <c r="O37">
        <v>89.862498940842997</v>
      </c>
      <c r="P37">
        <v>4</v>
      </c>
      <c r="Q37">
        <v>2</v>
      </c>
      <c r="R37">
        <v>4</v>
      </c>
      <c r="S37" s="10">
        <v>77.7</v>
      </c>
      <c r="T37" s="8">
        <v>-1.0558650859609</v>
      </c>
      <c r="U37">
        <v>7.5957643648752104E-3</v>
      </c>
      <c r="V37">
        <v>0.38987547332752898</v>
      </c>
      <c r="W37">
        <v>-6.3306136625603804E-2</v>
      </c>
      <c r="X37">
        <v>1.2997579909472201</v>
      </c>
      <c r="Y37">
        <v>-1.4044518876044501</v>
      </c>
      <c r="Z37">
        <v>1.3553863174413201</v>
      </c>
      <c r="AA37">
        <v>0.71867389489572897</v>
      </c>
      <c r="AB37">
        <v>-0.772121299578298</v>
      </c>
      <c r="AC37">
        <v>0.71996333890972197</v>
      </c>
      <c r="AD37" s="10">
        <v>0.647851236533315</v>
      </c>
      <c r="AE37" s="8">
        <v>0</v>
      </c>
      <c r="AF37">
        <v>0</v>
      </c>
      <c r="AG37">
        <v>0</v>
      </c>
      <c r="AH37">
        <v>0</v>
      </c>
      <c r="AI37">
        <v>0</v>
      </c>
      <c r="AJ37">
        <v>0</v>
      </c>
      <c r="AK37">
        <v>0</v>
      </c>
      <c r="AL37">
        <v>0</v>
      </c>
      <c r="AM37">
        <v>0</v>
      </c>
      <c r="AN37">
        <v>0</v>
      </c>
      <c r="AO37">
        <v>0</v>
      </c>
      <c r="AP37">
        <v>0</v>
      </c>
      <c r="AQ37">
        <v>0</v>
      </c>
      <c r="AR37">
        <v>1</v>
      </c>
      <c r="AS37">
        <v>0</v>
      </c>
      <c r="AT37">
        <v>0</v>
      </c>
      <c r="AU37">
        <v>0</v>
      </c>
      <c r="AV37">
        <v>0</v>
      </c>
      <c r="AW37">
        <v>0</v>
      </c>
      <c r="AX37">
        <v>0</v>
      </c>
      <c r="AY37">
        <v>1</v>
      </c>
      <c r="AZ37">
        <v>0</v>
      </c>
      <c r="BA37">
        <v>1</v>
      </c>
      <c r="BB37">
        <v>0</v>
      </c>
      <c r="BC37">
        <v>0</v>
      </c>
      <c r="BD37">
        <v>1</v>
      </c>
      <c r="BE37">
        <v>1</v>
      </c>
      <c r="BF37">
        <v>0</v>
      </c>
      <c r="BG37">
        <v>0</v>
      </c>
      <c r="BH37">
        <v>0</v>
      </c>
      <c r="BI37">
        <v>1</v>
      </c>
      <c r="BJ37">
        <v>0</v>
      </c>
      <c r="BK37">
        <v>0</v>
      </c>
      <c r="BL37">
        <v>0</v>
      </c>
      <c r="BM37">
        <v>0</v>
      </c>
      <c r="BN37">
        <v>1</v>
      </c>
      <c r="BO37">
        <v>0</v>
      </c>
      <c r="BP37">
        <v>0</v>
      </c>
      <c r="BQ37">
        <v>0</v>
      </c>
      <c r="BR37">
        <v>1</v>
      </c>
      <c r="BS37">
        <v>0</v>
      </c>
      <c r="BT37" s="10">
        <v>0</v>
      </c>
      <c r="BU37">
        <v>-4.2648743800000002</v>
      </c>
      <c r="BV37">
        <v>0.17994256</v>
      </c>
      <c r="BW37">
        <v>2.5512239999999999E-2</v>
      </c>
      <c r="BX37">
        <v>1.7140852600000001</v>
      </c>
      <c r="BY37">
        <v>1.2451467300000001</v>
      </c>
      <c r="BZ37">
        <v>4.38303536</v>
      </c>
      <c r="CA37">
        <v>1.0542348399999999</v>
      </c>
      <c r="CB37">
        <v>2.36271349</v>
      </c>
      <c r="CC37">
        <v>0</v>
      </c>
      <c r="CD37">
        <v>1.26633956</v>
      </c>
      <c r="CE37">
        <v>1.2966537600000001</v>
      </c>
      <c r="CF37">
        <v>-0.34830556000000001</v>
      </c>
      <c r="CG37">
        <v>0.60595251999999999</v>
      </c>
      <c r="CH37">
        <v>-0.27080598</v>
      </c>
      <c r="CI37">
        <v>0.69837139000000004</v>
      </c>
      <c r="CJ37">
        <v>2.3914729999999999E-2</v>
      </c>
      <c r="CK37">
        <v>-0.35324707</v>
      </c>
      <c r="CL37">
        <v>-4.8291489999999999E-2</v>
      </c>
      <c r="CM37">
        <v>0.58076517999999999</v>
      </c>
      <c r="CN37">
        <v>0.72541518999999999</v>
      </c>
      <c r="CO37">
        <v>-0.20022939000000001</v>
      </c>
      <c r="CP37">
        <v>-0.43475793000000001</v>
      </c>
      <c r="CQ37">
        <v>0.34422587999999998</v>
      </c>
      <c r="CR37">
        <v>-0.48495226000000002</v>
      </c>
      <c r="CS37">
        <v>0.18250256000000001</v>
      </c>
      <c r="CT37">
        <v>-0.16623276000000001</v>
      </c>
      <c r="CU37">
        <v>-9.4743999999999995E-2</v>
      </c>
      <c r="CV37">
        <v>-1.1689752</v>
      </c>
      <c r="CW37">
        <v>-0.52188942000000005</v>
      </c>
      <c r="CX37">
        <v>0.65815442999999996</v>
      </c>
      <c r="CY37">
        <v>9.3649330000000003E-2</v>
      </c>
      <c r="CZ37">
        <v>-0.16819777</v>
      </c>
      <c r="DA37">
        <v>-0.25450494000000001</v>
      </c>
      <c r="DB37">
        <v>0.25513289</v>
      </c>
      <c r="DC37">
        <v>2.5920289999999999E-2</v>
      </c>
      <c r="DD37">
        <v>-2.5292350000000002E-2</v>
      </c>
      <c r="DE37">
        <v>0.26950531</v>
      </c>
      <c r="DF37">
        <v>-0.26887736000000001</v>
      </c>
      <c r="DG37">
        <v>0.1029841</v>
      </c>
      <c r="DH37">
        <v>-0.10235616</v>
      </c>
      <c r="DI37">
        <v>-0.19042195000000001</v>
      </c>
      <c r="DJ37">
        <v>7.7531719999999998E-2</v>
      </c>
      <c r="DK37">
        <v>-0.19522661999999999</v>
      </c>
      <c r="DL37">
        <v>-0.13095082</v>
      </c>
      <c r="DM37">
        <v>-6.0513240000000003E-2</v>
      </c>
      <c r="DN37">
        <v>0.50020885000000004</v>
      </c>
      <c r="DO37">
        <v>0.35778246000000002</v>
      </c>
      <c r="DP37">
        <v>-0.64273818000000005</v>
      </c>
      <c r="DQ37">
        <v>0.94671483000000001</v>
      </c>
      <c r="DR37">
        <v>-0.66113116000000005</v>
      </c>
      <c r="DS37">
        <v>7.7932630000000003E-2</v>
      </c>
      <c r="DT37">
        <v>-0.79014932000000004</v>
      </c>
      <c r="DU37">
        <v>1.3610861400000001</v>
      </c>
      <c r="DV37" s="10">
        <v>-0.64824150000000003</v>
      </c>
      <c r="DW37" s="8" t="s">
        <v>334</v>
      </c>
      <c r="DX37" t="s">
        <v>335</v>
      </c>
      <c r="DY37" s="10" t="s">
        <v>336</v>
      </c>
      <c r="DZ37" s="20">
        <v>37019</v>
      </c>
      <c r="EA37" s="21">
        <v>38743</v>
      </c>
      <c r="EB37" t="s">
        <v>337</v>
      </c>
      <c r="EC37" s="22">
        <v>44143</v>
      </c>
      <c r="ED37" t="b">
        <f t="shared" si="1"/>
        <v>0</v>
      </c>
    </row>
    <row r="38" spans="1:134" x14ac:dyDescent="0.2">
      <c r="A38" s="8" t="s">
        <v>338</v>
      </c>
      <c r="B38" s="8" t="s">
        <v>119</v>
      </c>
      <c r="C38" s="8" t="s">
        <v>147</v>
      </c>
      <c r="D38" s="2" t="s">
        <v>339</v>
      </c>
      <c r="E38" s="4">
        <v>0.496283898243912</v>
      </c>
      <c r="F38" s="28" t="b">
        <v>0</v>
      </c>
      <c r="G38" s="29">
        <f t="shared" si="2"/>
        <v>0.99646788566054401</v>
      </c>
      <c r="H38" s="5" t="b">
        <f t="shared" si="0"/>
        <v>1</v>
      </c>
      <c r="I38" s="8">
        <v>39</v>
      </c>
      <c r="J38">
        <v>0</v>
      </c>
      <c r="K38">
        <v>40</v>
      </c>
      <c r="L38">
        <v>1339</v>
      </c>
      <c r="M38">
        <v>9</v>
      </c>
      <c r="N38">
        <v>5</v>
      </c>
      <c r="O38">
        <v>93.141949121956401</v>
      </c>
      <c r="P38">
        <v>1</v>
      </c>
      <c r="Q38">
        <v>2</v>
      </c>
      <c r="R38">
        <v>1</v>
      </c>
      <c r="S38" s="10">
        <v>70.7</v>
      </c>
      <c r="T38" s="8">
        <v>-1.33767961068356</v>
      </c>
      <c r="U38">
        <v>-1.00517281761849</v>
      </c>
      <c r="V38">
        <v>1.6819234379589401</v>
      </c>
      <c r="W38">
        <v>-0.185710046867541</v>
      </c>
      <c r="X38">
        <v>1.2997579909472201</v>
      </c>
      <c r="Y38">
        <v>1.38181348148064</v>
      </c>
      <c r="Z38">
        <v>1.46823447886189</v>
      </c>
      <c r="AA38">
        <v>-1.4107302381286499</v>
      </c>
      <c r="AB38">
        <v>-0.772121299578298</v>
      </c>
      <c r="AC38">
        <v>-1.38724643350897</v>
      </c>
      <c r="AD38" s="10">
        <v>-0.86254298685826103</v>
      </c>
      <c r="AE38" s="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1</v>
      </c>
      <c r="BA38">
        <v>1</v>
      </c>
      <c r="BB38">
        <v>0</v>
      </c>
      <c r="BC38">
        <v>1</v>
      </c>
      <c r="BD38">
        <v>0</v>
      </c>
      <c r="BE38">
        <v>0</v>
      </c>
      <c r="BF38">
        <v>1</v>
      </c>
      <c r="BG38">
        <v>0</v>
      </c>
      <c r="BH38">
        <v>0</v>
      </c>
      <c r="BI38">
        <v>0</v>
      </c>
      <c r="BJ38">
        <v>0</v>
      </c>
      <c r="BK38">
        <v>1</v>
      </c>
      <c r="BL38">
        <v>0</v>
      </c>
      <c r="BM38">
        <v>0</v>
      </c>
      <c r="BN38">
        <v>0</v>
      </c>
      <c r="BO38">
        <v>1</v>
      </c>
      <c r="BP38">
        <v>0</v>
      </c>
      <c r="BQ38">
        <v>0</v>
      </c>
      <c r="BR38">
        <v>1</v>
      </c>
      <c r="BS38">
        <v>0</v>
      </c>
      <c r="BT38" s="10">
        <v>0</v>
      </c>
      <c r="BU38">
        <v>-4.2648743800000002</v>
      </c>
      <c r="BV38">
        <v>0.17994256</v>
      </c>
      <c r="BW38">
        <v>2.5512239999999999E-2</v>
      </c>
      <c r="BX38">
        <v>1.7140852600000001</v>
      </c>
      <c r="BY38">
        <v>1.2451467300000001</v>
      </c>
      <c r="BZ38">
        <v>4.38303536</v>
      </c>
      <c r="CA38">
        <v>1.0542348399999999</v>
      </c>
      <c r="CB38">
        <v>2.36271349</v>
      </c>
      <c r="CC38">
        <v>0</v>
      </c>
      <c r="CD38">
        <v>1.26633956</v>
      </c>
      <c r="CE38">
        <v>1.2966537600000001</v>
      </c>
      <c r="CF38">
        <v>-0.34830556000000001</v>
      </c>
      <c r="CG38">
        <v>0.60595251999999999</v>
      </c>
      <c r="CH38">
        <v>-0.27080598</v>
      </c>
      <c r="CI38">
        <v>0.69837139000000004</v>
      </c>
      <c r="CJ38">
        <v>2.3914729999999999E-2</v>
      </c>
      <c r="CK38">
        <v>-0.35324707</v>
      </c>
      <c r="CL38">
        <v>-4.8291489999999999E-2</v>
      </c>
      <c r="CM38">
        <v>0.58076517999999999</v>
      </c>
      <c r="CN38">
        <v>0.72541518999999999</v>
      </c>
      <c r="CO38">
        <v>-0.20022939000000001</v>
      </c>
      <c r="CP38">
        <v>-0.43475793000000001</v>
      </c>
      <c r="CQ38">
        <v>0.34422587999999998</v>
      </c>
      <c r="CR38">
        <v>-0.48495226000000002</v>
      </c>
      <c r="CS38">
        <v>0.18250256000000001</v>
      </c>
      <c r="CT38">
        <v>-0.16623276000000001</v>
      </c>
      <c r="CU38">
        <v>-9.4743999999999995E-2</v>
      </c>
      <c r="CV38">
        <v>-1.1689752</v>
      </c>
      <c r="CW38">
        <v>-0.52188942000000005</v>
      </c>
      <c r="CX38">
        <v>0.65815442999999996</v>
      </c>
      <c r="CY38">
        <v>9.3649330000000003E-2</v>
      </c>
      <c r="CZ38">
        <v>-0.16819777</v>
      </c>
      <c r="DA38">
        <v>-0.25450494000000001</v>
      </c>
      <c r="DB38">
        <v>0.25513289</v>
      </c>
      <c r="DC38">
        <v>2.5920289999999999E-2</v>
      </c>
      <c r="DD38">
        <v>-2.5292350000000002E-2</v>
      </c>
      <c r="DE38">
        <v>0.26950531</v>
      </c>
      <c r="DF38">
        <v>-0.26887736000000001</v>
      </c>
      <c r="DG38">
        <v>0.1029841</v>
      </c>
      <c r="DH38">
        <v>-0.10235616</v>
      </c>
      <c r="DI38">
        <v>-0.19042195000000001</v>
      </c>
      <c r="DJ38">
        <v>7.7531719999999998E-2</v>
      </c>
      <c r="DK38">
        <v>-0.19522661999999999</v>
      </c>
      <c r="DL38">
        <v>-0.13095082</v>
      </c>
      <c r="DM38">
        <v>-6.0513240000000003E-2</v>
      </c>
      <c r="DN38">
        <v>0.50020885000000004</v>
      </c>
      <c r="DO38">
        <v>0.35778246000000002</v>
      </c>
      <c r="DP38">
        <v>-0.64273818000000005</v>
      </c>
      <c r="DQ38">
        <v>0.94671483000000001</v>
      </c>
      <c r="DR38">
        <v>-0.66113116000000005</v>
      </c>
      <c r="DS38">
        <v>7.7932630000000003E-2</v>
      </c>
      <c r="DT38">
        <v>-0.79014932000000004</v>
      </c>
      <c r="DU38">
        <v>1.3610861400000001</v>
      </c>
      <c r="DV38" s="10">
        <v>-0.64824150000000003</v>
      </c>
      <c r="DW38" s="8" t="s">
        <v>340</v>
      </c>
      <c r="DX38" t="s">
        <v>341</v>
      </c>
      <c r="DY38" s="10" t="s">
        <v>342</v>
      </c>
      <c r="DZ38" s="20">
        <v>35763</v>
      </c>
      <c r="EA38" s="21">
        <v>38462</v>
      </c>
      <c r="EB38" t="s">
        <v>343</v>
      </c>
      <c r="EC38" s="22">
        <v>44781</v>
      </c>
      <c r="ED38" t="b">
        <f t="shared" si="1"/>
        <v>0</v>
      </c>
    </row>
    <row r="39" spans="1:134" x14ac:dyDescent="0.2">
      <c r="A39" s="8" t="s">
        <v>344</v>
      </c>
      <c r="B39" s="8" t="s">
        <v>127</v>
      </c>
      <c r="C39" s="8" t="s">
        <v>181</v>
      </c>
      <c r="D39" s="2" t="s">
        <v>345</v>
      </c>
      <c r="E39" s="4">
        <v>0.64260104528872697</v>
      </c>
      <c r="F39" s="28" t="b">
        <v>1</v>
      </c>
      <c r="G39" s="29">
        <f t="shared" si="2"/>
        <v>0.26672547622703457</v>
      </c>
      <c r="H39" s="5" t="b">
        <f t="shared" si="0"/>
        <v>0</v>
      </c>
      <c r="I39" s="8">
        <v>63</v>
      </c>
      <c r="J39">
        <v>1</v>
      </c>
      <c r="K39">
        <v>26</v>
      </c>
      <c r="L39">
        <v>1799</v>
      </c>
      <c r="M39">
        <v>4</v>
      </c>
      <c r="N39">
        <v>4</v>
      </c>
      <c r="O39">
        <v>56.300522644363802</v>
      </c>
      <c r="P39">
        <v>2</v>
      </c>
      <c r="Q39">
        <v>5</v>
      </c>
      <c r="R39">
        <v>5</v>
      </c>
      <c r="S39" s="10">
        <v>77.7</v>
      </c>
      <c r="T39" s="8">
        <v>0.91683658709772198</v>
      </c>
      <c r="U39">
        <v>7.5957643648752104E-3</v>
      </c>
      <c r="V39">
        <v>-0.126943712525036</v>
      </c>
      <c r="W39">
        <v>0.35053565514475499</v>
      </c>
      <c r="X39">
        <v>-0.29113306284374801</v>
      </c>
      <c r="Y39">
        <v>0.68524713920936597</v>
      </c>
      <c r="Z39">
        <v>0.20049537245594301</v>
      </c>
      <c r="AA39">
        <v>-0.70092886045385905</v>
      </c>
      <c r="AB39">
        <v>1.4079858992310099</v>
      </c>
      <c r="AC39">
        <v>1.42236659638262</v>
      </c>
      <c r="AD39" s="10">
        <v>0.647851236533315</v>
      </c>
      <c r="AE39" s="8">
        <v>0</v>
      </c>
      <c r="AF39">
        <v>0</v>
      </c>
      <c r="AG39">
        <v>0</v>
      </c>
      <c r="AH39">
        <v>0</v>
      </c>
      <c r="AI39">
        <v>0</v>
      </c>
      <c r="AJ39">
        <v>0</v>
      </c>
      <c r="AK39">
        <v>0</v>
      </c>
      <c r="AL39">
        <v>0</v>
      </c>
      <c r="AM39">
        <v>0</v>
      </c>
      <c r="AN39">
        <v>0</v>
      </c>
      <c r="AO39">
        <v>0</v>
      </c>
      <c r="AP39">
        <v>0</v>
      </c>
      <c r="AQ39">
        <v>0</v>
      </c>
      <c r="AR39">
        <v>0</v>
      </c>
      <c r="AS39">
        <v>1</v>
      </c>
      <c r="AT39">
        <v>0</v>
      </c>
      <c r="AU39">
        <v>0</v>
      </c>
      <c r="AV39">
        <v>0</v>
      </c>
      <c r="AW39">
        <v>0</v>
      </c>
      <c r="AX39">
        <v>0</v>
      </c>
      <c r="AY39">
        <v>0</v>
      </c>
      <c r="AZ39">
        <v>1</v>
      </c>
      <c r="BA39">
        <v>0</v>
      </c>
      <c r="BB39">
        <v>1</v>
      </c>
      <c r="BC39">
        <v>0</v>
      </c>
      <c r="BD39">
        <v>1</v>
      </c>
      <c r="BE39">
        <v>1</v>
      </c>
      <c r="BF39">
        <v>0</v>
      </c>
      <c r="BG39">
        <v>0</v>
      </c>
      <c r="BH39">
        <v>0</v>
      </c>
      <c r="BI39">
        <v>0</v>
      </c>
      <c r="BJ39">
        <v>1</v>
      </c>
      <c r="BK39">
        <v>0</v>
      </c>
      <c r="BL39">
        <v>0</v>
      </c>
      <c r="BM39">
        <v>1</v>
      </c>
      <c r="BN39">
        <v>0</v>
      </c>
      <c r="BO39">
        <v>0</v>
      </c>
      <c r="BP39">
        <v>0</v>
      </c>
      <c r="BQ39">
        <v>0</v>
      </c>
      <c r="BR39">
        <v>0</v>
      </c>
      <c r="BS39">
        <v>0</v>
      </c>
      <c r="BT39" s="10">
        <v>1</v>
      </c>
      <c r="BU39">
        <v>-4.2648743800000002</v>
      </c>
      <c r="BV39">
        <v>0.17994256</v>
      </c>
      <c r="BW39">
        <v>2.5512239999999999E-2</v>
      </c>
      <c r="BX39">
        <v>1.7140852600000001</v>
      </c>
      <c r="BY39">
        <v>1.2451467300000001</v>
      </c>
      <c r="BZ39">
        <v>4.38303536</v>
      </c>
      <c r="CA39">
        <v>1.0542348399999999</v>
      </c>
      <c r="CB39">
        <v>2.36271349</v>
      </c>
      <c r="CC39">
        <v>0</v>
      </c>
      <c r="CD39">
        <v>1.26633956</v>
      </c>
      <c r="CE39">
        <v>1.2966537600000001</v>
      </c>
      <c r="CF39">
        <v>-0.34830556000000001</v>
      </c>
      <c r="CG39">
        <v>0.60595251999999999</v>
      </c>
      <c r="CH39">
        <v>-0.27080598</v>
      </c>
      <c r="CI39">
        <v>0.69837139000000004</v>
      </c>
      <c r="CJ39">
        <v>2.3914729999999999E-2</v>
      </c>
      <c r="CK39">
        <v>-0.35324707</v>
      </c>
      <c r="CL39">
        <v>-4.8291489999999999E-2</v>
      </c>
      <c r="CM39">
        <v>0.58076517999999999</v>
      </c>
      <c r="CN39">
        <v>0.72541518999999999</v>
      </c>
      <c r="CO39">
        <v>-0.20022939000000001</v>
      </c>
      <c r="CP39">
        <v>-0.43475793000000001</v>
      </c>
      <c r="CQ39">
        <v>0.34422587999999998</v>
      </c>
      <c r="CR39">
        <v>-0.48495226000000002</v>
      </c>
      <c r="CS39">
        <v>0.18250256000000001</v>
      </c>
      <c r="CT39">
        <v>-0.16623276000000001</v>
      </c>
      <c r="CU39">
        <v>-9.4743999999999995E-2</v>
      </c>
      <c r="CV39">
        <v>-1.1689752</v>
      </c>
      <c r="CW39">
        <v>-0.52188942000000005</v>
      </c>
      <c r="CX39">
        <v>0.65815442999999996</v>
      </c>
      <c r="CY39">
        <v>9.3649330000000003E-2</v>
      </c>
      <c r="CZ39">
        <v>-0.16819777</v>
      </c>
      <c r="DA39">
        <v>-0.25450494000000001</v>
      </c>
      <c r="DB39">
        <v>0.25513289</v>
      </c>
      <c r="DC39">
        <v>2.5920289999999999E-2</v>
      </c>
      <c r="DD39">
        <v>-2.5292350000000002E-2</v>
      </c>
      <c r="DE39">
        <v>0.26950531</v>
      </c>
      <c r="DF39">
        <v>-0.26887736000000001</v>
      </c>
      <c r="DG39">
        <v>0.1029841</v>
      </c>
      <c r="DH39">
        <v>-0.10235616</v>
      </c>
      <c r="DI39">
        <v>-0.19042195000000001</v>
      </c>
      <c r="DJ39">
        <v>7.7531719999999998E-2</v>
      </c>
      <c r="DK39">
        <v>-0.19522661999999999</v>
      </c>
      <c r="DL39">
        <v>-0.13095082</v>
      </c>
      <c r="DM39">
        <v>-6.0513240000000003E-2</v>
      </c>
      <c r="DN39">
        <v>0.50020885000000004</v>
      </c>
      <c r="DO39">
        <v>0.35778246000000002</v>
      </c>
      <c r="DP39">
        <v>-0.64273818000000005</v>
      </c>
      <c r="DQ39">
        <v>0.94671483000000001</v>
      </c>
      <c r="DR39">
        <v>-0.66113116000000005</v>
      </c>
      <c r="DS39">
        <v>7.7932630000000003E-2</v>
      </c>
      <c r="DT39">
        <v>-0.79014932000000004</v>
      </c>
      <c r="DU39">
        <v>1.3610861400000001</v>
      </c>
      <c r="DV39" s="10">
        <v>-0.64824150000000003</v>
      </c>
      <c r="DW39" s="8" t="s">
        <v>346</v>
      </c>
      <c r="DX39" t="s">
        <v>347</v>
      </c>
      <c r="DY39" s="10" t="s">
        <v>348</v>
      </c>
      <c r="DZ39" s="20">
        <v>37793</v>
      </c>
      <c r="EA39" s="21">
        <v>38546</v>
      </c>
      <c r="EB39" t="s">
        <v>349</v>
      </c>
      <c r="EC39" s="22">
        <v>44646</v>
      </c>
      <c r="ED39" t="b">
        <f t="shared" si="1"/>
        <v>0</v>
      </c>
    </row>
    <row r="40" spans="1:134" x14ac:dyDescent="0.2">
      <c r="A40" s="8" t="s">
        <v>350</v>
      </c>
      <c r="B40" s="8" t="s">
        <v>168</v>
      </c>
      <c r="C40" s="8" t="s">
        <v>188</v>
      </c>
      <c r="D40" s="2" t="s">
        <v>351</v>
      </c>
      <c r="E40" s="4">
        <v>0.63237993762364697</v>
      </c>
      <c r="F40" s="28" t="b">
        <v>1</v>
      </c>
      <c r="G40" s="29">
        <f t="shared" si="2"/>
        <v>0.99939328389676496</v>
      </c>
      <c r="H40" s="5" t="b">
        <f t="shared" si="0"/>
        <v>1</v>
      </c>
      <c r="I40" s="8">
        <v>45</v>
      </c>
      <c r="J40">
        <v>0</v>
      </c>
      <c r="K40">
        <v>38</v>
      </c>
      <c r="L40">
        <v>2416</v>
      </c>
      <c r="M40">
        <v>7</v>
      </c>
      <c r="N40">
        <v>5</v>
      </c>
      <c r="O40">
        <v>66.189968811823803</v>
      </c>
      <c r="P40">
        <v>3</v>
      </c>
      <c r="Q40">
        <v>5</v>
      </c>
      <c r="R40">
        <v>3</v>
      </c>
      <c r="S40" s="10">
        <v>71.599999999999994</v>
      </c>
      <c r="T40" s="8">
        <v>-0.77405056123824101</v>
      </c>
      <c r="U40">
        <v>-1.00517281761849</v>
      </c>
      <c r="V40">
        <v>1.4235138450326601</v>
      </c>
      <c r="W40">
        <v>1.0698043467569001</v>
      </c>
      <c r="X40">
        <v>0.66340156943083595</v>
      </c>
      <c r="Y40">
        <v>1.38181348148064</v>
      </c>
      <c r="Z40">
        <v>0.54079809267799495</v>
      </c>
      <c r="AA40">
        <v>8.8725172209350497E-3</v>
      </c>
      <c r="AB40">
        <v>1.4079858992310099</v>
      </c>
      <c r="AC40">
        <v>1.7560081436822399E-2</v>
      </c>
      <c r="AD40" s="10">
        <v>-0.66834944385077399</v>
      </c>
      <c r="AE40" s="8">
        <v>0</v>
      </c>
      <c r="AF40">
        <v>0</v>
      </c>
      <c r="AG40">
        <v>0</v>
      </c>
      <c r="AH40">
        <v>0</v>
      </c>
      <c r="AI40">
        <v>0</v>
      </c>
      <c r="AJ40">
        <v>0</v>
      </c>
      <c r="AK40">
        <v>0</v>
      </c>
      <c r="AL40">
        <v>0</v>
      </c>
      <c r="AM40">
        <v>0</v>
      </c>
      <c r="AN40">
        <v>0</v>
      </c>
      <c r="AO40">
        <v>0</v>
      </c>
      <c r="AP40">
        <v>0</v>
      </c>
      <c r="AQ40">
        <v>0</v>
      </c>
      <c r="AR40">
        <v>0</v>
      </c>
      <c r="AS40">
        <v>0</v>
      </c>
      <c r="AT40">
        <v>0</v>
      </c>
      <c r="AU40">
        <v>0</v>
      </c>
      <c r="AV40">
        <v>1</v>
      </c>
      <c r="AW40">
        <v>0</v>
      </c>
      <c r="AX40">
        <v>0</v>
      </c>
      <c r="AY40">
        <v>1</v>
      </c>
      <c r="AZ40">
        <v>0</v>
      </c>
      <c r="BA40">
        <v>1</v>
      </c>
      <c r="BB40">
        <v>0</v>
      </c>
      <c r="BC40">
        <v>1</v>
      </c>
      <c r="BD40">
        <v>0</v>
      </c>
      <c r="BE40">
        <v>0</v>
      </c>
      <c r="BF40">
        <v>1</v>
      </c>
      <c r="BG40">
        <v>0</v>
      </c>
      <c r="BH40">
        <v>1</v>
      </c>
      <c r="BI40">
        <v>0</v>
      </c>
      <c r="BJ40">
        <v>0</v>
      </c>
      <c r="BK40">
        <v>0</v>
      </c>
      <c r="BL40">
        <v>0</v>
      </c>
      <c r="BM40">
        <v>1</v>
      </c>
      <c r="BN40">
        <v>0</v>
      </c>
      <c r="BO40">
        <v>0</v>
      </c>
      <c r="BP40">
        <v>0</v>
      </c>
      <c r="BQ40">
        <v>0</v>
      </c>
      <c r="BR40">
        <v>0</v>
      </c>
      <c r="BS40">
        <v>0</v>
      </c>
      <c r="BT40" s="10">
        <v>1</v>
      </c>
      <c r="BU40">
        <v>-4.2648743800000002</v>
      </c>
      <c r="BV40">
        <v>0.17994256</v>
      </c>
      <c r="BW40">
        <v>2.5512239999999999E-2</v>
      </c>
      <c r="BX40">
        <v>1.7140852600000001</v>
      </c>
      <c r="BY40">
        <v>1.2451467300000001</v>
      </c>
      <c r="BZ40">
        <v>4.38303536</v>
      </c>
      <c r="CA40">
        <v>1.0542348399999999</v>
      </c>
      <c r="CB40">
        <v>2.36271349</v>
      </c>
      <c r="CC40">
        <v>0</v>
      </c>
      <c r="CD40">
        <v>1.26633956</v>
      </c>
      <c r="CE40">
        <v>1.2966537600000001</v>
      </c>
      <c r="CF40">
        <v>-0.34830556000000001</v>
      </c>
      <c r="CG40">
        <v>0.60595251999999999</v>
      </c>
      <c r="CH40">
        <v>-0.27080598</v>
      </c>
      <c r="CI40">
        <v>0.69837139000000004</v>
      </c>
      <c r="CJ40">
        <v>2.3914729999999999E-2</v>
      </c>
      <c r="CK40">
        <v>-0.35324707</v>
      </c>
      <c r="CL40">
        <v>-4.8291489999999999E-2</v>
      </c>
      <c r="CM40">
        <v>0.58076517999999999</v>
      </c>
      <c r="CN40">
        <v>0.72541518999999999</v>
      </c>
      <c r="CO40">
        <v>-0.20022939000000001</v>
      </c>
      <c r="CP40">
        <v>-0.43475793000000001</v>
      </c>
      <c r="CQ40">
        <v>0.34422587999999998</v>
      </c>
      <c r="CR40">
        <v>-0.48495226000000002</v>
      </c>
      <c r="CS40">
        <v>0.18250256000000001</v>
      </c>
      <c r="CT40">
        <v>-0.16623276000000001</v>
      </c>
      <c r="CU40">
        <v>-9.4743999999999995E-2</v>
      </c>
      <c r="CV40">
        <v>-1.1689752</v>
      </c>
      <c r="CW40">
        <v>-0.52188942000000005</v>
      </c>
      <c r="CX40">
        <v>0.65815442999999996</v>
      </c>
      <c r="CY40">
        <v>9.3649330000000003E-2</v>
      </c>
      <c r="CZ40">
        <v>-0.16819777</v>
      </c>
      <c r="DA40">
        <v>-0.25450494000000001</v>
      </c>
      <c r="DB40">
        <v>0.25513289</v>
      </c>
      <c r="DC40">
        <v>2.5920289999999999E-2</v>
      </c>
      <c r="DD40">
        <v>-2.5292350000000002E-2</v>
      </c>
      <c r="DE40">
        <v>0.26950531</v>
      </c>
      <c r="DF40">
        <v>-0.26887736000000001</v>
      </c>
      <c r="DG40">
        <v>0.1029841</v>
      </c>
      <c r="DH40">
        <v>-0.10235616</v>
      </c>
      <c r="DI40">
        <v>-0.19042195000000001</v>
      </c>
      <c r="DJ40">
        <v>7.7531719999999998E-2</v>
      </c>
      <c r="DK40">
        <v>-0.19522661999999999</v>
      </c>
      <c r="DL40">
        <v>-0.13095082</v>
      </c>
      <c r="DM40">
        <v>-6.0513240000000003E-2</v>
      </c>
      <c r="DN40">
        <v>0.50020885000000004</v>
      </c>
      <c r="DO40">
        <v>0.35778246000000002</v>
      </c>
      <c r="DP40">
        <v>-0.64273818000000005</v>
      </c>
      <c r="DQ40">
        <v>0.94671483000000001</v>
      </c>
      <c r="DR40">
        <v>-0.66113116000000005</v>
      </c>
      <c r="DS40">
        <v>7.7932630000000003E-2</v>
      </c>
      <c r="DT40">
        <v>-0.79014932000000004</v>
      </c>
      <c r="DU40">
        <v>1.3610861400000001</v>
      </c>
      <c r="DV40" s="10">
        <v>-0.64824150000000003</v>
      </c>
      <c r="DW40" s="8" t="s">
        <v>352</v>
      </c>
      <c r="DX40" t="s">
        <v>353</v>
      </c>
      <c r="DY40" s="10" t="s">
        <v>354</v>
      </c>
      <c r="DZ40" s="20">
        <v>37566</v>
      </c>
      <c r="EA40" s="21">
        <v>38731</v>
      </c>
      <c r="EB40" t="s">
        <v>355</v>
      </c>
      <c r="EC40" s="22">
        <v>44438</v>
      </c>
      <c r="ED40" t="b">
        <f t="shared" si="1"/>
        <v>1</v>
      </c>
    </row>
    <row r="41" spans="1:134" x14ac:dyDescent="0.2">
      <c r="A41" s="8" t="s">
        <v>356</v>
      </c>
      <c r="B41" s="8" t="s">
        <v>119</v>
      </c>
      <c r="C41" s="8" t="s">
        <v>188</v>
      </c>
      <c r="D41" s="2" t="s">
        <v>357</v>
      </c>
      <c r="E41" s="4">
        <v>0.69438541724632297</v>
      </c>
      <c r="F41" s="28" t="b">
        <v>1</v>
      </c>
      <c r="G41" s="29">
        <f t="shared" si="2"/>
        <v>4.5905313895746799E-2</v>
      </c>
      <c r="H41" s="5" t="b">
        <f t="shared" si="0"/>
        <v>0</v>
      </c>
      <c r="I41" s="8">
        <v>48</v>
      </c>
      <c r="J41">
        <v>3</v>
      </c>
      <c r="K41">
        <v>22</v>
      </c>
      <c r="L41">
        <v>1796</v>
      </c>
      <c r="M41">
        <v>3</v>
      </c>
      <c r="N41">
        <v>1</v>
      </c>
      <c r="O41">
        <v>90.526041956494893</v>
      </c>
      <c r="P41">
        <v>4</v>
      </c>
      <c r="Q41">
        <v>5</v>
      </c>
      <c r="R41">
        <v>3</v>
      </c>
      <c r="S41" s="10">
        <v>84.7</v>
      </c>
      <c r="T41" s="8">
        <v>-0.49223603651558001</v>
      </c>
      <c r="U41">
        <v>2.03313292833161</v>
      </c>
      <c r="V41">
        <v>-0.64376289837760303</v>
      </c>
      <c r="W41">
        <v>0.347038400566414</v>
      </c>
      <c r="X41">
        <v>-0.60931127360194304</v>
      </c>
      <c r="Y41">
        <v>-1.4044518876044501</v>
      </c>
      <c r="Z41">
        <v>1.3782192940698399</v>
      </c>
      <c r="AA41">
        <v>0.71867389489572897</v>
      </c>
      <c r="AB41">
        <v>1.4079858992310099</v>
      </c>
      <c r="AC41">
        <v>1.7560081436822399E-2</v>
      </c>
      <c r="AD41" s="10">
        <v>2.1582454599248901</v>
      </c>
      <c r="AE41" s="8">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1</v>
      </c>
      <c r="BA41">
        <v>1</v>
      </c>
      <c r="BB41">
        <v>0</v>
      </c>
      <c r="BC41">
        <v>1</v>
      </c>
      <c r="BD41">
        <v>0</v>
      </c>
      <c r="BE41">
        <v>1</v>
      </c>
      <c r="BF41">
        <v>0</v>
      </c>
      <c r="BG41">
        <v>0</v>
      </c>
      <c r="BH41">
        <v>1</v>
      </c>
      <c r="BI41">
        <v>0</v>
      </c>
      <c r="BJ41">
        <v>0</v>
      </c>
      <c r="BK41">
        <v>0</v>
      </c>
      <c r="BL41">
        <v>0</v>
      </c>
      <c r="BM41">
        <v>0</v>
      </c>
      <c r="BN41">
        <v>0</v>
      </c>
      <c r="BO41">
        <v>1</v>
      </c>
      <c r="BP41">
        <v>0</v>
      </c>
      <c r="BQ41">
        <v>1</v>
      </c>
      <c r="BR41">
        <v>0</v>
      </c>
      <c r="BS41">
        <v>0</v>
      </c>
      <c r="BT41" s="10">
        <v>0</v>
      </c>
      <c r="BU41">
        <v>-4.2648743800000002</v>
      </c>
      <c r="BV41">
        <v>0.17994256</v>
      </c>
      <c r="BW41">
        <v>2.5512239999999999E-2</v>
      </c>
      <c r="BX41">
        <v>1.7140852600000001</v>
      </c>
      <c r="BY41">
        <v>1.2451467300000001</v>
      </c>
      <c r="BZ41">
        <v>4.38303536</v>
      </c>
      <c r="CA41">
        <v>1.0542348399999999</v>
      </c>
      <c r="CB41">
        <v>2.36271349</v>
      </c>
      <c r="CC41">
        <v>0</v>
      </c>
      <c r="CD41">
        <v>1.26633956</v>
      </c>
      <c r="CE41">
        <v>1.2966537600000001</v>
      </c>
      <c r="CF41">
        <v>-0.34830556000000001</v>
      </c>
      <c r="CG41">
        <v>0.60595251999999999</v>
      </c>
      <c r="CH41">
        <v>-0.27080598</v>
      </c>
      <c r="CI41">
        <v>0.69837139000000004</v>
      </c>
      <c r="CJ41">
        <v>2.3914729999999999E-2</v>
      </c>
      <c r="CK41">
        <v>-0.35324707</v>
      </c>
      <c r="CL41">
        <v>-4.8291489999999999E-2</v>
      </c>
      <c r="CM41">
        <v>0.58076517999999999</v>
      </c>
      <c r="CN41">
        <v>0.72541518999999999</v>
      </c>
      <c r="CO41">
        <v>-0.20022939000000001</v>
      </c>
      <c r="CP41">
        <v>-0.43475793000000001</v>
      </c>
      <c r="CQ41">
        <v>0.34422587999999998</v>
      </c>
      <c r="CR41">
        <v>-0.48495226000000002</v>
      </c>
      <c r="CS41">
        <v>0.18250256000000001</v>
      </c>
      <c r="CT41">
        <v>-0.16623276000000001</v>
      </c>
      <c r="CU41">
        <v>-9.4743999999999995E-2</v>
      </c>
      <c r="CV41">
        <v>-1.1689752</v>
      </c>
      <c r="CW41">
        <v>-0.52188942000000005</v>
      </c>
      <c r="CX41">
        <v>0.65815442999999996</v>
      </c>
      <c r="CY41">
        <v>9.3649330000000003E-2</v>
      </c>
      <c r="CZ41">
        <v>-0.16819777</v>
      </c>
      <c r="DA41">
        <v>-0.25450494000000001</v>
      </c>
      <c r="DB41">
        <v>0.25513289</v>
      </c>
      <c r="DC41">
        <v>2.5920289999999999E-2</v>
      </c>
      <c r="DD41">
        <v>-2.5292350000000002E-2</v>
      </c>
      <c r="DE41">
        <v>0.26950531</v>
      </c>
      <c r="DF41">
        <v>-0.26887736000000001</v>
      </c>
      <c r="DG41">
        <v>0.1029841</v>
      </c>
      <c r="DH41">
        <v>-0.10235616</v>
      </c>
      <c r="DI41">
        <v>-0.19042195000000001</v>
      </c>
      <c r="DJ41">
        <v>7.7531719999999998E-2</v>
      </c>
      <c r="DK41">
        <v>-0.19522661999999999</v>
      </c>
      <c r="DL41">
        <v>-0.13095082</v>
      </c>
      <c r="DM41">
        <v>-6.0513240000000003E-2</v>
      </c>
      <c r="DN41">
        <v>0.50020885000000004</v>
      </c>
      <c r="DO41">
        <v>0.35778246000000002</v>
      </c>
      <c r="DP41">
        <v>-0.64273818000000005</v>
      </c>
      <c r="DQ41">
        <v>0.94671483000000001</v>
      </c>
      <c r="DR41">
        <v>-0.66113116000000005</v>
      </c>
      <c r="DS41">
        <v>7.7932630000000003E-2</v>
      </c>
      <c r="DT41">
        <v>-0.79014932000000004</v>
      </c>
      <c r="DU41">
        <v>1.3610861400000001</v>
      </c>
      <c r="DV41" s="10">
        <v>-0.64824150000000003</v>
      </c>
      <c r="DW41" s="8" t="s">
        <v>358</v>
      </c>
      <c r="DX41" t="s">
        <v>359</v>
      </c>
      <c r="DY41" s="10" t="s">
        <v>360</v>
      </c>
      <c r="DZ41" s="20">
        <v>35169</v>
      </c>
      <c r="EA41" s="21">
        <v>39721</v>
      </c>
      <c r="EB41" t="s">
        <v>361</v>
      </c>
      <c r="EC41" s="22">
        <v>45390</v>
      </c>
      <c r="ED41" t="b">
        <f t="shared" si="1"/>
        <v>0</v>
      </c>
    </row>
    <row r="42" spans="1:134" x14ac:dyDescent="0.2">
      <c r="A42" s="8" t="s">
        <v>362</v>
      </c>
      <c r="B42" s="8" t="s">
        <v>127</v>
      </c>
      <c r="C42" s="8" t="s">
        <v>363</v>
      </c>
      <c r="D42" s="2" t="s">
        <v>364</v>
      </c>
      <c r="E42" s="4">
        <v>0.62857528940122298</v>
      </c>
      <c r="F42" s="28" t="b">
        <v>1</v>
      </c>
      <c r="G42" s="29">
        <f t="shared" si="2"/>
        <v>7.3285592137254757E-5</v>
      </c>
      <c r="H42" s="5" t="b">
        <f t="shared" si="0"/>
        <v>0</v>
      </c>
      <c r="I42" s="8">
        <v>63</v>
      </c>
      <c r="J42">
        <v>4</v>
      </c>
      <c r="K42">
        <v>19</v>
      </c>
      <c r="L42">
        <v>2665</v>
      </c>
      <c r="M42">
        <v>0</v>
      </c>
      <c r="N42">
        <v>2</v>
      </c>
      <c r="O42">
        <v>31.7876447006118</v>
      </c>
      <c r="P42">
        <v>3</v>
      </c>
      <c r="Q42">
        <v>1</v>
      </c>
      <c r="R42">
        <v>5</v>
      </c>
      <c r="S42" s="10">
        <v>65.599999999999994</v>
      </c>
      <c r="T42" s="8">
        <v>0.91683658709772198</v>
      </c>
      <c r="U42">
        <v>3.04590151031497</v>
      </c>
      <c r="V42">
        <v>-1.03137728776702</v>
      </c>
      <c r="W42">
        <v>1.3600764767592</v>
      </c>
      <c r="X42">
        <v>-1.5638459058765199</v>
      </c>
      <c r="Y42">
        <v>-0.70788554533318204</v>
      </c>
      <c r="Z42">
        <v>-0.64300980503090399</v>
      </c>
      <c r="AA42">
        <v>8.8725172209350497E-3</v>
      </c>
      <c r="AB42">
        <v>-1.4988236991813999</v>
      </c>
      <c r="AC42">
        <v>1.42236659638262</v>
      </c>
      <c r="AD42" s="10">
        <v>-1.9629730639006899</v>
      </c>
      <c r="AE42" s="8">
        <v>0</v>
      </c>
      <c r="AF42">
        <v>0</v>
      </c>
      <c r="AG42">
        <v>0</v>
      </c>
      <c r="AH42">
        <v>0</v>
      </c>
      <c r="AI42">
        <v>0</v>
      </c>
      <c r="AJ42">
        <v>0</v>
      </c>
      <c r="AK42">
        <v>0</v>
      </c>
      <c r="AL42">
        <v>1</v>
      </c>
      <c r="AM42">
        <v>0</v>
      </c>
      <c r="AN42">
        <v>0</v>
      </c>
      <c r="AO42">
        <v>0</v>
      </c>
      <c r="AP42">
        <v>0</v>
      </c>
      <c r="AQ42">
        <v>0</v>
      </c>
      <c r="AR42">
        <v>0</v>
      </c>
      <c r="AS42">
        <v>0</v>
      </c>
      <c r="AT42">
        <v>0</v>
      </c>
      <c r="AU42">
        <v>0</v>
      </c>
      <c r="AV42">
        <v>0</v>
      </c>
      <c r="AW42">
        <v>0</v>
      </c>
      <c r="AX42">
        <v>0</v>
      </c>
      <c r="AY42">
        <v>1</v>
      </c>
      <c r="AZ42">
        <v>0</v>
      </c>
      <c r="BA42">
        <v>0</v>
      </c>
      <c r="BB42">
        <v>1</v>
      </c>
      <c r="BC42">
        <v>1</v>
      </c>
      <c r="BD42">
        <v>0</v>
      </c>
      <c r="BE42">
        <v>1</v>
      </c>
      <c r="BF42">
        <v>0</v>
      </c>
      <c r="BG42">
        <v>0</v>
      </c>
      <c r="BH42">
        <v>0</v>
      </c>
      <c r="BI42">
        <v>0</v>
      </c>
      <c r="BJ42">
        <v>0</v>
      </c>
      <c r="BK42">
        <v>1</v>
      </c>
      <c r="BL42">
        <v>0</v>
      </c>
      <c r="BM42">
        <v>0</v>
      </c>
      <c r="BN42">
        <v>0</v>
      </c>
      <c r="BO42">
        <v>1</v>
      </c>
      <c r="BP42">
        <v>0</v>
      </c>
      <c r="BQ42">
        <v>0</v>
      </c>
      <c r="BR42">
        <v>0</v>
      </c>
      <c r="BS42">
        <v>1</v>
      </c>
      <c r="BT42" s="10">
        <v>0</v>
      </c>
      <c r="BU42">
        <v>-4.2648743800000002</v>
      </c>
      <c r="BV42">
        <v>0.17994256</v>
      </c>
      <c r="BW42">
        <v>2.5512239999999999E-2</v>
      </c>
      <c r="BX42">
        <v>1.7140852600000001</v>
      </c>
      <c r="BY42">
        <v>1.2451467300000001</v>
      </c>
      <c r="BZ42">
        <v>4.38303536</v>
      </c>
      <c r="CA42">
        <v>1.0542348399999999</v>
      </c>
      <c r="CB42">
        <v>2.36271349</v>
      </c>
      <c r="CC42">
        <v>0</v>
      </c>
      <c r="CD42">
        <v>1.26633956</v>
      </c>
      <c r="CE42">
        <v>1.2966537600000001</v>
      </c>
      <c r="CF42">
        <v>-0.34830556000000001</v>
      </c>
      <c r="CG42">
        <v>0.60595251999999999</v>
      </c>
      <c r="CH42">
        <v>-0.27080598</v>
      </c>
      <c r="CI42">
        <v>0.69837139000000004</v>
      </c>
      <c r="CJ42">
        <v>2.3914729999999999E-2</v>
      </c>
      <c r="CK42">
        <v>-0.35324707</v>
      </c>
      <c r="CL42">
        <v>-4.8291489999999999E-2</v>
      </c>
      <c r="CM42">
        <v>0.58076517999999999</v>
      </c>
      <c r="CN42">
        <v>0.72541518999999999</v>
      </c>
      <c r="CO42">
        <v>-0.20022939000000001</v>
      </c>
      <c r="CP42">
        <v>-0.43475793000000001</v>
      </c>
      <c r="CQ42">
        <v>0.34422587999999998</v>
      </c>
      <c r="CR42">
        <v>-0.48495226000000002</v>
      </c>
      <c r="CS42">
        <v>0.18250256000000001</v>
      </c>
      <c r="CT42">
        <v>-0.16623276000000001</v>
      </c>
      <c r="CU42">
        <v>-9.4743999999999995E-2</v>
      </c>
      <c r="CV42">
        <v>-1.1689752</v>
      </c>
      <c r="CW42">
        <v>-0.52188942000000005</v>
      </c>
      <c r="CX42">
        <v>0.65815442999999996</v>
      </c>
      <c r="CY42">
        <v>9.3649330000000003E-2</v>
      </c>
      <c r="CZ42">
        <v>-0.16819777</v>
      </c>
      <c r="DA42">
        <v>-0.25450494000000001</v>
      </c>
      <c r="DB42">
        <v>0.25513289</v>
      </c>
      <c r="DC42">
        <v>2.5920289999999999E-2</v>
      </c>
      <c r="DD42">
        <v>-2.5292350000000002E-2</v>
      </c>
      <c r="DE42">
        <v>0.26950531</v>
      </c>
      <c r="DF42">
        <v>-0.26887736000000001</v>
      </c>
      <c r="DG42">
        <v>0.1029841</v>
      </c>
      <c r="DH42">
        <v>-0.10235616</v>
      </c>
      <c r="DI42">
        <v>-0.19042195000000001</v>
      </c>
      <c r="DJ42">
        <v>7.7531719999999998E-2</v>
      </c>
      <c r="DK42">
        <v>-0.19522661999999999</v>
      </c>
      <c r="DL42">
        <v>-0.13095082</v>
      </c>
      <c r="DM42">
        <v>-6.0513240000000003E-2</v>
      </c>
      <c r="DN42">
        <v>0.50020885000000004</v>
      </c>
      <c r="DO42">
        <v>0.35778246000000002</v>
      </c>
      <c r="DP42">
        <v>-0.64273818000000005</v>
      </c>
      <c r="DQ42">
        <v>0.94671483000000001</v>
      </c>
      <c r="DR42">
        <v>-0.66113116000000005</v>
      </c>
      <c r="DS42">
        <v>7.7932630000000003E-2</v>
      </c>
      <c r="DT42">
        <v>-0.79014932000000004</v>
      </c>
      <c r="DU42">
        <v>1.3610861400000001</v>
      </c>
      <c r="DV42" s="10">
        <v>-0.64824150000000003</v>
      </c>
      <c r="DW42" s="8" t="s">
        <v>365</v>
      </c>
      <c r="DX42" t="s">
        <v>366</v>
      </c>
      <c r="DY42" s="10" t="s">
        <v>367</v>
      </c>
      <c r="DZ42" s="20">
        <v>35093</v>
      </c>
      <c r="EA42" s="21">
        <v>35476</v>
      </c>
      <c r="EB42" t="s">
        <v>368</v>
      </c>
      <c r="EC42" s="22">
        <v>43852</v>
      </c>
      <c r="ED42" t="b">
        <f t="shared" si="1"/>
        <v>0</v>
      </c>
    </row>
    <row r="43" spans="1:134" x14ac:dyDescent="0.2">
      <c r="A43" s="8" t="s">
        <v>369</v>
      </c>
      <c r="B43" s="8" t="s">
        <v>168</v>
      </c>
      <c r="C43" s="8" t="s">
        <v>161</v>
      </c>
      <c r="D43" s="2" t="s">
        <v>370</v>
      </c>
      <c r="E43" s="4">
        <v>0.57267078432483198</v>
      </c>
      <c r="F43" s="28" t="b">
        <v>0</v>
      </c>
      <c r="G43" s="29">
        <f t="shared" si="2"/>
        <v>6.6778106193418049E-5</v>
      </c>
      <c r="H43" s="5" t="b">
        <f t="shared" si="0"/>
        <v>0</v>
      </c>
      <c r="I43" s="8">
        <v>66</v>
      </c>
      <c r="J43">
        <v>2</v>
      </c>
      <c r="K43">
        <v>22</v>
      </c>
      <c r="L43">
        <v>2384</v>
      </c>
      <c r="M43">
        <v>2</v>
      </c>
      <c r="N43">
        <v>2</v>
      </c>
      <c r="O43">
        <v>43.002058829082998</v>
      </c>
      <c r="P43">
        <v>4</v>
      </c>
      <c r="Q43">
        <v>1</v>
      </c>
      <c r="R43">
        <v>4</v>
      </c>
      <c r="S43" s="10">
        <v>67.400000000000006</v>
      </c>
      <c r="T43" s="8">
        <v>1.19865111182038</v>
      </c>
      <c r="U43">
        <v>1.0203643463482399</v>
      </c>
      <c r="V43">
        <v>-0.64376289837760303</v>
      </c>
      <c r="W43">
        <v>1.0325002979212601</v>
      </c>
      <c r="X43">
        <v>-0.92748948436013701</v>
      </c>
      <c r="Y43">
        <v>-0.70788554533318204</v>
      </c>
      <c r="Z43">
        <v>-0.25711401582357601</v>
      </c>
      <c r="AA43">
        <v>0.71867389489572897</v>
      </c>
      <c r="AB43">
        <v>-1.4988236991813999</v>
      </c>
      <c r="AC43">
        <v>0.71996333890972197</v>
      </c>
      <c r="AD43" s="10">
        <v>-1.5745859778857101</v>
      </c>
      <c r="AE43" s="8">
        <v>0</v>
      </c>
      <c r="AF43">
        <v>0</v>
      </c>
      <c r="AG43">
        <v>0</v>
      </c>
      <c r="AH43">
        <v>0</v>
      </c>
      <c r="AI43">
        <v>0</v>
      </c>
      <c r="AJ43">
        <v>1</v>
      </c>
      <c r="AK43">
        <v>0</v>
      </c>
      <c r="AL43">
        <v>0</v>
      </c>
      <c r="AM43">
        <v>0</v>
      </c>
      <c r="AN43">
        <v>0</v>
      </c>
      <c r="AO43">
        <v>0</v>
      </c>
      <c r="AP43">
        <v>0</v>
      </c>
      <c r="AQ43">
        <v>0</v>
      </c>
      <c r="AR43">
        <v>0</v>
      </c>
      <c r="AS43">
        <v>0</v>
      </c>
      <c r="AT43">
        <v>0</v>
      </c>
      <c r="AU43">
        <v>0</v>
      </c>
      <c r="AV43">
        <v>0</v>
      </c>
      <c r="AW43">
        <v>0</v>
      </c>
      <c r="AX43">
        <v>0</v>
      </c>
      <c r="AY43">
        <v>1</v>
      </c>
      <c r="AZ43">
        <v>0</v>
      </c>
      <c r="BA43">
        <v>1</v>
      </c>
      <c r="BB43">
        <v>0</v>
      </c>
      <c r="BC43">
        <v>0</v>
      </c>
      <c r="BD43">
        <v>1</v>
      </c>
      <c r="BE43">
        <v>1</v>
      </c>
      <c r="BF43">
        <v>0</v>
      </c>
      <c r="BG43">
        <v>0</v>
      </c>
      <c r="BH43">
        <v>0</v>
      </c>
      <c r="BI43">
        <v>1</v>
      </c>
      <c r="BJ43">
        <v>0</v>
      </c>
      <c r="BK43">
        <v>0</v>
      </c>
      <c r="BL43">
        <v>0</v>
      </c>
      <c r="BM43">
        <v>0</v>
      </c>
      <c r="BN43">
        <v>0</v>
      </c>
      <c r="BO43">
        <v>0</v>
      </c>
      <c r="BP43">
        <v>1</v>
      </c>
      <c r="BQ43">
        <v>0</v>
      </c>
      <c r="BR43">
        <v>0</v>
      </c>
      <c r="BS43">
        <v>1</v>
      </c>
      <c r="BT43" s="10">
        <v>0</v>
      </c>
      <c r="BU43">
        <v>-4.2648743800000002</v>
      </c>
      <c r="BV43">
        <v>0.17994256</v>
      </c>
      <c r="BW43">
        <v>2.5512239999999999E-2</v>
      </c>
      <c r="BX43">
        <v>1.7140852600000001</v>
      </c>
      <c r="BY43">
        <v>1.2451467300000001</v>
      </c>
      <c r="BZ43">
        <v>4.38303536</v>
      </c>
      <c r="CA43">
        <v>1.0542348399999999</v>
      </c>
      <c r="CB43">
        <v>2.36271349</v>
      </c>
      <c r="CC43">
        <v>0</v>
      </c>
      <c r="CD43">
        <v>1.26633956</v>
      </c>
      <c r="CE43">
        <v>1.2966537600000001</v>
      </c>
      <c r="CF43">
        <v>-0.34830556000000001</v>
      </c>
      <c r="CG43">
        <v>0.60595251999999999</v>
      </c>
      <c r="CH43">
        <v>-0.27080598</v>
      </c>
      <c r="CI43">
        <v>0.69837139000000004</v>
      </c>
      <c r="CJ43">
        <v>2.3914729999999999E-2</v>
      </c>
      <c r="CK43">
        <v>-0.35324707</v>
      </c>
      <c r="CL43">
        <v>-4.8291489999999999E-2</v>
      </c>
      <c r="CM43">
        <v>0.58076517999999999</v>
      </c>
      <c r="CN43">
        <v>0.72541518999999999</v>
      </c>
      <c r="CO43">
        <v>-0.20022939000000001</v>
      </c>
      <c r="CP43">
        <v>-0.43475793000000001</v>
      </c>
      <c r="CQ43">
        <v>0.34422587999999998</v>
      </c>
      <c r="CR43">
        <v>-0.48495226000000002</v>
      </c>
      <c r="CS43">
        <v>0.18250256000000001</v>
      </c>
      <c r="CT43">
        <v>-0.16623276000000001</v>
      </c>
      <c r="CU43">
        <v>-9.4743999999999995E-2</v>
      </c>
      <c r="CV43">
        <v>-1.1689752</v>
      </c>
      <c r="CW43">
        <v>-0.52188942000000005</v>
      </c>
      <c r="CX43">
        <v>0.65815442999999996</v>
      </c>
      <c r="CY43">
        <v>9.3649330000000003E-2</v>
      </c>
      <c r="CZ43">
        <v>-0.16819777</v>
      </c>
      <c r="DA43">
        <v>-0.25450494000000001</v>
      </c>
      <c r="DB43">
        <v>0.25513289</v>
      </c>
      <c r="DC43">
        <v>2.5920289999999999E-2</v>
      </c>
      <c r="DD43">
        <v>-2.5292350000000002E-2</v>
      </c>
      <c r="DE43">
        <v>0.26950531</v>
      </c>
      <c r="DF43">
        <v>-0.26887736000000001</v>
      </c>
      <c r="DG43">
        <v>0.1029841</v>
      </c>
      <c r="DH43">
        <v>-0.10235616</v>
      </c>
      <c r="DI43">
        <v>-0.19042195000000001</v>
      </c>
      <c r="DJ43">
        <v>7.7531719999999998E-2</v>
      </c>
      <c r="DK43">
        <v>-0.19522661999999999</v>
      </c>
      <c r="DL43">
        <v>-0.13095082</v>
      </c>
      <c r="DM43">
        <v>-6.0513240000000003E-2</v>
      </c>
      <c r="DN43">
        <v>0.50020885000000004</v>
      </c>
      <c r="DO43">
        <v>0.35778246000000002</v>
      </c>
      <c r="DP43">
        <v>-0.64273818000000005</v>
      </c>
      <c r="DQ43">
        <v>0.94671483000000001</v>
      </c>
      <c r="DR43">
        <v>-0.66113116000000005</v>
      </c>
      <c r="DS43">
        <v>7.7932630000000003E-2</v>
      </c>
      <c r="DT43">
        <v>-0.79014932000000004</v>
      </c>
      <c r="DU43">
        <v>1.3610861400000001</v>
      </c>
      <c r="DV43" s="10">
        <v>-0.64824150000000003</v>
      </c>
      <c r="DW43" s="8" t="s">
        <v>371</v>
      </c>
      <c r="DX43" t="s">
        <v>372</v>
      </c>
      <c r="DY43" s="10" t="s">
        <v>373</v>
      </c>
      <c r="DZ43" s="20">
        <v>34604</v>
      </c>
      <c r="EA43" s="21">
        <v>37574</v>
      </c>
      <c r="EB43" t="s">
        <v>374</v>
      </c>
      <c r="EC43" s="22">
        <v>43752</v>
      </c>
      <c r="ED43" t="b">
        <f t="shared" si="1"/>
        <v>1</v>
      </c>
    </row>
    <row r="44" spans="1:134" x14ac:dyDescent="0.2">
      <c r="A44" s="8" t="s">
        <v>375</v>
      </c>
      <c r="B44" s="8" t="s">
        <v>168</v>
      </c>
      <c r="C44" s="8" t="s">
        <v>181</v>
      </c>
      <c r="D44" s="2" t="s">
        <v>376</v>
      </c>
      <c r="E44" s="4">
        <v>0.57099767955015501</v>
      </c>
      <c r="F44" s="28" t="b">
        <v>0</v>
      </c>
      <c r="G44" s="29">
        <f t="shared" si="2"/>
        <v>5.312426855885073E-5</v>
      </c>
      <c r="H44" s="5" t="b">
        <f t="shared" si="0"/>
        <v>0</v>
      </c>
      <c r="I44" s="8">
        <v>46</v>
      </c>
      <c r="J44">
        <v>1</v>
      </c>
      <c r="K44">
        <v>37</v>
      </c>
      <c r="L44">
        <v>658</v>
      </c>
      <c r="M44">
        <v>1</v>
      </c>
      <c r="N44">
        <v>1</v>
      </c>
      <c r="O44">
        <v>53.648839775077498</v>
      </c>
      <c r="P44">
        <v>1</v>
      </c>
      <c r="Q44">
        <v>2</v>
      </c>
      <c r="R44">
        <v>4</v>
      </c>
      <c r="S44" s="10">
        <v>68.900000000000006</v>
      </c>
      <c r="T44" s="8">
        <v>-0.68011238633068705</v>
      </c>
      <c r="U44">
        <v>7.5957643648752104E-3</v>
      </c>
      <c r="V44">
        <v>1.2943090485695199</v>
      </c>
      <c r="W44">
        <v>-0.97958683615096198</v>
      </c>
      <c r="X44">
        <v>-1.2456676951183301</v>
      </c>
      <c r="Y44">
        <v>-1.4044518876044501</v>
      </c>
      <c r="Z44">
        <v>0.109249120815128</v>
      </c>
      <c r="AA44">
        <v>-1.4107302381286499</v>
      </c>
      <c r="AB44">
        <v>-0.772121299578298</v>
      </c>
      <c r="AC44">
        <v>0.71996333890972197</v>
      </c>
      <c r="AD44" s="10">
        <v>-1.25093007287323</v>
      </c>
      <c r="AE44" s="8">
        <v>0</v>
      </c>
      <c r="AF44">
        <v>0</v>
      </c>
      <c r="AG44">
        <v>0</v>
      </c>
      <c r="AH44">
        <v>0</v>
      </c>
      <c r="AI44">
        <v>0</v>
      </c>
      <c r="AJ44">
        <v>0</v>
      </c>
      <c r="AK44">
        <v>0</v>
      </c>
      <c r="AL44">
        <v>0</v>
      </c>
      <c r="AM44">
        <v>0</v>
      </c>
      <c r="AN44">
        <v>0</v>
      </c>
      <c r="AO44">
        <v>0</v>
      </c>
      <c r="AP44">
        <v>0</v>
      </c>
      <c r="AQ44">
        <v>0</v>
      </c>
      <c r="AR44">
        <v>0</v>
      </c>
      <c r="AS44">
        <v>1</v>
      </c>
      <c r="AT44">
        <v>0</v>
      </c>
      <c r="AU44">
        <v>0</v>
      </c>
      <c r="AV44">
        <v>0</v>
      </c>
      <c r="AW44">
        <v>0</v>
      </c>
      <c r="AX44">
        <v>0</v>
      </c>
      <c r="AY44">
        <v>1</v>
      </c>
      <c r="AZ44">
        <v>0</v>
      </c>
      <c r="BA44">
        <v>1</v>
      </c>
      <c r="BB44">
        <v>0</v>
      </c>
      <c r="BC44">
        <v>1</v>
      </c>
      <c r="BD44">
        <v>0</v>
      </c>
      <c r="BE44">
        <v>1</v>
      </c>
      <c r="BF44">
        <v>0</v>
      </c>
      <c r="BG44">
        <v>0</v>
      </c>
      <c r="BH44">
        <v>1</v>
      </c>
      <c r="BI44">
        <v>0</v>
      </c>
      <c r="BJ44">
        <v>0</v>
      </c>
      <c r="BK44">
        <v>0</v>
      </c>
      <c r="BL44">
        <v>0</v>
      </c>
      <c r="BM44">
        <v>1</v>
      </c>
      <c r="BN44">
        <v>0</v>
      </c>
      <c r="BO44">
        <v>0</v>
      </c>
      <c r="BP44">
        <v>0</v>
      </c>
      <c r="BQ44">
        <v>0</v>
      </c>
      <c r="BR44">
        <v>0</v>
      </c>
      <c r="BS44">
        <v>0</v>
      </c>
      <c r="BT44" s="10">
        <v>1</v>
      </c>
      <c r="BU44">
        <v>-4.2648743800000002</v>
      </c>
      <c r="BV44">
        <v>0.17994256</v>
      </c>
      <c r="BW44">
        <v>2.5512239999999999E-2</v>
      </c>
      <c r="BX44">
        <v>1.7140852600000001</v>
      </c>
      <c r="BY44">
        <v>1.2451467300000001</v>
      </c>
      <c r="BZ44">
        <v>4.38303536</v>
      </c>
      <c r="CA44">
        <v>1.0542348399999999</v>
      </c>
      <c r="CB44">
        <v>2.36271349</v>
      </c>
      <c r="CC44">
        <v>0</v>
      </c>
      <c r="CD44">
        <v>1.26633956</v>
      </c>
      <c r="CE44">
        <v>1.2966537600000001</v>
      </c>
      <c r="CF44">
        <v>-0.34830556000000001</v>
      </c>
      <c r="CG44">
        <v>0.60595251999999999</v>
      </c>
      <c r="CH44">
        <v>-0.27080598</v>
      </c>
      <c r="CI44">
        <v>0.69837139000000004</v>
      </c>
      <c r="CJ44">
        <v>2.3914729999999999E-2</v>
      </c>
      <c r="CK44">
        <v>-0.35324707</v>
      </c>
      <c r="CL44">
        <v>-4.8291489999999999E-2</v>
      </c>
      <c r="CM44">
        <v>0.58076517999999999</v>
      </c>
      <c r="CN44">
        <v>0.72541518999999999</v>
      </c>
      <c r="CO44">
        <v>-0.20022939000000001</v>
      </c>
      <c r="CP44">
        <v>-0.43475793000000001</v>
      </c>
      <c r="CQ44">
        <v>0.34422587999999998</v>
      </c>
      <c r="CR44">
        <v>-0.48495226000000002</v>
      </c>
      <c r="CS44">
        <v>0.18250256000000001</v>
      </c>
      <c r="CT44">
        <v>-0.16623276000000001</v>
      </c>
      <c r="CU44">
        <v>-9.4743999999999995E-2</v>
      </c>
      <c r="CV44">
        <v>-1.1689752</v>
      </c>
      <c r="CW44">
        <v>-0.52188942000000005</v>
      </c>
      <c r="CX44">
        <v>0.65815442999999996</v>
      </c>
      <c r="CY44">
        <v>9.3649330000000003E-2</v>
      </c>
      <c r="CZ44">
        <v>-0.16819777</v>
      </c>
      <c r="DA44">
        <v>-0.25450494000000001</v>
      </c>
      <c r="DB44">
        <v>0.25513289</v>
      </c>
      <c r="DC44">
        <v>2.5920289999999999E-2</v>
      </c>
      <c r="DD44">
        <v>-2.5292350000000002E-2</v>
      </c>
      <c r="DE44">
        <v>0.26950531</v>
      </c>
      <c r="DF44">
        <v>-0.26887736000000001</v>
      </c>
      <c r="DG44">
        <v>0.1029841</v>
      </c>
      <c r="DH44">
        <v>-0.10235616</v>
      </c>
      <c r="DI44">
        <v>-0.19042195000000001</v>
      </c>
      <c r="DJ44">
        <v>7.7531719999999998E-2</v>
      </c>
      <c r="DK44">
        <v>-0.19522661999999999</v>
      </c>
      <c r="DL44">
        <v>-0.13095082</v>
      </c>
      <c r="DM44">
        <v>-6.0513240000000003E-2</v>
      </c>
      <c r="DN44">
        <v>0.50020885000000004</v>
      </c>
      <c r="DO44">
        <v>0.35778246000000002</v>
      </c>
      <c r="DP44">
        <v>-0.64273818000000005</v>
      </c>
      <c r="DQ44">
        <v>0.94671483000000001</v>
      </c>
      <c r="DR44">
        <v>-0.66113116000000005</v>
      </c>
      <c r="DS44">
        <v>7.7932630000000003E-2</v>
      </c>
      <c r="DT44">
        <v>-0.79014932000000004</v>
      </c>
      <c r="DU44">
        <v>1.3610861400000001</v>
      </c>
      <c r="DV44" s="10">
        <v>-0.64824150000000003</v>
      </c>
      <c r="DW44" s="8" t="s">
        <v>377</v>
      </c>
      <c r="DX44" t="s">
        <v>378</v>
      </c>
      <c r="DY44" s="10" t="s">
        <v>379</v>
      </c>
      <c r="DZ44" s="20">
        <v>35860</v>
      </c>
      <c r="EA44" s="21">
        <v>38092</v>
      </c>
      <c r="EB44" t="s">
        <v>380</v>
      </c>
      <c r="EC44" s="22">
        <v>44464</v>
      </c>
      <c r="ED44" t="b">
        <f t="shared" si="1"/>
        <v>1</v>
      </c>
    </row>
    <row r="45" spans="1:134" x14ac:dyDescent="0.2">
      <c r="A45" s="8" t="s">
        <v>381</v>
      </c>
      <c r="B45" s="8" t="s">
        <v>119</v>
      </c>
      <c r="C45" s="8" t="s">
        <v>188</v>
      </c>
      <c r="D45" s="2" t="s">
        <v>382</v>
      </c>
      <c r="E45" s="4">
        <v>0.72069130642879597</v>
      </c>
      <c r="F45" s="28" t="b">
        <v>1</v>
      </c>
      <c r="G45" s="29">
        <f t="shared" si="2"/>
        <v>1.7122982388215531E-3</v>
      </c>
      <c r="H45" s="5" t="b">
        <f t="shared" si="0"/>
        <v>0</v>
      </c>
      <c r="I45" s="8">
        <v>40</v>
      </c>
      <c r="J45">
        <v>0</v>
      </c>
      <c r="K45">
        <v>37</v>
      </c>
      <c r="L45">
        <v>1872</v>
      </c>
      <c r="M45">
        <v>0</v>
      </c>
      <c r="N45">
        <v>3</v>
      </c>
      <c r="O45">
        <v>67.845653214398197</v>
      </c>
      <c r="P45">
        <v>1</v>
      </c>
      <c r="Q45">
        <v>4</v>
      </c>
      <c r="R45">
        <v>2</v>
      </c>
      <c r="S45" s="10">
        <v>73.8</v>
      </c>
      <c r="T45" s="8">
        <v>-1.2437414357759999</v>
      </c>
      <c r="U45">
        <v>-1.00517281761849</v>
      </c>
      <c r="V45">
        <v>1.2943090485695199</v>
      </c>
      <c r="W45">
        <v>0.43563551655105398</v>
      </c>
      <c r="X45">
        <v>-1.5638459058765199</v>
      </c>
      <c r="Y45">
        <v>-1.13192030619081E-2</v>
      </c>
      <c r="Z45">
        <v>0.59777134441368796</v>
      </c>
      <c r="AA45">
        <v>-1.4107302381286499</v>
      </c>
      <c r="AB45">
        <v>0.68128349962791002</v>
      </c>
      <c r="AC45">
        <v>-0.68484317603607703</v>
      </c>
      <c r="AD45" s="10">
        <v>-0.193654116499136</v>
      </c>
      <c r="AE45" s="8">
        <v>0</v>
      </c>
      <c r="AF45">
        <v>0</v>
      </c>
      <c r="AG45">
        <v>0</v>
      </c>
      <c r="AH45">
        <v>1</v>
      </c>
      <c r="AI45">
        <v>0</v>
      </c>
      <c r="AJ45">
        <v>0</v>
      </c>
      <c r="AK45">
        <v>0</v>
      </c>
      <c r="AL45">
        <v>0</v>
      </c>
      <c r="AM45">
        <v>0</v>
      </c>
      <c r="AN45">
        <v>0</v>
      </c>
      <c r="AO45">
        <v>0</v>
      </c>
      <c r="AP45">
        <v>0</v>
      </c>
      <c r="AQ45">
        <v>0</v>
      </c>
      <c r="AR45">
        <v>0</v>
      </c>
      <c r="AS45">
        <v>0</v>
      </c>
      <c r="AT45">
        <v>0</v>
      </c>
      <c r="AU45">
        <v>0</v>
      </c>
      <c r="AV45">
        <v>0</v>
      </c>
      <c r="AW45">
        <v>0</v>
      </c>
      <c r="AX45">
        <v>0</v>
      </c>
      <c r="AY45">
        <v>0</v>
      </c>
      <c r="AZ45">
        <v>1</v>
      </c>
      <c r="BA45">
        <v>1</v>
      </c>
      <c r="BB45">
        <v>0</v>
      </c>
      <c r="BC45">
        <v>0</v>
      </c>
      <c r="BD45">
        <v>1</v>
      </c>
      <c r="BE45">
        <v>1</v>
      </c>
      <c r="BF45">
        <v>0</v>
      </c>
      <c r="BG45">
        <v>0</v>
      </c>
      <c r="BH45">
        <v>0</v>
      </c>
      <c r="BI45">
        <v>0</v>
      </c>
      <c r="BJ45">
        <v>0</v>
      </c>
      <c r="BK45">
        <v>1</v>
      </c>
      <c r="BL45">
        <v>0</v>
      </c>
      <c r="BM45">
        <v>0</v>
      </c>
      <c r="BN45">
        <v>1</v>
      </c>
      <c r="BO45">
        <v>0</v>
      </c>
      <c r="BP45">
        <v>0</v>
      </c>
      <c r="BQ45">
        <v>0</v>
      </c>
      <c r="BR45">
        <v>0</v>
      </c>
      <c r="BS45">
        <v>1</v>
      </c>
      <c r="BT45" s="10">
        <v>0</v>
      </c>
      <c r="BU45">
        <v>-4.2648743800000002</v>
      </c>
      <c r="BV45">
        <v>0.17994256</v>
      </c>
      <c r="BW45">
        <v>2.5512239999999999E-2</v>
      </c>
      <c r="BX45">
        <v>1.7140852600000001</v>
      </c>
      <c r="BY45">
        <v>1.2451467300000001</v>
      </c>
      <c r="BZ45">
        <v>4.38303536</v>
      </c>
      <c r="CA45">
        <v>1.0542348399999999</v>
      </c>
      <c r="CB45">
        <v>2.36271349</v>
      </c>
      <c r="CC45">
        <v>0</v>
      </c>
      <c r="CD45">
        <v>1.26633956</v>
      </c>
      <c r="CE45">
        <v>1.2966537600000001</v>
      </c>
      <c r="CF45">
        <v>-0.34830556000000001</v>
      </c>
      <c r="CG45">
        <v>0.60595251999999999</v>
      </c>
      <c r="CH45">
        <v>-0.27080598</v>
      </c>
      <c r="CI45">
        <v>0.69837139000000004</v>
      </c>
      <c r="CJ45">
        <v>2.3914729999999999E-2</v>
      </c>
      <c r="CK45">
        <v>-0.35324707</v>
      </c>
      <c r="CL45">
        <v>-4.8291489999999999E-2</v>
      </c>
      <c r="CM45">
        <v>0.58076517999999999</v>
      </c>
      <c r="CN45">
        <v>0.72541518999999999</v>
      </c>
      <c r="CO45">
        <v>-0.20022939000000001</v>
      </c>
      <c r="CP45">
        <v>-0.43475793000000001</v>
      </c>
      <c r="CQ45">
        <v>0.34422587999999998</v>
      </c>
      <c r="CR45">
        <v>-0.48495226000000002</v>
      </c>
      <c r="CS45">
        <v>0.18250256000000001</v>
      </c>
      <c r="CT45">
        <v>-0.16623276000000001</v>
      </c>
      <c r="CU45">
        <v>-9.4743999999999995E-2</v>
      </c>
      <c r="CV45">
        <v>-1.1689752</v>
      </c>
      <c r="CW45">
        <v>-0.52188942000000005</v>
      </c>
      <c r="CX45">
        <v>0.65815442999999996</v>
      </c>
      <c r="CY45">
        <v>9.3649330000000003E-2</v>
      </c>
      <c r="CZ45">
        <v>-0.16819777</v>
      </c>
      <c r="DA45">
        <v>-0.25450494000000001</v>
      </c>
      <c r="DB45">
        <v>0.25513289</v>
      </c>
      <c r="DC45">
        <v>2.5920289999999999E-2</v>
      </c>
      <c r="DD45">
        <v>-2.5292350000000002E-2</v>
      </c>
      <c r="DE45">
        <v>0.26950531</v>
      </c>
      <c r="DF45">
        <v>-0.26887736000000001</v>
      </c>
      <c r="DG45">
        <v>0.1029841</v>
      </c>
      <c r="DH45">
        <v>-0.10235616</v>
      </c>
      <c r="DI45">
        <v>-0.19042195000000001</v>
      </c>
      <c r="DJ45">
        <v>7.7531719999999998E-2</v>
      </c>
      <c r="DK45">
        <v>-0.19522661999999999</v>
      </c>
      <c r="DL45">
        <v>-0.13095082</v>
      </c>
      <c r="DM45">
        <v>-6.0513240000000003E-2</v>
      </c>
      <c r="DN45">
        <v>0.50020885000000004</v>
      </c>
      <c r="DO45">
        <v>0.35778246000000002</v>
      </c>
      <c r="DP45">
        <v>-0.64273818000000005</v>
      </c>
      <c r="DQ45">
        <v>0.94671483000000001</v>
      </c>
      <c r="DR45">
        <v>-0.66113116000000005</v>
      </c>
      <c r="DS45">
        <v>7.7932630000000003E-2</v>
      </c>
      <c r="DT45">
        <v>-0.79014932000000004</v>
      </c>
      <c r="DU45">
        <v>1.3610861400000001</v>
      </c>
      <c r="DV45" s="10">
        <v>-0.64824150000000003</v>
      </c>
      <c r="DW45" s="8" t="s">
        <v>383</v>
      </c>
      <c r="DX45" t="s">
        <v>384</v>
      </c>
      <c r="DY45" s="10" t="s">
        <v>151</v>
      </c>
      <c r="DZ45" s="20">
        <v>35716</v>
      </c>
      <c r="EA45" s="21">
        <v>36361</v>
      </c>
      <c r="EB45" t="s">
        <v>385</v>
      </c>
      <c r="EC45" s="22">
        <v>45368</v>
      </c>
      <c r="ED45" t="b">
        <f t="shared" si="1"/>
        <v>0</v>
      </c>
    </row>
    <row r="46" spans="1:134" x14ac:dyDescent="0.2">
      <c r="A46" s="8" t="s">
        <v>386</v>
      </c>
      <c r="B46" s="8" t="s">
        <v>168</v>
      </c>
      <c r="C46" s="8" t="s">
        <v>188</v>
      </c>
      <c r="D46" s="2" t="s">
        <v>387</v>
      </c>
      <c r="E46" s="4">
        <v>0.461660983990062</v>
      </c>
      <c r="F46" s="28" t="b">
        <v>0</v>
      </c>
      <c r="G46" s="29">
        <f t="shared" si="2"/>
        <v>3.0868679987460965E-4</v>
      </c>
      <c r="H46" s="5" t="b">
        <f t="shared" si="0"/>
        <v>0</v>
      </c>
      <c r="I46" s="8">
        <v>45</v>
      </c>
      <c r="J46">
        <v>1</v>
      </c>
      <c r="K46">
        <v>17</v>
      </c>
      <c r="L46">
        <v>1303</v>
      </c>
      <c r="M46">
        <v>5</v>
      </c>
      <c r="N46">
        <v>5</v>
      </c>
      <c r="O46">
        <v>43.330491995031203</v>
      </c>
      <c r="P46">
        <v>3</v>
      </c>
      <c r="Q46">
        <v>1</v>
      </c>
      <c r="R46">
        <v>3</v>
      </c>
      <c r="S46" s="10">
        <v>76.3</v>
      </c>
      <c r="T46" s="8">
        <v>-0.77405056123824101</v>
      </c>
      <c r="U46">
        <v>7.5957643648752104E-3</v>
      </c>
      <c r="V46">
        <v>-1.2897868806933099</v>
      </c>
      <c r="W46">
        <v>-0.22767710180763301</v>
      </c>
      <c r="X46">
        <v>2.70451479144465E-2</v>
      </c>
      <c r="Y46">
        <v>1.38181348148064</v>
      </c>
      <c r="Z46">
        <v>-0.24581240217497199</v>
      </c>
      <c r="AA46">
        <v>8.8725172209350497E-3</v>
      </c>
      <c r="AB46">
        <v>-1.4988236991813999</v>
      </c>
      <c r="AC46">
        <v>1.7560081436822399E-2</v>
      </c>
      <c r="AD46" s="10">
        <v>0.34577239185499797</v>
      </c>
      <c r="AE46" s="8">
        <v>0</v>
      </c>
      <c r="AF46">
        <v>0</v>
      </c>
      <c r="AG46">
        <v>0</v>
      </c>
      <c r="AH46">
        <v>0</v>
      </c>
      <c r="AI46">
        <v>0</v>
      </c>
      <c r="AJ46">
        <v>0</v>
      </c>
      <c r="AK46">
        <v>0</v>
      </c>
      <c r="AL46">
        <v>0</v>
      </c>
      <c r="AM46">
        <v>0</v>
      </c>
      <c r="AN46">
        <v>0</v>
      </c>
      <c r="AO46">
        <v>0</v>
      </c>
      <c r="AP46">
        <v>0</v>
      </c>
      <c r="AQ46">
        <v>0</v>
      </c>
      <c r="AR46">
        <v>0</v>
      </c>
      <c r="AS46">
        <v>1</v>
      </c>
      <c r="AT46">
        <v>0</v>
      </c>
      <c r="AU46">
        <v>0</v>
      </c>
      <c r="AV46">
        <v>0</v>
      </c>
      <c r="AW46">
        <v>0</v>
      </c>
      <c r="AX46">
        <v>0</v>
      </c>
      <c r="AY46">
        <v>0</v>
      </c>
      <c r="AZ46">
        <v>1</v>
      </c>
      <c r="BA46">
        <v>0</v>
      </c>
      <c r="BB46">
        <v>1</v>
      </c>
      <c r="BC46">
        <v>1</v>
      </c>
      <c r="BD46">
        <v>0</v>
      </c>
      <c r="BE46">
        <v>0</v>
      </c>
      <c r="BF46">
        <v>1</v>
      </c>
      <c r="BG46">
        <v>0</v>
      </c>
      <c r="BH46">
        <v>0</v>
      </c>
      <c r="BI46">
        <v>1</v>
      </c>
      <c r="BJ46">
        <v>0</v>
      </c>
      <c r="BK46">
        <v>0</v>
      </c>
      <c r="BL46">
        <v>0</v>
      </c>
      <c r="BM46">
        <v>1</v>
      </c>
      <c r="BN46">
        <v>0</v>
      </c>
      <c r="BO46">
        <v>0</v>
      </c>
      <c r="BP46">
        <v>0</v>
      </c>
      <c r="BQ46">
        <v>0</v>
      </c>
      <c r="BR46">
        <v>0</v>
      </c>
      <c r="BS46">
        <v>0</v>
      </c>
      <c r="BT46" s="10">
        <v>1</v>
      </c>
      <c r="BU46">
        <v>-4.2648743800000002</v>
      </c>
      <c r="BV46">
        <v>0.17994256</v>
      </c>
      <c r="BW46">
        <v>2.5512239999999999E-2</v>
      </c>
      <c r="BX46">
        <v>1.7140852600000001</v>
      </c>
      <c r="BY46">
        <v>1.2451467300000001</v>
      </c>
      <c r="BZ46">
        <v>4.38303536</v>
      </c>
      <c r="CA46">
        <v>1.0542348399999999</v>
      </c>
      <c r="CB46">
        <v>2.36271349</v>
      </c>
      <c r="CC46">
        <v>0</v>
      </c>
      <c r="CD46">
        <v>1.26633956</v>
      </c>
      <c r="CE46">
        <v>1.2966537600000001</v>
      </c>
      <c r="CF46">
        <v>-0.34830556000000001</v>
      </c>
      <c r="CG46">
        <v>0.60595251999999999</v>
      </c>
      <c r="CH46">
        <v>-0.27080598</v>
      </c>
      <c r="CI46">
        <v>0.69837139000000004</v>
      </c>
      <c r="CJ46">
        <v>2.3914729999999999E-2</v>
      </c>
      <c r="CK46">
        <v>-0.35324707</v>
      </c>
      <c r="CL46">
        <v>-4.8291489999999999E-2</v>
      </c>
      <c r="CM46">
        <v>0.58076517999999999</v>
      </c>
      <c r="CN46">
        <v>0.72541518999999999</v>
      </c>
      <c r="CO46">
        <v>-0.20022939000000001</v>
      </c>
      <c r="CP46">
        <v>-0.43475793000000001</v>
      </c>
      <c r="CQ46">
        <v>0.34422587999999998</v>
      </c>
      <c r="CR46">
        <v>-0.48495226000000002</v>
      </c>
      <c r="CS46">
        <v>0.18250256000000001</v>
      </c>
      <c r="CT46">
        <v>-0.16623276000000001</v>
      </c>
      <c r="CU46">
        <v>-9.4743999999999995E-2</v>
      </c>
      <c r="CV46">
        <v>-1.1689752</v>
      </c>
      <c r="CW46">
        <v>-0.52188942000000005</v>
      </c>
      <c r="CX46">
        <v>0.65815442999999996</v>
      </c>
      <c r="CY46">
        <v>9.3649330000000003E-2</v>
      </c>
      <c r="CZ46">
        <v>-0.16819777</v>
      </c>
      <c r="DA46">
        <v>-0.25450494000000001</v>
      </c>
      <c r="DB46">
        <v>0.25513289</v>
      </c>
      <c r="DC46">
        <v>2.5920289999999999E-2</v>
      </c>
      <c r="DD46">
        <v>-2.5292350000000002E-2</v>
      </c>
      <c r="DE46">
        <v>0.26950531</v>
      </c>
      <c r="DF46">
        <v>-0.26887736000000001</v>
      </c>
      <c r="DG46">
        <v>0.1029841</v>
      </c>
      <c r="DH46">
        <v>-0.10235616</v>
      </c>
      <c r="DI46">
        <v>-0.19042195000000001</v>
      </c>
      <c r="DJ46">
        <v>7.7531719999999998E-2</v>
      </c>
      <c r="DK46">
        <v>-0.19522661999999999</v>
      </c>
      <c r="DL46">
        <v>-0.13095082</v>
      </c>
      <c r="DM46">
        <v>-6.0513240000000003E-2</v>
      </c>
      <c r="DN46">
        <v>0.50020885000000004</v>
      </c>
      <c r="DO46">
        <v>0.35778246000000002</v>
      </c>
      <c r="DP46">
        <v>-0.64273818000000005</v>
      </c>
      <c r="DQ46">
        <v>0.94671483000000001</v>
      </c>
      <c r="DR46">
        <v>-0.66113116000000005</v>
      </c>
      <c r="DS46">
        <v>7.7932630000000003E-2</v>
      </c>
      <c r="DT46">
        <v>-0.79014932000000004</v>
      </c>
      <c r="DU46">
        <v>1.3610861400000001</v>
      </c>
      <c r="DV46" s="10">
        <v>-0.64824150000000003</v>
      </c>
      <c r="DW46" s="8" t="s">
        <v>388</v>
      </c>
      <c r="DX46" t="s">
        <v>389</v>
      </c>
      <c r="DY46" s="10" t="s">
        <v>390</v>
      </c>
      <c r="DZ46" s="20">
        <v>36363</v>
      </c>
      <c r="EA46" s="21">
        <v>39629</v>
      </c>
      <c r="EB46" t="s">
        <v>391</v>
      </c>
      <c r="EC46" s="22">
        <v>44720</v>
      </c>
      <c r="ED46" t="b">
        <f t="shared" si="1"/>
        <v>1</v>
      </c>
    </row>
    <row r="47" spans="1:134" x14ac:dyDescent="0.2">
      <c r="A47" s="8" t="s">
        <v>392</v>
      </c>
      <c r="B47" s="8" t="s">
        <v>127</v>
      </c>
      <c r="C47" s="8" t="s">
        <v>128</v>
      </c>
      <c r="D47" s="2" t="s">
        <v>393</v>
      </c>
      <c r="E47" s="4">
        <v>0.44917660948219501</v>
      </c>
      <c r="F47" s="28" t="b">
        <v>0</v>
      </c>
      <c r="G47" s="29">
        <f t="shared" si="2"/>
        <v>0.99629241237763178</v>
      </c>
      <c r="H47" s="5" t="b">
        <f t="shared" si="0"/>
        <v>1</v>
      </c>
      <c r="I47" s="8">
        <v>65</v>
      </c>
      <c r="J47">
        <v>1</v>
      </c>
      <c r="K47">
        <v>20</v>
      </c>
      <c r="L47">
        <v>3158</v>
      </c>
      <c r="M47">
        <v>9</v>
      </c>
      <c r="N47">
        <v>5</v>
      </c>
      <c r="O47">
        <v>37.9216380744313</v>
      </c>
      <c r="P47">
        <v>4</v>
      </c>
      <c r="Q47">
        <v>5</v>
      </c>
      <c r="R47">
        <v>4</v>
      </c>
      <c r="S47" s="10">
        <v>71.900000000000006</v>
      </c>
      <c r="T47" s="8">
        <v>1.1047129369128199</v>
      </c>
      <c r="U47">
        <v>7.5957643648752104E-3</v>
      </c>
      <c r="V47">
        <v>-0.90217249130388599</v>
      </c>
      <c r="W47">
        <v>1.93479197913325</v>
      </c>
      <c r="X47">
        <v>1.2997579909472201</v>
      </c>
      <c r="Y47">
        <v>1.38181348148064</v>
      </c>
      <c r="Z47">
        <v>-0.43193482716175102</v>
      </c>
      <c r="AA47">
        <v>0.71867389489572897</v>
      </c>
      <c r="AB47">
        <v>1.4079858992310099</v>
      </c>
      <c r="AC47">
        <v>0.71996333890972197</v>
      </c>
      <c r="AD47" s="10">
        <v>-0.60361826284827602</v>
      </c>
      <c r="AE47" s="8">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1</v>
      </c>
      <c r="BA47">
        <v>1</v>
      </c>
      <c r="BB47">
        <v>0</v>
      </c>
      <c r="BC47">
        <v>1</v>
      </c>
      <c r="BD47">
        <v>0</v>
      </c>
      <c r="BE47">
        <v>1</v>
      </c>
      <c r="BF47">
        <v>0</v>
      </c>
      <c r="BG47">
        <v>0</v>
      </c>
      <c r="BH47">
        <v>0</v>
      </c>
      <c r="BI47">
        <v>0</v>
      </c>
      <c r="BJ47">
        <v>1</v>
      </c>
      <c r="BK47">
        <v>0</v>
      </c>
      <c r="BL47">
        <v>0</v>
      </c>
      <c r="BM47">
        <v>1</v>
      </c>
      <c r="BN47">
        <v>0</v>
      </c>
      <c r="BO47">
        <v>0</v>
      </c>
      <c r="BP47">
        <v>0</v>
      </c>
      <c r="BQ47">
        <v>0</v>
      </c>
      <c r="BR47">
        <v>1</v>
      </c>
      <c r="BS47">
        <v>0</v>
      </c>
      <c r="BT47" s="10">
        <v>0</v>
      </c>
      <c r="BU47">
        <v>-4.2648743800000002</v>
      </c>
      <c r="BV47">
        <v>0.17994256</v>
      </c>
      <c r="BW47">
        <v>2.5512239999999999E-2</v>
      </c>
      <c r="BX47">
        <v>1.7140852600000001</v>
      </c>
      <c r="BY47">
        <v>1.2451467300000001</v>
      </c>
      <c r="BZ47">
        <v>4.38303536</v>
      </c>
      <c r="CA47">
        <v>1.0542348399999999</v>
      </c>
      <c r="CB47">
        <v>2.36271349</v>
      </c>
      <c r="CC47">
        <v>0</v>
      </c>
      <c r="CD47">
        <v>1.26633956</v>
      </c>
      <c r="CE47">
        <v>1.2966537600000001</v>
      </c>
      <c r="CF47">
        <v>-0.34830556000000001</v>
      </c>
      <c r="CG47">
        <v>0.60595251999999999</v>
      </c>
      <c r="CH47">
        <v>-0.27080598</v>
      </c>
      <c r="CI47">
        <v>0.69837139000000004</v>
      </c>
      <c r="CJ47">
        <v>2.3914729999999999E-2</v>
      </c>
      <c r="CK47">
        <v>-0.35324707</v>
      </c>
      <c r="CL47">
        <v>-4.8291489999999999E-2</v>
      </c>
      <c r="CM47">
        <v>0.58076517999999999</v>
      </c>
      <c r="CN47">
        <v>0.72541518999999999</v>
      </c>
      <c r="CO47">
        <v>-0.20022939000000001</v>
      </c>
      <c r="CP47">
        <v>-0.43475793000000001</v>
      </c>
      <c r="CQ47">
        <v>0.34422587999999998</v>
      </c>
      <c r="CR47">
        <v>-0.48495226000000002</v>
      </c>
      <c r="CS47">
        <v>0.18250256000000001</v>
      </c>
      <c r="CT47">
        <v>-0.16623276000000001</v>
      </c>
      <c r="CU47">
        <v>-9.4743999999999995E-2</v>
      </c>
      <c r="CV47">
        <v>-1.1689752</v>
      </c>
      <c r="CW47">
        <v>-0.52188942000000005</v>
      </c>
      <c r="CX47">
        <v>0.65815442999999996</v>
      </c>
      <c r="CY47">
        <v>9.3649330000000003E-2</v>
      </c>
      <c r="CZ47">
        <v>-0.16819777</v>
      </c>
      <c r="DA47">
        <v>-0.25450494000000001</v>
      </c>
      <c r="DB47">
        <v>0.25513289</v>
      </c>
      <c r="DC47">
        <v>2.5920289999999999E-2</v>
      </c>
      <c r="DD47">
        <v>-2.5292350000000002E-2</v>
      </c>
      <c r="DE47">
        <v>0.26950531</v>
      </c>
      <c r="DF47">
        <v>-0.26887736000000001</v>
      </c>
      <c r="DG47">
        <v>0.1029841</v>
      </c>
      <c r="DH47">
        <v>-0.10235616</v>
      </c>
      <c r="DI47">
        <v>-0.19042195000000001</v>
      </c>
      <c r="DJ47">
        <v>7.7531719999999998E-2</v>
      </c>
      <c r="DK47">
        <v>-0.19522661999999999</v>
      </c>
      <c r="DL47">
        <v>-0.13095082</v>
      </c>
      <c r="DM47">
        <v>-6.0513240000000003E-2</v>
      </c>
      <c r="DN47">
        <v>0.50020885000000004</v>
      </c>
      <c r="DO47">
        <v>0.35778246000000002</v>
      </c>
      <c r="DP47">
        <v>-0.64273818000000005</v>
      </c>
      <c r="DQ47">
        <v>0.94671483000000001</v>
      </c>
      <c r="DR47">
        <v>-0.66113116000000005</v>
      </c>
      <c r="DS47">
        <v>7.7932630000000003E-2</v>
      </c>
      <c r="DT47">
        <v>-0.79014932000000004</v>
      </c>
      <c r="DU47">
        <v>1.3610861400000001</v>
      </c>
      <c r="DV47" s="10">
        <v>-0.64824150000000003</v>
      </c>
      <c r="DW47" s="8" t="s">
        <v>394</v>
      </c>
      <c r="DX47" t="s">
        <v>395</v>
      </c>
      <c r="DY47" s="10" t="s">
        <v>396</v>
      </c>
      <c r="DZ47" s="20">
        <v>34638</v>
      </c>
      <c r="EA47" s="21">
        <v>37921</v>
      </c>
      <c r="EB47" t="s">
        <v>397</v>
      </c>
      <c r="EC47" s="22">
        <v>44505</v>
      </c>
      <c r="ED47" t="b">
        <f t="shared" si="1"/>
        <v>0</v>
      </c>
    </row>
    <row r="48" spans="1:134" x14ac:dyDescent="0.2">
      <c r="A48" s="8" t="s">
        <v>398</v>
      </c>
      <c r="B48" s="8" t="s">
        <v>168</v>
      </c>
      <c r="C48" s="8" t="s">
        <v>399</v>
      </c>
      <c r="D48" s="2">
        <v>5867574928</v>
      </c>
      <c r="E48" s="4">
        <v>0.44856358277894998</v>
      </c>
      <c r="F48" s="28" t="b">
        <v>0</v>
      </c>
      <c r="G48" s="29">
        <f t="shared" si="2"/>
        <v>0.69298011853774788</v>
      </c>
      <c r="H48" s="5" t="b">
        <f t="shared" si="0"/>
        <v>1</v>
      </c>
      <c r="I48" s="8">
        <v>69</v>
      </c>
      <c r="J48">
        <v>1</v>
      </c>
      <c r="K48">
        <v>24</v>
      </c>
      <c r="L48">
        <v>1936</v>
      </c>
      <c r="M48">
        <v>8</v>
      </c>
      <c r="N48">
        <v>1</v>
      </c>
      <c r="O48">
        <v>65.948458056141703</v>
      </c>
      <c r="P48">
        <v>2</v>
      </c>
      <c r="Q48">
        <v>5</v>
      </c>
      <c r="R48">
        <v>3</v>
      </c>
      <c r="S48" s="10">
        <v>82.6</v>
      </c>
      <c r="T48" s="8">
        <v>1.48046563654304</v>
      </c>
      <c r="U48">
        <v>7.5957643648752104E-3</v>
      </c>
      <c r="V48">
        <v>-0.38535330545132002</v>
      </c>
      <c r="W48">
        <v>0.51024361422233</v>
      </c>
      <c r="X48">
        <v>0.98157978018903103</v>
      </c>
      <c r="Y48">
        <v>-1.4044518876044501</v>
      </c>
      <c r="Z48">
        <v>0.53248753961670003</v>
      </c>
      <c r="AA48">
        <v>-0.70092886045385905</v>
      </c>
      <c r="AB48">
        <v>1.4079858992310099</v>
      </c>
      <c r="AC48">
        <v>1.7560081436822399E-2</v>
      </c>
      <c r="AD48" s="10">
        <v>1.7051271929074101</v>
      </c>
      <c r="AE48" s="8">
        <v>0</v>
      </c>
      <c r="AF48">
        <v>0</v>
      </c>
      <c r="AG48">
        <v>0</v>
      </c>
      <c r="AH48">
        <v>0</v>
      </c>
      <c r="AI48">
        <v>0</v>
      </c>
      <c r="AJ48">
        <v>0</v>
      </c>
      <c r="AK48">
        <v>0</v>
      </c>
      <c r="AL48">
        <v>0</v>
      </c>
      <c r="AM48">
        <v>0</v>
      </c>
      <c r="AN48">
        <v>0</v>
      </c>
      <c r="AO48">
        <v>0</v>
      </c>
      <c r="AP48">
        <v>0</v>
      </c>
      <c r="AQ48">
        <v>0</v>
      </c>
      <c r="AR48">
        <v>0</v>
      </c>
      <c r="AS48">
        <v>1</v>
      </c>
      <c r="AT48">
        <v>0</v>
      </c>
      <c r="AU48">
        <v>0</v>
      </c>
      <c r="AV48">
        <v>0</v>
      </c>
      <c r="AW48">
        <v>0</v>
      </c>
      <c r="AX48">
        <v>0</v>
      </c>
      <c r="AY48">
        <v>1</v>
      </c>
      <c r="AZ48">
        <v>0</v>
      </c>
      <c r="BA48">
        <v>1</v>
      </c>
      <c r="BB48">
        <v>0</v>
      </c>
      <c r="BC48">
        <v>0</v>
      </c>
      <c r="BD48">
        <v>1</v>
      </c>
      <c r="BE48">
        <v>0</v>
      </c>
      <c r="BF48">
        <v>1</v>
      </c>
      <c r="BG48">
        <v>0</v>
      </c>
      <c r="BH48">
        <v>0</v>
      </c>
      <c r="BI48">
        <v>1</v>
      </c>
      <c r="BJ48">
        <v>0</v>
      </c>
      <c r="BK48">
        <v>0</v>
      </c>
      <c r="BL48">
        <v>0</v>
      </c>
      <c r="BM48">
        <v>1</v>
      </c>
      <c r="BN48">
        <v>0</v>
      </c>
      <c r="BO48">
        <v>0</v>
      </c>
      <c r="BP48">
        <v>0</v>
      </c>
      <c r="BQ48">
        <v>1</v>
      </c>
      <c r="BR48">
        <v>0</v>
      </c>
      <c r="BS48">
        <v>0</v>
      </c>
      <c r="BT48" s="10">
        <v>0</v>
      </c>
      <c r="BU48">
        <v>-4.2648743800000002</v>
      </c>
      <c r="BV48">
        <v>0.17994256</v>
      </c>
      <c r="BW48">
        <v>2.5512239999999999E-2</v>
      </c>
      <c r="BX48">
        <v>1.7140852600000001</v>
      </c>
      <c r="BY48">
        <v>1.2451467300000001</v>
      </c>
      <c r="BZ48">
        <v>4.38303536</v>
      </c>
      <c r="CA48">
        <v>1.0542348399999999</v>
      </c>
      <c r="CB48">
        <v>2.36271349</v>
      </c>
      <c r="CC48">
        <v>0</v>
      </c>
      <c r="CD48">
        <v>1.26633956</v>
      </c>
      <c r="CE48">
        <v>1.2966537600000001</v>
      </c>
      <c r="CF48">
        <v>-0.34830556000000001</v>
      </c>
      <c r="CG48">
        <v>0.60595251999999999</v>
      </c>
      <c r="CH48">
        <v>-0.27080598</v>
      </c>
      <c r="CI48">
        <v>0.69837139000000004</v>
      </c>
      <c r="CJ48">
        <v>2.3914729999999999E-2</v>
      </c>
      <c r="CK48">
        <v>-0.35324707</v>
      </c>
      <c r="CL48">
        <v>-4.8291489999999999E-2</v>
      </c>
      <c r="CM48">
        <v>0.58076517999999999</v>
      </c>
      <c r="CN48">
        <v>0.72541518999999999</v>
      </c>
      <c r="CO48">
        <v>-0.20022939000000001</v>
      </c>
      <c r="CP48">
        <v>-0.43475793000000001</v>
      </c>
      <c r="CQ48">
        <v>0.34422587999999998</v>
      </c>
      <c r="CR48">
        <v>-0.48495226000000002</v>
      </c>
      <c r="CS48">
        <v>0.18250256000000001</v>
      </c>
      <c r="CT48">
        <v>-0.16623276000000001</v>
      </c>
      <c r="CU48">
        <v>-9.4743999999999995E-2</v>
      </c>
      <c r="CV48">
        <v>-1.1689752</v>
      </c>
      <c r="CW48">
        <v>-0.52188942000000005</v>
      </c>
      <c r="CX48">
        <v>0.65815442999999996</v>
      </c>
      <c r="CY48">
        <v>9.3649330000000003E-2</v>
      </c>
      <c r="CZ48">
        <v>-0.16819777</v>
      </c>
      <c r="DA48">
        <v>-0.25450494000000001</v>
      </c>
      <c r="DB48">
        <v>0.25513289</v>
      </c>
      <c r="DC48">
        <v>2.5920289999999999E-2</v>
      </c>
      <c r="DD48">
        <v>-2.5292350000000002E-2</v>
      </c>
      <c r="DE48">
        <v>0.26950531</v>
      </c>
      <c r="DF48">
        <v>-0.26887736000000001</v>
      </c>
      <c r="DG48">
        <v>0.1029841</v>
      </c>
      <c r="DH48">
        <v>-0.10235616</v>
      </c>
      <c r="DI48">
        <v>-0.19042195000000001</v>
      </c>
      <c r="DJ48">
        <v>7.7531719999999998E-2</v>
      </c>
      <c r="DK48">
        <v>-0.19522661999999999</v>
      </c>
      <c r="DL48">
        <v>-0.13095082</v>
      </c>
      <c r="DM48">
        <v>-6.0513240000000003E-2</v>
      </c>
      <c r="DN48">
        <v>0.50020885000000004</v>
      </c>
      <c r="DO48">
        <v>0.35778246000000002</v>
      </c>
      <c r="DP48">
        <v>-0.64273818000000005</v>
      </c>
      <c r="DQ48">
        <v>0.94671483000000001</v>
      </c>
      <c r="DR48">
        <v>-0.66113116000000005</v>
      </c>
      <c r="DS48">
        <v>7.7932630000000003E-2</v>
      </c>
      <c r="DT48">
        <v>-0.79014932000000004</v>
      </c>
      <c r="DU48">
        <v>1.3610861400000001</v>
      </c>
      <c r="DV48" s="10">
        <v>-0.64824150000000003</v>
      </c>
      <c r="DW48" s="8" t="s">
        <v>400</v>
      </c>
      <c r="DX48" t="s">
        <v>401</v>
      </c>
      <c r="DY48" s="10" t="s">
        <v>402</v>
      </c>
      <c r="DZ48" s="20">
        <v>38099</v>
      </c>
      <c r="EA48" s="21">
        <v>39803</v>
      </c>
      <c r="EB48" t="s">
        <v>403</v>
      </c>
      <c r="EC48" s="22">
        <v>44287</v>
      </c>
      <c r="ED48" t="b">
        <f t="shared" si="1"/>
        <v>0</v>
      </c>
    </row>
    <row r="49" spans="1:134" x14ac:dyDescent="0.2">
      <c r="A49" s="8" t="s">
        <v>404</v>
      </c>
      <c r="B49" s="8" t="s">
        <v>119</v>
      </c>
      <c r="C49" s="8" t="s">
        <v>216</v>
      </c>
      <c r="D49" s="2" t="s">
        <v>405</v>
      </c>
      <c r="E49" s="4">
        <v>0.79208436440227004</v>
      </c>
      <c r="F49" s="28" t="b">
        <v>1</v>
      </c>
      <c r="G49" s="29">
        <f t="shared" si="2"/>
        <v>0.38419706232759959</v>
      </c>
      <c r="H49" s="5" t="b">
        <f t="shared" si="0"/>
        <v>0</v>
      </c>
      <c r="I49" s="8">
        <v>41</v>
      </c>
      <c r="J49">
        <v>1</v>
      </c>
      <c r="K49">
        <v>37</v>
      </c>
      <c r="L49">
        <v>2921</v>
      </c>
      <c r="M49">
        <v>1</v>
      </c>
      <c r="N49">
        <v>3</v>
      </c>
      <c r="O49">
        <v>88.542182201135105</v>
      </c>
      <c r="P49">
        <v>3</v>
      </c>
      <c r="Q49">
        <v>3</v>
      </c>
      <c r="R49">
        <v>4</v>
      </c>
      <c r="S49" s="10">
        <v>69.8</v>
      </c>
      <c r="T49" s="8">
        <v>-1.1498032608684501</v>
      </c>
      <c r="U49">
        <v>7.5957643648752104E-3</v>
      </c>
      <c r="V49">
        <v>1.2943090485695199</v>
      </c>
      <c r="W49">
        <v>1.65850886744431</v>
      </c>
      <c r="X49">
        <v>-1.2456676951183301</v>
      </c>
      <c r="Y49">
        <v>-1.13192030619081E-2</v>
      </c>
      <c r="Z49">
        <v>1.3099533002157799</v>
      </c>
      <c r="AA49">
        <v>8.8725172209350497E-3</v>
      </c>
      <c r="AB49">
        <v>-4.5418899975194001E-2</v>
      </c>
      <c r="AC49">
        <v>0.71996333890972197</v>
      </c>
      <c r="AD49" s="10">
        <v>-1.0567365298657501</v>
      </c>
      <c r="AE49" s="8">
        <v>0</v>
      </c>
      <c r="AF49">
        <v>0</v>
      </c>
      <c r="AG49">
        <v>0</v>
      </c>
      <c r="AH49">
        <v>0</v>
      </c>
      <c r="AI49">
        <v>0</v>
      </c>
      <c r="AJ49">
        <v>0</v>
      </c>
      <c r="AK49">
        <v>0</v>
      </c>
      <c r="AL49">
        <v>0</v>
      </c>
      <c r="AM49">
        <v>0</v>
      </c>
      <c r="AN49">
        <v>0</v>
      </c>
      <c r="AO49">
        <v>0</v>
      </c>
      <c r="AP49">
        <v>1</v>
      </c>
      <c r="AQ49">
        <v>0</v>
      </c>
      <c r="AR49">
        <v>0</v>
      </c>
      <c r="AS49">
        <v>0</v>
      </c>
      <c r="AT49">
        <v>0</v>
      </c>
      <c r="AU49">
        <v>0</v>
      </c>
      <c r="AV49">
        <v>0</v>
      </c>
      <c r="AW49">
        <v>0</v>
      </c>
      <c r="AX49">
        <v>0</v>
      </c>
      <c r="AY49">
        <v>0</v>
      </c>
      <c r="AZ49">
        <v>1</v>
      </c>
      <c r="BA49">
        <v>1</v>
      </c>
      <c r="BB49">
        <v>0</v>
      </c>
      <c r="BC49">
        <v>0</v>
      </c>
      <c r="BD49">
        <v>1</v>
      </c>
      <c r="BE49">
        <v>1</v>
      </c>
      <c r="BF49">
        <v>0</v>
      </c>
      <c r="BG49">
        <v>0</v>
      </c>
      <c r="BH49">
        <v>0</v>
      </c>
      <c r="BI49">
        <v>0</v>
      </c>
      <c r="BJ49">
        <v>0</v>
      </c>
      <c r="BK49">
        <v>0</v>
      </c>
      <c r="BL49">
        <v>1</v>
      </c>
      <c r="BM49">
        <v>0</v>
      </c>
      <c r="BN49">
        <v>1</v>
      </c>
      <c r="BO49">
        <v>0</v>
      </c>
      <c r="BP49">
        <v>0</v>
      </c>
      <c r="BQ49">
        <v>0</v>
      </c>
      <c r="BR49">
        <v>0</v>
      </c>
      <c r="BS49">
        <v>1</v>
      </c>
      <c r="BT49" s="10">
        <v>0</v>
      </c>
      <c r="BU49">
        <v>-4.2648743800000002</v>
      </c>
      <c r="BV49">
        <v>0.17994256</v>
      </c>
      <c r="BW49">
        <v>2.5512239999999999E-2</v>
      </c>
      <c r="BX49">
        <v>1.7140852600000001</v>
      </c>
      <c r="BY49">
        <v>1.2451467300000001</v>
      </c>
      <c r="BZ49">
        <v>4.38303536</v>
      </c>
      <c r="CA49">
        <v>1.0542348399999999</v>
      </c>
      <c r="CB49">
        <v>2.36271349</v>
      </c>
      <c r="CC49">
        <v>0</v>
      </c>
      <c r="CD49">
        <v>1.26633956</v>
      </c>
      <c r="CE49">
        <v>1.2966537600000001</v>
      </c>
      <c r="CF49">
        <v>-0.34830556000000001</v>
      </c>
      <c r="CG49">
        <v>0.60595251999999999</v>
      </c>
      <c r="CH49">
        <v>-0.27080598</v>
      </c>
      <c r="CI49">
        <v>0.69837139000000004</v>
      </c>
      <c r="CJ49">
        <v>2.3914729999999999E-2</v>
      </c>
      <c r="CK49">
        <v>-0.35324707</v>
      </c>
      <c r="CL49">
        <v>-4.8291489999999999E-2</v>
      </c>
      <c r="CM49">
        <v>0.58076517999999999</v>
      </c>
      <c r="CN49">
        <v>0.72541518999999999</v>
      </c>
      <c r="CO49">
        <v>-0.20022939000000001</v>
      </c>
      <c r="CP49">
        <v>-0.43475793000000001</v>
      </c>
      <c r="CQ49">
        <v>0.34422587999999998</v>
      </c>
      <c r="CR49">
        <v>-0.48495226000000002</v>
      </c>
      <c r="CS49">
        <v>0.18250256000000001</v>
      </c>
      <c r="CT49">
        <v>-0.16623276000000001</v>
      </c>
      <c r="CU49">
        <v>-9.4743999999999995E-2</v>
      </c>
      <c r="CV49">
        <v>-1.1689752</v>
      </c>
      <c r="CW49">
        <v>-0.52188942000000005</v>
      </c>
      <c r="CX49">
        <v>0.65815442999999996</v>
      </c>
      <c r="CY49">
        <v>9.3649330000000003E-2</v>
      </c>
      <c r="CZ49">
        <v>-0.16819777</v>
      </c>
      <c r="DA49">
        <v>-0.25450494000000001</v>
      </c>
      <c r="DB49">
        <v>0.25513289</v>
      </c>
      <c r="DC49">
        <v>2.5920289999999999E-2</v>
      </c>
      <c r="DD49">
        <v>-2.5292350000000002E-2</v>
      </c>
      <c r="DE49">
        <v>0.26950531</v>
      </c>
      <c r="DF49">
        <v>-0.26887736000000001</v>
      </c>
      <c r="DG49">
        <v>0.1029841</v>
      </c>
      <c r="DH49">
        <v>-0.10235616</v>
      </c>
      <c r="DI49">
        <v>-0.19042195000000001</v>
      </c>
      <c r="DJ49">
        <v>7.7531719999999998E-2</v>
      </c>
      <c r="DK49">
        <v>-0.19522661999999999</v>
      </c>
      <c r="DL49">
        <v>-0.13095082</v>
      </c>
      <c r="DM49">
        <v>-6.0513240000000003E-2</v>
      </c>
      <c r="DN49">
        <v>0.50020885000000004</v>
      </c>
      <c r="DO49">
        <v>0.35778246000000002</v>
      </c>
      <c r="DP49">
        <v>-0.64273818000000005</v>
      </c>
      <c r="DQ49">
        <v>0.94671483000000001</v>
      </c>
      <c r="DR49">
        <v>-0.66113116000000005</v>
      </c>
      <c r="DS49">
        <v>7.7932630000000003E-2</v>
      </c>
      <c r="DT49">
        <v>-0.79014932000000004</v>
      </c>
      <c r="DU49">
        <v>1.3610861400000001</v>
      </c>
      <c r="DV49" s="10">
        <v>-0.64824150000000003</v>
      </c>
      <c r="DW49" s="8" t="s">
        <v>406</v>
      </c>
      <c r="DX49" t="s">
        <v>407</v>
      </c>
      <c r="DY49" s="10" t="s">
        <v>408</v>
      </c>
      <c r="DZ49" s="20">
        <v>37110</v>
      </c>
      <c r="EA49" s="21">
        <v>37468</v>
      </c>
      <c r="EB49" t="s">
        <v>409</v>
      </c>
      <c r="EC49" s="22">
        <v>44655</v>
      </c>
      <c r="ED49" t="b">
        <f t="shared" si="1"/>
        <v>0</v>
      </c>
    </row>
    <row r="50" spans="1:134" x14ac:dyDescent="0.2">
      <c r="A50" s="8" t="s">
        <v>410</v>
      </c>
      <c r="B50" s="8" t="s">
        <v>168</v>
      </c>
      <c r="C50" s="8" t="s">
        <v>209</v>
      </c>
      <c r="D50" s="2" t="s">
        <v>411</v>
      </c>
      <c r="E50" s="4">
        <v>0.39435049745241502</v>
      </c>
      <c r="F50" s="28" t="b">
        <v>0</v>
      </c>
      <c r="G50" s="29">
        <f t="shared" si="2"/>
        <v>9.7315768647148899E-6</v>
      </c>
      <c r="H50" s="5" t="b">
        <f t="shared" si="0"/>
        <v>0</v>
      </c>
      <c r="I50" s="8">
        <v>49</v>
      </c>
      <c r="J50">
        <v>1</v>
      </c>
      <c r="K50">
        <v>15</v>
      </c>
      <c r="L50">
        <v>295</v>
      </c>
      <c r="M50">
        <v>4</v>
      </c>
      <c r="N50">
        <v>5</v>
      </c>
      <c r="O50">
        <v>22.550248726207901</v>
      </c>
      <c r="P50">
        <v>5</v>
      </c>
      <c r="Q50">
        <v>3</v>
      </c>
      <c r="R50">
        <v>2</v>
      </c>
      <c r="S50" s="10">
        <v>74.099999999999994</v>
      </c>
      <c r="T50" s="8">
        <v>-0.39829786160802699</v>
      </c>
      <c r="U50">
        <v>7.5957643648752104E-3</v>
      </c>
      <c r="V50">
        <v>-1.5481964736195899</v>
      </c>
      <c r="W50">
        <v>-1.40275464013023</v>
      </c>
      <c r="X50">
        <v>-0.29113306284374801</v>
      </c>
      <c r="Y50">
        <v>1.38181348148064</v>
      </c>
      <c r="Z50">
        <v>-0.96087502464261898</v>
      </c>
      <c r="AA50">
        <v>1.4284752725705201</v>
      </c>
      <c r="AB50">
        <v>-4.5418899975194001E-2</v>
      </c>
      <c r="AC50">
        <v>-0.68484317603607703</v>
      </c>
      <c r="AD50" s="10">
        <v>-0.12892293549664</v>
      </c>
      <c r="AE50" s="8">
        <v>0</v>
      </c>
      <c r="AF50">
        <v>0</v>
      </c>
      <c r="AG50">
        <v>1</v>
      </c>
      <c r="AH50">
        <v>0</v>
      </c>
      <c r="AI50">
        <v>0</v>
      </c>
      <c r="AJ50">
        <v>0</v>
      </c>
      <c r="AK50">
        <v>0</v>
      </c>
      <c r="AL50">
        <v>0</v>
      </c>
      <c r="AM50">
        <v>0</v>
      </c>
      <c r="AN50">
        <v>0</v>
      </c>
      <c r="AO50">
        <v>0</v>
      </c>
      <c r="AP50">
        <v>0</v>
      </c>
      <c r="AQ50">
        <v>0</v>
      </c>
      <c r="AR50">
        <v>0</v>
      </c>
      <c r="AS50">
        <v>0</v>
      </c>
      <c r="AT50">
        <v>0</v>
      </c>
      <c r="AU50">
        <v>0</v>
      </c>
      <c r="AV50">
        <v>0</v>
      </c>
      <c r="AW50">
        <v>0</v>
      </c>
      <c r="AX50">
        <v>0</v>
      </c>
      <c r="AY50">
        <v>0</v>
      </c>
      <c r="AZ50">
        <v>1</v>
      </c>
      <c r="BA50">
        <v>1</v>
      </c>
      <c r="BB50">
        <v>0</v>
      </c>
      <c r="BC50">
        <v>0</v>
      </c>
      <c r="BD50">
        <v>1</v>
      </c>
      <c r="BE50">
        <v>0</v>
      </c>
      <c r="BF50">
        <v>1</v>
      </c>
      <c r="BG50">
        <v>0</v>
      </c>
      <c r="BH50">
        <v>0</v>
      </c>
      <c r="BI50">
        <v>0</v>
      </c>
      <c r="BJ50">
        <v>1</v>
      </c>
      <c r="BK50">
        <v>0</v>
      </c>
      <c r="BL50">
        <v>0</v>
      </c>
      <c r="BM50">
        <v>1</v>
      </c>
      <c r="BN50">
        <v>0</v>
      </c>
      <c r="BO50">
        <v>0</v>
      </c>
      <c r="BP50">
        <v>0</v>
      </c>
      <c r="BQ50">
        <v>0</v>
      </c>
      <c r="BR50">
        <v>0</v>
      </c>
      <c r="BS50">
        <v>0</v>
      </c>
      <c r="BT50" s="10">
        <v>1</v>
      </c>
      <c r="BU50">
        <v>-4.2648743800000002</v>
      </c>
      <c r="BV50">
        <v>0.17994256</v>
      </c>
      <c r="BW50">
        <v>2.5512239999999999E-2</v>
      </c>
      <c r="BX50">
        <v>1.7140852600000001</v>
      </c>
      <c r="BY50">
        <v>1.2451467300000001</v>
      </c>
      <c r="BZ50">
        <v>4.38303536</v>
      </c>
      <c r="CA50">
        <v>1.0542348399999999</v>
      </c>
      <c r="CB50">
        <v>2.36271349</v>
      </c>
      <c r="CC50">
        <v>0</v>
      </c>
      <c r="CD50">
        <v>1.26633956</v>
      </c>
      <c r="CE50">
        <v>1.2966537600000001</v>
      </c>
      <c r="CF50">
        <v>-0.34830556000000001</v>
      </c>
      <c r="CG50">
        <v>0.60595251999999999</v>
      </c>
      <c r="CH50">
        <v>-0.27080598</v>
      </c>
      <c r="CI50">
        <v>0.69837139000000004</v>
      </c>
      <c r="CJ50">
        <v>2.3914729999999999E-2</v>
      </c>
      <c r="CK50">
        <v>-0.35324707</v>
      </c>
      <c r="CL50">
        <v>-4.8291489999999999E-2</v>
      </c>
      <c r="CM50">
        <v>0.58076517999999999</v>
      </c>
      <c r="CN50">
        <v>0.72541518999999999</v>
      </c>
      <c r="CO50">
        <v>-0.20022939000000001</v>
      </c>
      <c r="CP50">
        <v>-0.43475793000000001</v>
      </c>
      <c r="CQ50">
        <v>0.34422587999999998</v>
      </c>
      <c r="CR50">
        <v>-0.48495226000000002</v>
      </c>
      <c r="CS50">
        <v>0.18250256000000001</v>
      </c>
      <c r="CT50">
        <v>-0.16623276000000001</v>
      </c>
      <c r="CU50">
        <v>-9.4743999999999995E-2</v>
      </c>
      <c r="CV50">
        <v>-1.1689752</v>
      </c>
      <c r="CW50">
        <v>-0.52188942000000005</v>
      </c>
      <c r="CX50">
        <v>0.65815442999999996</v>
      </c>
      <c r="CY50">
        <v>9.3649330000000003E-2</v>
      </c>
      <c r="CZ50">
        <v>-0.16819777</v>
      </c>
      <c r="DA50">
        <v>-0.25450494000000001</v>
      </c>
      <c r="DB50">
        <v>0.25513289</v>
      </c>
      <c r="DC50">
        <v>2.5920289999999999E-2</v>
      </c>
      <c r="DD50">
        <v>-2.5292350000000002E-2</v>
      </c>
      <c r="DE50">
        <v>0.26950531</v>
      </c>
      <c r="DF50">
        <v>-0.26887736000000001</v>
      </c>
      <c r="DG50">
        <v>0.1029841</v>
      </c>
      <c r="DH50">
        <v>-0.10235616</v>
      </c>
      <c r="DI50">
        <v>-0.19042195000000001</v>
      </c>
      <c r="DJ50">
        <v>7.7531719999999998E-2</v>
      </c>
      <c r="DK50">
        <v>-0.19522661999999999</v>
      </c>
      <c r="DL50">
        <v>-0.13095082</v>
      </c>
      <c r="DM50">
        <v>-6.0513240000000003E-2</v>
      </c>
      <c r="DN50">
        <v>0.50020885000000004</v>
      </c>
      <c r="DO50">
        <v>0.35778246000000002</v>
      </c>
      <c r="DP50">
        <v>-0.64273818000000005</v>
      </c>
      <c r="DQ50">
        <v>0.94671483000000001</v>
      </c>
      <c r="DR50">
        <v>-0.66113116000000005</v>
      </c>
      <c r="DS50">
        <v>7.7932630000000003E-2</v>
      </c>
      <c r="DT50">
        <v>-0.79014932000000004</v>
      </c>
      <c r="DU50">
        <v>1.3610861400000001</v>
      </c>
      <c r="DV50" s="10">
        <v>-0.64824150000000003</v>
      </c>
      <c r="DW50" s="8" t="s">
        <v>412</v>
      </c>
      <c r="DX50" t="s">
        <v>413</v>
      </c>
      <c r="DY50" s="10" t="s">
        <v>414</v>
      </c>
      <c r="DZ50" s="20">
        <v>34766</v>
      </c>
      <c r="EA50" s="21">
        <v>36358</v>
      </c>
      <c r="EB50" t="s">
        <v>415</v>
      </c>
      <c r="EC50" s="22">
        <v>44570</v>
      </c>
      <c r="ED50" t="b">
        <f t="shared" si="1"/>
        <v>1</v>
      </c>
    </row>
    <row r="51" spans="1:134" x14ac:dyDescent="0.2">
      <c r="A51" s="8" t="s">
        <v>416</v>
      </c>
      <c r="B51" s="8" t="s">
        <v>119</v>
      </c>
      <c r="C51" s="8" t="s">
        <v>332</v>
      </c>
      <c r="D51" s="2" t="s">
        <v>417</v>
      </c>
      <c r="E51" s="4">
        <v>0.54356195816227004</v>
      </c>
      <c r="F51" s="28" t="b">
        <v>0</v>
      </c>
      <c r="G51" s="29">
        <f t="shared" si="2"/>
        <v>4.9425971485634061E-4</v>
      </c>
      <c r="H51" s="5" t="b">
        <f t="shared" si="0"/>
        <v>0</v>
      </c>
      <c r="I51" s="8">
        <v>42</v>
      </c>
      <c r="J51">
        <v>1</v>
      </c>
      <c r="K51">
        <v>24</v>
      </c>
      <c r="L51">
        <v>2053</v>
      </c>
      <c r="M51">
        <v>4</v>
      </c>
      <c r="N51">
        <v>5</v>
      </c>
      <c r="O51">
        <v>11.780979081135101</v>
      </c>
      <c r="P51">
        <v>5</v>
      </c>
      <c r="Q51">
        <v>4</v>
      </c>
      <c r="R51">
        <v>2</v>
      </c>
      <c r="S51" s="10">
        <v>76.599999999999994</v>
      </c>
      <c r="T51" s="8">
        <v>-1.0558650859609</v>
      </c>
      <c r="U51">
        <v>7.5957643648752104E-3</v>
      </c>
      <c r="V51">
        <v>-0.38535330545132002</v>
      </c>
      <c r="W51">
        <v>0.64663654277763105</v>
      </c>
      <c r="X51">
        <v>-0.29113306284374801</v>
      </c>
      <c r="Y51">
        <v>1.38181348148064</v>
      </c>
      <c r="Z51">
        <v>-1.3314530826011799</v>
      </c>
      <c r="AA51">
        <v>1.4284752725705201</v>
      </c>
      <c r="AB51">
        <v>0.68128349962791002</v>
      </c>
      <c r="AC51">
        <v>-0.68484317603607703</v>
      </c>
      <c r="AD51" s="10">
        <v>0.410503572857494</v>
      </c>
      <c r="AE51" s="8">
        <v>0</v>
      </c>
      <c r="AF51">
        <v>0</v>
      </c>
      <c r="AG51">
        <v>0</v>
      </c>
      <c r="AH51">
        <v>0</v>
      </c>
      <c r="AI51">
        <v>0</v>
      </c>
      <c r="AJ51">
        <v>1</v>
      </c>
      <c r="AK51">
        <v>0</v>
      </c>
      <c r="AL51">
        <v>0</v>
      </c>
      <c r="AM51">
        <v>0</v>
      </c>
      <c r="AN51">
        <v>0</v>
      </c>
      <c r="AO51">
        <v>0</v>
      </c>
      <c r="AP51">
        <v>0</v>
      </c>
      <c r="AQ51">
        <v>0</v>
      </c>
      <c r="AR51">
        <v>0</v>
      </c>
      <c r="AS51">
        <v>0</v>
      </c>
      <c r="AT51">
        <v>0</v>
      </c>
      <c r="AU51">
        <v>0</v>
      </c>
      <c r="AV51">
        <v>0</v>
      </c>
      <c r="AW51">
        <v>0</v>
      </c>
      <c r="AX51">
        <v>0</v>
      </c>
      <c r="AY51">
        <v>1</v>
      </c>
      <c r="AZ51">
        <v>0</v>
      </c>
      <c r="BA51">
        <v>0</v>
      </c>
      <c r="BB51">
        <v>1</v>
      </c>
      <c r="BC51">
        <v>1</v>
      </c>
      <c r="BD51">
        <v>0</v>
      </c>
      <c r="BE51">
        <v>1</v>
      </c>
      <c r="BF51">
        <v>0</v>
      </c>
      <c r="BG51">
        <v>0</v>
      </c>
      <c r="BH51">
        <v>1</v>
      </c>
      <c r="BI51">
        <v>0</v>
      </c>
      <c r="BJ51">
        <v>0</v>
      </c>
      <c r="BK51">
        <v>0</v>
      </c>
      <c r="BL51">
        <v>0</v>
      </c>
      <c r="BM51">
        <v>1</v>
      </c>
      <c r="BN51">
        <v>0</v>
      </c>
      <c r="BO51">
        <v>0</v>
      </c>
      <c r="BP51">
        <v>0</v>
      </c>
      <c r="BQ51">
        <v>0</v>
      </c>
      <c r="BR51">
        <v>0</v>
      </c>
      <c r="BS51">
        <v>0</v>
      </c>
      <c r="BT51" s="10">
        <v>1</v>
      </c>
      <c r="BU51">
        <v>-4.2648743800000002</v>
      </c>
      <c r="BV51">
        <v>0.17994256</v>
      </c>
      <c r="BW51">
        <v>2.5512239999999999E-2</v>
      </c>
      <c r="BX51">
        <v>1.7140852600000001</v>
      </c>
      <c r="BY51">
        <v>1.2451467300000001</v>
      </c>
      <c r="BZ51">
        <v>4.38303536</v>
      </c>
      <c r="CA51">
        <v>1.0542348399999999</v>
      </c>
      <c r="CB51">
        <v>2.36271349</v>
      </c>
      <c r="CC51">
        <v>0</v>
      </c>
      <c r="CD51">
        <v>1.26633956</v>
      </c>
      <c r="CE51">
        <v>1.2966537600000001</v>
      </c>
      <c r="CF51">
        <v>-0.34830556000000001</v>
      </c>
      <c r="CG51">
        <v>0.60595251999999999</v>
      </c>
      <c r="CH51">
        <v>-0.27080598</v>
      </c>
      <c r="CI51">
        <v>0.69837139000000004</v>
      </c>
      <c r="CJ51">
        <v>2.3914729999999999E-2</v>
      </c>
      <c r="CK51">
        <v>-0.35324707</v>
      </c>
      <c r="CL51">
        <v>-4.8291489999999999E-2</v>
      </c>
      <c r="CM51">
        <v>0.58076517999999999</v>
      </c>
      <c r="CN51">
        <v>0.72541518999999999</v>
      </c>
      <c r="CO51">
        <v>-0.20022939000000001</v>
      </c>
      <c r="CP51">
        <v>-0.43475793000000001</v>
      </c>
      <c r="CQ51">
        <v>0.34422587999999998</v>
      </c>
      <c r="CR51">
        <v>-0.48495226000000002</v>
      </c>
      <c r="CS51">
        <v>0.18250256000000001</v>
      </c>
      <c r="CT51">
        <v>-0.16623276000000001</v>
      </c>
      <c r="CU51">
        <v>-9.4743999999999995E-2</v>
      </c>
      <c r="CV51">
        <v>-1.1689752</v>
      </c>
      <c r="CW51">
        <v>-0.52188942000000005</v>
      </c>
      <c r="CX51">
        <v>0.65815442999999996</v>
      </c>
      <c r="CY51">
        <v>9.3649330000000003E-2</v>
      </c>
      <c r="CZ51">
        <v>-0.16819777</v>
      </c>
      <c r="DA51">
        <v>-0.25450494000000001</v>
      </c>
      <c r="DB51">
        <v>0.25513289</v>
      </c>
      <c r="DC51">
        <v>2.5920289999999999E-2</v>
      </c>
      <c r="DD51">
        <v>-2.5292350000000002E-2</v>
      </c>
      <c r="DE51">
        <v>0.26950531</v>
      </c>
      <c r="DF51">
        <v>-0.26887736000000001</v>
      </c>
      <c r="DG51">
        <v>0.1029841</v>
      </c>
      <c r="DH51">
        <v>-0.10235616</v>
      </c>
      <c r="DI51">
        <v>-0.19042195000000001</v>
      </c>
      <c r="DJ51">
        <v>7.7531719999999998E-2</v>
      </c>
      <c r="DK51">
        <v>-0.19522661999999999</v>
      </c>
      <c r="DL51">
        <v>-0.13095082</v>
      </c>
      <c r="DM51">
        <v>-6.0513240000000003E-2</v>
      </c>
      <c r="DN51">
        <v>0.50020885000000004</v>
      </c>
      <c r="DO51">
        <v>0.35778246000000002</v>
      </c>
      <c r="DP51">
        <v>-0.64273818000000005</v>
      </c>
      <c r="DQ51">
        <v>0.94671483000000001</v>
      </c>
      <c r="DR51">
        <v>-0.66113116000000005</v>
      </c>
      <c r="DS51">
        <v>7.7932630000000003E-2</v>
      </c>
      <c r="DT51">
        <v>-0.79014932000000004</v>
      </c>
      <c r="DU51">
        <v>1.3610861400000001</v>
      </c>
      <c r="DV51" s="10">
        <v>-0.64824150000000003</v>
      </c>
      <c r="DW51" s="8" t="s">
        <v>418</v>
      </c>
      <c r="DX51" t="s">
        <v>419</v>
      </c>
      <c r="DY51" s="10" t="s">
        <v>178</v>
      </c>
      <c r="DZ51" s="20">
        <v>37417</v>
      </c>
      <c r="EA51" s="21">
        <v>38081</v>
      </c>
      <c r="EB51" t="s">
        <v>420</v>
      </c>
      <c r="EC51" s="22">
        <v>43837</v>
      </c>
      <c r="ED51" t="b">
        <f t="shared" si="1"/>
        <v>1</v>
      </c>
    </row>
    <row r="52" spans="1:134" x14ac:dyDescent="0.2">
      <c r="A52" s="8" t="s">
        <v>421</v>
      </c>
      <c r="B52" s="8" t="s">
        <v>168</v>
      </c>
      <c r="C52" s="8" t="s">
        <v>188</v>
      </c>
      <c r="D52" s="2" t="s">
        <v>422</v>
      </c>
      <c r="E52" s="4">
        <v>0.43061396472660202</v>
      </c>
      <c r="F52" s="28" t="b">
        <v>0</v>
      </c>
      <c r="G52" s="29">
        <f t="shared" si="2"/>
        <v>0.85623770438839619</v>
      </c>
      <c r="H52" s="5" t="b">
        <f t="shared" si="0"/>
        <v>1</v>
      </c>
      <c r="I52" s="8">
        <v>39</v>
      </c>
      <c r="J52">
        <v>1</v>
      </c>
      <c r="K52">
        <v>21</v>
      </c>
      <c r="L52">
        <v>2897</v>
      </c>
      <c r="M52">
        <v>9</v>
      </c>
      <c r="N52">
        <v>5</v>
      </c>
      <c r="O52">
        <v>64.473649029967802</v>
      </c>
      <c r="P52">
        <v>5</v>
      </c>
      <c r="Q52">
        <v>3</v>
      </c>
      <c r="R52">
        <v>2</v>
      </c>
      <c r="S52" s="10">
        <v>74.8</v>
      </c>
      <c r="T52" s="8">
        <v>-1.33767961068356</v>
      </c>
      <c r="U52">
        <v>7.5957643648752104E-3</v>
      </c>
      <c r="V52">
        <v>-0.77296769484074401</v>
      </c>
      <c r="W52">
        <v>1.6305308308175801</v>
      </c>
      <c r="X52">
        <v>1.2997579909472201</v>
      </c>
      <c r="Y52">
        <v>1.38181348148064</v>
      </c>
      <c r="Z52">
        <v>0.48173833537244198</v>
      </c>
      <c r="AA52">
        <v>1.4284752725705201</v>
      </c>
      <c r="AB52">
        <v>-4.5418899975194001E-2</v>
      </c>
      <c r="AC52">
        <v>-0.68484317603607703</v>
      </c>
      <c r="AD52" s="10">
        <v>2.2116486842517699E-2</v>
      </c>
      <c r="AE52" s="8">
        <v>0</v>
      </c>
      <c r="AF52">
        <v>1</v>
      </c>
      <c r="AG52">
        <v>0</v>
      </c>
      <c r="AH52">
        <v>0</v>
      </c>
      <c r="AI52">
        <v>0</v>
      </c>
      <c r="AJ52">
        <v>0</v>
      </c>
      <c r="AK52">
        <v>0</v>
      </c>
      <c r="AL52">
        <v>0</v>
      </c>
      <c r="AM52">
        <v>0</v>
      </c>
      <c r="AN52">
        <v>0</v>
      </c>
      <c r="AO52">
        <v>0</v>
      </c>
      <c r="AP52">
        <v>0</v>
      </c>
      <c r="AQ52">
        <v>0</v>
      </c>
      <c r="AR52">
        <v>0</v>
      </c>
      <c r="AS52">
        <v>0</v>
      </c>
      <c r="AT52">
        <v>0</v>
      </c>
      <c r="AU52">
        <v>0</v>
      </c>
      <c r="AV52">
        <v>0</v>
      </c>
      <c r="AW52">
        <v>0</v>
      </c>
      <c r="AX52">
        <v>0</v>
      </c>
      <c r="AY52">
        <v>1</v>
      </c>
      <c r="AZ52">
        <v>0</v>
      </c>
      <c r="BA52">
        <v>1</v>
      </c>
      <c r="BB52">
        <v>0</v>
      </c>
      <c r="BC52">
        <v>1</v>
      </c>
      <c r="BD52">
        <v>0</v>
      </c>
      <c r="BE52">
        <v>0</v>
      </c>
      <c r="BF52">
        <v>1</v>
      </c>
      <c r="BG52">
        <v>0</v>
      </c>
      <c r="BH52">
        <v>0</v>
      </c>
      <c r="BI52">
        <v>0</v>
      </c>
      <c r="BJ52">
        <v>1</v>
      </c>
      <c r="BK52">
        <v>0</v>
      </c>
      <c r="BL52">
        <v>0</v>
      </c>
      <c r="BM52">
        <v>0</v>
      </c>
      <c r="BN52">
        <v>1</v>
      </c>
      <c r="BO52">
        <v>0</v>
      </c>
      <c r="BP52">
        <v>0</v>
      </c>
      <c r="BQ52">
        <v>0</v>
      </c>
      <c r="BR52">
        <v>0</v>
      </c>
      <c r="BS52">
        <v>0</v>
      </c>
      <c r="BT52" s="10">
        <v>1</v>
      </c>
      <c r="BU52">
        <v>-4.2648743800000002</v>
      </c>
      <c r="BV52">
        <v>0.17994256</v>
      </c>
      <c r="BW52">
        <v>2.5512239999999999E-2</v>
      </c>
      <c r="BX52">
        <v>1.7140852600000001</v>
      </c>
      <c r="BY52">
        <v>1.2451467300000001</v>
      </c>
      <c r="BZ52">
        <v>4.38303536</v>
      </c>
      <c r="CA52">
        <v>1.0542348399999999</v>
      </c>
      <c r="CB52">
        <v>2.36271349</v>
      </c>
      <c r="CC52">
        <v>0</v>
      </c>
      <c r="CD52">
        <v>1.26633956</v>
      </c>
      <c r="CE52">
        <v>1.2966537600000001</v>
      </c>
      <c r="CF52">
        <v>-0.34830556000000001</v>
      </c>
      <c r="CG52">
        <v>0.60595251999999999</v>
      </c>
      <c r="CH52">
        <v>-0.27080598</v>
      </c>
      <c r="CI52">
        <v>0.69837139000000004</v>
      </c>
      <c r="CJ52">
        <v>2.3914729999999999E-2</v>
      </c>
      <c r="CK52">
        <v>-0.35324707</v>
      </c>
      <c r="CL52">
        <v>-4.8291489999999999E-2</v>
      </c>
      <c r="CM52">
        <v>0.58076517999999999</v>
      </c>
      <c r="CN52">
        <v>0.72541518999999999</v>
      </c>
      <c r="CO52">
        <v>-0.20022939000000001</v>
      </c>
      <c r="CP52">
        <v>-0.43475793000000001</v>
      </c>
      <c r="CQ52">
        <v>0.34422587999999998</v>
      </c>
      <c r="CR52">
        <v>-0.48495226000000002</v>
      </c>
      <c r="CS52">
        <v>0.18250256000000001</v>
      </c>
      <c r="CT52">
        <v>-0.16623276000000001</v>
      </c>
      <c r="CU52">
        <v>-9.4743999999999995E-2</v>
      </c>
      <c r="CV52">
        <v>-1.1689752</v>
      </c>
      <c r="CW52">
        <v>-0.52188942000000005</v>
      </c>
      <c r="CX52">
        <v>0.65815442999999996</v>
      </c>
      <c r="CY52">
        <v>9.3649330000000003E-2</v>
      </c>
      <c r="CZ52">
        <v>-0.16819777</v>
      </c>
      <c r="DA52">
        <v>-0.25450494000000001</v>
      </c>
      <c r="DB52">
        <v>0.25513289</v>
      </c>
      <c r="DC52">
        <v>2.5920289999999999E-2</v>
      </c>
      <c r="DD52">
        <v>-2.5292350000000002E-2</v>
      </c>
      <c r="DE52">
        <v>0.26950531</v>
      </c>
      <c r="DF52">
        <v>-0.26887736000000001</v>
      </c>
      <c r="DG52">
        <v>0.1029841</v>
      </c>
      <c r="DH52">
        <v>-0.10235616</v>
      </c>
      <c r="DI52">
        <v>-0.19042195000000001</v>
      </c>
      <c r="DJ52">
        <v>7.7531719999999998E-2</v>
      </c>
      <c r="DK52">
        <v>-0.19522661999999999</v>
      </c>
      <c r="DL52">
        <v>-0.13095082</v>
      </c>
      <c r="DM52">
        <v>-6.0513240000000003E-2</v>
      </c>
      <c r="DN52">
        <v>0.50020885000000004</v>
      </c>
      <c r="DO52">
        <v>0.35778246000000002</v>
      </c>
      <c r="DP52">
        <v>-0.64273818000000005</v>
      </c>
      <c r="DQ52">
        <v>0.94671483000000001</v>
      </c>
      <c r="DR52">
        <v>-0.66113116000000005</v>
      </c>
      <c r="DS52">
        <v>7.7932630000000003E-2</v>
      </c>
      <c r="DT52">
        <v>-0.79014932000000004</v>
      </c>
      <c r="DU52">
        <v>1.3610861400000001</v>
      </c>
      <c r="DV52" s="10">
        <v>-0.64824150000000003</v>
      </c>
      <c r="DW52" s="8" t="s">
        <v>423</v>
      </c>
      <c r="DX52" t="s">
        <v>424</v>
      </c>
      <c r="DY52" s="10" t="s">
        <v>425</v>
      </c>
      <c r="DZ52" s="20">
        <v>36963</v>
      </c>
      <c r="EA52" s="21">
        <v>39455</v>
      </c>
      <c r="EB52" t="s">
        <v>426</v>
      </c>
      <c r="EC52" s="22">
        <v>44035</v>
      </c>
      <c r="ED52" t="b">
        <f t="shared" si="1"/>
        <v>0</v>
      </c>
    </row>
    <row r="53" spans="1:134" x14ac:dyDescent="0.2">
      <c r="A53" s="8" t="s">
        <v>427</v>
      </c>
      <c r="B53" s="8" t="s">
        <v>127</v>
      </c>
      <c r="C53" s="8" t="s">
        <v>202</v>
      </c>
      <c r="D53" s="2" t="s">
        <v>428</v>
      </c>
      <c r="E53" s="4">
        <v>0.47142533563324401</v>
      </c>
      <c r="F53" s="28" t="b">
        <v>0</v>
      </c>
      <c r="G53" s="29">
        <f t="shared" si="2"/>
        <v>0.23098522348566733</v>
      </c>
      <c r="H53" s="5" t="b">
        <f t="shared" si="0"/>
        <v>0</v>
      </c>
      <c r="I53" s="8">
        <v>65</v>
      </c>
      <c r="J53">
        <v>2</v>
      </c>
      <c r="K53">
        <v>16</v>
      </c>
      <c r="L53">
        <v>3070</v>
      </c>
      <c r="M53">
        <v>6</v>
      </c>
      <c r="N53">
        <v>3</v>
      </c>
      <c r="O53">
        <v>52.379334483288801</v>
      </c>
      <c r="P53">
        <v>3</v>
      </c>
      <c r="Q53">
        <v>5</v>
      </c>
      <c r="R53">
        <v>4</v>
      </c>
      <c r="S53" s="10">
        <v>72.099999999999994</v>
      </c>
      <c r="T53" s="8">
        <v>1.1047129369128199</v>
      </c>
      <c r="U53">
        <v>1.0203643463482399</v>
      </c>
      <c r="V53">
        <v>-1.4189916771564499</v>
      </c>
      <c r="W53">
        <v>1.8322058448352501</v>
      </c>
      <c r="X53">
        <v>0.34522335867264098</v>
      </c>
      <c r="Y53">
        <v>-1.13192030619081E-2</v>
      </c>
      <c r="Z53">
        <v>6.5564560849224393E-2</v>
      </c>
      <c r="AA53">
        <v>8.8725172209350497E-3</v>
      </c>
      <c r="AB53">
        <v>1.4079858992310099</v>
      </c>
      <c r="AC53">
        <v>0.71996333890972197</v>
      </c>
      <c r="AD53" s="10">
        <v>-0.560464142179948</v>
      </c>
      <c r="AE53" s="8">
        <v>0</v>
      </c>
      <c r="AF53">
        <v>0</v>
      </c>
      <c r="AG53">
        <v>0</v>
      </c>
      <c r="AH53">
        <v>0</v>
      </c>
      <c r="AI53">
        <v>0</v>
      </c>
      <c r="AJ53">
        <v>1</v>
      </c>
      <c r="AK53">
        <v>0</v>
      </c>
      <c r="AL53">
        <v>0</v>
      </c>
      <c r="AM53">
        <v>0</v>
      </c>
      <c r="AN53">
        <v>0</v>
      </c>
      <c r="AO53">
        <v>0</v>
      </c>
      <c r="AP53">
        <v>0</v>
      </c>
      <c r="AQ53">
        <v>0</v>
      </c>
      <c r="AR53">
        <v>0</v>
      </c>
      <c r="AS53">
        <v>0</v>
      </c>
      <c r="AT53">
        <v>0</v>
      </c>
      <c r="AU53">
        <v>0</v>
      </c>
      <c r="AV53">
        <v>0</v>
      </c>
      <c r="AW53">
        <v>0</v>
      </c>
      <c r="AX53">
        <v>0</v>
      </c>
      <c r="AY53">
        <v>0</v>
      </c>
      <c r="AZ53">
        <v>1</v>
      </c>
      <c r="BA53">
        <v>1</v>
      </c>
      <c r="BB53">
        <v>0</v>
      </c>
      <c r="BC53">
        <v>0</v>
      </c>
      <c r="BD53">
        <v>1</v>
      </c>
      <c r="BE53">
        <v>1</v>
      </c>
      <c r="BF53">
        <v>0</v>
      </c>
      <c r="BG53">
        <v>0</v>
      </c>
      <c r="BH53">
        <v>0</v>
      </c>
      <c r="BI53">
        <v>1</v>
      </c>
      <c r="BJ53">
        <v>0</v>
      </c>
      <c r="BK53">
        <v>0</v>
      </c>
      <c r="BL53">
        <v>0</v>
      </c>
      <c r="BM53">
        <v>0</v>
      </c>
      <c r="BN53">
        <v>0</v>
      </c>
      <c r="BO53">
        <v>0</v>
      </c>
      <c r="BP53">
        <v>1</v>
      </c>
      <c r="BQ53">
        <v>0</v>
      </c>
      <c r="BR53">
        <v>1</v>
      </c>
      <c r="BS53">
        <v>0</v>
      </c>
      <c r="BT53" s="10">
        <v>0</v>
      </c>
      <c r="BU53">
        <v>-4.2648743800000002</v>
      </c>
      <c r="BV53">
        <v>0.17994256</v>
      </c>
      <c r="BW53">
        <v>2.5512239999999999E-2</v>
      </c>
      <c r="BX53">
        <v>1.7140852600000001</v>
      </c>
      <c r="BY53">
        <v>1.2451467300000001</v>
      </c>
      <c r="BZ53">
        <v>4.38303536</v>
      </c>
      <c r="CA53">
        <v>1.0542348399999999</v>
      </c>
      <c r="CB53">
        <v>2.36271349</v>
      </c>
      <c r="CC53">
        <v>0</v>
      </c>
      <c r="CD53">
        <v>1.26633956</v>
      </c>
      <c r="CE53">
        <v>1.2966537600000001</v>
      </c>
      <c r="CF53">
        <v>-0.34830556000000001</v>
      </c>
      <c r="CG53">
        <v>0.60595251999999999</v>
      </c>
      <c r="CH53">
        <v>-0.27080598</v>
      </c>
      <c r="CI53">
        <v>0.69837139000000004</v>
      </c>
      <c r="CJ53">
        <v>2.3914729999999999E-2</v>
      </c>
      <c r="CK53">
        <v>-0.35324707</v>
      </c>
      <c r="CL53">
        <v>-4.8291489999999999E-2</v>
      </c>
      <c r="CM53">
        <v>0.58076517999999999</v>
      </c>
      <c r="CN53">
        <v>0.72541518999999999</v>
      </c>
      <c r="CO53">
        <v>-0.20022939000000001</v>
      </c>
      <c r="CP53">
        <v>-0.43475793000000001</v>
      </c>
      <c r="CQ53">
        <v>0.34422587999999998</v>
      </c>
      <c r="CR53">
        <v>-0.48495226000000002</v>
      </c>
      <c r="CS53">
        <v>0.18250256000000001</v>
      </c>
      <c r="CT53">
        <v>-0.16623276000000001</v>
      </c>
      <c r="CU53">
        <v>-9.4743999999999995E-2</v>
      </c>
      <c r="CV53">
        <v>-1.1689752</v>
      </c>
      <c r="CW53">
        <v>-0.52188942000000005</v>
      </c>
      <c r="CX53">
        <v>0.65815442999999996</v>
      </c>
      <c r="CY53">
        <v>9.3649330000000003E-2</v>
      </c>
      <c r="CZ53">
        <v>-0.16819777</v>
      </c>
      <c r="DA53">
        <v>-0.25450494000000001</v>
      </c>
      <c r="DB53">
        <v>0.25513289</v>
      </c>
      <c r="DC53">
        <v>2.5920289999999999E-2</v>
      </c>
      <c r="DD53">
        <v>-2.5292350000000002E-2</v>
      </c>
      <c r="DE53">
        <v>0.26950531</v>
      </c>
      <c r="DF53">
        <v>-0.26887736000000001</v>
      </c>
      <c r="DG53">
        <v>0.1029841</v>
      </c>
      <c r="DH53">
        <v>-0.10235616</v>
      </c>
      <c r="DI53">
        <v>-0.19042195000000001</v>
      </c>
      <c r="DJ53">
        <v>7.7531719999999998E-2</v>
      </c>
      <c r="DK53">
        <v>-0.19522661999999999</v>
      </c>
      <c r="DL53">
        <v>-0.13095082</v>
      </c>
      <c r="DM53">
        <v>-6.0513240000000003E-2</v>
      </c>
      <c r="DN53">
        <v>0.50020885000000004</v>
      </c>
      <c r="DO53">
        <v>0.35778246000000002</v>
      </c>
      <c r="DP53">
        <v>-0.64273818000000005</v>
      </c>
      <c r="DQ53">
        <v>0.94671483000000001</v>
      </c>
      <c r="DR53">
        <v>-0.66113116000000005</v>
      </c>
      <c r="DS53">
        <v>7.7932630000000003E-2</v>
      </c>
      <c r="DT53">
        <v>-0.79014932000000004</v>
      </c>
      <c r="DU53">
        <v>1.3610861400000001</v>
      </c>
      <c r="DV53" s="10">
        <v>-0.64824150000000003</v>
      </c>
      <c r="DW53" s="8" t="s">
        <v>429</v>
      </c>
      <c r="DX53" t="s">
        <v>430</v>
      </c>
      <c r="DY53" s="10" t="s">
        <v>431</v>
      </c>
      <c r="DZ53" s="20">
        <v>36163</v>
      </c>
      <c r="EA53" s="21">
        <v>37625</v>
      </c>
      <c r="EB53" t="s">
        <v>432</v>
      </c>
      <c r="EC53" s="22">
        <v>45439</v>
      </c>
      <c r="ED53" t="b">
        <f t="shared" si="1"/>
        <v>1</v>
      </c>
    </row>
    <row r="54" spans="1:134" x14ac:dyDescent="0.2">
      <c r="A54" s="8" t="s">
        <v>433</v>
      </c>
      <c r="B54" s="8" t="s">
        <v>127</v>
      </c>
      <c r="C54" s="8" t="s">
        <v>363</v>
      </c>
      <c r="D54" s="2">
        <f>1-610-719-14</f>
        <v>-1342</v>
      </c>
      <c r="E54" s="4">
        <v>0.50845170167982101</v>
      </c>
      <c r="F54" s="28" t="b">
        <v>0</v>
      </c>
      <c r="G54" s="29">
        <f t="shared" si="2"/>
        <v>3.5187785953461723E-6</v>
      </c>
      <c r="H54" s="5" t="b">
        <f t="shared" si="0"/>
        <v>0</v>
      </c>
      <c r="I54" s="8">
        <v>38</v>
      </c>
      <c r="J54">
        <v>0</v>
      </c>
      <c r="K54">
        <v>18</v>
      </c>
      <c r="L54">
        <v>1771</v>
      </c>
      <c r="M54">
        <v>2</v>
      </c>
      <c r="N54">
        <v>5</v>
      </c>
      <c r="O54">
        <v>14.2258508399105</v>
      </c>
      <c r="P54">
        <v>3</v>
      </c>
      <c r="Q54">
        <v>2</v>
      </c>
      <c r="R54">
        <v>5</v>
      </c>
      <c r="S54" s="10">
        <v>76.900000000000006</v>
      </c>
      <c r="T54" s="8">
        <v>-1.4316177855911101</v>
      </c>
      <c r="U54">
        <v>-1.00517281761849</v>
      </c>
      <c r="V54">
        <v>-1.16058208423016</v>
      </c>
      <c r="W54">
        <v>0.31789461241357098</v>
      </c>
      <c r="X54">
        <v>-0.92748948436013701</v>
      </c>
      <c r="Y54">
        <v>1.38181348148064</v>
      </c>
      <c r="Z54">
        <v>-1.2473233450995</v>
      </c>
      <c r="AA54">
        <v>8.8725172209350497E-3</v>
      </c>
      <c r="AB54">
        <v>-0.772121299578298</v>
      </c>
      <c r="AC54">
        <v>1.42236659638262</v>
      </c>
      <c r="AD54" s="10">
        <v>0.47523475385999198</v>
      </c>
      <c r="AE54" s="8">
        <v>0</v>
      </c>
      <c r="AF54">
        <v>0</v>
      </c>
      <c r="AG54">
        <v>0</v>
      </c>
      <c r="AH54">
        <v>0</v>
      </c>
      <c r="AI54">
        <v>0</v>
      </c>
      <c r="AJ54">
        <v>1</v>
      </c>
      <c r="AK54">
        <v>0</v>
      </c>
      <c r="AL54">
        <v>0</v>
      </c>
      <c r="AM54">
        <v>0</v>
      </c>
      <c r="AN54">
        <v>0</v>
      </c>
      <c r="AO54">
        <v>0</v>
      </c>
      <c r="AP54">
        <v>0</v>
      </c>
      <c r="AQ54">
        <v>0</v>
      </c>
      <c r="AR54">
        <v>0</v>
      </c>
      <c r="AS54">
        <v>0</v>
      </c>
      <c r="AT54">
        <v>0</v>
      </c>
      <c r="AU54">
        <v>0</v>
      </c>
      <c r="AV54">
        <v>0</v>
      </c>
      <c r="AW54">
        <v>0</v>
      </c>
      <c r="AX54">
        <v>0</v>
      </c>
      <c r="AY54">
        <v>0</v>
      </c>
      <c r="AZ54">
        <v>1</v>
      </c>
      <c r="BA54">
        <v>1</v>
      </c>
      <c r="BB54">
        <v>0</v>
      </c>
      <c r="BC54">
        <v>0</v>
      </c>
      <c r="BD54">
        <v>1</v>
      </c>
      <c r="BE54">
        <v>1</v>
      </c>
      <c r="BF54">
        <v>0</v>
      </c>
      <c r="BG54">
        <v>0</v>
      </c>
      <c r="BH54">
        <v>0</v>
      </c>
      <c r="BI54">
        <v>1</v>
      </c>
      <c r="BJ54">
        <v>0</v>
      </c>
      <c r="BK54">
        <v>0</v>
      </c>
      <c r="BL54">
        <v>0</v>
      </c>
      <c r="BM54">
        <v>0</v>
      </c>
      <c r="BN54">
        <v>1</v>
      </c>
      <c r="BO54">
        <v>0</v>
      </c>
      <c r="BP54">
        <v>0</v>
      </c>
      <c r="BQ54">
        <v>0</v>
      </c>
      <c r="BR54">
        <v>1</v>
      </c>
      <c r="BS54">
        <v>0</v>
      </c>
      <c r="BT54" s="10">
        <v>0</v>
      </c>
      <c r="BU54">
        <v>-4.2648743800000002</v>
      </c>
      <c r="BV54">
        <v>0.17994256</v>
      </c>
      <c r="BW54">
        <v>2.5512239999999999E-2</v>
      </c>
      <c r="BX54">
        <v>1.7140852600000001</v>
      </c>
      <c r="BY54">
        <v>1.2451467300000001</v>
      </c>
      <c r="BZ54">
        <v>4.38303536</v>
      </c>
      <c r="CA54">
        <v>1.0542348399999999</v>
      </c>
      <c r="CB54">
        <v>2.36271349</v>
      </c>
      <c r="CC54">
        <v>0</v>
      </c>
      <c r="CD54">
        <v>1.26633956</v>
      </c>
      <c r="CE54">
        <v>1.2966537600000001</v>
      </c>
      <c r="CF54">
        <v>-0.34830556000000001</v>
      </c>
      <c r="CG54">
        <v>0.60595251999999999</v>
      </c>
      <c r="CH54">
        <v>-0.27080598</v>
      </c>
      <c r="CI54">
        <v>0.69837139000000004</v>
      </c>
      <c r="CJ54">
        <v>2.3914729999999999E-2</v>
      </c>
      <c r="CK54">
        <v>-0.35324707</v>
      </c>
      <c r="CL54">
        <v>-4.8291489999999999E-2</v>
      </c>
      <c r="CM54">
        <v>0.58076517999999999</v>
      </c>
      <c r="CN54">
        <v>0.72541518999999999</v>
      </c>
      <c r="CO54">
        <v>-0.20022939000000001</v>
      </c>
      <c r="CP54">
        <v>-0.43475793000000001</v>
      </c>
      <c r="CQ54">
        <v>0.34422587999999998</v>
      </c>
      <c r="CR54">
        <v>-0.48495226000000002</v>
      </c>
      <c r="CS54">
        <v>0.18250256000000001</v>
      </c>
      <c r="CT54">
        <v>-0.16623276000000001</v>
      </c>
      <c r="CU54">
        <v>-9.4743999999999995E-2</v>
      </c>
      <c r="CV54">
        <v>-1.1689752</v>
      </c>
      <c r="CW54">
        <v>-0.52188942000000005</v>
      </c>
      <c r="CX54">
        <v>0.65815442999999996</v>
      </c>
      <c r="CY54">
        <v>9.3649330000000003E-2</v>
      </c>
      <c r="CZ54">
        <v>-0.16819777</v>
      </c>
      <c r="DA54">
        <v>-0.25450494000000001</v>
      </c>
      <c r="DB54">
        <v>0.25513289</v>
      </c>
      <c r="DC54">
        <v>2.5920289999999999E-2</v>
      </c>
      <c r="DD54">
        <v>-2.5292350000000002E-2</v>
      </c>
      <c r="DE54">
        <v>0.26950531</v>
      </c>
      <c r="DF54">
        <v>-0.26887736000000001</v>
      </c>
      <c r="DG54">
        <v>0.1029841</v>
      </c>
      <c r="DH54">
        <v>-0.10235616</v>
      </c>
      <c r="DI54">
        <v>-0.19042195000000001</v>
      </c>
      <c r="DJ54">
        <v>7.7531719999999998E-2</v>
      </c>
      <c r="DK54">
        <v>-0.19522661999999999</v>
      </c>
      <c r="DL54">
        <v>-0.13095082</v>
      </c>
      <c r="DM54">
        <v>-6.0513240000000003E-2</v>
      </c>
      <c r="DN54">
        <v>0.50020885000000004</v>
      </c>
      <c r="DO54">
        <v>0.35778246000000002</v>
      </c>
      <c r="DP54">
        <v>-0.64273818000000005</v>
      </c>
      <c r="DQ54">
        <v>0.94671483000000001</v>
      </c>
      <c r="DR54">
        <v>-0.66113116000000005</v>
      </c>
      <c r="DS54">
        <v>7.7932630000000003E-2</v>
      </c>
      <c r="DT54">
        <v>-0.79014932000000004</v>
      </c>
      <c r="DU54">
        <v>1.3610861400000001</v>
      </c>
      <c r="DV54" s="10">
        <v>-0.64824150000000003</v>
      </c>
      <c r="DW54" s="8" t="s">
        <v>434</v>
      </c>
      <c r="DX54" t="s">
        <v>435</v>
      </c>
      <c r="DY54" s="10" t="s">
        <v>436</v>
      </c>
      <c r="DZ54" s="20">
        <v>37950</v>
      </c>
      <c r="EA54" s="21">
        <v>38963</v>
      </c>
      <c r="EB54" t="s">
        <v>437</v>
      </c>
      <c r="EC54" s="22">
        <v>45275</v>
      </c>
      <c r="ED54" t="b">
        <f t="shared" si="1"/>
        <v>1</v>
      </c>
    </row>
    <row r="55" spans="1:134" x14ac:dyDescent="0.2">
      <c r="A55" s="8" t="s">
        <v>438</v>
      </c>
      <c r="B55" s="8" t="s">
        <v>127</v>
      </c>
      <c r="C55" s="8" t="s">
        <v>399</v>
      </c>
      <c r="D55" s="2" t="s">
        <v>439</v>
      </c>
      <c r="E55" s="4">
        <v>0.68465379949148497</v>
      </c>
      <c r="F55" s="28" t="b">
        <v>1</v>
      </c>
      <c r="G55" s="29">
        <f t="shared" si="2"/>
        <v>5.6383997356615707E-2</v>
      </c>
      <c r="H55" s="5" t="b">
        <f t="shared" si="0"/>
        <v>0</v>
      </c>
      <c r="I55" s="8">
        <v>37</v>
      </c>
      <c r="J55">
        <v>1</v>
      </c>
      <c r="K55">
        <v>33</v>
      </c>
      <c r="L55">
        <v>2993</v>
      </c>
      <c r="M55">
        <v>3</v>
      </c>
      <c r="N55">
        <v>5</v>
      </c>
      <c r="O55">
        <v>56.493566412409301</v>
      </c>
      <c r="P55">
        <v>4</v>
      </c>
      <c r="Q55">
        <v>1</v>
      </c>
      <c r="R55">
        <v>4</v>
      </c>
      <c r="S55" s="10">
        <v>80.5</v>
      </c>
      <c r="T55" s="8">
        <v>-1.5255559604986699</v>
      </c>
      <c r="U55">
        <v>7.5957643648752104E-3</v>
      </c>
      <c r="V55">
        <v>0.77748986271695397</v>
      </c>
      <c r="W55">
        <v>1.74244297732449</v>
      </c>
      <c r="X55">
        <v>-0.60931127360194304</v>
      </c>
      <c r="Y55">
        <v>1.38181348148064</v>
      </c>
      <c r="Z55">
        <v>0.20713814276637099</v>
      </c>
      <c r="AA55">
        <v>0.71867389489572897</v>
      </c>
      <c r="AB55">
        <v>-1.4988236991813999</v>
      </c>
      <c r="AC55">
        <v>0.71996333890972197</v>
      </c>
      <c r="AD55" s="10">
        <v>1.2520089258899401</v>
      </c>
      <c r="AE55" s="8">
        <v>0</v>
      </c>
      <c r="AF55">
        <v>0</v>
      </c>
      <c r="AG55">
        <v>0</v>
      </c>
      <c r="AH55">
        <v>0</v>
      </c>
      <c r="AI55">
        <v>0</v>
      </c>
      <c r="AJ55">
        <v>0</v>
      </c>
      <c r="AK55">
        <v>0</v>
      </c>
      <c r="AL55">
        <v>0</v>
      </c>
      <c r="AM55">
        <v>0</v>
      </c>
      <c r="AN55">
        <v>0</v>
      </c>
      <c r="AO55">
        <v>0</v>
      </c>
      <c r="AP55">
        <v>0</v>
      </c>
      <c r="AQ55">
        <v>0</v>
      </c>
      <c r="AR55">
        <v>0</v>
      </c>
      <c r="AS55">
        <v>1</v>
      </c>
      <c r="AT55">
        <v>0</v>
      </c>
      <c r="AU55">
        <v>0</v>
      </c>
      <c r="AV55">
        <v>0</v>
      </c>
      <c r="AW55">
        <v>0</v>
      </c>
      <c r="AX55">
        <v>0</v>
      </c>
      <c r="AY55">
        <v>0</v>
      </c>
      <c r="AZ55">
        <v>1</v>
      </c>
      <c r="BA55">
        <v>0</v>
      </c>
      <c r="BB55">
        <v>1</v>
      </c>
      <c r="BC55">
        <v>0</v>
      </c>
      <c r="BD55">
        <v>1</v>
      </c>
      <c r="BE55">
        <v>1</v>
      </c>
      <c r="BF55">
        <v>0</v>
      </c>
      <c r="BG55">
        <v>0</v>
      </c>
      <c r="BH55">
        <v>0</v>
      </c>
      <c r="BI55">
        <v>0</v>
      </c>
      <c r="BJ55">
        <v>0</v>
      </c>
      <c r="BK55">
        <v>1</v>
      </c>
      <c r="BL55">
        <v>0</v>
      </c>
      <c r="BM55">
        <v>1</v>
      </c>
      <c r="BN55">
        <v>0</v>
      </c>
      <c r="BO55">
        <v>0</v>
      </c>
      <c r="BP55">
        <v>0</v>
      </c>
      <c r="BQ55">
        <v>1</v>
      </c>
      <c r="BR55">
        <v>0</v>
      </c>
      <c r="BS55">
        <v>0</v>
      </c>
      <c r="BT55" s="10">
        <v>0</v>
      </c>
      <c r="BU55">
        <v>-4.2648743800000002</v>
      </c>
      <c r="BV55">
        <v>0.17994256</v>
      </c>
      <c r="BW55">
        <v>2.5512239999999999E-2</v>
      </c>
      <c r="BX55">
        <v>1.7140852600000001</v>
      </c>
      <c r="BY55">
        <v>1.2451467300000001</v>
      </c>
      <c r="BZ55">
        <v>4.38303536</v>
      </c>
      <c r="CA55">
        <v>1.0542348399999999</v>
      </c>
      <c r="CB55">
        <v>2.36271349</v>
      </c>
      <c r="CC55">
        <v>0</v>
      </c>
      <c r="CD55">
        <v>1.26633956</v>
      </c>
      <c r="CE55">
        <v>1.2966537600000001</v>
      </c>
      <c r="CF55">
        <v>-0.34830556000000001</v>
      </c>
      <c r="CG55">
        <v>0.60595251999999999</v>
      </c>
      <c r="CH55">
        <v>-0.27080598</v>
      </c>
      <c r="CI55">
        <v>0.69837139000000004</v>
      </c>
      <c r="CJ55">
        <v>2.3914729999999999E-2</v>
      </c>
      <c r="CK55">
        <v>-0.35324707</v>
      </c>
      <c r="CL55">
        <v>-4.8291489999999999E-2</v>
      </c>
      <c r="CM55">
        <v>0.58076517999999999</v>
      </c>
      <c r="CN55">
        <v>0.72541518999999999</v>
      </c>
      <c r="CO55">
        <v>-0.20022939000000001</v>
      </c>
      <c r="CP55">
        <v>-0.43475793000000001</v>
      </c>
      <c r="CQ55">
        <v>0.34422587999999998</v>
      </c>
      <c r="CR55">
        <v>-0.48495226000000002</v>
      </c>
      <c r="CS55">
        <v>0.18250256000000001</v>
      </c>
      <c r="CT55">
        <v>-0.16623276000000001</v>
      </c>
      <c r="CU55">
        <v>-9.4743999999999995E-2</v>
      </c>
      <c r="CV55">
        <v>-1.1689752</v>
      </c>
      <c r="CW55">
        <v>-0.52188942000000005</v>
      </c>
      <c r="CX55">
        <v>0.65815442999999996</v>
      </c>
      <c r="CY55">
        <v>9.3649330000000003E-2</v>
      </c>
      <c r="CZ55">
        <v>-0.16819777</v>
      </c>
      <c r="DA55">
        <v>-0.25450494000000001</v>
      </c>
      <c r="DB55">
        <v>0.25513289</v>
      </c>
      <c r="DC55">
        <v>2.5920289999999999E-2</v>
      </c>
      <c r="DD55">
        <v>-2.5292350000000002E-2</v>
      </c>
      <c r="DE55">
        <v>0.26950531</v>
      </c>
      <c r="DF55">
        <v>-0.26887736000000001</v>
      </c>
      <c r="DG55">
        <v>0.1029841</v>
      </c>
      <c r="DH55">
        <v>-0.10235616</v>
      </c>
      <c r="DI55">
        <v>-0.19042195000000001</v>
      </c>
      <c r="DJ55">
        <v>7.7531719999999998E-2</v>
      </c>
      <c r="DK55">
        <v>-0.19522661999999999</v>
      </c>
      <c r="DL55">
        <v>-0.13095082</v>
      </c>
      <c r="DM55">
        <v>-6.0513240000000003E-2</v>
      </c>
      <c r="DN55">
        <v>0.50020885000000004</v>
      </c>
      <c r="DO55">
        <v>0.35778246000000002</v>
      </c>
      <c r="DP55">
        <v>-0.64273818000000005</v>
      </c>
      <c r="DQ55">
        <v>0.94671483000000001</v>
      </c>
      <c r="DR55">
        <v>-0.66113116000000005</v>
      </c>
      <c r="DS55">
        <v>7.7932630000000003E-2</v>
      </c>
      <c r="DT55">
        <v>-0.79014932000000004</v>
      </c>
      <c r="DU55">
        <v>1.3610861400000001</v>
      </c>
      <c r="DV55" s="10">
        <v>-0.64824150000000003</v>
      </c>
      <c r="DW55" s="8" t="s">
        <v>440</v>
      </c>
      <c r="DX55" t="s">
        <v>441</v>
      </c>
      <c r="DY55" s="10" t="s">
        <v>442</v>
      </c>
      <c r="DZ55" s="20">
        <v>37782</v>
      </c>
      <c r="EA55" s="21">
        <v>39710</v>
      </c>
      <c r="EB55" t="s">
        <v>443</v>
      </c>
      <c r="EC55" s="22">
        <v>43962</v>
      </c>
      <c r="ED55" t="b">
        <f t="shared" si="1"/>
        <v>0</v>
      </c>
    </row>
    <row r="56" spans="1:134" x14ac:dyDescent="0.2">
      <c r="A56" s="8" t="s">
        <v>444</v>
      </c>
      <c r="B56" s="8" t="s">
        <v>127</v>
      </c>
      <c r="C56" s="8" t="s">
        <v>188</v>
      </c>
      <c r="D56" s="2" t="s">
        <v>445</v>
      </c>
      <c r="E56" s="4">
        <v>0.60903389731574897</v>
      </c>
      <c r="F56" s="28" t="b">
        <v>1</v>
      </c>
      <c r="G56" s="29">
        <f t="shared" si="2"/>
        <v>5.827465710229577E-2</v>
      </c>
      <c r="H56" s="5" t="b">
        <f t="shared" si="0"/>
        <v>0</v>
      </c>
      <c r="I56" s="8">
        <v>70</v>
      </c>
      <c r="J56">
        <v>3</v>
      </c>
      <c r="K56">
        <v>16</v>
      </c>
      <c r="L56">
        <v>3437</v>
      </c>
      <c r="M56">
        <v>3</v>
      </c>
      <c r="N56">
        <v>3</v>
      </c>
      <c r="O56">
        <v>97.850281991208007</v>
      </c>
      <c r="P56">
        <v>3</v>
      </c>
      <c r="Q56">
        <v>5</v>
      </c>
      <c r="R56">
        <v>1</v>
      </c>
      <c r="S56" s="10">
        <v>67.099999999999994</v>
      </c>
      <c r="T56" s="8">
        <v>1.5744038114505901</v>
      </c>
      <c r="U56">
        <v>2.03313292833161</v>
      </c>
      <c r="V56">
        <v>-1.4189916771564499</v>
      </c>
      <c r="W56">
        <v>2.2600366549189701</v>
      </c>
      <c r="X56">
        <v>-0.60931127360194304</v>
      </c>
      <c r="Y56">
        <v>-1.13192030619081E-2</v>
      </c>
      <c r="Z56">
        <v>1.6302514872955201</v>
      </c>
      <c r="AA56">
        <v>8.8725172209350497E-3</v>
      </c>
      <c r="AB56">
        <v>1.4079858992310099</v>
      </c>
      <c r="AC56">
        <v>-1.38724643350897</v>
      </c>
      <c r="AD56" s="10">
        <v>-1.6393171588882101</v>
      </c>
      <c r="AE56" s="8">
        <v>0</v>
      </c>
      <c r="AF56">
        <v>0</v>
      </c>
      <c r="AG56">
        <v>0</v>
      </c>
      <c r="AH56">
        <v>0</v>
      </c>
      <c r="AI56">
        <v>0</v>
      </c>
      <c r="AJ56">
        <v>0</v>
      </c>
      <c r="AK56">
        <v>0</v>
      </c>
      <c r="AL56">
        <v>0</v>
      </c>
      <c r="AM56">
        <v>0</v>
      </c>
      <c r="AN56">
        <v>0</v>
      </c>
      <c r="AO56">
        <v>0</v>
      </c>
      <c r="AP56">
        <v>0</v>
      </c>
      <c r="AQ56">
        <v>0</v>
      </c>
      <c r="AR56">
        <v>0</v>
      </c>
      <c r="AS56">
        <v>0</v>
      </c>
      <c r="AT56">
        <v>0</v>
      </c>
      <c r="AU56">
        <v>0</v>
      </c>
      <c r="AV56">
        <v>1</v>
      </c>
      <c r="AW56">
        <v>0</v>
      </c>
      <c r="AX56">
        <v>0</v>
      </c>
      <c r="AY56">
        <v>1</v>
      </c>
      <c r="AZ56">
        <v>0</v>
      </c>
      <c r="BA56">
        <v>0</v>
      </c>
      <c r="BB56">
        <v>1</v>
      </c>
      <c r="BC56">
        <v>1</v>
      </c>
      <c r="BD56">
        <v>0</v>
      </c>
      <c r="BE56">
        <v>0</v>
      </c>
      <c r="BF56">
        <v>1</v>
      </c>
      <c r="BG56">
        <v>0</v>
      </c>
      <c r="BH56">
        <v>0</v>
      </c>
      <c r="BI56">
        <v>1</v>
      </c>
      <c r="BJ56">
        <v>0</v>
      </c>
      <c r="BK56">
        <v>0</v>
      </c>
      <c r="BL56">
        <v>0</v>
      </c>
      <c r="BM56">
        <v>0</v>
      </c>
      <c r="BN56">
        <v>0</v>
      </c>
      <c r="BO56">
        <v>0</v>
      </c>
      <c r="BP56">
        <v>1</v>
      </c>
      <c r="BQ56">
        <v>0</v>
      </c>
      <c r="BR56">
        <v>0</v>
      </c>
      <c r="BS56">
        <v>0</v>
      </c>
      <c r="BT56" s="10">
        <v>1</v>
      </c>
      <c r="BU56">
        <v>-4.2648743800000002</v>
      </c>
      <c r="BV56">
        <v>0.17994256</v>
      </c>
      <c r="BW56">
        <v>2.5512239999999999E-2</v>
      </c>
      <c r="BX56">
        <v>1.7140852600000001</v>
      </c>
      <c r="BY56">
        <v>1.2451467300000001</v>
      </c>
      <c r="BZ56">
        <v>4.38303536</v>
      </c>
      <c r="CA56">
        <v>1.0542348399999999</v>
      </c>
      <c r="CB56">
        <v>2.36271349</v>
      </c>
      <c r="CC56">
        <v>0</v>
      </c>
      <c r="CD56">
        <v>1.26633956</v>
      </c>
      <c r="CE56">
        <v>1.2966537600000001</v>
      </c>
      <c r="CF56">
        <v>-0.34830556000000001</v>
      </c>
      <c r="CG56">
        <v>0.60595251999999999</v>
      </c>
      <c r="CH56">
        <v>-0.27080598</v>
      </c>
      <c r="CI56">
        <v>0.69837139000000004</v>
      </c>
      <c r="CJ56">
        <v>2.3914729999999999E-2</v>
      </c>
      <c r="CK56">
        <v>-0.35324707</v>
      </c>
      <c r="CL56">
        <v>-4.8291489999999999E-2</v>
      </c>
      <c r="CM56">
        <v>0.58076517999999999</v>
      </c>
      <c r="CN56">
        <v>0.72541518999999999</v>
      </c>
      <c r="CO56">
        <v>-0.20022939000000001</v>
      </c>
      <c r="CP56">
        <v>-0.43475793000000001</v>
      </c>
      <c r="CQ56">
        <v>0.34422587999999998</v>
      </c>
      <c r="CR56">
        <v>-0.48495226000000002</v>
      </c>
      <c r="CS56">
        <v>0.18250256000000001</v>
      </c>
      <c r="CT56">
        <v>-0.16623276000000001</v>
      </c>
      <c r="CU56">
        <v>-9.4743999999999995E-2</v>
      </c>
      <c r="CV56">
        <v>-1.1689752</v>
      </c>
      <c r="CW56">
        <v>-0.52188942000000005</v>
      </c>
      <c r="CX56">
        <v>0.65815442999999996</v>
      </c>
      <c r="CY56">
        <v>9.3649330000000003E-2</v>
      </c>
      <c r="CZ56">
        <v>-0.16819777</v>
      </c>
      <c r="DA56">
        <v>-0.25450494000000001</v>
      </c>
      <c r="DB56">
        <v>0.25513289</v>
      </c>
      <c r="DC56">
        <v>2.5920289999999999E-2</v>
      </c>
      <c r="DD56">
        <v>-2.5292350000000002E-2</v>
      </c>
      <c r="DE56">
        <v>0.26950531</v>
      </c>
      <c r="DF56">
        <v>-0.26887736000000001</v>
      </c>
      <c r="DG56">
        <v>0.1029841</v>
      </c>
      <c r="DH56">
        <v>-0.10235616</v>
      </c>
      <c r="DI56">
        <v>-0.19042195000000001</v>
      </c>
      <c r="DJ56">
        <v>7.7531719999999998E-2</v>
      </c>
      <c r="DK56">
        <v>-0.19522661999999999</v>
      </c>
      <c r="DL56">
        <v>-0.13095082</v>
      </c>
      <c r="DM56">
        <v>-6.0513240000000003E-2</v>
      </c>
      <c r="DN56">
        <v>0.50020885000000004</v>
      </c>
      <c r="DO56">
        <v>0.35778246000000002</v>
      </c>
      <c r="DP56">
        <v>-0.64273818000000005</v>
      </c>
      <c r="DQ56">
        <v>0.94671483000000001</v>
      </c>
      <c r="DR56">
        <v>-0.66113116000000005</v>
      </c>
      <c r="DS56">
        <v>7.7932630000000003E-2</v>
      </c>
      <c r="DT56">
        <v>-0.79014932000000004</v>
      </c>
      <c r="DU56">
        <v>1.3610861400000001</v>
      </c>
      <c r="DV56" s="10">
        <v>-0.64824150000000003</v>
      </c>
      <c r="DW56" s="8" t="s">
        <v>446</v>
      </c>
      <c r="DX56" t="s">
        <v>447</v>
      </c>
      <c r="DY56" s="10" t="s">
        <v>448</v>
      </c>
      <c r="DZ56" s="20">
        <v>36614</v>
      </c>
      <c r="EA56" s="21">
        <v>37910</v>
      </c>
      <c r="EB56" t="s">
        <v>449</v>
      </c>
      <c r="EC56" s="22">
        <v>44253</v>
      </c>
      <c r="ED56" t="b">
        <f t="shared" si="1"/>
        <v>0</v>
      </c>
    </row>
    <row r="57" spans="1:134" x14ac:dyDescent="0.2">
      <c r="A57" s="8" t="s">
        <v>450</v>
      </c>
      <c r="B57" s="8" t="s">
        <v>119</v>
      </c>
      <c r="C57" s="8" t="s">
        <v>128</v>
      </c>
      <c r="D57" s="2" t="s">
        <v>451</v>
      </c>
      <c r="E57" s="4">
        <v>0.44686302614690598</v>
      </c>
      <c r="F57" s="28" t="b">
        <v>0</v>
      </c>
      <c r="G57" s="29">
        <f t="shared" si="2"/>
        <v>0.44069608283745548</v>
      </c>
      <c r="H57" s="5" t="b">
        <f t="shared" si="0"/>
        <v>0</v>
      </c>
      <c r="I57" s="8">
        <v>53</v>
      </c>
      <c r="J57">
        <v>0</v>
      </c>
      <c r="K57">
        <v>39</v>
      </c>
      <c r="L57">
        <v>2916</v>
      </c>
      <c r="M57">
        <v>7</v>
      </c>
      <c r="N57">
        <v>1</v>
      </c>
      <c r="O57">
        <v>20.931513073453299</v>
      </c>
      <c r="P57">
        <v>4</v>
      </c>
      <c r="Q57">
        <v>5</v>
      </c>
      <c r="R57">
        <v>1</v>
      </c>
      <c r="S57" s="10">
        <v>81.599999999999994</v>
      </c>
      <c r="T57" s="8">
        <v>-2.2545161977812998E-2</v>
      </c>
      <c r="U57">
        <v>-1.00517281761849</v>
      </c>
      <c r="V57">
        <v>1.5527186414958001</v>
      </c>
      <c r="W57">
        <v>1.65268010981374</v>
      </c>
      <c r="X57">
        <v>0.66340156943083595</v>
      </c>
      <c r="Y57">
        <v>-1.4044518876044501</v>
      </c>
      <c r="Z57">
        <v>-1.0165768442010601</v>
      </c>
      <c r="AA57">
        <v>0.71867389489572897</v>
      </c>
      <c r="AB57">
        <v>1.4079858992310099</v>
      </c>
      <c r="AC57">
        <v>-1.38724643350897</v>
      </c>
      <c r="AD57" s="10">
        <v>1.4893565895657599</v>
      </c>
      <c r="AE57" s="8">
        <v>0</v>
      </c>
      <c r="AF57">
        <v>0</v>
      </c>
      <c r="AG57">
        <v>1</v>
      </c>
      <c r="AH57">
        <v>0</v>
      </c>
      <c r="AI57">
        <v>0</v>
      </c>
      <c r="AJ57">
        <v>0</v>
      </c>
      <c r="AK57">
        <v>0</v>
      </c>
      <c r="AL57">
        <v>0</v>
      </c>
      <c r="AM57">
        <v>0</v>
      </c>
      <c r="AN57">
        <v>0</v>
      </c>
      <c r="AO57">
        <v>0</v>
      </c>
      <c r="AP57">
        <v>0</v>
      </c>
      <c r="AQ57">
        <v>0</v>
      </c>
      <c r="AR57">
        <v>0</v>
      </c>
      <c r="AS57">
        <v>0</v>
      </c>
      <c r="AT57">
        <v>0</v>
      </c>
      <c r="AU57">
        <v>0</v>
      </c>
      <c r="AV57">
        <v>0</v>
      </c>
      <c r="AW57">
        <v>0</v>
      </c>
      <c r="AX57">
        <v>0</v>
      </c>
      <c r="AY57">
        <v>0</v>
      </c>
      <c r="AZ57">
        <v>1</v>
      </c>
      <c r="BA57">
        <v>1</v>
      </c>
      <c r="BB57">
        <v>0</v>
      </c>
      <c r="BC57">
        <v>1</v>
      </c>
      <c r="BD57">
        <v>0</v>
      </c>
      <c r="BE57">
        <v>1</v>
      </c>
      <c r="BF57">
        <v>0</v>
      </c>
      <c r="BG57">
        <v>0</v>
      </c>
      <c r="BH57">
        <v>1</v>
      </c>
      <c r="BI57">
        <v>0</v>
      </c>
      <c r="BJ57">
        <v>0</v>
      </c>
      <c r="BK57">
        <v>0</v>
      </c>
      <c r="BL57">
        <v>0</v>
      </c>
      <c r="BM57">
        <v>0</v>
      </c>
      <c r="BN57">
        <v>0</v>
      </c>
      <c r="BO57">
        <v>0</v>
      </c>
      <c r="BP57">
        <v>1</v>
      </c>
      <c r="BQ57">
        <v>1</v>
      </c>
      <c r="BR57">
        <v>0</v>
      </c>
      <c r="BS57">
        <v>0</v>
      </c>
      <c r="BT57" s="10">
        <v>0</v>
      </c>
      <c r="BU57">
        <v>-4.2648743800000002</v>
      </c>
      <c r="BV57">
        <v>0.17994256</v>
      </c>
      <c r="BW57">
        <v>2.5512239999999999E-2</v>
      </c>
      <c r="BX57">
        <v>1.7140852600000001</v>
      </c>
      <c r="BY57">
        <v>1.2451467300000001</v>
      </c>
      <c r="BZ57">
        <v>4.38303536</v>
      </c>
      <c r="CA57">
        <v>1.0542348399999999</v>
      </c>
      <c r="CB57">
        <v>2.36271349</v>
      </c>
      <c r="CC57">
        <v>0</v>
      </c>
      <c r="CD57">
        <v>1.26633956</v>
      </c>
      <c r="CE57">
        <v>1.2966537600000001</v>
      </c>
      <c r="CF57">
        <v>-0.34830556000000001</v>
      </c>
      <c r="CG57">
        <v>0.60595251999999999</v>
      </c>
      <c r="CH57">
        <v>-0.27080598</v>
      </c>
      <c r="CI57">
        <v>0.69837139000000004</v>
      </c>
      <c r="CJ57">
        <v>2.3914729999999999E-2</v>
      </c>
      <c r="CK57">
        <v>-0.35324707</v>
      </c>
      <c r="CL57">
        <v>-4.8291489999999999E-2</v>
      </c>
      <c r="CM57">
        <v>0.58076517999999999</v>
      </c>
      <c r="CN57">
        <v>0.72541518999999999</v>
      </c>
      <c r="CO57">
        <v>-0.20022939000000001</v>
      </c>
      <c r="CP57">
        <v>-0.43475793000000001</v>
      </c>
      <c r="CQ57">
        <v>0.34422587999999998</v>
      </c>
      <c r="CR57">
        <v>-0.48495226000000002</v>
      </c>
      <c r="CS57">
        <v>0.18250256000000001</v>
      </c>
      <c r="CT57">
        <v>-0.16623276000000001</v>
      </c>
      <c r="CU57">
        <v>-9.4743999999999995E-2</v>
      </c>
      <c r="CV57">
        <v>-1.1689752</v>
      </c>
      <c r="CW57">
        <v>-0.52188942000000005</v>
      </c>
      <c r="CX57">
        <v>0.65815442999999996</v>
      </c>
      <c r="CY57">
        <v>9.3649330000000003E-2</v>
      </c>
      <c r="CZ57">
        <v>-0.16819777</v>
      </c>
      <c r="DA57">
        <v>-0.25450494000000001</v>
      </c>
      <c r="DB57">
        <v>0.25513289</v>
      </c>
      <c r="DC57">
        <v>2.5920289999999999E-2</v>
      </c>
      <c r="DD57">
        <v>-2.5292350000000002E-2</v>
      </c>
      <c r="DE57">
        <v>0.26950531</v>
      </c>
      <c r="DF57">
        <v>-0.26887736000000001</v>
      </c>
      <c r="DG57">
        <v>0.1029841</v>
      </c>
      <c r="DH57">
        <v>-0.10235616</v>
      </c>
      <c r="DI57">
        <v>-0.19042195000000001</v>
      </c>
      <c r="DJ57">
        <v>7.7531719999999998E-2</v>
      </c>
      <c r="DK57">
        <v>-0.19522661999999999</v>
      </c>
      <c r="DL57">
        <v>-0.13095082</v>
      </c>
      <c r="DM57">
        <v>-6.0513240000000003E-2</v>
      </c>
      <c r="DN57">
        <v>0.50020885000000004</v>
      </c>
      <c r="DO57">
        <v>0.35778246000000002</v>
      </c>
      <c r="DP57">
        <v>-0.64273818000000005</v>
      </c>
      <c r="DQ57">
        <v>0.94671483000000001</v>
      </c>
      <c r="DR57">
        <v>-0.66113116000000005</v>
      </c>
      <c r="DS57">
        <v>7.7932630000000003E-2</v>
      </c>
      <c r="DT57">
        <v>-0.79014932000000004</v>
      </c>
      <c r="DU57">
        <v>1.3610861400000001</v>
      </c>
      <c r="DV57" s="10">
        <v>-0.64824150000000003</v>
      </c>
      <c r="DW57" s="8" t="s">
        <v>452</v>
      </c>
      <c r="DX57" t="s">
        <v>453</v>
      </c>
      <c r="DY57" s="10" t="s">
        <v>454</v>
      </c>
      <c r="DZ57" s="20">
        <v>35980</v>
      </c>
      <c r="EA57" s="21">
        <v>38707</v>
      </c>
      <c r="EB57" t="s">
        <v>455</v>
      </c>
      <c r="EC57" s="22">
        <v>45318</v>
      </c>
      <c r="ED57" t="b">
        <f t="shared" si="1"/>
        <v>1</v>
      </c>
    </row>
    <row r="58" spans="1:134" x14ac:dyDescent="0.2">
      <c r="A58" s="8" t="s">
        <v>456</v>
      </c>
      <c r="B58" s="8" t="s">
        <v>127</v>
      </c>
      <c r="C58" s="8" t="s">
        <v>154</v>
      </c>
      <c r="D58" s="2" t="s">
        <v>457</v>
      </c>
      <c r="E58" s="4">
        <v>0.46586672351403002</v>
      </c>
      <c r="F58" s="28" t="b">
        <v>0</v>
      </c>
      <c r="G58" s="29">
        <f t="shared" si="2"/>
        <v>1.2048646843883908E-6</v>
      </c>
      <c r="H58" s="5" t="b">
        <f t="shared" si="0"/>
        <v>0</v>
      </c>
      <c r="I58" s="8">
        <v>62</v>
      </c>
      <c r="J58">
        <v>0</v>
      </c>
      <c r="K58">
        <v>29</v>
      </c>
      <c r="L58">
        <v>893</v>
      </c>
      <c r="M58">
        <v>2</v>
      </c>
      <c r="N58">
        <v>1</v>
      </c>
      <c r="O58">
        <v>38.458361757015403</v>
      </c>
      <c r="P58">
        <v>2</v>
      </c>
      <c r="Q58">
        <v>2</v>
      </c>
      <c r="R58">
        <v>1</v>
      </c>
      <c r="S58" s="10">
        <v>69.5</v>
      </c>
      <c r="T58" s="8">
        <v>0.82289841219016902</v>
      </c>
      <c r="U58">
        <v>-1.00517281761849</v>
      </c>
      <c r="V58">
        <v>0.260670676864387</v>
      </c>
      <c r="W58">
        <v>-0.70563522751424501</v>
      </c>
      <c r="X58">
        <v>-0.92748948436013701</v>
      </c>
      <c r="Y58">
        <v>-1.4044518876044501</v>
      </c>
      <c r="Z58">
        <v>-0.41346579198039202</v>
      </c>
      <c r="AA58">
        <v>-0.70092886045385905</v>
      </c>
      <c r="AB58">
        <v>-0.772121299578298</v>
      </c>
      <c r="AC58">
        <v>-1.38724643350897</v>
      </c>
      <c r="AD58" s="10">
        <v>-1.12146771086824</v>
      </c>
      <c r="AE58" s="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1</v>
      </c>
      <c r="AZ58">
        <v>0</v>
      </c>
      <c r="BA58">
        <v>0</v>
      </c>
      <c r="BB58">
        <v>1</v>
      </c>
      <c r="BC58">
        <v>1</v>
      </c>
      <c r="BD58">
        <v>0</v>
      </c>
      <c r="BE58">
        <v>1</v>
      </c>
      <c r="BF58">
        <v>0</v>
      </c>
      <c r="BG58">
        <v>0</v>
      </c>
      <c r="BH58">
        <v>0</v>
      </c>
      <c r="BI58">
        <v>0</v>
      </c>
      <c r="BJ58">
        <v>1</v>
      </c>
      <c r="BK58">
        <v>0</v>
      </c>
      <c r="BL58">
        <v>0</v>
      </c>
      <c r="BM58">
        <v>1</v>
      </c>
      <c r="BN58">
        <v>0</v>
      </c>
      <c r="BO58">
        <v>0</v>
      </c>
      <c r="BP58">
        <v>0</v>
      </c>
      <c r="BQ58">
        <v>0</v>
      </c>
      <c r="BR58">
        <v>0</v>
      </c>
      <c r="BS58">
        <v>0</v>
      </c>
      <c r="BT58" s="10">
        <v>1</v>
      </c>
      <c r="BU58">
        <v>-4.2648743800000002</v>
      </c>
      <c r="BV58">
        <v>0.17994256</v>
      </c>
      <c r="BW58">
        <v>2.5512239999999999E-2</v>
      </c>
      <c r="BX58">
        <v>1.7140852600000001</v>
      </c>
      <c r="BY58">
        <v>1.2451467300000001</v>
      </c>
      <c r="BZ58">
        <v>4.38303536</v>
      </c>
      <c r="CA58">
        <v>1.0542348399999999</v>
      </c>
      <c r="CB58">
        <v>2.36271349</v>
      </c>
      <c r="CC58">
        <v>0</v>
      </c>
      <c r="CD58">
        <v>1.26633956</v>
      </c>
      <c r="CE58">
        <v>1.2966537600000001</v>
      </c>
      <c r="CF58">
        <v>-0.34830556000000001</v>
      </c>
      <c r="CG58">
        <v>0.60595251999999999</v>
      </c>
      <c r="CH58">
        <v>-0.27080598</v>
      </c>
      <c r="CI58">
        <v>0.69837139000000004</v>
      </c>
      <c r="CJ58">
        <v>2.3914729999999999E-2</v>
      </c>
      <c r="CK58">
        <v>-0.35324707</v>
      </c>
      <c r="CL58">
        <v>-4.8291489999999999E-2</v>
      </c>
      <c r="CM58">
        <v>0.58076517999999999</v>
      </c>
      <c r="CN58">
        <v>0.72541518999999999</v>
      </c>
      <c r="CO58">
        <v>-0.20022939000000001</v>
      </c>
      <c r="CP58">
        <v>-0.43475793000000001</v>
      </c>
      <c r="CQ58">
        <v>0.34422587999999998</v>
      </c>
      <c r="CR58">
        <v>-0.48495226000000002</v>
      </c>
      <c r="CS58">
        <v>0.18250256000000001</v>
      </c>
      <c r="CT58">
        <v>-0.16623276000000001</v>
      </c>
      <c r="CU58">
        <v>-9.4743999999999995E-2</v>
      </c>
      <c r="CV58">
        <v>-1.1689752</v>
      </c>
      <c r="CW58">
        <v>-0.52188942000000005</v>
      </c>
      <c r="CX58">
        <v>0.65815442999999996</v>
      </c>
      <c r="CY58">
        <v>9.3649330000000003E-2</v>
      </c>
      <c r="CZ58">
        <v>-0.16819777</v>
      </c>
      <c r="DA58">
        <v>-0.25450494000000001</v>
      </c>
      <c r="DB58">
        <v>0.25513289</v>
      </c>
      <c r="DC58">
        <v>2.5920289999999999E-2</v>
      </c>
      <c r="DD58">
        <v>-2.5292350000000002E-2</v>
      </c>
      <c r="DE58">
        <v>0.26950531</v>
      </c>
      <c r="DF58">
        <v>-0.26887736000000001</v>
      </c>
      <c r="DG58">
        <v>0.1029841</v>
      </c>
      <c r="DH58">
        <v>-0.10235616</v>
      </c>
      <c r="DI58">
        <v>-0.19042195000000001</v>
      </c>
      <c r="DJ58">
        <v>7.7531719999999998E-2</v>
      </c>
      <c r="DK58">
        <v>-0.19522661999999999</v>
      </c>
      <c r="DL58">
        <v>-0.13095082</v>
      </c>
      <c r="DM58">
        <v>-6.0513240000000003E-2</v>
      </c>
      <c r="DN58">
        <v>0.50020885000000004</v>
      </c>
      <c r="DO58">
        <v>0.35778246000000002</v>
      </c>
      <c r="DP58">
        <v>-0.64273818000000005</v>
      </c>
      <c r="DQ58">
        <v>0.94671483000000001</v>
      </c>
      <c r="DR58">
        <v>-0.66113116000000005</v>
      </c>
      <c r="DS58">
        <v>7.7932630000000003E-2</v>
      </c>
      <c r="DT58">
        <v>-0.79014932000000004</v>
      </c>
      <c r="DU58">
        <v>1.3610861400000001</v>
      </c>
      <c r="DV58" s="10">
        <v>-0.64824150000000003</v>
      </c>
      <c r="DW58" s="8" t="s">
        <v>458</v>
      </c>
      <c r="DX58" t="s">
        <v>459</v>
      </c>
      <c r="DY58" s="10" t="s">
        <v>460</v>
      </c>
      <c r="DZ58" s="20">
        <v>37604</v>
      </c>
      <c r="EA58" s="21">
        <v>39612</v>
      </c>
      <c r="EB58" t="s">
        <v>461</v>
      </c>
      <c r="EC58" s="22">
        <v>45215</v>
      </c>
      <c r="ED58" t="b">
        <f t="shared" si="1"/>
        <v>1</v>
      </c>
    </row>
    <row r="59" spans="1:134" x14ac:dyDescent="0.2">
      <c r="A59" s="8" t="s">
        <v>462</v>
      </c>
      <c r="B59" s="8" t="s">
        <v>168</v>
      </c>
      <c r="C59" s="8" t="s">
        <v>135</v>
      </c>
      <c r="D59" s="2" t="s">
        <v>463</v>
      </c>
      <c r="E59" s="4">
        <v>0.77246194435135296</v>
      </c>
      <c r="F59" s="28" t="b">
        <v>1</v>
      </c>
      <c r="G59" s="29">
        <f t="shared" si="2"/>
        <v>0.99904217222990532</v>
      </c>
      <c r="H59" s="5" t="b">
        <f t="shared" si="0"/>
        <v>1</v>
      </c>
      <c r="I59" s="8">
        <v>59</v>
      </c>
      <c r="J59">
        <v>3</v>
      </c>
      <c r="K59">
        <v>37</v>
      </c>
      <c r="L59">
        <v>2437</v>
      </c>
      <c r="M59">
        <v>5</v>
      </c>
      <c r="N59">
        <v>5</v>
      </c>
      <c r="O59">
        <v>63.730972175676897</v>
      </c>
      <c r="P59">
        <v>5</v>
      </c>
      <c r="Q59">
        <v>5</v>
      </c>
      <c r="R59">
        <v>3</v>
      </c>
      <c r="S59" s="10">
        <v>73.900000000000006</v>
      </c>
      <c r="T59" s="8">
        <v>0.54108388746750802</v>
      </c>
      <c r="U59">
        <v>2.03313292833161</v>
      </c>
      <c r="V59">
        <v>1.2943090485695199</v>
      </c>
      <c r="W59">
        <v>1.0942851288052799</v>
      </c>
      <c r="X59">
        <v>2.70451479144465E-2</v>
      </c>
      <c r="Y59">
        <v>1.38181348148064</v>
      </c>
      <c r="Z59">
        <v>0.45618230832284501</v>
      </c>
      <c r="AA59">
        <v>1.4284752725705201</v>
      </c>
      <c r="AB59">
        <v>1.4079858992310099</v>
      </c>
      <c r="AC59">
        <v>1.7560081436822399E-2</v>
      </c>
      <c r="AD59" s="10">
        <v>-0.17207705616496799</v>
      </c>
      <c r="AE59" s="8">
        <v>0</v>
      </c>
      <c r="AF59">
        <v>0</v>
      </c>
      <c r="AG59">
        <v>0</v>
      </c>
      <c r="AH59">
        <v>0</v>
      </c>
      <c r="AI59">
        <v>0</v>
      </c>
      <c r="AJ59">
        <v>0</v>
      </c>
      <c r="AK59">
        <v>0</v>
      </c>
      <c r="AL59">
        <v>0</v>
      </c>
      <c r="AM59">
        <v>0</v>
      </c>
      <c r="AN59">
        <v>0</v>
      </c>
      <c r="AO59">
        <v>0</v>
      </c>
      <c r="AP59">
        <v>0</v>
      </c>
      <c r="AQ59">
        <v>0</v>
      </c>
      <c r="AR59">
        <v>0</v>
      </c>
      <c r="AS59">
        <v>0</v>
      </c>
      <c r="AT59">
        <v>0</v>
      </c>
      <c r="AU59">
        <v>0</v>
      </c>
      <c r="AV59">
        <v>0</v>
      </c>
      <c r="AW59">
        <v>1</v>
      </c>
      <c r="AX59">
        <v>0</v>
      </c>
      <c r="AY59">
        <v>0</v>
      </c>
      <c r="AZ59">
        <v>1</v>
      </c>
      <c r="BA59">
        <v>0</v>
      </c>
      <c r="BB59">
        <v>1</v>
      </c>
      <c r="BC59">
        <v>0</v>
      </c>
      <c r="BD59">
        <v>1</v>
      </c>
      <c r="BE59">
        <v>1</v>
      </c>
      <c r="BF59">
        <v>0</v>
      </c>
      <c r="BG59">
        <v>0</v>
      </c>
      <c r="BH59">
        <v>0</v>
      </c>
      <c r="BI59">
        <v>0</v>
      </c>
      <c r="BJ59">
        <v>0</v>
      </c>
      <c r="BK59">
        <v>0</v>
      </c>
      <c r="BL59">
        <v>1</v>
      </c>
      <c r="BM59">
        <v>0</v>
      </c>
      <c r="BN59">
        <v>0</v>
      </c>
      <c r="BO59">
        <v>1</v>
      </c>
      <c r="BP59">
        <v>0</v>
      </c>
      <c r="BQ59">
        <v>0</v>
      </c>
      <c r="BR59">
        <v>0</v>
      </c>
      <c r="BS59">
        <v>1</v>
      </c>
      <c r="BT59" s="10">
        <v>0</v>
      </c>
      <c r="BU59">
        <v>-4.2648743800000002</v>
      </c>
      <c r="BV59">
        <v>0.17994256</v>
      </c>
      <c r="BW59">
        <v>2.5512239999999999E-2</v>
      </c>
      <c r="BX59">
        <v>1.7140852600000001</v>
      </c>
      <c r="BY59">
        <v>1.2451467300000001</v>
      </c>
      <c r="BZ59">
        <v>4.38303536</v>
      </c>
      <c r="CA59">
        <v>1.0542348399999999</v>
      </c>
      <c r="CB59">
        <v>2.36271349</v>
      </c>
      <c r="CC59">
        <v>0</v>
      </c>
      <c r="CD59">
        <v>1.26633956</v>
      </c>
      <c r="CE59">
        <v>1.2966537600000001</v>
      </c>
      <c r="CF59">
        <v>-0.34830556000000001</v>
      </c>
      <c r="CG59">
        <v>0.60595251999999999</v>
      </c>
      <c r="CH59">
        <v>-0.27080598</v>
      </c>
      <c r="CI59">
        <v>0.69837139000000004</v>
      </c>
      <c r="CJ59">
        <v>2.3914729999999999E-2</v>
      </c>
      <c r="CK59">
        <v>-0.35324707</v>
      </c>
      <c r="CL59">
        <v>-4.8291489999999999E-2</v>
      </c>
      <c r="CM59">
        <v>0.58076517999999999</v>
      </c>
      <c r="CN59">
        <v>0.72541518999999999</v>
      </c>
      <c r="CO59">
        <v>-0.20022939000000001</v>
      </c>
      <c r="CP59">
        <v>-0.43475793000000001</v>
      </c>
      <c r="CQ59">
        <v>0.34422587999999998</v>
      </c>
      <c r="CR59">
        <v>-0.48495226000000002</v>
      </c>
      <c r="CS59">
        <v>0.18250256000000001</v>
      </c>
      <c r="CT59">
        <v>-0.16623276000000001</v>
      </c>
      <c r="CU59">
        <v>-9.4743999999999995E-2</v>
      </c>
      <c r="CV59">
        <v>-1.1689752</v>
      </c>
      <c r="CW59">
        <v>-0.52188942000000005</v>
      </c>
      <c r="CX59">
        <v>0.65815442999999996</v>
      </c>
      <c r="CY59">
        <v>9.3649330000000003E-2</v>
      </c>
      <c r="CZ59">
        <v>-0.16819777</v>
      </c>
      <c r="DA59">
        <v>-0.25450494000000001</v>
      </c>
      <c r="DB59">
        <v>0.25513289</v>
      </c>
      <c r="DC59">
        <v>2.5920289999999999E-2</v>
      </c>
      <c r="DD59">
        <v>-2.5292350000000002E-2</v>
      </c>
      <c r="DE59">
        <v>0.26950531</v>
      </c>
      <c r="DF59">
        <v>-0.26887736000000001</v>
      </c>
      <c r="DG59">
        <v>0.1029841</v>
      </c>
      <c r="DH59">
        <v>-0.10235616</v>
      </c>
      <c r="DI59">
        <v>-0.19042195000000001</v>
      </c>
      <c r="DJ59">
        <v>7.7531719999999998E-2</v>
      </c>
      <c r="DK59">
        <v>-0.19522661999999999</v>
      </c>
      <c r="DL59">
        <v>-0.13095082</v>
      </c>
      <c r="DM59">
        <v>-6.0513240000000003E-2</v>
      </c>
      <c r="DN59">
        <v>0.50020885000000004</v>
      </c>
      <c r="DO59">
        <v>0.35778246000000002</v>
      </c>
      <c r="DP59">
        <v>-0.64273818000000005</v>
      </c>
      <c r="DQ59">
        <v>0.94671483000000001</v>
      </c>
      <c r="DR59">
        <v>-0.66113116000000005</v>
      </c>
      <c r="DS59">
        <v>7.7932630000000003E-2</v>
      </c>
      <c r="DT59">
        <v>-0.79014932000000004</v>
      </c>
      <c r="DU59">
        <v>1.3610861400000001</v>
      </c>
      <c r="DV59" s="10">
        <v>-0.64824150000000003</v>
      </c>
      <c r="DW59" s="8" t="s">
        <v>464</v>
      </c>
      <c r="DX59" t="s">
        <v>465</v>
      </c>
      <c r="DY59" s="10" t="s">
        <v>178</v>
      </c>
      <c r="DZ59" s="20">
        <v>37700</v>
      </c>
      <c r="EA59" s="21">
        <v>39777</v>
      </c>
      <c r="EB59" t="s">
        <v>466</v>
      </c>
      <c r="EC59" s="22">
        <v>44097</v>
      </c>
      <c r="ED59" t="b">
        <f t="shared" si="1"/>
        <v>1</v>
      </c>
    </row>
    <row r="60" spans="1:134" x14ac:dyDescent="0.2">
      <c r="A60" s="8" t="s">
        <v>467</v>
      </c>
      <c r="B60" s="8" t="s">
        <v>119</v>
      </c>
      <c r="C60" s="8" t="s">
        <v>468</v>
      </c>
      <c r="D60" s="2">
        <v>8093374290</v>
      </c>
      <c r="E60" s="4">
        <v>0.50600006906460404</v>
      </c>
      <c r="F60" s="28" t="b">
        <v>0</v>
      </c>
      <c r="G60" s="29">
        <f t="shared" si="2"/>
        <v>4.4406926272903037E-6</v>
      </c>
      <c r="H60" s="5" t="b">
        <f t="shared" si="0"/>
        <v>0</v>
      </c>
      <c r="I60" s="8">
        <v>62</v>
      </c>
      <c r="J60">
        <v>1</v>
      </c>
      <c r="K60">
        <v>20</v>
      </c>
      <c r="L60">
        <v>738</v>
      </c>
      <c r="M60">
        <v>2</v>
      </c>
      <c r="N60">
        <v>1</v>
      </c>
      <c r="O60">
        <v>62.650034532302399</v>
      </c>
      <c r="P60">
        <v>2</v>
      </c>
      <c r="Q60">
        <v>3</v>
      </c>
      <c r="R60">
        <v>3</v>
      </c>
      <c r="S60" s="10">
        <v>74.3</v>
      </c>
      <c r="T60" s="8">
        <v>0.82289841219016902</v>
      </c>
      <c r="U60">
        <v>7.5957643648752104E-3</v>
      </c>
      <c r="V60">
        <v>-0.90217249130388599</v>
      </c>
      <c r="W60">
        <v>-0.88632671406186703</v>
      </c>
      <c r="X60">
        <v>-0.92748948436013701</v>
      </c>
      <c r="Y60">
        <v>-1.4044518876044501</v>
      </c>
      <c r="Z60">
        <v>0.41898649227794799</v>
      </c>
      <c r="AA60">
        <v>-0.70092886045385905</v>
      </c>
      <c r="AB60">
        <v>-4.5418899975194001E-2</v>
      </c>
      <c r="AC60">
        <v>1.7560081436822399E-2</v>
      </c>
      <c r="AD60" s="10">
        <v>-8.5768814828309101E-2</v>
      </c>
      <c r="AE60" s="8">
        <v>0</v>
      </c>
      <c r="AF60">
        <v>0</v>
      </c>
      <c r="AG60">
        <v>0</v>
      </c>
      <c r="AH60">
        <v>1</v>
      </c>
      <c r="AI60">
        <v>0</v>
      </c>
      <c r="AJ60">
        <v>0</v>
      </c>
      <c r="AK60">
        <v>0</v>
      </c>
      <c r="AL60">
        <v>0</v>
      </c>
      <c r="AM60">
        <v>0</v>
      </c>
      <c r="AN60">
        <v>0</v>
      </c>
      <c r="AO60">
        <v>0</v>
      </c>
      <c r="AP60">
        <v>0</v>
      </c>
      <c r="AQ60">
        <v>0</v>
      </c>
      <c r="AR60">
        <v>0</v>
      </c>
      <c r="AS60">
        <v>0</v>
      </c>
      <c r="AT60">
        <v>0</v>
      </c>
      <c r="AU60">
        <v>0</v>
      </c>
      <c r="AV60">
        <v>0</v>
      </c>
      <c r="AW60">
        <v>0</v>
      </c>
      <c r="AX60">
        <v>0</v>
      </c>
      <c r="AY60">
        <v>1</v>
      </c>
      <c r="AZ60">
        <v>0</v>
      </c>
      <c r="BA60">
        <v>1</v>
      </c>
      <c r="BB60">
        <v>0</v>
      </c>
      <c r="BC60">
        <v>0</v>
      </c>
      <c r="BD60">
        <v>1</v>
      </c>
      <c r="BE60">
        <v>0</v>
      </c>
      <c r="BF60">
        <v>1</v>
      </c>
      <c r="BG60">
        <v>0</v>
      </c>
      <c r="BH60">
        <v>0</v>
      </c>
      <c r="BI60">
        <v>0</v>
      </c>
      <c r="BJ60">
        <v>1</v>
      </c>
      <c r="BK60">
        <v>0</v>
      </c>
      <c r="BL60">
        <v>0</v>
      </c>
      <c r="BM60">
        <v>1</v>
      </c>
      <c r="BN60">
        <v>0</v>
      </c>
      <c r="BO60">
        <v>0</v>
      </c>
      <c r="BP60">
        <v>0</v>
      </c>
      <c r="BQ60">
        <v>0</v>
      </c>
      <c r="BR60">
        <v>0</v>
      </c>
      <c r="BS60">
        <v>0</v>
      </c>
      <c r="BT60" s="10">
        <v>1</v>
      </c>
      <c r="BU60">
        <v>-4.2648743800000002</v>
      </c>
      <c r="BV60">
        <v>0.17994256</v>
      </c>
      <c r="BW60">
        <v>2.5512239999999999E-2</v>
      </c>
      <c r="BX60">
        <v>1.7140852600000001</v>
      </c>
      <c r="BY60">
        <v>1.2451467300000001</v>
      </c>
      <c r="BZ60">
        <v>4.38303536</v>
      </c>
      <c r="CA60">
        <v>1.0542348399999999</v>
      </c>
      <c r="CB60">
        <v>2.36271349</v>
      </c>
      <c r="CC60">
        <v>0</v>
      </c>
      <c r="CD60">
        <v>1.26633956</v>
      </c>
      <c r="CE60">
        <v>1.2966537600000001</v>
      </c>
      <c r="CF60">
        <v>-0.34830556000000001</v>
      </c>
      <c r="CG60">
        <v>0.60595251999999999</v>
      </c>
      <c r="CH60">
        <v>-0.27080598</v>
      </c>
      <c r="CI60">
        <v>0.69837139000000004</v>
      </c>
      <c r="CJ60">
        <v>2.3914729999999999E-2</v>
      </c>
      <c r="CK60">
        <v>-0.35324707</v>
      </c>
      <c r="CL60">
        <v>-4.8291489999999999E-2</v>
      </c>
      <c r="CM60">
        <v>0.58076517999999999</v>
      </c>
      <c r="CN60">
        <v>0.72541518999999999</v>
      </c>
      <c r="CO60">
        <v>-0.20022939000000001</v>
      </c>
      <c r="CP60">
        <v>-0.43475793000000001</v>
      </c>
      <c r="CQ60">
        <v>0.34422587999999998</v>
      </c>
      <c r="CR60">
        <v>-0.48495226000000002</v>
      </c>
      <c r="CS60">
        <v>0.18250256000000001</v>
      </c>
      <c r="CT60">
        <v>-0.16623276000000001</v>
      </c>
      <c r="CU60">
        <v>-9.4743999999999995E-2</v>
      </c>
      <c r="CV60">
        <v>-1.1689752</v>
      </c>
      <c r="CW60">
        <v>-0.52188942000000005</v>
      </c>
      <c r="CX60">
        <v>0.65815442999999996</v>
      </c>
      <c r="CY60">
        <v>9.3649330000000003E-2</v>
      </c>
      <c r="CZ60">
        <v>-0.16819777</v>
      </c>
      <c r="DA60">
        <v>-0.25450494000000001</v>
      </c>
      <c r="DB60">
        <v>0.25513289</v>
      </c>
      <c r="DC60">
        <v>2.5920289999999999E-2</v>
      </c>
      <c r="DD60">
        <v>-2.5292350000000002E-2</v>
      </c>
      <c r="DE60">
        <v>0.26950531</v>
      </c>
      <c r="DF60">
        <v>-0.26887736000000001</v>
      </c>
      <c r="DG60">
        <v>0.1029841</v>
      </c>
      <c r="DH60">
        <v>-0.10235616</v>
      </c>
      <c r="DI60">
        <v>-0.19042195000000001</v>
      </c>
      <c r="DJ60">
        <v>7.7531719999999998E-2</v>
      </c>
      <c r="DK60">
        <v>-0.19522661999999999</v>
      </c>
      <c r="DL60">
        <v>-0.13095082</v>
      </c>
      <c r="DM60">
        <v>-6.0513240000000003E-2</v>
      </c>
      <c r="DN60">
        <v>0.50020885000000004</v>
      </c>
      <c r="DO60">
        <v>0.35778246000000002</v>
      </c>
      <c r="DP60">
        <v>-0.64273818000000005</v>
      </c>
      <c r="DQ60">
        <v>0.94671483000000001</v>
      </c>
      <c r="DR60">
        <v>-0.66113116000000005</v>
      </c>
      <c r="DS60">
        <v>7.7932630000000003E-2</v>
      </c>
      <c r="DT60">
        <v>-0.79014932000000004</v>
      </c>
      <c r="DU60">
        <v>1.3610861400000001</v>
      </c>
      <c r="DV60" s="10">
        <v>-0.64824150000000003</v>
      </c>
      <c r="DW60" s="8" t="s">
        <v>469</v>
      </c>
      <c r="DX60" t="s">
        <v>470</v>
      </c>
      <c r="DY60" s="10" t="s">
        <v>471</v>
      </c>
      <c r="DZ60" s="20">
        <v>36686</v>
      </c>
      <c r="EA60" s="21">
        <v>39292</v>
      </c>
      <c r="EB60" t="s">
        <v>472</v>
      </c>
      <c r="EC60" s="22">
        <v>43699</v>
      </c>
      <c r="ED60" t="b">
        <f t="shared" si="1"/>
        <v>1</v>
      </c>
    </row>
    <row r="61" spans="1:134" x14ac:dyDescent="0.2">
      <c r="A61" s="8" t="s">
        <v>473</v>
      </c>
      <c r="B61" s="8" t="s">
        <v>168</v>
      </c>
      <c r="C61" s="8" t="s">
        <v>154</v>
      </c>
      <c r="D61" s="2" t="s">
        <v>474</v>
      </c>
      <c r="E61" s="4">
        <v>0.30459038573422997</v>
      </c>
      <c r="F61" s="28" t="b">
        <v>0</v>
      </c>
      <c r="G61" s="29">
        <f t="shared" si="2"/>
        <v>2.9894614860824014E-5</v>
      </c>
      <c r="H61" s="5" t="b">
        <f t="shared" si="0"/>
        <v>0</v>
      </c>
      <c r="I61" s="8">
        <v>68</v>
      </c>
      <c r="J61">
        <v>0</v>
      </c>
      <c r="K61">
        <v>21</v>
      </c>
      <c r="L61">
        <v>368</v>
      </c>
      <c r="M61">
        <v>5</v>
      </c>
      <c r="N61">
        <v>3</v>
      </c>
      <c r="O61">
        <v>2.19519286711509</v>
      </c>
      <c r="P61">
        <v>3</v>
      </c>
      <c r="Q61">
        <v>4</v>
      </c>
      <c r="R61">
        <v>2</v>
      </c>
      <c r="S61" s="10">
        <v>72.5</v>
      </c>
      <c r="T61" s="8">
        <v>1.3865274616354899</v>
      </c>
      <c r="U61">
        <v>-1.00517281761849</v>
      </c>
      <c r="V61">
        <v>-0.77296769484074401</v>
      </c>
      <c r="W61">
        <v>-1.3176547787239301</v>
      </c>
      <c r="X61">
        <v>2.70451479144465E-2</v>
      </c>
      <c r="Y61">
        <v>-1.13192030619081E-2</v>
      </c>
      <c r="Z61">
        <v>-1.66130665264552</v>
      </c>
      <c r="AA61">
        <v>8.8725172209350497E-3</v>
      </c>
      <c r="AB61">
        <v>0.68128349962791002</v>
      </c>
      <c r="AC61">
        <v>-0.68484317603607703</v>
      </c>
      <c r="AD61" s="10">
        <v>-0.47415590084328502</v>
      </c>
      <c r="AE61" s="8">
        <v>0</v>
      </c>
      <c r="AF61">
        <v>0</v>
      </c>
      <c r="AG61">
        <v>0</v>
      </c>
      <c r="AH61">
        <v>0</v>
      </c>
      <c r="AI61">
        <v>0</v>
      </c>
      <c r="AJ61">
        <v>0</v>
      </c>
      <c r="AK61">
        <v>0</v>
      </c>
      <c r="AL61">
        <v>0</v>
      </c>
      <c r="AM61">
        <v>0</v>
      </c>
      <c r="AN61">
        <v>0</v>
      </c>
      <c r="AO61">
        <v>1</v>
      </c>
      <c r="AP61">
        <v>0</v>
      </c>
      <c r="AQ61">
        <v>0</v>
      </c>
      <c r="AR61">
        <v>0</v>
      </c>
      <c r="AS61">
        <v>0</v>
      </c>
      <c r="AT61">
        <v>0</v>
      </c>
      <c r="AU61">
        <v>0</v>
      </c>
      <c r="AV61">
        <v>0</v>
      </c>
      <c r="AW61">
        <v>0</v>
      </c>
      <c r="AX61">
        <v>0</v>
      </c>
      <c r="AY61">
        <v>1</v>
      </c>
      <c r="AZ61">
        <v>0</v>
      </c>
      <c r="BA61">
        <v>1</v>
      </c>
      <c r="BB61">
        <v>0</v>
      </c>
      <c r="BC61">
        <v>0</v>
      </c>
      <c r="BD61">
        <v>1</v>
      </c>
      <c r="BE61">
        <v>0</v>
      </c>
      <c r="BF61">
        <v>1</v>
      </c>
      <c r="BG61">
        <v>0</v>
      </c>
      <c r="BH61">
        <v>0</v>
      </c>
      <c r="BI61">
        <v>1</v>
      </c>
      <c r="BJ61">
        <v>0</v>
      </c>
      <c r="BK61">
        <v>0</v>
      </c>
      <c r="BL61">
        <v>0</v>
      </c>
      <c r="BM61">
        <v>0</v>
      </c>
      <c r="BN61">
        <v>1</v>
      </c>
      <c r="BO61">
        <v>0</v>
      </c>
      <c r="BP61">
        <v>0</v>
      </c>
      <c r="BQ61">
        <v>0</v>
      </c>
      <c r="BR61">
        <v>0</v>
      </c>
      <c r="BS61">
        <v>1</v>
      </c>
      <c r="BT61" s="10">
        <v>0</v>
      </c>
      <c r="BU61">
        <v>-4.2648743800000002</v>
      </c>
      <c r="BV61">
        <v>0.17994256</v>
      </c>
      <c r="BW61">
        <v>2.5512239999999999E-2</v>
      </c>
      <c r="BX61">
        <v>1.7140852600000001</v>
      </c>
      <c r="BY61">
        <v>1.2451467300000001</v>
      </c>
      <c r="BZ61">
        <v>4.38303536</v>
      </c>
      <c r="CA61">
        <v>1.0542348399999999</v>
      </c>
      <c r="CB61">
        <v>2.36271349</v>
      </c>
      <c r="CC61">
        <v>0</v>
      </c>
      <c r="CD61">
        <v>1.26633956</v>
      </c>
      <c r="CE61">
        <v>1.2966537600000001</v>
      </c>
      <c r="CF61">
        <v>-0.34830556000000001</v>
      </c>
      <c r="CG61">
        <v>0.60595251999999999</v>
      </c>
      <c r="CH61">
        <v>-0.27080598</v>
      </c>
      <c r="CI61">
        <v>0.69837139000000004</v>
      </c>
      <c r="CJ61">
        <v>2.3914729999999999E-2</v>
      </c>
      <c r="CK61">
        <v>-0.35324707</v>
      </c>
      <c r="CL61">
        <v>-4.8291489999999999E-2</v>
      </c>
      <c r="CM61">
        <v>0.58076517999999999</v>
      </c>
      <c r="CN61">
        <v>0.72541518999999999</v>
      </c>
      <c r="CO61">
        <v>-0.20022939000000001</v>
      </c>
      <c r="CP61">
        <v>-0.43475793000000001</v>
      </c>
      <c r="CQ61">
        <v>0.34422587999999998</v>
      </c>
      <c r="CR61">
        <v>-0.48495226000000002</v>
      </c>
      <c r="CS61">
        <v>0.18250256000000001</v>
      </c>
      <c r="CT61">
        <v>-0.16623276000000001</v>
      </c>
      <c r="CU61">
        <v>-9.4743999999999995E-2</v>
      </c>
      <c r="CV61">
        <v>-1.1689752</v>
      </c>
      <c r="CW61">
        <v>-0.52188942000000005</v>
      </c>
      <c r="CX61">
        <v>0.65815442999999996</v>
      </c>
      <c r="CY61">
        <v>9.3649330000000003E-2</v>
      </c>
      <c r="CZ61">
        <v>-0.16819777</v>
      </c>
      <c r="DA61">
        <v>-0.25450494000000001</v>
      </c>
      <c r="DB61">
        <v>0.25513289</v>
      </c>
      <c r="DC61">
        <v>2.5920289999999999E-2</v>
      </c>
      <c r="DD61">
        <v>-2.5292350000000002E-2</v>
      </c>
      <c r="DE61">
        <v>0.26950531</v>
      </c>
      <c r="DF61">
        <v>-0.26887736000000001</v>
      </c>
      <c r="DG61">
        <v>0.1029841</v>
      </c>
      <c r="DH61">
        <v>-0.10235616</v>
      </c>
      <c r="DI61">
        <v>-0.19042195000000001</v>
      </c>
      <c r="DJ61">
        <v>7.7531719999999998E-2</v>
      </c>
      <c r="DK61">
        <v>-0.19522661999999999</v>
      </c>
      <c r="DL61">
        <v>-0.13095082</v>
      </c>
      <c r="DM61">
        <v>-6.0513240000000003E-2</v>
      </c>
      <c r="DN61">
        <v>0.50020885000000004</v>
      </c>
      <c r="DO61">
        <v>0.35778246000000002</v>
      </c>
      <c r="DP61">
        <v>-0.64273818000000005</v>
      </c>
      <c r="DQ61">
        <v>0.94671483000000001</v>
      </c>
      <c r="DR61">
        <v>-0.66113116000000005</v>
      </c>
      <c r="DS61">
        <v>7.7932630000000003E-2</v>
      </c>
      <c r="DT61">
        <v>-0.79014932000000004</v>
      </c>
      <c r="DU61">
        <v>1.3610861400000001</v>
      </c>
      <c r="DV61" s="10">
        <v>-0.64824150000000003</v>
      </c>
      <c r="DW61" s="8" t="s">
        <v>475</v>
      </c>
      <c r="DX61" t="s">
        <v>476</v>
      </c>
      <c r="DY61" s="10" t="s">
        <v>272</v>
      </c>
      <c r="DZ61" s="20">
        <v>37768</v>
      </c>
      <c r="EA61" s="21">
        <v>38309</v>
      </c>
      <c r="EB61" t="s">
        <v>477</v>
      </c>
      <c r="EC61" s="22">
        <v>43684</v>
      </c>
      <c r="ED61" t="b">
        <f t="shared" si="1"/>
        <v>1</v>
      </c>
    </row>
    <row r="62" spans="1:134" x14ac:dyDescent="0.2">
      <c r="A62" s="8" t="s">
        <v>478</v>
      </c>
      <c r="B62" s="8" t="s">
        <v>168</v>
      </c>
      <c r="C62" s="8" t="s">
        <v>195</v>
      </c>
      <c r="D62" s="2" t="s">
        <v>479</v>
      </c>
      <c r="E62" s="4">
        <v>0.35123394258329799</v>
      </c>
      <c r="F62" s="28" t="b">
        <v>0</v>
      </c>
      <c r="G62" s="29">
        <f t="shared" si="2"/>
        <v>8.7172762645660042E-5</v>
      </c>
      <c r="H62" s="5" t="b">
        <f t="shared" si="0"/>
        <v>0</v>
      </c>
      <c r="I62" s="8">
        <v>47</v>
      </c>
      <c r="J62">
        <v>2</v>
      </c>
      <c r="K62">
        <v>20</v>
      </c>
      <c r="L62">
        <v>968</v>
      </c>
      <c r="M62">
        <v>6</v>
      </c>
      <c r="N62">
        <v>2</v>
      </c>
      <c r="O62">
        <v>9.6836379583159093</v>
      </c>
      <c r="P62">
        <v>3</v>
      </c>
      <c r="Q62">
        <v>1</v>
      </c>
      <c r="R62">
        <v>4</v>
      </c>
      <c r="S62" s="10">
        <v>71.400000000000006</v>
      </c>
      <c r="T62" s="8">
        <v>-0.58617421142313397</v>
      </c>
      <c r="U62">
        <v>1.0203643463482399</v>
      </c>
      <c r="V62">
        <v>-0.90217249130388599</v>
      </c>
      <c r="W62">
        <v>-0.61820386305571895</v>
      </c>
      <c r="X62">
        <v>0.34522335867264098</v>
      </c>
      <c r="Y62">
        <v>-0.70788554533318204</v>
      </c>
      <c r="Z62">
        <v>-1.4036240492299601</v>
      </c>
      <c r="AA62">
        <v>8.8725172209350497E-3</v>
      </c>
      <c r="AB62">
        <v>-1.4988236991813999</v>
      </c>
      <c r="AC62">
        <v>0.71996333890972197</v>
      </c>
      <c r="AD62" s="10">
        <v>-0.71150356451910302</v>
      </c>
      <c r="AE62" s="8">
        <v>0</v>
      </c>
      <c r="AF62">
        <v>0</v>
      </c>
      <c r="AG62">
        <v>0</v>
      </c>
      <c r="AH62">
        <v>0</v>
      </c>
      <c r="AI62">
        <v>0</v>
      </c>
      <c r="AJ62">
        <v>0</v>
      </c>
      <c r="AK62">
        <v>0</v>
      </c>
      <c r="AL62">
        <v>1</v>
      </c>
      <c r="AM62">
        <v>0</v>
      </c>
      <c r="AN62">
        <v>0</v>
      </c>
      <c r="AO62">
        <v>0</v>
      </c>
      <c r="AP62">
        <v>0</v>
      </c>
      <c r="AQ62">
        <v>0</v>
      </c>
      <c r="AR62">
        <v>0</v>
      </c>
      <c r="AS62">
        <v>0</v>
      </c>
      <c r="AT62">
        <v>0</v>
      </c>
      <c r="AU62">
        <v>0</v>
      </c>
      <c r="AV62">
        <v>0</v>
      </c>
      <c r="AW62">
        <v>0</v>
      </c>
      <c r="AX62">
        <v>0</v>
      </c>
      <c r="AY62">
        <v>1</v>
      </c>
      <c r="AZ62">
        <v>0</v>
      </c>
      <c r="BA62">
        <v>0</v>
      </c>
      <c r="BB62">
        <v>1</v>
      </c>
      <c r="BC62">
        <v>0</v>
      </c>
      <c r="BD62">
        <v>1</v>
      </c>
      <c r="BE62">
        <v>0</v>
      </c>
      <c r="BF62">
        <v>1</v>
      </c>
      <c r="BG62">
        <v>0</v>
      </c>
      <c r="BH62">
        <v>0</v>
      </c>
      <c r="BI62">
        <v>1</v>
      </c>
      <c r="BJ62">
        <v>0</v>
      </c>
      <c r="BK62">
        <v>0</v>
      </c>
      <c r="BL62">
        <v>0</v>
      </c>
      <c r="BM62">
        <v>0</v>
      </c>
      <c r="BN62">
        <v>0</v>
      </c>
      <c r="BO62">
        <v>0</v>
      </c>
      <c r="BP62">
        <v>1</v>
      </c>
      <c r="BQ62">
        <v>0</v>
      </c>
      <c r="BR62">
        <v>0</v>
      </c>
      <c r="BS62">
        <v>1</v>
      </c>
      <c r="BT62" s="10">
        <v>0</v>
      </c>
      <c r="BU62">
        <v>-4.2648743800000002</v>
      </c>
      <c r="BV62">
        <v>0.17994256</v>
      </c>
      <c r="BW62">
        <v>2.5512239999999999E-2</v>
      </c>
      <c r="BX62">
        <v>1.7140852600000001</v>
      </c>
      <c r="BY62">
        <v>1.2451467300000001</v>
      </c>
      <c r="BZ62">
        <v>4.38303536</v>
      </c>
      <c r="CA62">
        <v>1.0542348399999999</v>
      </c>
      <c r="CB62">
        <v>2.36271349</v>
      </c>
      <c r="CC62">
        <v>0</v>
      </c>
      <c r="CD62">
        <v>1.26633956</v>
      </c>
      <c r="CE62">
        <v>1.2966537600000001</v>
      </c>
      <c r="CF62">
        <v>-0.34830556000000001</v>
      </c>
      <c r="CG62">
        <v>0.60595251999999999</v>
      </c>
      <c r="CH62">
        <v>-0.27080598</v>
      </c>
      <c r="CI62">
        <v>0.69837139000000004</v>
      </c>
      <c r="CJ62">
        <v>2.3914729999999999E-2</v>
      </c>
      <c r="CK62">
        <v>-0.35324707</v>
      </c>
      <c r="CL62">
        <v>-4.8291489999999999E-2</v>
      </c>
      <c r="CM62">
        <v>0.58076517999999999</v>
      </c>
      <c r="CN62">
        <v>0.72541518999999999</v>
      </c>
      <c r="CO62">
        <v>-0.20022939000000001</v>
      </c>
      <c r="CP62">
        <v>-0.43475793000000001</v>
      </c>
      <c r="CQ62">
        <v>0.34422587999999998</v>
      </c>
      <c r="CR62">
        <v>-0.48495226000000002</v>
      </c>
      <c r="CS62">
        <v>0.18250256000000001</v>
      </c>
      <c r="CT62">
        <v>-0.16623276000000001</v>
      </c>
      <c r="CU62">
        <v>-9.4743999999999995E-2</v>
      </c>
      <c r="CV62">
        <v>-1.1689752</v>
      </c>
      <c r="CW62">
        <v>-0.52188942000000005</v>
      </c>
      <c r="CX62">
        <v>0.65815442999999996</v>
      </c>
      <c r="CY62">
        <v>9.3649330000000003E-2</v>
      </c>
      <c r="CZ62">
        <v>-0.16819777</v>
      </c>
      <c r="DA62">
        <v>-0.25450494000000001</v>
      </c>
      <c r="DB62">
        <v>0.25513289</v>
      </c>
      <c r="DC62">
        <v>2.5920289999999999E-2</v>
      </c>
      <c r="DD62">
        <v>-2.5292350000000002E-2</v>
      </c>
      <c r="DE62">
        <v>0.26950531</v>
      </c>
      <c r="DF62">
        <v>-0.26887736000000001</v>
      </c>
      <c r="DG62">
        <v>0.1029841</v>
      </c>
      <c r="DH62">
        <v>-0.10235616</v>
      </c>
      <c r="DI62">
        <v>-0.19042195000000001</v>
      </c>
      <c r="DJ62">
        <v>7.7531719999999998E-2</v>
      </c>
      <c r="DK62">
        <v>-0.19522661999999999</v>
      </c>
      <c r="DL62">
        <v>-0.13095082</v>
      </c>
      <c r="DM62">
        <v>-6.0513240000000003E-2</v>
      </c>
      <c r="DN62">
        <v>0.50020885000000004</v>
      </c>
      <c r="DO62">
        <v>0.35778246000000002</v>
      </c>
      <c r="DP62">
        <v>-0.64273818000000005</v>
      </c>
      <c r="DQ62">
        <v>0.94671483000000001</v>
      </c>
      <c r="DR62">
        <v>-0.66113116000000005</v>
      </c>
      <c r="DS62">
        <v>7.7932630000000003E-2</v>
      </c>
      <c r="DT62">
        <v>-0.79014932000000004</v>
      </c>
      <c r="DU62">
        <v>1.3610861400000001</v>
      </c>
      <c r="DV62" s="10">
        <v>-0.64824150000000003</v>
      </c>
      <c r="DW62" s="8" t="s">
        <v>480</v>
      </c>
      <c r="DX62" t="s">
        <v>481</v>
      </c>
      <c r="DY62" s="10" t="s">
        <v>482</v>
      </c>
      <c r="DZ62" s="20">
        <v>36335</v>
      </c>
      <c r="EA62" s="21">
        <v>37433</v>
      </c>
      <c r="EB62" t="s">
        <v>483</v>
      </c>
      <c r="EC62" s="22">
        <v>43938</v>
      </c>
      <c r="ED62" t="b">
        <f t="shared" si="1"/>
        <v>1</v>
      </c>
    </row>
    <row r="63" spans="1:134" x14ac:dyDescent="0.2">
      <c r="A63" s="8" t="s">
        <v>484</v>
      </c>
      <c r="B63" s="8" t="s">
        <v>119</v>
      </c>
      <c r="C63" s="8" t="s">
        <v>188</v>
      </c>
      <c r="D63" s="2" t="s">
        <v>485</v>
      </c>
      <c r="E63" s="4">
        <v>0.467756440644577</v>
      </c>
      <c r="F63" s="28" t="b">
        <v>0</v>
      </c>
      <c r="G63" s="29">
        <f t="shared" si="2"/>
        <v>0.99890768465718183</v>
      </c>
      <c r="H63" s="5" t="b">
        <f t="shared" si="0"/>
        <v>1</v>
      </c>
      <c r="I63" s="8">
        <v>70</v>
      </c>
      <c r="J63">
        <v>1</v>
      </c>
      <c r="K63">
        <v>35</v>
      </c>
      <c r="L63">
        <v>1495</v>
      </c>
      <c r="M63">
        <v>10</v>
      </c>
      <c r="N63">
        <v>5</v>
      </c>
      <c r="O63">
        <v>68.044886988955298</v>
      </c>
      <c r="P63">
        <v>1</v>
      </c>
      <c r="Q63">
        <v>4</v>
      </c>
      <c r="R63">
        <v>2</v>
      </c>
      <c r="S63" s="10">
        <v>78.2</v>
      </c>
      <c r="T63" s="8">
        <v>1.5744038114505901</v>
      </c>
      <c r="U63">
        <v>7.5957643648752104E-3</v>
      </c>
      <c r="V63">
        <v>1.0358994556432299</v>
      </c>
      <c r="W63">
        <v>-3.8528087938058098E-3</v>
      </c>
      <c r="X63">
        <v>1.61793620170542</v>
      </c>
      <c r="Y63">
        <v>1.38181348148064</v>
      </c>
      <c r="Z63">
        <v>0.60462711715301298</v>
      </c>
      <c r="AA63">
        <v>-1.4107302381286499</v>
      </c>
      <c r="AB63">
        <v>0.68128349962791002</v>
      </c>
      <c r="AC63">
        <v>-0.68484317603607703</v>
      </c>
      <c r="AD63" s="10">
        <v>0.755736538204141</v>
      </c>
      <c r="AE63" s="8">
        <v>0</v>
      </c>
      <c r="AF63">
        <v>0</v>
      </c>
      <c r="AG63">
        <v>0</v>
      </c>
      <c r="AH63">
        <v>0</v>
      </c>
      <c r="AI63">
        <v>0</v>
      </c>
      <c r="AJ63">
        <v>0</v>
      </c>
      <c r="AK63">
        <v>0</v>
      </c>
      <c r="AL63">
        <v>0</v>
      </c>
      <c r="AM63">
        <v>0</v>
      </c>
      <c r="AN63">
        <v>1</v>
      </c>
      <c r="AO63">
        <v>0</v>
      </c>
      <c r="AP63">
        <v>0</v>
      </c>
      <c r="AQ63">
        <v>0</v>
      </c>
      <c r="AR63">
        <v>0</v>
      </c>
      <c r="AS63">
        <v>0</v>
      </c>
      <c r="AT63">
        <v>0</v>
      </c>
      <c r="AU63">
        <v>0</v>
      </c>
      <c r="AV63">
        <v>0</v>
      </c>
      <c r="AW63">
        <v>0</v>
      </c>
      <c r="AX63">
        <v>0</v>
      </c>
      <c r="AY63">
        <v>1</v>
      </c>
      <c r="AZ63">
        <v>0</v>
      </c>
      <c r="BA63">
        <v>1</v>
      </c>
      <c r="BB63">
        <v>0</v>
      </c>
      <c r="BC63">
        <v>0</v>
      </c>
      <c r="BD63">
        <v>1</v>
      </c>
      <c r="BE63">
        <v>0</v>
      </c>
      <c r="BF63">
        <v>1</v>
      </c>
      <c r="BG63">
        <v>0</v>
      </c>
      <c r="BH63">
        <v>0</v>
      </c>
      <c r="BI63">
        <v>0</v>
      </c>
      <c r="BJ63">
        <v>0</v>
      </c>
      <c r="BK63">
        <v>1</v>
      </c>
      <c r="BL63">
        <v>0</v>
      </c>
      <c r="BM63">
        <v>1</v>
      </c>
      <c r="BN63">
        <v>0</v>
      </c>
      <c r="BO63">
        <v>0</v>
      </c>
      <c r="BP63">
        <v>0</v>
      </c>
      <c r="BQ63">
        <v>1</v>
      </c>
      <c r="BR63">
        <v>0</v>
      </c>
      <c r="BS63">
        <v>0</v>
      </c>
      <c r="BT63" s="10">
        <v>0</v>
      </c>
      <c r="BU63">
        <v>-4.2648743800000002</v>
      </c>
      <c r="BV63">
        <v>0.17994256</v>
      </c>
      <c r="BW63">
        <v>2.5512239999999999E-2</v>
      </c>
      <c r="BX63">
        <v>1.7140852600000001</v>
      </c>
      <c r="BY63">
        <v>1.2451467300000001</v>
      </c>
      <c r="BZ63">
        <v>4.38303536</v>
      </c>
      <c r="CA63">
        <v>1.0542348399999999</v>
      </c>
      <c r="CB63">
        <v>2.36271349</v>
      </c>
      <c r="CC63">
        <v>0</v>
      </c>
      <c r="CD63">
        <v>1.26633956</v>
      </c>
      <c r="CE63">
        <v>1.2966537600000001</v>
      </c>
      <c r="CF63">
        <v>-0.34830556000000001</v>
      </c>
      <c r="CG63">
        <v>0.60595251999999999</v>
      </c>
      <c r="CH63">
        <v>-0.27080598</v>
      </c>
      <c r="CI63">
        <v>0.69837139000000004</v>
      </c>
      <c r="CJ63">
        <v>2.3914729999999999E-2</v>
      </c>
      <c r="CK63">
        <v>-0.35324707</v>
      </c>
      <c r="CL63">
        <v>-4.8291489999999999E-2</v>
      </c>
      <c r="CM63">
        <v>0.58076517999999999</v>
      </c>
      <c r="CN63">
        <v>0.72541518999999999</v>
      </c>
      <c r="CO63">
        <v>-0.20022939000000001</v>
      </c>
      <c r="CP63">
        <v>-0.43475793000000001</v>
      </c>
      <c r="CQ63">
        <v>0.34422587999999998</v>
      </c>
      <c r="CR63">
        <v>-0.48495226000000002</v>
      </c>
      <c r="CS63">
        <v>0.18250256000000001</v>
      </c>
      <c r="CT63">
        <v>-0.16623276000000001</v>
      </c>
      <c r="CU63">
        <v>-9.4743999999999995E-2</v>
      </c>
      <c r="CV63">
        <v>-1.1689752</v>
      </c>
      <c r="CW63">
        <v>-0.52188942000000005</v>
      </c>
      <c r="CX63">
        <v>0.65815442999999996</v>
      </c>
      <c r="CY63">
        <v>9.3649330000000003E-2</v>
      </c>
      <c r="CZ63">
        <v>-0.16819777</v>
      </c>
      <c r="DA63">
        <v>-0.25450494000000001</v>
      </c>
      <c r="DB63">
        <v>0.25513289</v>
      </c>
      <c r="DC63">
        <v>2.5920289999999999E-2</v>
      </c>
      <c r="DD63">
        <v>-2.5292350000000002E-2</v>
      </c>
      <c r="DE63">
        <v>0.26950531</v>
      </c>
      <c r="DF63">
        <v>-0.26887736000000001</v>
      </c>
      <c r="DG63">
        <v>0.1029841</v>
      </c>
      <c r="DH63">
        <v>-0.10235616</v>
      </c>
      <c r="DI63">
        <v>-0.19042195000000001</v>
      </c>
      <c r="DJ63">
        <v>7.7531719999999998E-2</v>
      </c>
      <c r="DK63">
        <v>-0.19522661999999999</v>
      </c>
      <c r="DL63">
        <v>-0.13095082</v>
      </c>
      <c r="DM63">
        <v>-6.0513240000000003E-2</v>
      </c>
      <c r="DN63">
        <v>0.50020885000000004</v>
      </c>
      <c r="DO63">
        <v>0.35778246000000002</v>
      </c>
      <c r="DP63">
        <v>-0.64273818000000005</v>
      </c>
      <c r="DQ63">
        <v>0.94671483000000001</v>
      </c>
      <c r="DR63">
        <v>-0.66113116000000005</v>
      </c>
      <c r="DS63">
        <v>7.7932630000000003E-2</v>
      </c>
      <c r="DT63">
        <v>-0.79014932000000004</v>
      </c>
      <c r="DU63">
        <v>1.3610861400000001</v>
      </c>
      <c r="DV63" s="10">
        <v>-0.64824150000000003</v>
      </c>
      <c r="DW63" s="8" t="s">
        <v>486</v>
      </c>
      <c r="DX63" t="s">
        <v>487</v>
      </c>
      <c r="DY63" s="10" t="s">
        <v>488</v>
      </c>
      <c r="DZ63" s="20">
        <v>37277</v>
      </c>
      <c r="EA63" s="21">
        <v>38124</v>
      </c>
      <c r="EB63" t="s">
        <v>489</v>
      </c>
      <c r="EC63" s="22">
        <v>45437</v>
      </c>
      <c r="ED63" t="b">
        <f t="shared" si="1"/>
        <v>0</v>
      </c>
    </row>
    <row r="64" spans="1:134" x14ac:dyDescent="0.2">
      <c r="A64" s="8" t="s">
        <v>490</v>
      </c>
      <c r="B64" s="8" t="s">
        <v>119</v>
      </c>
      <c r="C64" s="8" t="s">
        <v>491</v>
      </c>
      <c r="D64" s="2">
        <f>1-565-820-4578</f>
        <v>-5962</v>
      </c>
      <c r="E64" s="4">
        <v>0.39840531626852399</v>
      </c>
      <c r="F64" s="28" t="b">
        <v>0</v>
      </c>
      <c r="G64" s="29">
        <f t="shared" si="2"/>
        <v>4.0936994717984494E-3</v>
      </c>
      <c r="H64" s="5" t="b">
        <f t="shared" si="0"/>
        <v>0</v>
      </c>
      <c r="I64" s="8">
        <v>61</v>
      </c>
      <c r="J64">
        <v>1</v>
      </c>
      <c r="K64">
        <v>31</v>
      </c>
      <c r="L64">
        <v>1346</v>
      </c>
      <c r="M64">
        <v>6</v>
      </c>
      <c r="N64">
        <v>1</v>
      </c>
      <c r="O64">
        <v>33.369324800929</v>
      </c>
      <c r="P64">
        <v>2</v>
      </c>
      <c r="Q64">
        <v>3</v>
      </c>
      <c r="R64">
        <v>1</v>
      </c>
      <c r="S64" s="10">
        <v>79.8</v>
      </c>
      <c r="T64" s="8">
        <v>0.72896023728261505</v>
      </c>
      <c r="U64">
        <v>7.5957643648752104E-3</v>
      </c>
      <c r="V64">
        <v>0.51908026979067101</v>
      </c>
      <c r="W64">
        <v>-0.17754978618474501</v>
      </c>
      <c r="X64">
        <v>0.34522335867264098</v>
      </c>
      <c r="Y64">
        <v>-1.4044518876044501</v>
      </c>
      <c r="Z64">
        <v>-0.58858309280205801</v>
      </c>
      <c r="AA64">
        <v>-0.70092886045385905</v>
      </c>
      <c r="AB64">
        <v>-4.5418899975194001E-2</v>
      </c>
      <c r="AC64">
        <v>-1.38724643350897</v>
      </c>
      <c r="AD64" s="10">
        <v>1.10096950355078</v>
      </c>
      <c r="AE64" s="8">
        <v>0</v>
      </c>
      <c r="AF64">
        <v>0</v>
      </c>
      <c r="AG64">
        <v>1</v>
      </c>
      <c r="AH64">
        <v>0</v>
      </c>
      <c r="AI64">
        <v>0</v>
      </c>
      <c r="AJ64">
        <v>0</v>
      </c>
      <c r="AK64">
        <v>0</v>
      </c>
      <c r="AL64">
        <v>0</v>
      </c>
      <c r="AM64">
        <v>0</v>
      </c>
      <c r="AN64">
        <v>0</v>
      </c>
      <c r="AO64">
        <v>0</v>
      </c>
      <c r="AP64">
        <v>0</v>
      </c>
      <c r="AQ64">
        <v>0</v>
      </c>
      <c r="AR64">
        <v>0</v>
      </c>
      <c r="AS64">
        <v>0</v>
      </c>
      <c r="AT64">
        <v>0</v>
      </c>
      <c r="AU64">
        <v>0</v>
      </c>
      <c r="AV64">
        <v>0</v>
      </c>
      <c r="AW64">
        <v>0</v>
      </c>
      <c r="AX64">
        <v>0</v>
      </c>
      <c r="AY64">
        <v>1</v>
      </c>
      <c r="AZ64">
        <v>0</v>
      </c>
      <c r="BA64">
        <v>0</v>
      </c>
      <c r="BB64">
        <v>1</v>
      </c>
      <c r="BC64">
        <v>1</v>
      </c>
      <c r="BD64">
        <v>0</v>
      </c>
      <c r="BE64">
        <v>1</v>
      </c>
      <c r="BF64">
        <v>0</v>
      </c>
      <c r="BG64">
        <v>0</v>
      </c>
      <c r="BH64">
        <v>1</v>
      </c>
      <c r="BI64">
        <v>0</v>
      </c>
      <c r="BJ64">
        <v>0</v>
      </c>
      <c r="BK64">
        <v>0</v>
      </c>
      <c r="BL64">
        <v>0</v>
      </c>
      <c r="BM64">
        <v>0</v>
      </c>
      <c r="BN64">
        <v>0</v>
      </c>
      <c r="BO64">
        <v>0</v>
      </c>
      <c r="BP64">
        <v>1</v>
      </c>
      <c r="BQ64">
        <v>0</v>
      </c>
      <c r="BR64">
        <v>0</v>
      </c>
      <c r="BS64">
        <v>1</v>
      </c>
      <c r="BT64" s="10">
        <v>0</v>
      </c>
      <c r="BU64">
        <v>-4.2648743800000002</v>
      </c>
      <c r="BV64">
        <v>0.17994256</v>
      </c>
      <c r="BW64">
        <v>2.5512239999999999E-2</v>
      </c>
      <c r="BX64">
        <v>1.7140852600000001</v>
      </c>
      <c r="BY64">
        <v>1.2451467300000001</v>
      </c>
      <c r="BZ64">
        <v>4.38303536</v>
      </c>
      <c r="CA64">
        <v>1.0542348399999999</v>
      </c>
      <c r="CB64">
        <v>2.36271349</v>
      </c>
      <c r="CC64">
        <v>0</v>
      </c>
      <c r="CD64">
        <v>1.26633956</v>
      </c>
      <c r="CE64">
        <v>1.2966537600000001</v>
      </c>
      <c r="CF64">
        <v>-0.34830556000000001</v>
      </c>
      <c r="CG64">
        <v>0.60595251999999999</v>
      </c>
      <c r="CH64">
        <v>-0.27080598</v>
      </c>
      <c r="CI64">
        <v>0.69837139000000004</v>
      </c>
      <c r="CJ64">
        <v>2.3914729999999999E-2</v>
      </c>
      <c r="CK64">
        <v>-0.35324707</v>
      </c>
      <c r="CL64">
        <v>-4.8291489999999999E-2</v>
      </c>
      <c r="CM64">
        <v>0.58076517999999999</v>
      </c>
      <c r="CN64">
        <v>0.72541518999999999</v>
      </c>
      <c r="CO64">
        <v>-0.20022939000000001</v>
      </c>
      <c r="CP64">
        <v>-0.43475793000000001</v>
      </c>
      <c r="CQ64">
        <v>0.34422587999999998</v>
      </c>
      <c r="CR64">
        <v>-0.48495226000000002</v>
      </c>
      <c r="CS64">
        <v>0.18250256000000001</v>
      </c>
      <c r="CT64">
        <v>-0.16623276000000001</v>
      </c>
      <c r="CU64">
        <v>-9.4743999999999995E-2</v>
      </c>
      <c r="CV64">
        <v>-1.1689752</v>
      </c>
      <c r="CW64">
        <v>-0.52188942000000005</v>
      </c>
      <c r="CX64">
        <v>0.65815442999999996</v>
      </c>
      <c r="CY64">
        <v>9.3649330000000003E-2</v>
      </c>
      <c r="CZ64">
        <v>-0.16819777</v>
      </c>
      <c r="DA64">
        <v>-0.25450494000000001</v>
      </c>
      <c r="DB64">
        <v>0.25513289</v>
      </c>
      <c r="DC64">
        <v>2.5920289999999999E-2</v>
      </c>
      <c r="DD64">
        <v>-2.5292350000000002E-2</v>
      </c>
      <c r="DE64">
        <v>0.26950531</v>
      </c>
      <c r="DF64">
        <v>-0.26887736000000001</v>
      </c>
      <c r="DG64">
        <v>0.1029841</v>
      </c>
      <c r="DH64">
        <v>-0.10235616</v>
      </c>
      <c r="DI64">
        <v>-0.19042195000000001</v>
      </c>
      <c r="DJ64">
        <v>7.7531719999999998E-2</v>
      </c>
      <c r="DK64">
        <v>-0.19522661999999999</v>
      </c>
      <c r="DL64">
        <v>-0.13095082</v>
      </c>
      <c r="DM64">
        <v>-6.0513240000000003E-2</v>
      </c>
      <c r="DN64">
        <v>0.50020885000000004</v>
      </c>
      <c r="DO64">
        <v>0.35778246000000002</v>
      </c>
      <c r="DP64">
        <v>-0.64273818000000005</v>
      </c>
      <c r="DQ64">
        <v>0.94671483000000001</v>
      </c>
      <c r="DR64">
        <v>-0.66113116000000005</v>
      </c>
      <c r="DS64">
        <v>7.7932630000000003E-2</v>
      </c>
      <c r="DT64">
        <v>-0.79014932000000004</v>
      </c>
      <c r="DU64">
        <v>1.3610861400000001</v>
      </c>
      <c r="DV64" s="10">
        <v>-0.64824150000000003</v>
      </c>
      <c r="DW64" s="8" t="s">
        <v>492</v>
      </c>
      <c r="DX64" t="s">
        <v>493</v>
      </c>
      <c r="DY64" s="10" t="s">
        <v>454</v>
      </c>
      <c r="DZ64" s="20">
        <v>36736</v>
      </c>
      <c r="EA64" s="21">
        <v>38658</v>
      </c>
      <c r="EB64" t="s">
        <v>494</v>
      </c>
      <c r="EC64" s="22">
        <v>43722</v>
      </c>
      <c r="ED64" t="b">
        <f t="shared" si="1"/>
        <v>1</v>
      </c>
    </row>
    <row r="65" spans="1:134" x14ac:dyDescent="0.2">
      <c r="A65" s="8" t="s">
        <v>495</v>
      </c>
      <c r="B65" s="8" t="s">
        <v>168</v>
      </c>
      <c r="C65" s="8" t="s">
        <v>128</v>
      </c>
      <c r="D65" s="2" t="s">
        <v>496</v>
      </c>
      <c r="E65" s="4">
        <v>0.71495328008487202</v>
      </c>
      <c r="F65" s="28" t="b">
        <v>1</v>
      </c>
      <c r="G65" s="29">
        <f t="shared" si="2"/>
        <v>2.1654886704662941E-5</v>
      </c>
      <c r="H65" s="5" t="b">
        <f t="shared" si="0"/>
        <v>0</v>
      </c>
      <c r="I65" s="8">
        <v>37</v>
      </c>
      <c r="J65">
        <v>1</v>
      </c>
      <c r="K65">
        <v>40</v>
      </c>
      <c r="L65">
        <v>2592</v>
      </c>
      <c r="M65">
        <v>0</v>
      </c>
      <c r="N65">
        <v>5</v>
      </c>
      <c r="O65">
        <v>9.1433067091027205</v>
      </c>
      <c r="P65">
        <v>5</v>
      </c>
      <c r="Q65">
        <v>2</v>
      </c>
      <c r="R65">
        <v>2</v>
      </c>
      <c r="S65" s="10">
        <v>72.3</v>
      </c>
      <c r="T65" s="8">
        <v>-1.5255559604986699</v>
      </c>
      <c r="U65">
        <v>7.5957643648752104E-3</v>
      </c>
      <c r="V65">
        <v>1.6819234379589401</v>
      </c>
      <c r="W65">
        <v>1.2749766153529001</v>
      </c>
      <c r="X65">
        <v>-1.5638459058765199</v>
      </c>
      <c r="Y65">
        <v>1.38181348148064</v>
      </c>
      <c r="Z65">
        <v>-1.42221722328791</v>
      </c>
      <c r="AA65">
        <v>1.4284752725705201</v>
      </c>
      <c r="AB65">
        <v>-0.772121299578298</v>
      </c>
      <c r="AC65">
        <v>-0.68484317603607703</v>
      </c>
      <c r="AD65" s="10">
        <v>-0.51731002151161598</v>
      </c>
      <c r="AE65" s="8">
        <v>0</v>
      </c>
      <c r="AF65">
        <v>0</v>
      </c>
      <c r="AG65">
        <v>0</v>
      </c>
      <c r="AH65">
        <v>0</v>
      </c>
      <c r="AI65">
        <v>0</v>
      </c>
      <c r="AJ65">
        <v>0</v>
      </c>
      <c r="AK65">
        <v>0</v>
      </c>
      <c r="AL65">
        <v>0</v>
      </c>
      <c r="AM65">
        <v>0</v>
      </c>
      <c r="AN65">
        <v>0</v>
      </c>
      <c r="AO65">
        <v>0</v>
      </c>
      <c r="AP65">
        <v>0</v>
      </c>
      <c r="AQ65">
        <v>1</v>
      </c>
      <c r="AR65">
        <v>0</v>
      </c>
      <c r="AS65">
        <v>0</v>
      </c>
      <c r="AT65">
        <v>0</v>
      </c>
      <c r="AU65">
        <v>0</v>
      </c>
      <c r="AV65">
        <v>0</v>
      </c>
      <c r="AW65">
        <v>0</v>
      </c>
      <c r="AX65">
        <v>0</v>
      </c>
      <c r="AY65">
        <v>1</v>
      </c>
      <c r="AZ65">
        <v>0</v>
      </c>
      <c r="BA65">
        <v>0</v>
      </c>
      <c r="BB65">
        <v>1</v>
      </c>
      <c r="BC65">
        <v>0</v>
      </c>
      <c r="BD65">
        <v>1</v>
      </c>
      <c r="BE65">
        <v>0</v>
      </c>
      <c r="BF65">
        <v>1</v>
      </c>
      <c r="BG65">
        <v>0</v>
      </c>
      <c r="BH65">
        <v>0</v>
      </c>
      <c r="BI65">
        <v>1</v>
      </c>
      <c r="BJ65">
        <v>0</v>
      </c>
      <c r="BK65">
        <v>0</v>
      </c>
      <c r="BL65">
        <v>0</v>
      </c>
      <c r="BM65">
        <v>1</v>
      </c>
      <c r="BN65">
        <v>0</v>
      </c>
      <c r="BO65">
        <v>0</v>
      </c>
      <c r="BP65">
        <v>0</v>
      </c>
      <c r="BQ65">
        <v>1</v>
      </c>
      <c r="BR65">
        <v>0</v>
      </c>
      <c r="BS65">
        <v>0</v>
      </c>
      <c r="BT65" s="10">
        <v>0</v>
      </c>
      <c r="BU65">
        <v>-4.2648743800000002</v>
      </c>
      <c r="BV65">
        <v>0.17994256</v>
      </c>
      <c r="BW65">
        <v>2.5512239999999999E-2</v>
      </c>
      <c r="BX65">
        <v>1.7140852600000001</v>
      </c>
      <c r="BY65">
        <v>1.2451467300000001</v>
      </c>
      <c r="BZ65">
        <v>4.38303536</v>
      </c>
      <c r="CA65">
        <v>1.0542348399999999</v>
      </c>
      <c r="CB65">
        <v>2.36271349</v>
      </c>
      <c r="CC65">
        <v>0</v>
      </c>
      <c r="CD65">
        <v>1.26633956</v>
      </c>
      <c r="CE65">
        <v>1.2966537600000001</v>
      </c>
      <c r="CF65">
        <v>-0.34830556000000001</v>
      </c>
      <c r="CG65">
        <v>0.60595251999999999</v>
      </c>
      <c r="CH65">
        <v>-0.27080598</v>
      </c>
      <c r="CI65">
        <v>0.69837139000000004</v>
      </c>
      <c r="CJ65">
        <v>2.3914729999999999E-2</v>
      </c>
      <c r="CK65">
        <v>-0.35324707</v>
      </c>
      <c r="CL65">
        <v>-4.8291489999999999E-2</v>
      </c>
      <c r="CM65">
        <v>0.58076517999999999</v>
      </c>
      <c r="CN65">
        <v>0.72541518999999999</v>
      </c>
      <c r="CO65">
        <v>-0.20022939000000001</v>
      </c>
      <c r="CP65">
        <v>-0.43475793000000001</v>
      </c>
      <c r="CQ65">
        <v>0.34422587999999998</v>
      </c>
      <c r="CR65">
        <v>-0.48495226000000002</v>
      </c>
      <c r="CS65">
        <v>0.18250256000000001</v>
      </c>
      <c r="CT65">
        <v>-0.16623276000000001</v>
      </c>
      <c r="CU65">
        <v>-9.4743999999999995E-2</v>
      </c>
      <c r="CV65">
        <v>-1.1689752</v>
      </c>
      <c r="CW65">
        <v>-0.52188942000000005</v>
      </c>
      <c r="CX65">
        <v>0.65815442999999996</v>
      </c>
      <c r="CY65">
        <v>9.3649330000000003E-2</v>
      </c>
      <c r="CZ65">
        <v>-0.16819777</v>
      </c>
      <c r="DA65">
        <v>-0.25450494000000001</v>
      </c>
      <c r="DB65">
        <v>0.25513289</v>
      </c>
      <c r="DC65">
        <v>2.5920289999999999E-2</v>
      </c>
      <c r="DD65">
        <v>-2.5292350000000002E-2</v>
      </c>
      <c r="DE65">
        <v>0.26950531</v>
      </c>
      <c r="DF65">
        <v>-0.26887736000000001</v>
      </c>
      <c r="DG65">
        <v>0.1029841</v>
      </c>
      <c r="DH65">
        <v>-0.10235616</v>
      </c>
      <c r="DI65">
        <v>-0.19042195000000001</v>
      </c>
      <c r="DJ65">
        <v>7.7531719999999998E-2</v>
      </c>
      <c r="DK65">
        <v>-0.19522661999999999</v>
      </c>
      <c r="DL65">
        <v>-0.13095082</v>
      </c>
      <c r="DM65">
        <v>-6.0513240000000003E-2</v>
      </c>
      <c r="DN65">
        <v>0.50020885000000004</v>
      </c>
      <c r="DO65">
        <v>0.35778246000000002</v>
      </c>
      <c r="DP65">
        <v>-0.64273818000000005</v>
      </c>
      <c r="DQ65">
        <v>0.94671483000000001</v>
      </c>
      <c r="DR65">
        <v>-0.66113116000000005</v>
      </c>
      <c r="DS65">
        <v>7.7932630000000003E-2</v>
      </c>
      <c r="DT65">
        <v>-0.79014932000000004</v>
      </c>
      <c r="DU65">
        <v>1.3610861400000001</v>
      </c>
      <c r="DV65" s="10">
        <v>-0.64824150000000003</v>
      </c>
      <c r="DW65" s="8" t="s">
        <v>497</v>
      </c>
      <c r="DX65" t="s">
        <v>498</v>
      </c>
      <c r="DY65" s="10" t="s">
        <v>396</v>
      </c>
      <c r="DZ65" s="20">
        <v>37391</v>
      </c>
      <c r="EA65" s="21">
        <v>37780</v>
      </c>
      <c r="EB65" t="s">
        <v>499</v>
      </c>
      <c r="EC65" s="22">
        <v>44020</v>
      </c>
      <c r="ED65" t="b">
        <f t="shared" si="1"/>
        <v>0</v>
      </c>
    </row>
    <row r="66" spans="1:134" x14ac:dyDescent="0.2">
      <c r="A66" s="8" t="s">
        <v>500</v>
      </c>
      <c r="B66" s="8" t="s">
        <v>127</v>
      </c>
      <c r="C66" s="8" t="s">
        <v>188</v>
      </c>
      <c r="D66" s="2" t="s">
        <v>501</v>
      </c>
      <c r="E66" s="4">
        <v>0.58384797398510202</v>
      </c>
      <c r="F66" s="28" t="b">
        <v>0</v>
      </c>
      <c r="G66" s="29">
        <f t="shared" si="2"/>
        <v>0.99696515883954118</v>
      </c>
      <c r="H66" s="5" t="b">
        <f t="shared" si="0"/>
        <v>1</v>
      </c>
      <c r="I66" s="8">
        <v>69</v>
      </c>
      <c r="J66">
        <v>0</v>
      </c>
      <c r="K66">
        <v>38</v>
      </c>
      <c r="L66">
        <v>2796</v>
      </c>
      <c r="M66">
        <v>8</v>
      </c>
      <c r="N66">
        <v>4</v>
      </c>
      <c r="O66">
        <v>85.257320325884606</v>
      </c>
      <c r="P66">
        <v>5</v>
      </c>
      <c r="Q66">
        <v>1</v>
      </c>
      <c r="R66">
        <v>4</v>
      </c>
      <c r="S66" s="10">
        <v>75</v>
      </c>
      <c r="T66" s="8">
        <v>1.48046563654304</v>
      </c>
      <c r="U66">
        <v>-1.00517281761849</v>
      </c>
      <c r="V66">
        <v>1.4235138450326601</v>
      </c>
      <c r="W66">
        <v>1.5127899266800999</v>
      </c>
      <c r="X66">
        <v>0.98157978018903103</v>
      </c>
      <c r="Y66">
        <v>0.68524713920936597</v>
      </c>
      <c r="Z66">
        <v>1.19691891863639</v>
      </c>
      <c r="AA66">
        <v>1.4284752725705201</v>
      </c>
      <c r="AB66">
        <v>-1.4988236991813999</v>
      </c>
      <c r="AC66">
        <v>0.71996333890972197</v>
      </c>
      <c r="AD66" s="10">
        <v>6.5270607510849094E-2</v>
      </c>
      <c r="AE66" s="8">
        <v>0</v>
      </c>
      <c r="AF66">
        <v>0</v>
      </c>
      <c r="AG66">
        <v>0</v>
      </c>
      <c r="AH66">
        <v>0</v>
      </c>
      <c r="AI66">
        <v>0</v>
      </c>
      <c r="AJ66">
        <v>0</v>
      </c>
      <c r="AK66">
        <v>0</v>
      </c>
      <c r="AL66">
        <v>0</v>
      </c>
      <c r="AM66">
        <v>0</v>
      </c>
      <c r="AN66">
        <v>0</v>
      </c>
      <c r="AO66">
        <v>0</v>
      </c>
      <c r="AP66">
        <v>0</v>
      </c>
      <c r="AQ66">
        <v>1</v>
      </c>
      <c r="AR66">
        <v>0</v>
      </c>
      <c r="AS66">
        <v>0</v>
      </c>
      <c r="AT66">
        <v>0</v>
      </c>
      <c r="AU66">
        <v>0</v>
      </c>
      <c r="AV66">
        <v>0</v>
      </c>
      <c r="AW66">
        <v>0</v>
      </c>
      <c r="AX66">
        <v>0</v>
      </c>
      <c r="AY66">
        <v>1</v>
      </c>
      <c r="AZ66">
        <v>0</v>
      </c>
      <c r="BA66">
        <v>0</v>
      </c>
      <c r="BB66">
        <v>1</v>
      </c>
      <c r="BC66">
        <v>1</v>
      </c>
      <c r="BD66">
        <v>0</v>
      </c>
      <c r="BE66">
        <v>0</v>
      </c>
      <c r="BF66">
        <v>1</v>
      </c>
      <c r="BG66">
        <v>0</v>
      </c>
      <c r="BH66">
        <v>0</v>
      </c>
      <c r="BI66">
        <v>0</v>
      </c>
      <c r="BJ66">
        <v>1</v>
      </c>
      <c r="BK66">
        <v>0</v>
      </c>
      <c r="BL66">
        <v>0</v>
      </c>
      <c r="BM66">
        <v>0</v>
      </c>
      <c r="BN66">
        <v>0</v>
      </c>
      <c r="BO66">
        <v>0</v>
      </c>
      <c r="BP66">
        <v>1</v>
      </c>
      <c r="BQ66">
        <v>0</v>
      </c>
      <c r="BR66">
        <v>0</v>
      </c>
      <c r="BS66">
        <v>0</v>
      </c>
      <c r="BT66" s="10">
        <v>1</v>
      </c>
      <c r="BU66">
        <v>-4.2648743800000002</v>
      </c>
      <c r="BV66">
        <v>0.17994256</v>
      </c>
      <c r="BW66">
        <v>2.5512239999999999E-2</v>
      </c>
      <c r="BX66">
        <v>1.7140852600000001</v>
      </c>
      <c r="BY66">
        <v>1.2451467300000001</v>
      </c>
      <c r="BZ66">
        <v>4.38303536</v>
      </c>
      <c r="CA66">
        <v>1.0542348399999999</v>
      </c>
      <c r="CB66">
        <v>2.36271349</v>
      </c>
      <c r="CC66">
        <v>0</v>
      </c>
      <c r="CD66">
        <v>1.26633956</v>
      </c>
      <c r="CE66">
        <v>1.2966537600000001</v>
      </c>
      <c r="CF66">
        <v>-0.34830556000000001</v>
      </c>
      <c r="CG66">
        <v>0.60595251999999999</v>
      </c>
      <c r="CH66">
        <v>-0.27080598</v>
      </c>
      <c r="CI66">
        <v>0.69837139000000004</v>
      </c>
      <c r="CJ66">
        <v>2.3914729999999999E-2</v>
      </c>
      <c r="CK66">
        <v>-0.35324707</v>
      </c>
      <c r="CL66">
        <v>-4.8291489999999999E-2</v>
      </c>
      <c r="CM66">
        <v>0.58076517999999999</v>
      </c>
      <c r="CN66">
        <v>0.72541518999999999</v>
      </c>
      <c r="CO66">
        <v>-0.20022939000000001</v>
      </c>
      <c r="CP66">
        <v>-0.43475793000000001</v>
      </c>
      <c r="CQ66">
        <v>0.34422587999999998</v>
      </c>
      <c r="CR66">
        <v>-0.48495226000000002</v>
      </c>
      <c r="CS66">
        <v>0.18250256000000001</v>
      </c>
      <c r="CT66">
        <v>-0.16623276000000001</v>
      </c>
      <c r="CU66">
        <v>-9.4743999999999995E-2</v>
      </c>
      <c r="CV66">
        <v>-1.1689752</v>
      </c>
      <c r="CW66">
        <v>-0.52188942000000005</v>
      </c>
      <c r="CX66">
        <v>0.65815442999999996</v>
      </c>
      <c r="CY66">
        <v>9.3649330000000003E-2</v>
      </c>
      <c r="CZ66">
        <v>-0.16819777</v>
      </c>
      <c r="DA66">
        <v>-0.25450494000000001</v>
      </c>
      <c r="DB66">
        <v>0.25513289</v>
      </c>
      <c r="DC66">
        <v>2.5920289999999999E-2</v>
      </c>
      <c r="DD66">
        <v>-2.5292350000000002E-2</v>
      </c>
      <c r="DE66">
        <v>0.26950531</v>
      </c>
      <c r="DF66">
        <v>-0.26887736000000001</v>
      </c>
      <c r="DG66">
        <v>0.1029841</v>
      </c>
      <c r="DH66">
        <v>-0.10235616</v>
      </c>
      <c r="DI66">
        <v>-0.19042195000000001</v>
      </c>
      <c r="DJ66">
        <v>7.7531719999999998E-2</v>
      </c>
      <c r="DK66">
        <v>-0.19522661999999999</v>
      </c>
      <c r="DL66">
        <v>-0.13095082</v>
      </c>
      <c r="DM66">
        <v>-6.0513240000000003E-2</v>
      </c>
      <c r="DN66">
        <v>0.50020885000000004</v>
      </c>
      <c r="DO66">
        <v>0.35778246000000002</v>
      </c>
      <c r="DP66">
        <v>-0.64273818000000005</v>
      </c>
      <c r="DQ66">
        <v>0.94671483000000001</v>
      </c>
      <c r="DR66">
        <v>-0.66113116000000005</v>
      </c>
      <c r="DS66">
        <v>7.7932630000000003E-2</v>
      </c>
      <c r="DT66">
        <v>-0.79014932000000004</v>
      </c>
      <c r="DU66">
        <v>1.3610861400000001</v>
      </c>
      <c r="DV66" s="10">
        <v>-0.64824150000000003</v>
      </c>
      <c r="DW66" s="8" t="s">
        <v>502</v>
      </c>
      <c r="DX66" t="s">
        <v>503</v>
      </c>
      <c r="DY66" s="10" t="s">
        <v>504</v>
      </c>
      <c r="DZ66" s="20">
        <v>36697</v>
      </c>
      <c r="EA66" s="21">
        <v>38567</v>
      </c>
      <c r="EB66" t="s">
        <v>505</v>
      </c>
      <c r="EC66" s="22">
        <v>45058</v>
      </c>
      <c r="ED66" t="b">
        <f t="shared" si="1"/>
        <v>0</v>
      </c>
    </row>
    <row r="67" spans="1:134" x14ac:dyDescent="0.2">
      <c r="A67" s="8" t="s">
        <v>506</v>
      </c>
      <c r="B67" s="8" t="s">
        <v>127</v>
      </c>
      <c r="C67" s="8" t="s">
        <v>188</v>
      </c>
      <c r="D67" s="2" t="s">
        <v>507</v>
      </c>
      <c r="E67" s="4">
        <v>0.53786951138649897</v>
      </c>
      <c r="F67" s="28" t="b">
        <v>0</v>
      </c>
      <c r="G67" s="29">
        <f t="shared" si="2"/>
        <v>2.0973746796610891E-6</v>
      </c>
      <c r="H67" s="5" t="b">
        <f t="shared" ref="H67:H130" si="3">IF(G67&gt;threshold,TRUE,FALSE)</f>
        <v>0</v>
      </c>
      <c r="I67" s="8">
        <v>36</v>
      </c>
      <c r="J67">
        <v>1</v>
      </c>
      <c r="K67">
        <v>20</v>
      </c>
      <c r="L67">
        <v>897</v>
      </c>
      <c r="M67">
        <v>1</v>
      </c>
      <c r="N67">
        <v>1</v>
      </c>
      <c r="O67">
        <v>41.659755693249899</v>
      </c>
      <c r="P67">
        <v>2</v>
      </c>
      <c r="Q67">
        <v>5</v>
      </c>
      <c r="R67">
        <v>2</v>
      </c>
      <c r="S67" s="10">
        <v>77.7</v>
      </c>
      <c r="T67" s="8">
        <v>-1.61949413540622</v>
      </c>
      <c r="U67">
        <v>7.5957643648752104E-3</v>
      </c>
      <c r="V67">
        <v>-0.90217249130388599</v>
      </c>
      <c r="W67">
        <v>-0.70097222140978999</v>
      </c>
      <c r="X67">
        <v>-1.2456676951183301</v>
      </c>
      <c r="Y67">
        <v>-1.4044518876044501</v>
      </c>
      <c r="Z67">
        <v>-0.30330360023019398</v>
      </c>
      <c r="AA67">
        <v>-0.70092886045385905</v>
      </c>
      <c r="AB67">
        <v>1.4079858992310099</v>
      </c>
      <c r="AC67">
        <v>-0.68484317603607703</v>
      </c>
      <c r="AD67" s="10">
        <v>0.647851236533315</v>
      </c>
      <c r="AE67" s="8">
        <v>0</v>
      </c>
      <c r="AF67">
        <v>0</v>
      </c>
      <c r="AG67">
        <v>0</v>
      </c>
      <c r="AH67">
        <v>0</v>
      </c>
      <c r="AI67">
        <v>0</v>
      </c>
      <c r="AJ67">
        <v>0</v>
      </c>
      <c r="AK67">
        <v>0</v>
      </c>
      <c r="AL67">
        <v>0</v>
      </c>
      <c r="AM67">
        <v>0</v>
      </c>
      <c r="AN67">
        <v>0</v>
      </c>
      <c r="AO67">
        <v>0</v>
      </c>
      <c r="AP67">
        <v>0</v>
      </c>
      <c r="AQ67">
        <v>1</v>
      </c>
      <c r="AR67">
        <v>0</v>
      </c>
      <c r="AS67">
        <v>0</v>
      </c>
      <c r="AT67">
        <v>0</v>
      </c>
      <c r="AU67">
        <v>0</v>
      </c>
      <c r="AV67">
        <v>0</v>
      </c>
      <c r="AW67">
        <v>0</v>
      </c>
      <c r="AX67">
        <v>0</v>
      </c>
      <c r="AY67">
        <v>0</v>
      </c>
      <c r="AZ67">
        <v>1</v>
      </c>
      <c r="BA67">
        <v>1</v>
      </c>
      <c r="BB67">
        <v>0</v>
      </c>
      <c r="BC67">
        <v>0</v>
      </c>
      <c r="BD67">
        <v>1</v>
      </c>
      <c r="BE67">
        <v>0</v>
      </c>
      <c r="BF67">
        <v>1</v>
      </c>
      <c r="BG67">
        <v>0</v>
      </c>
      <c r="BH67">
        <v>1</v>
      </c>
      <c r="BI67">
        <v>0</v>
      </c>
      <c r="BJ67">
        <v>0</v>
      </c>
      <c r="BK67">
        <v>0</v>
      </c>
      <c r="BL67">
        <v>0</v>
      </c>
      <c r="BM67">
        <v>0</v>
      </c>
      <c r="BN67">
        <v>1</v>
      </c>
      <c r="BO67">
        <v>0</v>
      </c>
      <c r="BP67">
        <v>0</v>
      </c>
      <c r="BQ67">
        <v>0</v>
      </c>
      <c r="BR67">
        <v>0</v>
      </c>
      <c r="BS67">
        <v>1</v>
      </c>
      <c r="BT67" s="10">
        <v>0</v>
      </c>
      <c r="BU67">
        <v>-4.2648743800000002</v>
      </c>
      <c r="BV67">
        <v>0.17994256</v>
      </c>
      <c r="BW67">
        <v>2.5512239999999999E-2</v>
      </c>
      <c r="BX67">
        <v>1.7140852600000001</v>
      </c>
      <c r="BY67">
        <v>1.2451467300000001</v>
      </c>
      <c r="BZ67">
        <v>4.38303536</v>
      </c>
      <c r="CA67">
        <v>1.0542348399999999</v>
      </c>
      <c r="CB67">
        <v>2.36271349</v>
      </c>
      <c r="CC67">
        <v>0</v>
      </c>
      <c r="CD67">
        <v>1.26633956</v>
      </c>
      <c r="CE67">
        <v>1.2966537600000001</v>
      </c>
      <c r="CF67">
        <v>-0.34830556000000001</v>
      </c>
      <c r="CG67">
        <v>0.60595251999999999</v>
      </c>
      <c r="CH67">
        <v>-0.27080598</v>
      </c>
      <c r="CI67">
        <v>0.69837139000000004</v>
      </c>
      <c r="CJ67">
        <v>2.3914729999999999E-2</v>
      </c>
      <c r="CK67">
        <v>-0.35324707</v>
      </c>
      <c r="CL67">
        <v>-4.8291489999999999E-2</v>
      </c>
      <c r="CM67">
        <v>0.58076517999999999</v>
      </c>
      <c r="CN67">
        <v>0.72541518999999999</v>
      </c>
      <c r="CO67">
        <v>-0.20022939000000001</v>
      </c>
      <c r="CP67">
        <v>-0.43475793000000001</v>
      </c>
      <c r="CQ67">
        <v>0.34422587999999998</v>
      </c>
      <c r="CR67">
        <v>-0.48495226000000002</v>
      </c>
      <c r="CS67">
        <v>0.18250256000000001</v>
      </c>
      <c r="CT67">
        <v>-0.16623276000000001</v>
      </c>
      <c r="CU67">
        <v>-9.4743999999999995E-2</v>
      </c>
      <c r="CV67">
        <v>-1.1689752</v>
      </c>
      <c r="CW67">
        <v>-0.52188942000000005</v>
      </c>
      <c r="CX67">
        <v>0.65815442999999996</v>
      </c>
      <c r="CY67">
        <v>9.3649330000000003E-2</v>
      </c>
      <c r="CZ67">
        <v>-0.16819777</v>
      </c>
      <c r="DA67">
        <v>-0.25450494000000001</v>
      </c>
      <c r="DB67">
        <v>0.25513289</v>
      </c>
      <c r="DC67">
        <v>2.5920289999999999E-2</v>
      </c>
      <c r="DD67">
        <v>-2.5292350000000002E-2</v>
      </c>
      <c r="DE67">
        <v>0.26950531</v>
      </c>
      <c r="DF67">
        <v>-0.26887736000000001</v>
      </c>
      <c r="DG67">
        <v>0.1029841</v>
      </c>
      <c r="DH67">
        <v>-0.10235616</v>
      </c>
      <c r="DI67">
        <v>-0.19042195000000001</v>
      </c>
      <c r="DJ67">
        <v>7.7531719999999998E-2</v>
      </c>
      <c r="DK67">
        <v>-0.19522661999999999</v>
      </c>
      <c r="DL67">
        <v>-0.13095082</v>
      </c>
      <c r="DM67">
        <v>-6.0513240000000003E-2</v>
      </c>
      <c r="DN67">
        <v>0.50020885000000004</v>
      </c>
      <c r="DO67">
        <v>0.35778246000000002</v>
      </c>
      <c r="DP67">
        <v>-0.64273818000000005</v>
      </c>
      <c r="DQ67">
        <v>0.94671483000000001</v>
      </c>
      <c r="DR67">
        <v>-0.66113116000000005</v>
      </c>
      <c r="DS67">
        <v>7.7932630000000003E-2</v>
      </c>
      <c r="DT67">
        <v>-0.79014932000000004</v>
      </c>
      <c r="DU67">
        <v>1.3610861400000001</v>
      </c>
      <c r="DV67" s="10">
        <v>-0.64824150000000003</v>
      </c>
      <c r="DW67" s="8" t="s">
        <v>508</v>
      </c>
      <c r="DX67" t="s">
        <v>509</v>
      </c>
      <c r="DY67" s="10" t="s">
        <v>471</v>
      </c>
      <c r="DZ67" s="20">
        <v>37344</v>
      </c>
      <c r="EA67" s="21">
        <v>37831</v>
      </c>
      <c r="EB67" t="s">
        <v>510</v>
      </c>
      <c r="EC67" s="22">
        <v>44156</v>
      </c>
      <c r="ED67" t="b">
        <f t="shared" si="1"/>
        <v>1</v>
      </c>
    </row>
    <row r="68" spans="1:134" x14ac:dyDescent="0.2">
      <c r="A68" s="8" t="s">
        <v>511</v>
      </c>
      <c r="B68" s="8" t="s">
        <v>127</v>
      </c>
      <c r="C68" s="8" t="s">
        <v>120</v>
      </c>
      <c r="D68" s="2" t="s">
        <v>512</v>
      </c>
      <c r="E68" s="4">
        <v>0.67987146153562095</v>
      </c>
      <c r="F68" s="28" t="b">
        <v>1</v>
      </c>
      <c r="G68" s="29">
        <f t="shared" si="2"/>
        <v>0.94208595494685754</v>
      </c>
      <c r="H68" s="5" t="b">
        <f t="shared" si="3"/>
        <v>1</v>
      </c>
      <c r="I68" s="8">
        <v>49</v>
      </c>
      <c r="J68">
        <v>2</v>
      </c>
      <c r="K68">
        <v>28</v>
      </c>
      <c r="L68">
        <v>2961</v>
      </c>
      <c r="M68">
        <v>4</v>
      </c>
      <c r="N68">
        <v>5</v>
      </c>
      <c r="O68">
        <v>79.935730767810597</v>
      </c>
      <c r="P68">
        <v>3</v>
      </c>
      <c r="Q68">
        <v>3</v>
      </c>
      <c r="R68">
        <v>4</v>
      </c>
      <c r="S68" s="10">
        <v>70.900000000000006</v>
      </c>
      <c r="T68" s="8">
        <v>-0.39829786160802699</v>
      </c>
      <c r="U68">
        <v>1.0203643463482399</v>
      </c>
      <c r="V68">
        <v>0.13146588040124599</v>
      </c>
      <c r="W68">
        <v>1.7051389284888501</v>
      </c>
      <c r="X68">
        <v>-0.29113306284374801</v>
      </c>
      <c r="Y68">
        <v>1.38181348148064</v>
      </c>
      <c r="Z68">
        <v>1.01379932105199</v>
      </c>
      <c r="AA68">
        <v>8.8725172209350497E-3</v>
      </c>
      <c r="AB68">
        <v>-4.5418899975194001E-2</v>
      </c>
      <c r="AC68">
        <v>0.71996333890972197</v>
      </c>
      <c r="AD68" s="10">
        <v>-0.81938886618993001</v>
      </c>
      <c r="AE68" s="8">
        <v>0</v>
      </c>
      <c r="AF68">
        <v>0</v>
      </c>
      <c r="AG68">
        <v>0</v>
      </c>
      <c r="AH68">
        <v>0</v>
      </c>
      <c r="AI68">
        <v>0</v>
      </c>
      <c r="AJ68">
        <v>0</v>
      </c>
      <c r="AK68">
        <v>1</v>
      </c>
      <c r="AL68">
        <v>0</v>
      </c>
      <c r="AM68">
        <v>0</v>
      </c>
      <c r="AN68">
        <v>0</v>
      </c>
      <c r="AO68">
        <v>0</v>
      </c>
      <c r="AP68">
        <v>0</v>
      </c>
      <c r="AQ68">
        <v>0</v>
      </c>
      <c r="AR68">
        <v>0</v>
      </c>
      <c r="AS68">
        <v>0</v>
      </c>
      <c r="AT68">
        <v>0</v>
      </c>
      <c r="AU68">
        <v>0</v>
      </c>
      <c r="AV68">
        <v>0</v>
      </c>
      <c r="AW68">
        <v>0</v>
      </c>
      <c r="AX68">
        <v>0</v>
      </c>
      <c r="AY68">
        <v>0</v>
      </c>
      <c r="AZ68">
        <v>1</v>
      </c>
      <c r="BA68">
        <v>1</v>
      </c>
      <c r="BB68">
        <v>0</v>
      </c>
      <c r="BC68">
        <v>0</v>
      </c>
      <c r="BD68">
        <v>1</v>
      </c>
      <c r="BE68">
        <v>0</v>
      </c>
      <c r="BF68">
        <v>1</v>
      </c>
      <c r="BG68">
        <v>0</v>
      </c>
      <c r="BH68">
        <v>0</v>
      </c>
      <c r="BI68">
        <v>1</v>
      </c>
      <c r="BJ68">
        <v>0</v>
      </c>
      <c r="BK68">
        <v>0</v>
      </c>
      <c r="BL68">
        <v>0</v>
      </c>
      <c r="BM68">
        <v>0</v>
      </c>
      <c r="BN68">
        <v>1</v>
      </c>
      <c r="BO68">
        <v>0</v>
      </c>
      <c r="BP68">
        <v>0</v>
      </c>
      <c r="BQ68">
        <v>0</v>
      </c>
      <c r="BR68">
        <v>0</v>
      </c>
      <c r="BS68">
        <v>1</v>
      </c>
      <c r="BT68" s="10">
        <v>0</v>
      </c>
      <c r="BU68">
        <v>-4.2648743800000002</v>
      </c>
      <c r="BV68">
        <v>0.17994256</v>
      </c>
      <c r="BW68">
        <v>2.5512239999999999E-2</v>
      </c>
      <c r="BX68">
        <v>1.7140852600000001</v>
      </c>
      <c r="BY68">
        <v>1.2451467300000001</v>
      </c>
      <c r="BZ68">
        <v>4.38303536</v>
      </c>
      <c r="CA68">
        <v>1.0542348399999999</v>
      </c>
      <c r="CB68">
        <v>2.36271349</v>
      </c>
      <c r="CC68">
        <v>0</v>
      </c>
      <c r="CD68">
        <v>1.26633956</v>
      </c>
      <c r="CE68">
        <v>1.2966537600000001</v>
      </c>
      <c r="CF68">
        <v>-0.34830556000000001</v>
      </c>
      <c r="CG68">
        <v>0.60595251999999999</v>
      </c>
      <c r="CH68">
        <v>-0.27080598</v>
      </c>
      <c r="CI68">
        <v>0.69837139000000004</v>
      </c>
      <c r="CJ68">
        <v>2.3914729999999999E-2</v>
      </c>
      <c r="CK68">
        <v>-0.35324707</v>
      </c>
      <c r="CL68">
        <v>-4.8291489999999999E-2</v>
      </c>
      <c r="CM68">
        <v>0.58076517999999999</v>
      </c>
      <c r="CN68">
        <v>0.72541518999999999</v>
      </c>
      <c r="CO68">
        <v>-0.20022939000000001</v>
      </c>
      <c r="CP68">
        <v>-0.43475793000000001</v>
      </c>
      <c r="CQ68">
        <v>0.34422587999999998</v>
      </c>
      <c r="CR68">
        <v>-0.48495226000000002</v>
      </c>
      <c r="CS68">
        <v>0.18250256000000001</v>
      </c>
      <c r="CT68">
        <v>-0.16623276000000001</v>
      </c>
      <c r="CU68">
        <v>-9.4743999999999995E-2</v>
      </c>
      <c r="CV68">
        <v>-1.1689752</v>
      </c>
      <c r="CW68">
        <v>-0.52188942000000005</v>
      </c>
      <c r="CX68">
        <v>0.65815442999999996</v>
      </c>
      <c r="CY68">
        <v>9.3649330000000003E-2</v>
      </c>
      <c r="CZ68">
        <v>-0.16819777</v>
      </c>
      <c r="DA68">
        <v>-0.25450494000000001</v>
      </c>
      <c r="DB68">
        <v>0.25513289</v>
      </c>
      <c r="DC68">
        <v>2.5920289999999999E-2</v>
      </c>
      <c r="DD68">
        <v>-2.5292350000000002E-2</v>
      </c>
      <c r="DE68">
        <v>0.26950531</v>
      </c>
      <c r="DF68">
        <v>-0.26887736000000001</v>
      </c>
      <c r="DG68">
        <v>0.1029841</v>
      </c>
      <c r="DH68">
        <v>-0.10235616</v>
      </c>
      <c r="DI68">
        <v>-0.19042195000000001</v>
      </c>
      <c r="DJ68">
        <v>7.7531719999999998E-2</v>
      </c>
      <c r="DK68">
        <v>-0.19522661999999999</v>
      </c>
      <c r="DL68">
        <v>-0.13095082</v>
      </c>
      <c r="DM68">
        <v>-6.0513240000000003E-2</v>
      </c>
      <c r="DN68">
        <v>0.50020885000000004</v>
      </c>
      <c r="DO68">
        <v>0.35778246000000002</v>
      </c>
      <c r="DP68">
        <v>-0.64273818000000005</v>
      </c>
      <c r="DQ68">
        <v>0.94671483000000001</v>
      </c>
      <c r="DR68">
        <v>-0.66113116000000005</v>
      </c>
      <c r="DS68">
        <v>7.7932630000000003E-2</v>
      </c>
      <c r="DT68">
        <v>-0.79014932000000004</v>
      </c>
      <c r="DU68">
        <v>1.3610861400000001</v>
      </c>
      <c r="DV68" s="10">
        <v>-0.64824150000000003</v>
      </c>
      <c r="DW68" s="8" t="s">
        <v>513</v>
      </c>
      <c r="DX68" t="s">
        <v>514</v>
      </c>
      <c r="DY68" s="10" t="s">
        <v>515</v>
      </c>
      <c r="DZ68" s="20">
        <v>34613</v>
      </c>
      <c r="EA68" s="21">
        <v>37906</v>
      </c>
      <c r="EB68" t="s">
        <v>145</v>
      </c>
      <c r="EC68" s="22">
        <v>44959</v>
      </c>
      <c r="ED68" t="b">
        <f t="shared" ref="ED68:ED131" si="4">F68=H68</f>
        <v>1</v>
      </c>
    </row>
    <row r="69" spans="1:134" x14ac:dyDescent="0.2">
      <c r="A69" s="8" t="s">
        <v>516</v>
      </c>
      <c r="B69" s="8" t="s">
        <v>127</v>
      </c>
      <c r="C69" s="8" t="s">
        <v>147</v>
      </c>
      <c r="D69" s="2" t="s">
        <v>517</v>
      </c>
      <c r="E69" s="4">
        <v>0.69729393573836296</v>
      </c>
      <c r="F69" s="28" t="b">
        <v>1</v>
      </c>
      <c r="G69" s="29">
        <f t="shared" si="2"/>
        <v>0.77790881421097546</v>
      </c>
      <c r="H69" s="5" t="b">
        <f t="shared" si="3"/>
        <v>1</v>
      </c>
      <c r="I69" s="8">
        <v>59</v>
      </c>
      <c r="J69">
        <v>3</v>
      </c>
      <c r="K69">
        <v>30</v>
      </c>
      <c r="L69">
        <v>2454</v>
      </c>
      <c r="M69">
        <v>3</v>
      </c>
      <c r="N69">
        <v>4</v>
      </c>
      <c r="O69">
        <v>80.313634535848493</v>
      </c>
      <c r="P69">
        <v>1</v>
      </c>
      <c r="Q69">
        <v>5</v>
      </c>
      <c r="R69">
        <v>3</v>
      </c>
      <c r="S69" s="10">
        <v>74.5</v>
      </c>
      <c r="T69" s="8">
        <v>0.54108388746750802</v>
      </c>
      <c r="U69">
        <v>2.03313292833161</v>
      </c>
      <c r="V69">
        <v>0.38987547332752898</v>
      </c>
      <c r="W69">
        <v>1.1141029047492199</v>
      </c>
      <c r="X69">
        <v>-0.60931127360194304</v>
      </c>
      <c r="Y69">
        <v>0.68524713920936597</v>
      </c>
      <c r="Z69">
        <v>1.02680325252275</v>
      </c>
      <c r="AA69">
        <v>-1.4107302381286499</v>
      </c>
      <c r="AB69">
        <v>1.4079858992310099</v>
      </c>
      <c r="AC69">
        <v>1.7560081436822399E-2</v>
      </c>
      <c r="AD69" s="10">
        <v>-4.2614694159977699E-2</v>
      </c>
      <c r="AE69" s="8">
        <v>0</v>
      </c>
      <c r="AF69">
        <v>0</v>
      </c>
      <c r="AG69">
        <v>0</v>
      </c>
      <c r="AH69">
        <v>0</v>
      </c>
      <c r="AI69">
        <v>0</v>
      </c>
      <c r="AJ69">
        <v>0</v>
      </c>
      <c r="AK69">
        <v>0</v>
      </c>
      <c r="AL69">
        <v>0</v>
      </c>
      <c r="AM69">
        <v>0</v>
      </c>
      <c r="AN69">
        <v>0</v>
      </c>
      <c r="AO69">
        <v>0</v>
      </c>
      <c r="AP69">
        <v>0</v>
      </c>
      <c r="AQ69">
        <v>0</v>
      </c>
      <c r="AR69">
        <v>0</v>
      </c>
      <c r="AS69">
        <v>1</v>
      </c>
      <c r="AT69">
        <v>0</v>
      </c>
      <c r="AU69">
        <v>0</v>
      </c>
      <c r="AV69">
        <v>0</v>
      </c>
      <c r="AW69">
        <v>0</v>
      </c>
      <c r="AX69">
        <v>0</v>
      </c>
      <c r="AY69">
        <v>0</v>
      </c>
      <c r="AZ69">
        <v>1</v>
      </c>
      <c r="BA69">
        <v>1</v>
      </c>
      <c r="BB69">
        <v>0</v>
      </c>
      <c r="BC69">
        <v>0</v>
      </c>
      <c r="BD69">
        <v>1</v>
      </c>
      <c r="BE69">
        <v>0</v>
      </c>
      <c r="BF69">
        <v>1</v>
      </c>
      <c r="BG69">
        <v>0</v>
      </c>
      <c r="BH69">
        <v>0</v>
      </c>
      <c r="BI69">
        <v>0</v>
      </c>
      <c r="BJ69">
        <v>0</v>
      </c>
      <c r="BK69">
        <v>0</v>
      </c>
      <c r="BL69">
        <v>1</v>
      </c>
      <c r="BM69">
        <v>0</v>
      </c>
      <c r="BN69">
        <v>0</v>
      </c>
      <c r="BO69">
        <v>0</v>
      </c>
      <c r="BP69">
        <v>1</v>
      </c>
      <c r="BQ69">
        <v>0</v>
      </c>
      <c r="BR69">
        <v>0</v>
      </c>
      <c r="BS69">
        <v>1</v>
      </c>
      <c r="BT69" s="10">
        <v>0</v>
      </c>
      <c r="BU69">
        <v>-4.2648743800000002</v>
      </c>
      <c r="BV69">
        <v>0.17994256</v>
      </c>
      <c r="BW69">
        <v>2.5512239999999999E-2</v>
      </c>
      <c r="BX69">
        <v>1.7140852600000001</v>
      </c>
      <c r="BY69">
        <v>1.2451467300000001</v>
      </c>
      <c r="BZ69">
        <v>4.38303536</v>
      </c>
      <c r="CA69">
        <v>1.0542348399999999</v>
      </c>
      <c r="CB69">
        <v>2.36271349</v>
      </c>
      <c r="CC69">
        <v>0</v>
      </c>
      <c r="CD69">
        <v>1.26633956</v>
      </c>
      <c r="CE69">
        <v>1.2966537600000001</v>
      </c>
      <c r="CF69">
        <v>-0.34830556000000001</v>
      </c>
      <c r="CG69">
        <v>0.60595251999999999</v>
      </c>
      <c r="CH69">
        <v>-0.27080598</v>
      </c>
      <c r="CI69">
        <v>0.69837139000000004</v>
      </c>
      <c r="CJ69">
        <v>2.3914729999999999E-2</v>
      </c>
      <c r="CK69">
        <v>-0.35324707</v>
      </c>
      <c r="CL69">
        <v>-4.8291489999999999E-2</v>
      </c>
      <c r="CM69">
        <v>0.58076517999999999</v>
      </c>
      <c r="CN69">
        <v>0.72541518999999999</v>
      </c>
      <c r="CO69">
        <v>-0.20022939000000001</v>
      </c>
      <c r="CP69">
        <v>-0.43475793000000001</v>
      </c>
      <c r="CQ69">
        <v>0.34422587999999998</v>
      </c>
      <c r="CR69">
        <v>-0.48495226000000002</v>
      </c>
      <c r="CS69">
        <v>0.18250256000000001</v>
      </c>
      <c r="CT69">
        <v>-0.16623276000000001</v>
      </c>
      <c r="CU69">
        <v>-9.4743999999999995E-2</v>
      </c>
      <c r="CV69">
        <v>-1.1689752</v>
      </c>
      <c r="CW69">
        <v>-0.52188942000000005</v>
      </c>
      <c r="CX69">
        <v>0.65815442999999996</v>
      </c>
      <c r="CY69">
        <v>9.3649330000000003E-2</v>
      </c>
      <c r="CZ69">
        <v>-0.16819777</v>
      </c>
      <c r="DA69">
        <v>-0.25450494000000001</v>
      </c>
      <c r="DB69">
        <v>0.25513289</v>
      </c>
      <c r="DC69">
        <v>2.5920289999999999E-2</v>
      </c>
      <c r="DD69">
        <v>-2.5292350000000002E-2</v>
      </c>
      <c r="DE69">
        <v>0.26950531</v>
      </c>
      <c r="DF69">
        <v>-0.26887736000000001</v>
      </c>
      <c r="DG69">
        <v>0.1029841</v>
      </c>
      <c r="DH69">
        <v>-0.10235616</v>
      </c>
      <c r="DI69">
        <v>-0.19042195000000001</v>
      </c>
      <c r="DJ69">
        <v>7.7531719999999998E-2</v>
      </c>
      <c r="DK69">
        <v>-0.19522661999999999</v>
      </c>
      <c r="DL69">
        <v>-0.13095082</v>
      </c>
      <c r="DM69">
        <v>-6.0513240000000003E-2</v>
      </c>
      <c r="DN69">
        <v>0.50020885000000004</v>
      </c>
      <c r="DO69">
        <v>0.35778246000000002</v>
      </c>
      <c r="DP69">
        <v>-0.64273818000000005</v>
      </c>
      <c r="DQ69">
        <v>0.94671483000000001</v>
      </c>
      <c r="DR69">
        <v>-0.66113116000000005</v>
      </c>
      <c r="DS69">
        <v>7.7932630000000003E-2</v>
      </c>
      <c r="DT69">
        <v>-0.79014932000000004</v>
      </c>
      <c r="DU69">
        <v>1.3610861400000001</v>
      </c>
      <c r="DV69" s="10">
        <v>-0.64824150000000003</v>
      </c>
      <c r="DW69" s="8" t="s">
        <v>518</v>
      </c>
      <c r="DX69" t="s">
        <v>519</v>
      </c>
      <c r="DY69" s="10" t="s">
        <v>192</v>
      </c>
      <c r="DZ69" s="20">
        <v>36098</v>
      </c>
      <c r="EA69" s="21">
        <v>37453</v>
      </c>
      <c r="EB69" t="s">
        <v>520</v>
      </c>
      <c r="EC69" s="22">
        <v>45000</v>
      </c>
      <c r="ED69" t="b">
        <f t="shared" si="4"/>
        <v>1</v>
      </c>
    </row>
    <row r="70" spans="1:134" x14ac:dyDescent="0.2">
      <c r="A70" s="8" t="s">
        <v>521</v>
      </c>
      <c r="B70" s="8" t="s">
        <v>119</v>
      </c>
      <c r="C70" s="8" t="s">
        <v>491</v>
      </c>
      <c r="D70" s="2">
        <v>6897663470</v>
      </c>
      <c r="E70" s="4">
        <v>0.45106667602134998</v>
      </c>
      <c r="F70" s="28" t="b">
        <v>0</v>
      </c>
      <c r="G70" s="29">
        <f t="shared" ref="G70:G133" si="5">1/(1+EXP(-(SUMPRODUCT(T70:BT70,BV70:DV70)+BU70)))</f>
        <v>0.99964414704034266</v>
      </c>
      <c r="H70" s="5" t="b">
        <f t="shared" si="3"/>
        <v>1</v>
      </c>
      <c r="I70" s="8">
        <v>54</v>
      </c>
      <c r="J70">
        <v>2</v>
      </c>
      <c r="K70">
        <v>40</v>
      </c>
      <c r="L70">
        <v>1793</v>
      </c>
      <c r="M70">
        <v>10</v>
      </c>
      <c r="N70">
        <v>2</v>
      </c>
      <c r="O70">
        <v>67.200004677341994</v>
      </c>
      <c r="P70">
        <v>2</v>
      </c>
      <c r="Q70">
        <v>3</v>
      </c>
      <c r="R70">
        <v>3</v>
      </c>
      <c r="S70" s="10">
        <v>77.599999999999994</v>
      </c>
      <c r="T70" s="8">
        <v>7.1393012929740499E-2</v>
      </c>
      <c r="U70">
        <v>1.0203643463482399</v>
      </c>
      <c r="V70">
        <v>1.6819234379589401</v>
      </c>
      <c r="W70">
        <v>0.34354114598807201</v>
      </c>
      <c r="X70">
        <v>1.61793620170542</v>
      </c>
      <c r="Y70">
        <v>-0.70788554533318204</v>
      </c>
      <c r="Z70">
        <v>0.57555412923832705</v>
      </c>
      <c r="AA70">
        <v>-0.70092886045385905</v>
      </c>
      <c r="AB70">
        <v>-4.5418899975194001E-2</v>
      </c>
      <c r="AC70">
        <v>1.7560081436822399E-2</v>
      </c>
      <c r="AD70" s="10">
        <v>0.62627417619914705</v>
      </c>
      <c r="AE70" s="8">
        <v>0</v>
      </c>
      <c r="AF70">
        <v>0</v>
      </c>
      <c r="AG70">
        <v>0</v>
      </c>
      <c r="AH70">
        <v>1</v>
      </c>
      <c r="AI70">
        <v>0</v>
      </c>
      <c r="AJ70">
        <v>0</v>
      </c>
      <c r="AK70">
        <v>0</v>
      </c>
      <c r="AL70">
        <v>0</v>
      </c>
      <c r="AM70">
        <v>0</v>
      </c>
      <c r="AN70">
        <v>0</v>
      </c>
      <c r="AO70">
        <v>0</v>
      </c>
      <c r="AP70">
        <v>0</v>
      </c>
      <c r="AQ70">
        <v>0</v>
      </c>
      <c r="AR70">
        <v>0</v>
      </c>
      <c r="AS70">
        <v>0</v>
      </c>
      <c r="AT70">
        <v>0</v>
      </c>
      <c r="AU70">
        <v>0</v>
      </c>
      <c r="AV70">
        <v>0</v>
      </c>
      <c r="AW70">
        <v>0</v>
      </c>
      <c r="AX70">
        <v>0</v>
      </c>
      <c r="AY70">
        <v>0</v>
      </c>
      <c r="AZ70">
        <v>1</v>
      </c>
      <c r="BA70">
        <v>0</v>
      </c>
      <c r="BB70">
        <v>1</v>
      </c>
      <c r="BC70">
        <v>1</v>
      </c>
      <c r="BD70">
        <v>0</v>
      </c>
      <c r="BE70">
        <v>1</v>
      </c>
      <c r="BF70">
        <v>0</v>
      </c>
      <c r="BG70">
        <v>0</v>
      </c>
      <c r="BH70">
        <v>1</v>
      </c>
      <c r="BI70">
        <v>0</v>
      </c>
      <c r="BJ70">
        <v>0</v>
      </c>
      <c r="BK70">
        <v>0</v>
      </c>
      <c r="BL70">
        <v>0</v>
      </c>
      <c r="BM70">
        <v>0</v>
      </c>
      <c r="BN70">
        <v>0</v>
      </c>
      <c r="BO70">
        <v>0</v>
      </c>
      <c r="BP70">
        <v>1</v>
      </c>
      <c r="BQ70">
        <v>0</v>
      </c>
      <c r="BR70">
        <v>0</v>
      </c>
      <c r="BS70">
        <v>1</v>
      </c>
      <c r="BT70" s="10">
        <v>0</v>
      </c>
      <c r="BU70">
        <v>-4.2648743800000002</v>
      </c>
      <c r="BV70">
        <v>0.17994256</v>
      </c>
      <c r="BW70">
        <v>2.5512239999999999E-2</v>
      </c>
      <c r="BX70">
        <v>1.7140852600000001</v>
      </c>
      <c r="BY70">
        <v>1.2451467300000001</v>
      </c>
      <c r="BZ70">
        <v>4.38303536</v>
      </c>
      <c r="CA70">
        <v>1.0542348399999999</v>
      </c>
      <c r="CB70">
        <v>2.36271349</v>
      </c>
      <c r="CC70">
        <v>0</v>
      </c>
      <c r="CD70">
        <v>1.26633956</v>
      </c>
      <c r="CE70">
        <v>1.2966537600000001</v>
      </c>
      <c r="CF70">
        <v>-0.34830556000000001</v>
      </c>
      <c r="CG70">
        <v>0.60595251999999999</v>
      </c>
      <c r="CH70">
        <v>-0.27080598</v>
      </c>
      <c r="CI70">
        <v>0.69837139000000004</v>
      </c>
      <c r="CJ70">
        <v>2.3914729999999999E-2</v>
      </c>
      <c r="CK70">
        <v>-0.35324707</v>
      </c>
      <c r="CL70">
        <v>-4.8291489999999999E-2</v>
      </c>
      <c r="CM70">
        <v>0.58076517999999999</v>
      </c>
      <c r="CN70">
        <v>0.72541518999999999</v>
      </c>
      <c r="CO70">
        <v>-0.20022939000000001</v>
      </c>
      <c r="CP70">
        <v>-0.43475793000000001</v>
      </c>
      <c r="CQ70">
        <v>0.34422587999999998</v>
      </c>
      <c r="CR70">
        <v>-0.48495226000000002</v>
      </c>
      <c r="CS70">
        <v>0.18250256000000001</v>
      </c>
      <c r="CT70">
        <v>-0.16623276000000001</v>
      </c>
      <c r="CU70">
        <v>-9.4743999999999995E-2</v>
      </c>
      <c r="CV70">
        <v>-1.1689752</v>
      </c>
      <c r="CW70">
        <v>-0.52188942000000005</v>
      </c>
      <c r="CX70">
        <v>0.65815442999999996</v>
      </c>
      <c r="CY70">
        <v>9.3649330000000003E-2</v>
      </c>
      <c r="CZ70">
        <v>-0.16819777</v>
      </c>
      <c r="DA70">
        <v>-0.25450494000000001</v>
      </c>
      <c r="DB70">
        <v>0.25513289</v>
      </c>
      <c r="DC70">
        <v>2.5920289999999999E-2</v>
      </c>
      <c r="DD70">
        <v>-2.5292350000000002E-2</v>
      </c>
      <c r="DE70">
        <v>0.26950531</v>
      </c>
      <c r="DF70">
        <v>-0.26887736000000001</v>
      </c>
      <c r="DG70">
        <v>0.1029841</v>
      </c>
      <c r="DH70">
        <v>-0.10235616</v>
      </c>
      <c r="DI70">
        <v>-0.19042195000000001</v>
      </c>
      <c r="DJ70">
        <v>7.7531719999999998E-2</v>
      </c>
      <c r="DK70">
        <v>-0.19522661999999999</v>
      </c>
      <c r="DL70">
        <v>-0.13095082</v>
      </c>
      <c r="DM70">
        <v>-6.0513240000000003E-2</v>
      </c>
      <c r="DN70">
        <v>0.50020885000000004</v>
      </c>
      <c r="DO70">
        <v>0.35778246000000002</v>
      </c>
      <c r="DP70">
        <v>-0.64273818000000005</v>
      </c>
      <c r="DQ70">
        <v>0.94671483000000001</v>
      </c>
      <c r="DR70">
        <v>-0.66113116000000005</v>
      </c>
      <c r="DS70">
        <v>7.7932630000000003E-2</v>
      </c>
      <c r="DT70">
        <v>-0.79014932000000004</v>
      </c>
      <c r="DU70">
        <v>1.3610861400000001</v>
      </c>
      <c r="DV70" s="10">
        <v>-0.64824150000000003</v>
      </c>
      <c r="DW70" s="8" t="s">
        <v>522</v>
      </c>
      <c r="DX70" t="s">
        <v>523</v>
      </c>
      <c r="DY70" s="10" t="s">
        <v>482</v>
      </c>
      <c r="DZ70" s="20">
        <v>34590</v>
      </c>
      <c r="EA70" s="21">
        <v>36006</v>
      </c>
      <c r="EB70" t="s">
        <v>524</v>
      </c>
      <c r="EC70" s="22">
        <v>44182</v>
      </c>
      <c r="ED70" t="b">
        <f t="shared" si="4"/>
        <v>0</v>
      </c>
    </row>
    <row r="71" spans="1:134" x14ac:dyDescent="0.2">
      <c r="A71" s="8" t="s">
        <v>525</v>
      </c>
      <c r="B71" s="8" t="s">
        <v>168</v>
      </c>
      <c r="C71" s="8" t="s">
        <v>154</v>
      </c>
      <c r="D71" s="2" t="s">
        <v>526</v>
      </c>
      <c r="E71" s="4">
        <v>0.61446413768517605</v>
      </c>
      <c r="F71" s="28" t="b">
        <v>1</v>
      </c>
      <c r="G71" s="29">
        <f t="shared" si="5"/>
        <v>0.15793462898762284</v>
      </c>
      <c r="H71" s="5" t="b">
        <f t="shared" si="3"/>
        <v>0</v>
      </c>
      <c r="I71" s="8">
        <v>64</v>
      </c>
      <c r="J71">
        <v>0</v>
      </c>
      <c r="K71">
        <v>32</v>
      </c>
      <c r="L71">
        <v>948</v>
      </c>
      <c r="M71">
        <v>4</v>
      </c>
      <c r="N71">
        <v>3</v>
      </c>
      <c r="O71">
        <v>91.132068842588396</v>
      </c>
      <c r="P71">
        <v>2</v>
      </c>
      <c r="Q71">
        <v>4</v>
      </c>
      <c r="R71">
        <v>1</v>
      </c>
      <c r="S71" s="10">
        <v>78.599999999999994</v>
      </c>
      <c r="T71" s="8">
        <v>1.0107747620052701</v>
      </c>
      <c r="U71">
        <v>-1.00517281761849</v>
      </c>
      <c r="V71">
        <v>0.64828506625381199</v>
      </c>
      <c r="W71">
        <v>-0.64151889357799197</v>
      </c>
      <c r="X71">
        <v>-0.29113306284374801</v>
      </c>
      <c r="Y71">
        <v>-1.13192030619081E-2</v>
      </c>
      <c r="Z71">
        <v>1.39907310068077</v>
      </c>
      <c r="AA71">
        <v>-0.70092886045385905</v>
      </c>
      <c r="AB71">
        <v>0.68128349962791002</v>
      </c>
      <c r="AC71">
        <v>-1.38724643350897</v>
      </c>
      <c r="AD71" s="10">
        <v>0.84204477954080104</v>
      </c>
      <c r="AE71" s="8">
        <v>0</v>
      </c>
      <c r="AF71">
        <v>0</v>
      </c>
      <c r="AG71">
        <v>0</v>
      </c>
      <c r="AH71">
        <v>1</v>
      </c>
      <c r="AI71">
        <v>0</v>
      </c>
      <c r="AJ71">
        <v>0</v>
      </c>
      <c r="AK71">
        <v>0</v>
      </c>
      <c r="AL71">
        <v>0</v>
      </c>
      <c r="AM71">
        <v>0</v>
      </c>
      <c r="AN71">
        <v>0</v>
      </c>
      <c r="AO71">
        <v>0</v>
      </c>
      <c r="AP71">
        <v>0</v>
      </c>
      <c r="AQ71">
        <v>0</v>
      </c>
      <c r="AR71">
        <v>0</v>
      </c>
      <c r="AS71">
        <v>0</v>
      </c>
      <c r="AT71">
        <v>0</v>
      </c>
      <c r="AU71">
        <v>0</v>
      </c>
      <c r="AV71">
        <v>0</v>
      </c>
      <c r="AW71">
        <v>0</v>
      </c>
      <c r="AX71">
        <v>0</v>
      </c>
      <c r="AY71">
        <v>0</v>
      </c>
      <c r="AZ71">
        <v>1</v>
      </c>
      <c r="BA71">
        <v>1</v>
      </c>
      <c r="BB71">
        <v>0</v>
      </c>
      <c r="BC71">
        <v>1</v>
      </c>
      <c r="BD71">
        <v>0</v>
      </c>
      <c r="BE71">
        <v>1</v>
      </c>
      <c r="BF71">
        <v>0</v>
      </c>
      <c r="BG71">
        <v>0</v>
      </c>
      <c r="BH71">
        <v>0</v>
      </c>
      <c r="BI71">
        <v>0</v>
      </c>
      <c r="BJ71">
        <v>0</v>
      </c>
      <c r="BK71">
        <v>0</v>
      </c>
      <c r="BL71">
        <v>1</v>
      </c>
      <c r="BM71">
        <v>0</v>
      </c>
      <c r="BN71">
        <v>0</v>
      </c>
      <c r="BO71">
        <v>1</v>
      </c>
      <c r="BP71">
        <v>0</v>
      </c>
      <c r="BQ71">
        <v>0</v>
      </c>
      <c r="BR71">
        <v>1</v>
      </c>
      <c r="BS71">
        <v>0</v>
      </c>
      <c r="BT71" s="10">
        <v>0</v>
      </c>
      <c r="BU71">
        <v>-4.2648743800000002</v>
      </c>
      <c r="BV71">
        <v>0.17994256</v>
      </c>
      <c r="BW71">
        <v>2.5512239999999999E-2</v>
      </c>
      <c r="BX71">
        <v>1.7140852600000001</v>
      </c>
      <c r="BY71">
        <v>1.2451467300000001</v>
      </c>
      <c r="BZ71">
        <v>4.38303536</v>
      </c>
      <c r="CA71">
        <v>1.0542348399999999</v>
      </c>
      <c r="CB71">
        <v>2.36271349</v>
      </c>
      <c r="CC71">
        <v>0</v>
      </c>
      <c r="CD71">
        <v>1.26633956</v>
      </c>
      <c r="CE71">
        <v>1.2966537600000001</v>
      </c>
      <c r="CF71">
        <v>-0.34830556000000001</v>
      </c>
      <c r="CG71">
        <v>0.60595251999999999</v>
      </c>
      <c r="CH71">
        <v>-0.27080598</v>
      </c>
      <c r="CI71">
        <v>0.69837139000000004</v>
      </c>
      <c r="CJ71">
        <v>2.3914729999999999E-2</v>
      </c>
      <c r="CK71">
        <v>-0.35324707</v>
      </c>
      <c r="CL71">
        <v>-4.8291489999999999E-2</v>
      </c>
      <c r="CM71">
        <v>0.58076517999999999</v>
      </c>
      <c r="CN71">
        <v>0.72541518999999999</v>
      </c>
      <c r="CO71">
        <v>-0.20022939000000001</v>
      </c>
      <c r="CP71">
        <v>-0.43475793000000001</v>
      </c>
      <c r="CQ71">
        <v>0.34422587999999998</v>
      </c>
      <c r="CR71">
        <v>-0.48495226000000002</v>
      </c>
      <c r="CS71">
        <v>0.18250256000000001</v>
      </c>
      <c r="CT71">
        <v>-0.16623276000000001</v>
      </c>
      <c r="CU71">
        <v>-9.4743999999999995E-2</v>
      </c>
      <c r="CV71">
        <v>-1.1689752</v>
      </c>
      <c r="CW71">
        <v>-0.52188942000000005</v>
      </c>
      <c r="CX71">
        <v>0.65815442999999996</v>
      </c>
      <c r="CY71">
        <v>9.3649330000000003E-2</v>
      </c>
      <c r="CZ71">
        <v>-0.16819777</v>
      </c>
      <c r="DA71">
        <v>-0.25450494000000001</v>
      </c>
      <c r="DB71">
        <v>0.25513289</v>
      </c>
      <c r="DC71">
        <v>2.5920289999999999E-2</v>
      </c>
      <c r="DD71">
        <v>-2.5292350000000002E-2</v>
      </c>
      <c r="DE71">
        <v>0.26950531</v>
      </c>
      <c r="DF71">
        <v>-0.26887736000000001</v>
      </c>
      <c r="DG71">
        <v>0.1029841</v>
      </c>
      <c r="DH71">
        <v>-0.10235616</v>
      </c>
      <c r="DI71">
        <v>-0.19042195000000001</v>
      </c>
      <c r="DJ71">
        <v>7.7531719999999998E-2</v>
      </c>
      <c r="DK71">
        <v>-0.19522661999999999</v>
      </c>
      <c r="DL71">
        <v>-0.13095082</v>
      </c>
      <c r="DM71">
        <v>-6.0513240000000003E-2</v>
      </c>
      <c r="DN71">
        <v>0.50020885000000004</v>
      </c>
      <c r="DO71">
        <v>0.35778246000000002</v>
      </c>
      <c r="DP71">
        <v>-0.64273818000000005</v>
      </c>
      <c r="DQ71">
        <v>0.94671483000000001</v>
      </c>
      <c r="DR71">
        <v>-0.66113116000000005</v>
      </c>
      <c r="DS71">
        <v>7.7932630000000003E-2</v>
      </c>
      <c r="DT71">
        <v>-0.79014932000000004</v>
      </c>
      <c r="DU71">
        <v>1.3610861400000001</v>
      </c>
      <c r="DV71" s="10">
        <v>-0.64824150000000003</v>
      </c>
      <c r="DW71" s="8" t="s">
        <v>527</v>
      </c>
      <c r="DX71" t="s">
        <v>528</v>
      </c>
      <c r="DY71" s="10" t="s">
        <v>408</v>
      </c>
      <c r="DZ71" s="20">
        <v>36366</v>
      </c>
      <c r="EA71" s="21">
        <v>37817</v>
      </c>
      <c r="EB71" t="s">
        <v>529</v>
      </c>
      <c r="EC71" s="22">
        <v>44390</v>
      </c>
      <c r="ED71" t="b">
        <f t="shared" si="4"/>
        <v>0</v>
      </c>
    </row>
    <row r="72" spans="1:134" x14ac:dyDescent="0.2">
      <c r="A72" s="8" t="s">
        <v>530</v>
      </c>
      <c r="B72" s="8" t="s">
        <v>119</v>
      </c>
      <c r="C72" s="8" t="s">
        <v>209</v>
      </c>
      <c r="D72" s="2" t="s">
        <v>531</v>
      </c>
      <c r="E72" s="4">
        <v>0.44386365655236698</v>
      </c>
      <c r="F72" s="28" t="b">
        <v>0</v>
      </c>
      <c r="G72" s="29">
        <f t="shared" si="5"/>
        <v>5.150591828265854E-5</v>
      </c>
      <c r="H72" s="5" t="b">
        <f t="shared" si="3"/>
        <v>0</v>
      </c>
      <c r="I72" s="8">
        <v>44</v>
      </c>
      <c r="J72">
        <v>1</v>
      </c>
      <c r="K72">
        <v>16</v>
      </c>
      <c r="L72">
        <v>1770</v>
      </c>
      <c r="M72">
        <v>4</v>
      </c>
      <c r="N72">
        <v>2</v>
      </c>
      <c r="O72">
        <v>75.265161609516795</v>
      </c>
      <c r="P72">
        <v>1</v>
      </c>
      <c r="Q72">
        <v>1</v>
      </c>
      <c r="R72">
        <v>1</v>
      </c>
      <c r="S72" s="10">
        <v>76.2</v>
      </c>
      <c r="T72" s="8">
        <v>-0.86798873614579497</v>
      </c>
      <c r="U72">
        <v>7.5957643648752104E-3</v>
      </c>
      <c r="V72">
        <v>-1.4189916771564499</v>
      </c>
      <c r="W72">
        <v>0.316728860887458</v>
      </c>
      <c r="X72">
        <v>-0.29113306284374801</v>
      </c>
      <c r="Y72">
        <v>-0.70788554533318204</v>
      </c>
      <c r="Z72">
        <v>0.85308178817514402</v>
      </c>
      <c r="AA72">
        <v>-1.4107302381286499</v>
      </c>
      <c r="AB72">
        <v>-1.4988236991813999</v>
      </c>
      <c r="AC72">
        <v>-1.38724643350897</v>
      </c>
      <c r="AD72" s="10">
        <v>0.32419533152083402</v>
      </c>
      <c r="AE72" s="8">
        <v>0</v>
      </c>
      <c r="AF72">
        <v>0</v>
      </c>
      <c r="AG72">
        <v>0</v>
      </c>
      <c r="AH72">
        <v>0</v>
      </c>
      <c r="AI72">
        <v>0</v>
      </c>
      <c r="AJ72">
        <v>0</v>
      </c>
      <c r="AK72">
        <v>0</v>
      </c>
      <c r="AL72">
        <v>0</v>
      </c>
      <c r="AM72">
        <v>0</v>
      </c>
      <c r="AN72">
        <v>0</v>
      </c>
      <c r="AO72">
        <v>0</v>
      </c>
      <c r="AP72">
        <v>0</v>
      </c>
      <c r="AQ72">
        <v>0</v>
      </c>
      <c r="AR72">
        <v>0</v>
      </c>
      <c r="AS72">
        <v>0</v>
      </c>
      <c r="AT72">
        <v>0</v>
      </c>
      <c r="AU72">
        <v>0</v>
      </c>
      <c r="AV72">
        <v>0</v>
      </c>
      <c r="AW72">
        <v>0</v>
      </c>
      <c r="AX72">
        <v>1</v>
      </c>
      <c r="AY72">
        <v>1</v>
      </c>
      <c r="AZ72">
        <v>0</v>
      </c>
      <c r="BA72">
        <v>1</v>
      </c>
      <c r="BB72">
        <v>0</v>
      </c>
      <c r="BC72">
        <v>0</v>
      </c>
      <c r="BD72">
        <v>1</v>
      </c>
      <c r="BE72">
        <v>1</v>
      </c>
      <c r="BF72">
        <v>0</v>
      </c>
      <c r="BG72">
        <v>0</v>
      </c>
      <c r="BH72">
        <v>0</v>
      </c>
      <c r="BI72">
        <v>0</v>
      </c>
      <c r="BJ72">
        <v>0</v>
      </c>
      <c r="BK72">
        <v>1</v>
      </c>
      <c r="BL72">
        <v>0</v>
      </c>
      <c r="BM72">
        <v>0</v>
      </c>
      <c r="BN72">
        <v>0</v>
      </c>
      <c r="BO72">
        <v>1</v>
      </c>
      <c r="BP72">
        <v>0</v>
      </c>
      <c r="BQ72">
        <v>1</v>
      </c>
      <c r="BR72">
        <v>0</v>
      </c>
      <c r="BS72">
        <v>0</v>
      </c>
      <c r="BT72" s="10">
        <v>0</v>
      </c>
      <c r="BU72">
        <v>-4.2648743800000002</v>
      </c>
      <c r="BV72">
        <v>0.17994256</v>
      </c>
      <c r="BW72">
        <v>2.5512239999999999E-2</v>
      </c>
      <c r="BX72">
        <v>1.7140852600000001</v>
      </c>
      <c r="BY72">
        <v>1.2451467300000001</v>
      </c>
      <c r="BZ72">
        <v>4.38303536</v>
      </c>
      <c r="CA72">
        <v>1.0542348399999999</v>
      </c>
      <c r="CB72">
        <v>2.36271349</v>
      </c>
      <c r="CC72">
        <v>0</v>
      </c>
      <c r="CD72">
        <v>1.26633956</v>
      </c>
      <c r="CE72">
        <v>1.2966537600000001</v>
      </c>
      <c r="CF72">
        <v>-0.34830556000000001</v>
      </c>
      <c r="CG72">
        <v>0.60595251999999999</v>
      </c>
      <c r="CH72">
        <v>-0.27080598</v>
      </c>
      <c r="CI72">
        <v>0.69837139000000004</v>
      </c>
      <c r="CJ72">
        <v>2.3914729999999999E-2</v>
      </c>
      <c r="CK72">
        <v>-0.35324707</v>
      </c>
      <c r="CL72">
        <v>-4.8291489999999999E-2</v>
      </c>
      <c r="CM72">
        <v>0.58076517999999999</v>
      </c>
      <c r="CN72">
        <v>0.72541518999999999</v>
      </c>
      <c r="CO72">
        <v>-0.20022939000000001</v>
      </c>
      <c r="CP72">
        <v>-0.43475793000000001</v>
      </c>
      <c r="CQ72">
        <v>0.34422587999999998</v>
      </c>
      <c r="CR72">
        <v>-0.48495226000000002</v>
      </c>
      <c r="CS72">
        <v>0.18250256000000001</v>
      </c>
      <c r="CT72">
        <v>-0.16623276000000001</v>
      </c>
      <c r="CU72">
        <v>-9.4743999999999995E-2</v>
      </c>
      <c r="CV72">
        <v>-1.1689752</v>
      </c>
      <c r="CW72">
        <v>-0.52188942000000005</v>
      </c>
      <c r="CX72">
        <v>0.65815442999999996</v>
      </c>
      <c r="CY72">
        <v>9.3649330000000003E-2</v>
      </c>
      <c r="CZ72">
        <v>-0.16819777</v>
      </c>
      <c r="DA72">
        <v>-0.25450494000000001</v>
      </c>
      <c r="DB72">
        <v>0.25513289</v>
      </c>
      <c r="DC72">
        <v>2.5920289999999999E-2</v>
      </c>
      <c r="DD72">
        <v>-2.5292350000000002E-2</v>
      </c>
      <c r="DE72">
        <v>0.26950531</v>
      </c>
      <c r="DF72">
        <v>-0.26887736000000001</v>
      </c>
      <c r="DG72">
        <v>0.1029841</v>
      </c>
      <c r="DH72">
        <v>-0.10235616</v>
      </c>
      <c r="DI72">
        <v>-0.19042195000000001</v>
      </c>
      <c r="DJ72">
        <v>7.7531719999999998E-2</v>
      </c>
      <c r="DK72">
        <v>-0.19522661999999999</v>
      </c>
      <c r="DL72">
        <v>-0.13095082</v>
      </c>
      <c r="DM72">
        <v>-6.0513240000000003E-2</v>
      </c>
      <c r="DN72">
        <v>0.50020885000000004</v>
      </c>
      <c r="DO72">
        <v>0.35778246000000002</v>
      </c>
      <c r="DP72">
        <v>-0.64273818000000005</v>
      </c>
      <c r="DQ72">
        <v>0.94671483000000001</v>
      </c>
      <c r="DR72">
        <v>-0.66113116000000005</v>
      </c>
      <c r="DS72">
        <v>7.7932630000000003E-2</v>
      </c>
      <c r="DT72">
        <v>-0.79014932000000004</v>
      </c>
      <c r="DU72">
        <v>1.3610861400000001</v>
      </c>
      <c r="DV72" s="10">
        <v>-0.64824150000000003</v>
      </c>
      <c r="DW72" s="8" t="s">
        <v>532</v>
      </c>
      <c r="DX72" t="s">
        <v>533</v>
      </c>
      <c r="DY72" s="10" t="s">
        <v>534</v>
      </c>
      <c r="DZ72" s="20">
        <v>36680</v>
      </c>
      <c r="EA72" s="21">
        <v>37908</v>
      </c>
      <c r="EB72" t="s">
        <v>535</v>
      </c>
      <c r="EC72" s="22">
        <v>43966</v>
      </c>
      <c r="ED72" t="b">
        <f t="shared" si="4"/>
        <v>1</v>
      </c>
    </row>
    <row r="73" spans="1:134" x14ac:dyDescent="0.2">
      <c r="A73" s="8" t="s">
        <v>536</v>
      </c>
      <c r="B73" s="8" t="s">
        <v>127</v>
      </c>
      <c r="C73" s="8" t="s">
        <v>154</v>
      </c>
      <c r="D73" s="2" t="s">
        <v>537</v>
      </c>
      <c r="E73" s="4">
        <v>0.52486886933500299</v>
      </c>
      <c r="F73" s="28" t="b">
        <v>0</v>
      </c>
      <c r="G73" s="29">
        <f t="shared" si="5"/>
        <v>0.7823272617433682</v>
      </c>
      <c r="H73" s="5" t="b">
        <f t="shared" si="3"/>
        <v>1</v>
      </c>
      <c r="I73" s="8">
        <v>54</v>
      </c>
      <c r="J73">
        <v>1</v>
      </c>
      <c r="K73">
        <v>38</v>
      </c>
      <c r="L73">
        <v>970</v>
      </c>
      <c r="M73">
        <v>7</v>
      </c>
      <c r="N73">
        <v>1</v>
      </c>
      <c r="O73">
        <v>78.017768000835005</v>
      </c>
      <c r="P73">
        <v>1</v>
      </c>
      <c r="Q73">
        <v>3</v>
      </c>
      <c r="R73">
        <v>3</v>
      </c>
      <c r="S73" s="10">
        <v>74.099999999999994</v>
      </c>
      <c r="T73" s="8">
        <v>7.1393012929740499E-2</v>
      </c>
      <c r="U73">
        <v>7.5957643648752104E-3</v>
      </c>
      <c r="V73">
        <v>1.4235138450326601</v>
      </c>
      <c r="W73">
        <v>-0.61587236000349099</v>
      </c>
      <c r="X73">
        <v>0.66340156943083595</v>
      </c>
      <c r="Y73">
        <v>-1.4044518876044501</v>
      </c>
      <c r="Z73">
        <v>0.94780088839618004</v>
      </c>
      <c r="AA73">
        <v>-1.4107302381286499</v>
      </c>
      <c r="AB73">
        <v>-4.5418899975194001E-2</v>
      </c>
      <c r="AC73">
        <v>1.7560081436822399E-2</v>
      </c>
      <c r="AD73" s="10">
        <v>-0.12892293549664</v>
      </c>
      <c r="AE73" s="8">
        <v>0</v>
      </c>
      <c r="AF73">
        <v>0</v>
      </c>
      <c r="AG73">
        <v>0</v>
      </c>
      <c r="AH73">
        <v>0</v>
      </c>
      <c r="AI73">
        <v>0</v>
      </c>
      <c r="AJ73">
        <v>1</v>
      </c>
      <c r="AK73">
        <v>0</v>
      </c>
      <c r="AL73">
        <v>0</v>
      </c>
      <c r="AM73">
        <v>0</v>
      </c>
      <c r="AN73">
        <v>0</v>
      </c>
      <c r="AO73">
        <v>0</v>
      </c>
      <c r="AP73">
        <v>0</v>
      </c>
      <c r="AQ73">
        <v>0</v>
      </c>
      <c r="AR73">
        <v>0</v>
      </c>
      <c r="AS73">
        <v>0</v>
      </c>
      <c r="AT73">
        <v>0</v>
      </c>
      <c r="AU73">
        <v>0</v>
      </c>
      <c r="AV73">
        <v>0</v>
      </c>
      <c r="AW73">
        <v>0</v>
      </c>
      <c r="AX73">
        <v>0</v>
      </c>
      <c r="AY73">
        <v>1</v>
      </c>
      <c r="AZ73">
        <v>0</v>
      </c>
      <c r="BA73">
        <v>1</v>
      </c>
      <c r="BB73">
        <v>0</v>
      </c>
      <c r="BC73">
        <v>0</v>
      </c>
      <c r="BD73">
        <v>1</v>
      </c>
      <c r="BE73">
        <v>0</v>
      </c>
      <c r="BF73">
        <v>1</v>
      </c>
      <c r="BG73">
        <v>0</v>
      </c>
      <c r="BH73">
        <v>0</v>
      </c>
      <c r="BI73">
        <v>1</v>
      </c>
      <c r="BJ73">
        <v>0</v>
      </c>
      <c r="BK73">
        <v>0</v>
      </c>
      <c r="BL73">
        <v>0</v>
      </c>
      <c r="BM73">
        <v>0</v>
      </c>
      <c r="BN73">
        <v>0</v>
      </c>
      <c r="BO73">
        <v>1</v>
      </c>
      <c r="BP73">
        <v>0</v>
      </c>
      <c r="BQ73">
        <v>1</v>
      </c>
      <c r="BR73">
        <v>0</v>
      </c>
      <c r="BS73">
        <v>0</v>
      </c>
      <c r="BT73" s="10">
        <v>0</v>
      </c>
      <c r="BU73">
        <v>-4.2648743800000002</v>
      </c>
      <c r="BV73">
        <v>0.17994256</v>
      </c>
      <c r="BW73">
        <v>2.5512239999999999E-2</v>
      </c>
      <c r="BX73">
        <v>1.7140852600000001</v>
      </c>
      <c r="BY73">
        <v>1.2451467300000001</v>
      </c>
      <c r="BZ73">
        <v>4.38303536</v>
      </c>
      <c r="CA73">
        <v>1.0542348399999999</v>
      </c>
      <c r="CB73">
        <v>2.36271349</v>
      </c>
      <c r="CC73">
        <v>0</v>
      </c>
      <c r="CD73">
        <v>1.26633956</v>
      </c>
      <c r="CE73">
        <v>1.2966537600000001</v>
      </c>
      <c r="CF73">
        <v>-0.34830556000000001</v>
      </c>
      <c r="CG73">
        <v>0.60595251999999999</v>
      </c>
      <c r="CH73">
        <v>-0.27080598</v>
      </c>
      <c r="CI73">
        <v>0.69837139000000004</v>
      </c>
      <c r="CJ73">
        <v>2.3914729999999999E-2</v>
      </c>
      <c r="CK73">
        <v>-0.35324707</v>
      </c>
      <c r="CL73">
        <v>-4.8291489999999999E-2</v>
      </c>
      <c r="CM73">
        <v>0.58076517999999999</v>
      </c>
      <c r="CN73">
        <v>0.72541518999999999</v>
      </c>
      <c r="CO73">
        <v>-0.20022939000000001</v>
      </c>
      <c r="CP73">
        <v>-0.43475793000000001</v>
      </c>
      <c r="CQ73">
        <v>0.34422587999999998</v>
      </c>
      <c r="CR73">
        <v>-0.48495226000000002</v>
      </c>
      <c r="CS73">
        <v>0.18250256000000001</v>
      </c>
      <c r="CT73">
        <v>-0.16623276000000001</v>
      </c>
      <c r="CU73">
        <v>-9.4743999999999995E-2</v>
      </c>
      <c r="CV73">
        <v>-1.1689752</v>
      </c>
      <c r="CW73">
        <v>-0.52188942000000005</v>
      </c>
      <c r="CX73">
        <v>0.65815442999999996</v>
      </c>
      <c r="CY73">
        <v>9.3649330000000003E-2</v>
      </c>
      <c r="CZ73">
        <v>-0.16819777</v>
      </c>
      <c r="DA73">
        <v>-0.25450494000000001</v>
      </c>
      <c r="DB73">
        <v>0.25513289</v>
      </c>
      <c r="DC73">
        <v>2.5920289999999999E-2</v>
      </c>
      <c r="DD73">
        <v>-2.5292350000000002E-2</v>
      </c>
      <c r="DE73">
        <v>0.26950531</v>
      </c>
      <c r="DF73">
        <v>-0.26887736000000001</v>
      </c>
      <c r="DG73">
        <v>0.1029841</v>
      </c>
      <c r="DH73">
        <v>-0.10235616</v>
      </c>
      <c r="DI73">
        <v>-0.19042195000000001</v>
      </c>
      <c r="DJ73">
        <v>7.7531719999999998E-2</v>
      </c>
      <c r="DK73">
        <v>-0.19522661999999999</v>
      </c>
      <c r="DL73">
        <v>-0.13095082</v>
      </c>
      <c r="DM73">
        <v>-6.0513240000000003E-2</v>
      </c>
      <c r="DN73">
        <v>0.50020885000000004</v>
      </c>
      <c r="DO73">
        <v>0.35778246000000002</v>
      </c>
      <c r="DP73">
        <v>-0.64273818000000005</v>
      </c>
      <c r="DQ73">
        <v>0.94671483000000001</v>
      </c>
      <c r="DR73">
        <v>-0.66113116000000005</v>
      </c>
      <c r="DS73">
        <v>7.7932630000000003E-2</v>
      </c>
      <c r="DT73">
        <v>-0.79014932000000004</v>
      </c>
      <c r="DU73">
        <v>1.3610861400000001</v>
      </c>
      <c r="DV73" s="10">
        <v>-0.64824150000000003</v>
      </c>
      <c r="DW73" s="8" t="s">
        <v>538</v>
      </c>
      <c r="DX73" t="s">
        <v>539</v>
      </c>
      <c r="DY73" s="10" t="s">
        <v>295</v>
      </c>
      <c r="DZ73" s="20">
        <v>37446</v>
      </c>
      <c r="EA73" s="21">
        <v>38259</v>
      </c>
      <c r="EB73" t="s">
        <v>540</v>
      </c>
      <c r="EC73" s="22">
        <v>44827</v>
      </c>
      <c r="ED73" t="b">
        <f t="shared" si="4"/>
        <v>0</v>
      </c>
    </row>
    <row r="74" spans="1:134" x14ac:dyDescent="0.2">
      <c r="A74" s="8" t="s">
        <v>541</v>
      </c>
      <c r="B74" s="8" t="s">
        <v>119</v>
      </c>
      <c r="C74" s="8" t="s">
        <v>181</v>
      </c>
      <c r="D74" s="2" t="s">
        <v>542</v>
      </c>
      <c r="E74" s="4">
        <v>0.66611355064613897</v>
      </c>
      <c r="F74" s="28" t="b">
        <v>1</v>
      </c>
      <c r="G74" s="29">
        <f t="shared" si="5"/>
        <v>1.9555905367607655E-5</v>
      </c>
      <c r="H74" s="5" t="b">
        <f t="shared" si="3"/>
        <v>0</v>
      </c>
      <c r="I74" s="8">
        <v>56</v>
      </c>
      <c r="J74">
        <v>0</v>
      </c>
      <c r="K74">
        <v>20</v>
      </c>
      <c r="L74">
        <v>1680</v>
      </c>
      <c r="M74">
        <v>1</v>
      </c>
      <c r="N74">
        <v>2</v>
      </c>
      <c r="O74">
        <v>86.390108656402901</v>
      </c>
      <c r="P74">
        <v>5</v>
      </c>
      <c r="Q74">
        <v>3</v>
      </c>
      <c r="R74">
        <v>2</v>
      </c>
      <c r="S74" s="10">
        <v>82.9</v>
      </c>
      <c r="T74" s="8">
        <v>0.25926936274484702</v>
      </c>
      <c r="U74">
        <v>-1.00517281761849</v>
      </c>
      <c r="V74">
        <v>-0.90217249130388599</v>
      </c>
      <c r="W74">
        <v>0.21181122353722601</v>
      </c>
      <c r="X74">
        <v>-1.2456676951183301</v>
      </c>
      <c r="Y74">
        <v>-0.70788554533318204</v>
      </c>
      <c r="Z74">
        <v>1.2358989528853901</v>
      </c>
      <c r="AA74">
        <v>1.4284752725705201</v>
      </c>
      <c r="AB74">
        <v>-4.5418899975194001E-2</v>
      </c>
      <c r="AC74">
        <v>-0.68484317603607703</v>
      </c>
      <c r="AD74" s="10">
        <v>1.7698583739099101</v>
      </c>
      <c r="AE74" s="8">
        <v>0</v>
      </c>
      <c r="AF74">
        <v>0</v>
      </c>
      <c r="AG74">
        <v>0</v>
      </c>
      <c r="AH74">
        <v>0</v>
      </c>
      <c r="AI74">
        <v>0</v>
      </c>
      <c r="AJ74">
        <v>1</v>
      </c>
      <c r="AK74">
        <v>0</v>
      </c>
      <c r="AL74">
        <v>0</v>
      </c>
      <c r="AM74">
        <v>0</v>
      </c>
      <c r="AN74">
        <v>0</v>
      </c>
      <c r="AO74">
        <v>0</v>
      </c>
      <c r="AP74">
        <v>0</v>
      </c>
      <c r="AQ74">
        <v>0</v>
      </c>
      <c r="AR74">
        <v>0</v>
      </c>
      <c r="AS74">
        <v>0</v>
      </c>
      <c r="AT74">
        <v>0</v>
      </c>
      <c r="AU74">
        <v>0</v>
      </c>
      <c r="AV74">
        <v>0</v>
      </c>
      <c r="AW74">
        <v>0</v>
      </c>
      <c r="AX74">
        <v>0</v>
      </c>
      <c r="AY74">
        <v>1</v>
      </c>
      <c r="AZ74">
        <v>0</v>
      </c>
      <c r="BA74">
        <v>1</v>
      </c>
      <c r="BB74">
        <v>0</v>
      </c>
      <c r="BC74">
        <v>1</v>
      </c>
      <c r="BD74">
        <v>0</v>
      </c>
      <c r="BE74">
        <v>1</v>
      </c>
      <c r="BF74">
        <v>0</v>
      </c>
      <c r="BG74">
        <v>0</v>
      </c>
      <c r="BH74">
        <v>0</v>
      </c>
      <c r="BI74">
        <v>0</v>
      </c>
      <c r="BJ74">
        <v>1</v>
      </c>
      <c r="BK74">
        <v>0</v>
      </c>
      <c r="BL74">
        <v>0</v>
      </c>
      <c r="BM74">
        <v>1</v>
      </c>
      <c r="BN74">
        <v>0</v>
      </c>
      <c r="BO74">
        <v>0</v>
      </c>
      <c r="BP74">
        <v>0</v>
      </c>
      <c r="BQ74">
        <v>0</v>
      </c>
      <c r="BR74">
        <v>1</v>
      </c>
      <c r="BS74">
        <v>0</v>
      </c>
      <c r="BT74" s="10">
        <v>0</v>
      </c>
      <c r="BU74">
        <v>-4.2648743800000002</v>
      </c>
      <c r="BV74">
        <v>0.17994256</v>
      </c>
      <c r="BW74">
        <v>2.5512239999999999E-2</v>
      </c>
      <c r="BX74">
        <v>1.7140852600000001</v>
      </c>
      <c r="BY74">
        <v>1.2451467300000001</v>
      </c>
      <c r="BZ74">
        <v>4.38303536</v>
      </c>
      <c r="CA74">
        <v>1.0542348399999999</v>
      </c>
      <c r="CB74">
        <v>2.36271349</v>
      </c>
      <c r="CC74">
        <v>0</v>
      </c>
      <c r="CD74">
        <v>1.26633956</v>
      </c>
      <c r="CE74">
        <v>1.2966537600000001</v>
      </c>
      <c r="CF74">
        <v>-0.34830556000000001</v>
      </c>
      <c r="CG74">
        <v>0.60595251999999999</v>
      </c>
      <c r="CH74">
        <v>-0.27080598</v>
      </c>
      <c r="CI74">
        <v>0.69837139000000004</v>
      </c>
      <c r="CJ74">
        <v>2.3914729999999999E-2</v>
      </c>
      <c r="CK74">
        <v>-0.35324707</v>
      </c>
      <c r="CL74">
        <v>-4.8291489999999999E-2</v>
      </c>
      <c r="CM74">
        <v>0.58076517999999999</v>
      </c>
      <c r="CN74">
        <v>0.72541518999999999</v>
      </c>
      <c r="CO74">
        <v>-0.20022939000000001</v>
      </c>
      <c r="CP74">
        <v>-0.43475793000000001</v>
      </c>
      <c r="CQ74">
        <v>0.34422587999999998</v>
      </c>
      <c r="CR74">
        <v>-0.48495226000000002</v>
      </c>
      <c r="CS74">
        <v>0.18250256000000001</v>
      </c>
      <c r="CT74">
        <v>-0.16623276000000001</v>
      </c>
      <c r="CU74">
        <v>-9.4743999999999995E-2</v>
      </c>
      <c r="CV74">
        <v>-1.1689752</v>
      </c>
      <c r="CW74">
        <v>-0.52188942000000005</v>
      </c>
      <c r="CX74">
        <v>0.65815442999999996</v>
      </c>
      <c r="CY74">
        <v>9.3649330000000003E-2</v>
      </c>
      <c r="CZ74">
        <v>-0.16819777</v>
      </c>
      <c r="DA74">
        <v>-0.25450494000000001</v>
      </c>
      <c r="DB74">
        <v>0.25513289</v>
      </c>
      <c r="DC74">
        <v>2.5920289999999999E-2</v>
      </c>
      <c r="DD74">
        <v>-2.5292350000000002E-2</v>
      </c>
      <c r="DE74">
        <v>0.26950531</v>
      </c>
      <c r="DF74">
        <v>-0.26887736000000001</v>
      </c>
      <c r="DG74">
        <v>0.1029841</v>
      </c>
      <c r="DH74">
        <v>-0.10235616</v>
      </c>
      <c r="DI74">
        <v>-0.19042195000000001</v>
      </c>
      <c r="DJ74">
        <v>7.7531719999999998E-2</v>
      </c>
      <c r="DK74">
        <v>-0.19522661999999999</v>
      </c>
      <c r="DL74">
        <v>-0.13095082</v>
      </c>
      <c r="DM74">
        <v>-6.0513240000000003E-2</v>
      </c>
      <c r="DN74">
        <v>0.50020885000000004</v>
      </c>
      <c r="DO74">
        <v>0.35778246000000002</v>
      </c>
      <c r="DP74">
        <v>-0.64273818000000005</v>
      </c>
      <c r="DQ74">
        <v>0.94671483000000001</v>
      </c>
      <c r="DR74">
        <v>-0.66113116000000005</v>
      </c>
      <c r="DS74">
        <v>7.7932630000000003E-2</v>
      </c>
      <c r="DT74">
        <v>-0.79014932000000004</v>
      </c>
      <c r="DU74">
        <v>1.3610861400000001</v>
      </c>
      <c r="DV74" s="10">
        <v>-0.64824150000000003</v>
      </c>
      <c r="DW74" s="8" t="s">
        <v>543</v>
      </c>
      <c r="DX74" t="s">
        <v>544</v>
      </c>
      <c r="DY74" s="10" t="s">
        <v>231</v>
      </c>
      <c r="DZ74" s="20">
        <v>37009</v>
      </c>
      <c r="EA74" s="21">
        <v>39338</v>
      </c>
      <c r="EB74" t="s">
        <v>545</v>
      </c>
      <c r="EC74" s="22">
        <v>45260</v>
      </c>
      <c r="ED74" t="b">
        <f t="shared" si="4"/>
        <v>0</v>
      </c>
    </row>
    <row r="75" spans="1:134" x14ac:dyDescent="0.2">
      <c r="A75" s="8" t="s">
        <v>546</v>
      </c>
      <c r="B75" s="8" t="s">
        <v>127</v>
      </c>
      <c r="C75" s="8" t="s">
        <v>188</v>
      </c>
      <c r="D75" s="2" t="s">
        <v>547</v>
      </c>
      <c r="E75" s="4">
        <v>0.74643392647109896</v>
      </c>
      <c r="F75" s="28" t="b">
        <v>1</v>
      </c>
      <c r="G75" s="29">
        <f t="shared" si="5"/>
        <v>0.99317372506226109</v>
      </c>
      <c r="H75" s="5" t="b">
        <f t="shared" si="3"/>
        <v>1</v>
      </c>
      <c r="I75" s="8">
        <v>59</v>
      </c>
      <c r="J75">
        <v>1</v>
      </c>
      <c r="K75">
        <v>39</v>
      </c>
      <c r="L75">
        <v>2007</v>
      </c>
      <c r="M75">
        <v>5</v>
      </c>
      <c r="N75">
        <v>5</v>
      </c>
      <c r="O75">
        <v>52.3836299022162</v>
      </c>
      <c r="P75">
        <v>4</v>
      </c>
      <c r="Q75">
        <v>5</v>
      </c>
      <c r="R75">
        <v>5</v>
      </c>
      <c r="S75" s="10">
        <v>72.8</v>
      </c>
      <c r="T75" s="8">
        <v>0.54108388746750802</v>
      </c>
      <c r="U75">
        <v>7.5957643648752104E-3</v>
      </c>
      <c r="V75">
        <v>1.5527186414958001</v>
      </c>
      <c r="W75">
        <v>0.59301197257640204</v>
      </c>
      <c r="X75">
        <v>2.70451479144465E-2</v>
      </c>
      <c r="Y75">
        <v>1.38181348148064</v>
      </c>
      <c r="Z75">
        <v>6.5712369201756798E-2</v>
      </c>
      <c r="AA75">
        <v>0.71867389489572897</v>
      </c>
      <c r="AB75">
        <v>1.4079858992310099</v>
      </c>
      <c r="AC75">
        <v>1.42236659638262</v>
      </c>
      <c r="AD75" s="10">
        <v>-0.40942471984078899</v>
      </c>
      <c r="AE75" s="8">
        <v>0</v>
      </c>
      <c r="AF75">
        <v>0</v>
      </c>
      <c r="AG75">
        <v>0</v>
      </c>
      <c r="AH75">
        <v>0</v>
      </c>
      <c r="AI75">
        <v>1</v>
      </c>
      <c r="AJ75">
        <v>0</v>
      </c>
      <c r="AK75">
        <v>0</v>
      </c>
      <c r="AL75">
        <v>0</v>
      </c>
      <c r="AM75">
        <v>0</v>
      </c>
      <c r="AN75">
        <v>0</v>
      </c>
      <c r="AO75">
        <v>0</v>
      </c>
      <c r="AP75">
        <v>0</v>
      </c>
      <c r="AQ75">
        <v>0</v>
      </c>
      <c r="AR75">
        <v>0</v>
      </c>
      <c r="AS75">
        <v>0</v>
      </c>
      <c r="AT75">
        <v>0</v>
      </c>
      <c r="AU75">
        <v>0</v>
      </c>
      <c r="AV75">
        <v>0</v>
      </c>
      <c r="AW75">
        <v>0</v>
      </c>
      <c r="AX75">
        <v>0</v>
      </c>
      <c r="AY75">
        <v>1</v>
      </c>
      <c r="AZ75">
        <v>0</v>
      </c>
      <c r="BA75">
        <v>1</v>
      </c>
      <c r="BB75">
        <v>0</v>
      </c>
      <c r="BC75">
        <v>0</v>
      </c>
      <c r="BD75">
        <v>1</v>
      </c>
      <c r="BE75">
        <v>0</v>
      </c>
      <c r="BF75">
        <v>1</v>
      </c>
      <c r="BG75">
        <v>0</v>
      </c>
      <c r="BH75">
        <v>0</v>
      </c>
      <c r="BI75">
        <v>0</v>
      </c>
      <c r="BJ75">
        <v>0</v>
      </c>
      <c r="BK75">
        <v>0</v>
      </c>
      <c r="BL75">
        <v>1</v>
      </c>
      <c r="BM75">
        <v>0</v>
      </c>
      <c r="BN75">
        <v>0</v>
      </c>
      <c r="BO75">
        <v>0</v>
      </c>
      <c r="BP75">
        <v>1</v>
      </c>
      <c r="BQ75">
        <v>0</v>
      </c>
      <c r="BR75">
        <v>0</v>
      </c>
      <c r="BS75">
        <v>1</v>
      </c>
      <c r="BT75" s="10">
        <v>0</v>
      </c>
      <c r="BU75">
        <v>-4.2648743800000002</v>
      </c>
      <c r="BV75">
        <v>0.17994256</v>
      </c>
      <c r="BW75">
        <v>2.5512239999999999E-2</v>
      </c>
      <c r="BX75">
        <v>1.7140852600000001</v>
      </c>
      <c r="BY75">
        <v>1.2451467300000001</v>
      </c>
      <c r="BZ75">
        <v>4.38303536</v>
      </c>
      <c r="CA75">
        <v>1.0542348399999999</v>
      </c>
      <c r="CB75">
        <v>2.36271349</v>
      </c>
      <c r="CC75">
        <v>0</v>
      </c>
      <c r="CD75">
        <v>1.26633956</v>
      </c>
      <c r="CE75">
        <v>1.2966537600000001</v>
      </c>
      <c r="CF75">
        <v>-0.34830556000000001</v>
      </c>
      <c r="CG75">
        <v>0.60595251999999999</v>
      </c>
      <c r="CH75">
        <v>-0.27080598</v>
      </c>
      <c r="CI75">
        <v>0.69837139000000004</v>
      </c>
      <c r="CJ75">
        <v>2.3914729999999999E-2</v>
      </c>
      <c r="CK75">
        <v>-0.35324707</v>
      </c>
      <c r="CL75">
        <v>-4.8291489999999999E-2</v>
      </c>
      <c r="CM75">
        <v>0.58076517999999999</v>
      </c>
      <c r="CN75">
        <v>0.72541518999999999</v>
      </c>
      <c r="CO75">
        <v>-0.20022939000000001</v>
      </c>
      <c r="CP75">
        <v>-0.43475793000000001</v>
      </c>
      <c r="CQ75">
        <v>0.34422587999999998</v>
      </c>
      <c r="CR75">
        <v>-0.48495226000000002</v>
      </c>
      <c r="CS75">
        <v>0.18250256000000001</v>
      </c>
      <c r="CT75">
        <v>-0.16623276000000001</v>
      </c>
      <c r="CU75">
        <v>-9.4743999999999995E-2</v>
      </c>
      <c r="CV75">
        <v>-1.1689752</v>
      </c>
      <c r="CW75">
        <v>-0.52188942000000005</v>
      </c>
      <c r="CX75">
        <v>0.65815442999999996</v>
      </c>
      <c r="CY75">
        <v>9.3649330000000003E-2</v>
      </c>
      <c r="CZ75">
        <v>-0.16819777</v>
      </c>
      <c r="DA75">
        <v>-0.25450494000000001</v>
      </c>
      <c r="DB75">
        <v>0.25513289</v>
      </c>
      <c r="DC75">
        <v>2.5920289999999999E-2</v>
      </c>
      <c r="DD75">
        <v>-2.5292350000000002E-2</v>
      </c>
      <c r="DE75">
        <v>0.26950531</v>
      </c>
      <c r="DF75">
        <v>-0.26887736000000001</v>
      </c>
      <c r="DG75">
        <v>0.1029841</v>
      </c>
      <c r="DH75">
        <v>-0.10235616</v>
      </c>
      <c r="DI75">
        <v>-0.19042195000000001</v>
      </c>
      <c r="DJ75">
        <v>7.7531719999999998E-2</v>
      </c>
      <c r="DK75">
        <v>-0.19522661999999999</v>
      </c>
      <c r="DL75">
        <v>-0.13095082</v>
      </c>
      <c r="DM75">
        <v>-6.0513240000000003E-2</v>
      </c>
      <c r="DN75">
        <v>0.50020885000000004</v>
      </c>
      <c r="DO75">
        <v>0.35778246000000002</v>
      </c>
      <c r="DP75">
        <v>-0.64273818000000005</v>
      </c>
      <c r="DQ75">
        <v>0.94671483000000001</v>
      </c>
      <c r="DR75">
        <v>-0.66113116000000005</v>
      </c>
      <c r="DS75">
        <v>7.7932630000000003E-2</v>
      </c>
      <c r="DT75">
        <v>-0.79014932000000004</v>
      </c>
      <c r="DU75">
        <v>1.3610861400000001</v>
      </c>
      <c r="DV75" s="10">
        <v>-0.64824150000000003</v>
      </c>
      <c r="DW75" s="8" t="s">
        <v>548</v>
      </c>
      <c r="DX75" t="s">
        <v>549</v>
      </c>
      <c r="DY75" s="10" t="s">
        <v>425</v>
      </c>
      <c r="DZ75" s="20">
        <v>36605</v>
      </c>
      <c r="EA75" s="21">
        <v>39250</v>
      </c>
      <c r="EB75" t="s">
        <v>550</v>
      </c>
      <c r="EC75" s="22">
        <v>44259</v>
      </c>
      <c r="ED75" t="b">
        <f t="shared" si="4"/>
        <v>1</v>
      </c>
    </row>
    <row r="76" spans="1:134" x14ac:dyDescent="0.2">
      <c r="A76" s="8" t="s">
        <v>551</v>
      </c>
      <c r="B76" s="8" t="s">
        <v>127</v>
      </c>
      <c r="C76" s="8" t="s">
        <v>181</v>
      </c>
      <c r="D76" s="2" t="s">
        <v>552</v>
      </c>
      <c r="E76" s="4">
        <v>0.49734384477017601</v>
      </c>
      <c r="F76" s="28" t="b">
        <v>0</v>
      </c>
      <c r="G76" s="29">
        <f t="shared" si="5"/>
        <v>6.7583417646036004E-6</v>
      </c>
      <c r="H76" s="5" t="b">
        <f t="shared" si="3"/>
        <v>0</v>
      </c>
      <c r="I76" s="8">
        <v>54</v>
      </c>
      <c r="J76">
        <v>1</v>
      </c>
      <c r="K76">
        <v>19</v>
      </c>
      <c r="L76">
        <v>1608</v>
      </c>
      <c r="M76">
        <v>2</v>
      </c>
      <c r="N76">
        <v>5</v>
      </c>
      <c r="O76">
        <v>11.171922385087999</v>
      </c>
      <c r="P76">
        <v>1</v>
      </c>
      <c r="Q76">
        <v>5</v>
      </c>
      <c r="R76">
        <v>1</v>
      </c>
      <c r="S76" s="10">
        <v>78.099999999999994</v>
      </c>
      <c r="T76" s="8">
        <v>7.1393012929740499E-2</v>
      </c>
      <c r="U76">
        <v>7.5957643648752104E-3</v>
      </c>
      <c r="V76">
        <v>-1.03137728776702</v>
      </c>
      <c r="W76">
        <v>0.12787711365703999</v>
      </c>
      <c r="X76">
        <v>-0.92748948436013701</v>
      </c>
      <c r="Y76">
        <v>1.38181348148064</v>
      </c>
      <c r="Z76">
        <v>-1.35241114707968</v>
      </c>
      <c r="AA76">
        <v>-1.4107302381286499</v>
      </c>
      <c r="AB76">
        <v>1.4079858992310099</v>
      </c>
      <c r="AC76">
        <v>-1.38724643350897</v>
      </c>
      <c r="AD76" s="10">
        <v>0.73415947786997404</v>
      </c>
      <c r="AE76" s="8">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1</v>
      </c>
      <c r="BA76">
        <v>0</v>
      </c>
      <c r="BB76">
        <v>1</v>
      </c>
      <c r="BC76">
        <v>0</v>
      </c>
      <c r="BD76">
        <v>1</v>
      </c>
      <c r="BE76">
        <v>0</v>
      </c>
      <c r="BF76">
        <v>1</v>
      </c>
      <c r="BG76">
        <v>0</v>
      </c>
      <c r="BH76">
        <v>0</v>
      </c>
      <c r="BI76">
        <v>1</v>
      </c>
      <c r="BJ76">
        <v>0</v>
      </c>
      <c r="BK76">
        <v>0</v>
      </c>
      <c r="BL76">
        <v>0</v>
      </c>
      <c r="BM76">
        <v>1</v>
      </c>
      <c r="BN76">
        <v>0</v>
      </c>
      <c r="BO76">
        <v>0</v>
      </c>
      <c r="BP76">
        <v>0</v>
      </c>
      <c r="BQ76">
        <v>0</v>
      </c>
      <c r="BR76">
        <v>0</v>
      </c>
      <c r="BS76">
        <v>0</v>
      </c>
      <c r="BT76" s="10">
        <v>1</v>
      </c>
      <c r="BU76">
        <v>-4.2648743800000002</v>
      </c>
      <c r="BV76">
        <v>0.17994256</v>
      </c>
      <c r="BW76">
        <v>2.5512239999999999E-2</v>
      </c>
      <c r="BX76">
        <v>1.7140852600000001</v>
      </c>
      <c r="BY76">
        <v>1.2451467300000001</v>
      </c>
      <c r="BZ76">
        <v>4.38303536</v>
      </c>
      <c r="CA76">
        <v>1.0542348399999999</v>
      </c>
      <c r="CB76">
        <v>2.36271349</v>
      </c>
      <c r="CC76">
        <v>0</v>
      </c>
      <c r="CD76">
        <v>1.26633956</v>
      </c>
      <c r="CE76">
        <v>1.2966537600000001</v>
      </c>
      <c r="CF76">
        <v>-0.34830556000000001</v>
      </c>
      <c r="CG76">
        <v>0.60595251999999999</v>
      </c>
      <c r="CH76">
        <v>-0.27080598</v>
      </c>
      <c r="CI76">
        <v>0.69837139000000004</v>
      </c>
      <c r="CJ76">
        <v>2.3914729999999999E-2</v>
      </c>
      <c r="CK76">
        <v>-0.35324707</v>
      </c>
      <c r="CL76">
        <v>-4.8291489999999999E-2</v>
      </c>
      <c r="CM76">
        <v>0.58076517999999999</v>
      </c>
      <c r="CN76">
        <v>0.72541518999999999</v>
      </c>
      <c r="CO76">
        <v>-0.20022939000000001</v>
      </c>
      <c r="CP76">
        <v>-0.43475793000000001</v>
      </c>
      <c r="CQ76">
        <v>0.34422587999999998</v>
      </c>
      <c r="CR76">
        <v>-0.48495226000000002</v>
      </c>
      <c r="CS76">
        <v>0.18250256000000001</v>
      </c>
      <c r="CT76">
        <v>-0.16623276000000001</v>
      </c>
      <c r="CU76">
        <v>-9.4743999999999995E-2</v>
      </c>
      <c r="CV76">
        <v>-1.1689752</v>
      </c>
      <c r="CW76">
        <v>-0.52188942000000005</v>
      </c>
      <c r="CX76">
        <v>0.65815442999999996</v>
      </c>
      <c r="CY76">
        <v>9.3649330000000003E-2</v>
      </c>
      <c r="CZ76">
        <v>-0.16819777</v>
      </c>
      <c r="DA76">
        <v>-0.25450494000000001</v>
      </c>
      <c r="DB76">
        <v>0.25513289</v>
      </c>
      <c r="DC76">
        <v>2.5920289999999999E-2</v>
      </c>
      <c r="DD76">
        <v>-2.5292350000000002E-2</v>
      </c>
      <c r="DE76">
        <v>0.26950531</v>
      </c>
      <c r="DF76">
        <v>-0.26887736000000001</v>
      </c>
      <c r="DG76">
        <v>0.1029841</v>
      </c>
      <c r="DH76">
        <v>-0.10235616</v>
      </c>
      <c r="DI76">
        <v>-0.19042195000000001</v>
      </c>
      <c r="DJ76">
        <v>7.7531719999999998E-2</v>
      </c>
      <c r="DK76">
        <v>-0.19522661999999999</v>
      </c>
      <c r="DL76">
        <v>-0.13095082</v>
      </c>
      <c r="DM76">
        <v>-6.0513240000000003E-2</v>
      </c>
      <c r="DN76">
        <v>0.50020885000000004</v>
      </c>
      <c r="DO76">
        <v>0.35778246000000002</v>
      </c>
      <c r="DP76">
        <v>-0.64273818000000005</v>
      </c>
      <c r="DQ76">
        <v>0.94671483000000001</v>
      </c>
      <c r="DR76">
        <v>-0.66113116000000005</v>
      </c>
      <c r="DS76">
        <v>7.7932630000000003E-2</v>
      </c>
      <c r="DT76">
        <v>-0.79014932000000004</v>
      </c>
      <c r="DU76">
        <v>1.3610861400000001</v>
      </c>
      <c r="DV76" s="10">
        <v>-0.64824150000000003</v>
      </c>
      <c r="DW76" s="8" t="s">
        <v>553</v>
      </c>
      <c r="DX76" t="s">
        <v>554</v>
      </c>
      <c r="DY76" s="10" t="s">
        <v>555</v>
      </c>
      <c r="DZ76" s="20">
        <v>35562</v>
      </c>
      <c r="EA76" s="21">
        <v>35847</v>
      </c>
      <c r="EB76" t="s">
        <v>556</v>
      </c>
      <c r="EC76" s="22">
        <v>45336</v>
      </c>
      <c r="ED76" t="b">
        <f t="shared" si="4"/>
        <v>1</v>
      </c>
    </row>
    <row r="77" spans="1:134" x14ac:dyDescent="0.2">
      <c r="A77" s="8" t="s">
        <v>557</v>
      </c>
      <c r="B77" s="8" t="s">
        <v>119</v>
      </c>
      <c r="C77" s="8" t="s">
        <v>202</v>
      </c>
      <c r="D77" s="2" t="s">
        <v>558</v>
      </c>
      <c r="E77" s="4">
        <v>0.50960524655163797</v>
      </c>
      <c r="F77" s="28" t="b">
        <v>0</v>
      </c>
      <c r="G77" s="29">
        <f t="shared" si="5"/>
        <v>1.8496371232137883E-7</v>
      </c>
      <c r="H77" s="5" t="b">
        <f t="shared" si="3"/>
        <v>0</v>
      </c>
      <c r="I77" s="8">
        <v>49</v>
      </c>
      <c r="J77">
        <v>1</v>
      </c>
      <c r="K77">
        <v>22</v>
      </c>
      <c r="L77">
        <v>1092</v>
      </c>
      <c r="M77">
        <v>1</v>
      </c>
      <c r="N77">
        <v>1</v>
      </c>
      <c r="O77">
        <v>43.135956609152302</v>
      </c>
      <c r="P77">
        <v>1</v>
      </c>
      <c r="Q77">
        <v>4</v>
      </c>
      <c r="R77">
        <v>2</v>
      </c>
      <c r="S77" s="10">
        <v>79.8</v>
      </c>
      <c r="T77" s="8">
        <v>-0.39829786160802699</v>
      </c>
      <c r="U77">
        <v>7.5957643648752104E-3</v>
      </c>
      <c r="V77">
        <v>-0.64376289837760303</v>
      </c>
      <c r="W77">
        <v>-0.47365067381762099</v>
      </c>
      <c r="X77">
        <v>-1.2456676951183301</v>
      </c>
      <c r="Y77">
        <v>-1.4044518876044501</v>
      </c>
      <c r="Z77">
        <v>-0.25250650009239201</v>
      </c>
      <c r="AA77">
        <v>-1.4107302381286499</v>
      </c>
      <c r="AB77">
        <v>0.68128349962791002</v>
      </c>
      <c r="AC77">
        <v>-0.68484317603607703</v>
      </c>
      <c r="AD77" s="10">
        <v>1.10096950355078</v>
      </c>
      <c r="AE77" s="8">
        <v>0</v>
      </c>
      <c r="AF77">
        <v>0</v>
      </c>
      <c r="AG77">
        <v>0</v>
      </c>
      <c r="AH77">
        <v>0</v>
      </c>
      <c r="AI77">
        <v>0</v>
      </c>
      <c r="AJ77">
        <v>0</v>
      </c>
      <c r="AK77">
        <v>0</v>
      </c>
      <c r="AL77">
        <v>0</v>
      </c>
      <c r="AM77">
        <v>0</v>
      </c>
      <c r="AN77">
        <v>0</v>
      </c>
      <c r="AO77">
        <v>0</v>
      </c>
      <c r="AP77">
        <v>0</v>
      </c>
      <c r="AQ77">
        <v>0</v>
      </c>
      <c r="AR77">
        <v>0</v>
      </c>
      <c r="AS77">
        <v>0</v>
      </c>
      <c r="AT77">
        <v>0</v>
      </c>
      <c r="AU77">
        <v>1</v>
      </c>
      <c r="AV77">
        <v>0</v>
      </c>
      <c r="AW77">
        <v>0</v>
      </c>
      <c r="AX77">
        <v>0</v>
      </c>
      <c r="AY77">
        <v>1</v>
      </c>
      <c r="AZ77">
        <v>0</v>
      </c>
      <c r="BA77">
        <v>0</v>
      </c>
      <c r="BB77">
        <v>1</v>
      </c>
      <c r="BC77">
        <v>0</v>
      </c>
      <c r="BD77">
        <v>1</v>
      </c>
      <c r="BE77">
        <v>0</v>
      </c>
      <c r="BF77">
        <v>1</v>
      </c>
      <c r="BG77">
        <v>0</v>
      </c>
      <c r="BH77">
        <v>1</v>
      </c>
      <c r="BI77">
        <v>0</v>
      </c>
      <c r="BJ77">
        <v>0</v>
      </c>
      <c r="BK77">
        <v>0</v>
      </c>
      <c r="BL77">
        <v>0</v>
      </c>
      <c r="BM77">
        <v>1</v>
      </c>
      <c r="BN77">
        <v>0</v>
      </c>
      <c r="BO77">
        <v>0</v>
      </c>
      <c r="BP77">
        <v>0</v>
      </c>
      <c r="BQ77">
        <v>0</v>
      </c>
      <c r="BR77">
        <v>1</v>
      </c>
      <c r="BS77">
        <v>0</v>
      </c>
      <c r="BT77" s="10">
        <v>0</v>
      </c>
      <c r="BU77">
        <v>-4.2648743800000002</v>
      </c>
      <c r="BV77">
        <v>0.17994256</v>
      </c>
      <c r="BW77">
        <v>2.5512239999999999E-2</v>
      </c>
      <c r="BX77">
        <v>1.7140852600000001</v>
      </c>
      <c r="BY77">
        <v>1.2451467300000001</v>
      </c>
      <c r="BZ77">
        <v>4.38303536</v>
      </c>
      <c r="CA77">
        <v>1.0542348399999999</v>
      </c>
      <c r="CB77">
        <v>2.36271349</v>
      </c>
      <c r="CC77">
        <v>0</v>
      </c>
      <c r="CD77">
        <v>1.26633956</v>
      </c>
      <c r="CE77">
        <v>1.2966537600000001</v>
      </c>
      <c r="CF77">
        <v>-0.34830556000000001</v>
      </c>
      <c r="CG77">
        <v>0.60595251999999999</v>
      </c>
      <c r="CH77">
        <v>-0.27080598</v>
      </c>
      <c r="CI77">
        <v>0.69837139000000004</v>
      </c>
      <c r="CJ77">
        <v>2.3914729999999999E-2</v>
      </c>
      <c r="CK77">
        <v>-0.35324707</v>
      </c>
      <c r="CL77">
        <v>-4.8291489999999999E-2</v>
      </c>
      <c r="CM77">
        <v>0.58076517999999999</v>
      </c>
      <c r="CN77">
        <v>0.72541518999999999</v>
      </c>
      <c r="CO77">
        <v>-0.20022939000000001</v>
      </c>
      <c r="CP77">
        <v>-0.43475793000000001</v>
      </c>
      <c r="CQ77">
        <v>0.34422587999999998</v>
      </c>
      <c r="CR77">
        <v>-0.48495226000000002</v>
      </c>
      <c r="CS77">
        <v>0.18250256000000001</v>
      </c>
      <c r="CT77">
        <v>-0.16623276000000001</v>
      </c>
      <c r="CU77">
        <v>-9.4743999999999995E-2</v>
      </c>
      <c r="CV77">
        <v>-1.1689752</v>
      </c>
      <c r="CW77">
        <v>-0.52188942000000005</v>
      </c>
      <c r="CX77">
        <v>0.65815442999999996</v>
      </c>
      <c r="CY77">
        <v>9.3649330000000003E-2</v>
      </c>
      <c r="CZ77">
        <v>-0.16819777</v>
      </c>
      <c r="DA77">
        <v>-0.25450494000000001</v>
      </c>
      <c r="DB77">
        <v>0.25513289</v>
      </c>
      <c r="DC77">
        <v>2.5920289999999999E-2</v>
      </c>
      <c r="DD77">
        <v>-2.5292350000000002E-2</v>
      </c>
      <c r="DE77">
        <v>0.26950531</v>
      </c>
      <c r="DF77">
        <v>-0.26887736000000001</v>
      </c>
      <c r="DG77">
        <v>0.1029841</v>
      </c>
      <c r="DH77">
        <v>-0.10235616</v>
      </c>
      <c r="DI77">
        <v>-0.19042195000000001</v>
      </c>
      <c r="DJ77">
        <v>7.7531719999999998E-2</v>
      </c>
      <c r="DK77">
        <v>-0.19522661999999999</v>
      </c>
      <c r="DL77">
        <v>-0.13095082</v>
      </c>
      <c r="DM77">
        <v>-6.0513240000000003E-2</v>
      </c>
      <c r="DN77">
        <v>0.50020885000000004</v>
      </c>
      <c r="DO77">
        <v>0.35778246000000002</v>
      </c>
      <c r="DP77">
        <v>-0.64273818000000005</v>
      </c>
      <c r="DQ77">
        <v>0.94671483000000001</v>
      </c>
      <c r="DR77">
        <v>-0.66113116000000005</v>
      </c>
      <c r="DS77">
        <v>7.7932630000000003E-2</v>
      </c>
      <c r="DT77">
        <v>-0.79014932000000004</v>
      </c>
      <c r="DU77">
        <v>1.3610861400000001</v>
      </c>
      <c r="DV77" s="10">
        <v>-0.64824150000000003</v>
      </c>
      <c r="DW77" s="8" t="s">
        <v>559</v>
      </c>
      <c r="DX77" t="s">
        <v>560</v>
      </c>
      <c r="DY77" s="10" t="s">
        <v>279</v>
      </c>
      <c r="DZ77" s="20">
        <v>37985</v>
      </c>
      <c r="EA77" s="21">
        <v>38618</v>
      </c>
      <c r="EB77" t="s">
        <v>561</v>
      </c>
      <c r="EC77" s="22">
        <v>45128</v>
      </c>
      <c r="ED77" t="b">
        <f t="shared" si="4"/>
        <v>1</v>
      </c>
    </row>
    <row r="78" spans="1:134" x14ac:dyDescent="0.2">
      <c r="A78" s="8" t="s">
        <v>562</v>
      </c>
      <c r="B78" s="8" t="s">
        <v>168</v>
      </c>
      <c r="C78" s="8" t="s">
        <v>491</v>
      </c>
      <c r="D78" s="2" t="s">
        <v>563</v>
      </c>
      <c r="E78" s="4">
        <v>0.61807237996551201</v>
      </c>
      <c r="F78" s="28" t="b">
        <v>1</v>
      </c>
      <c r="G78" s="29">
        <f t="shared" si="5"/>
        <v>7.5232746031741182E-3</v>
      </c>
      <c r="H78" s="5" t="b">
        <f t="shared" si="3"/>
        <v>0</v>
      </c>
      <c r="I78" s="8">
        <v>42</v>
      </c>
      <c r="J78">
        <v>2</v>
      </c>
      <c r="K78">
        <v>33</v>
      </c>
      <c r="L78">
        <v>754</v>
      </c>
      <c r="M78">
        <v>4</v>
      </c>
      <c r="N78">
        <v>5</v>
      </c>
      <c r="O78">
        <v>26.652856649423001</v>
      </c>
      <c r="P78">
        <v>5</v>
      </c>
      <c r="Q78">
        <v>3</v>
      </c>
      <c r="R78">
        <v>4</v>
      </c>
      <c r="S78" s="10">
        <v>72.8</v>
      </c>
      <c r="T78" s="8">
        <v>-1.0558650859609</v>
      </c>
      <c r="U78">
        <v>1.0203643463482399</v>
      </c>
      <c r="V78">
        <v>0.77748986271695397</v>
      </c>
      <c r="W78">
        <v>-0.86767468964404804</v>
      </c>
      <c r="X78">
        <v>-0.29113306284374801</v>
      </c>
      <c r="Y78">
        <v>1.38181348148064</v>
      </c>
      <c r="Z78">
        <v>-0.81970143285257002</v>
      </c>
      <c r="AA78">
        <v>1.4284752725705201</v>
      </c>
      <c r="AB78">
        <v>-4.5418899975194001E-2</v>
      </c>
      <c r="AC78">
        <v>0.71996333890972197</v>
      </c>
      <c r="AD78" s="10">
        <v>-0.40942471984078899</v>
      </c>
      <c r="AE78" s="8">
        <v>0</v>
      </c>
      <c r="AF78">
        <v>0</v>
      </c>
      <c r="AG78">
        <v>0</v>
      </c>
      <c r="AH78">
        <v>0</v>
      </c>
      <c r="AI78">
        <v>0</v>
      </c>
      <c r="AJ78">
        <v>0</v>
      </c>
      <c r="AK78">
        <v>0</v>
      </c>
      <c r="AL78">
        <v>0</v>
      </c>
      <c r="AM78">
        <v>0</v>
      </c>
      <c r="AN78">
        <v>0</v>
      </c>
      <c r="AO78">
        <v>0</v>
      </c>
      <c r="AP78">
        <v>0</v>
      </c>
      <c r="AQ78">
        <v>0</v>
      </c>
      <c r="AR78">
        <v>0</v>
      </c>
      <c r="AS78">
        <v>1</v>
      </c>
      <c r="AT78">
        <v>0</v>
      </c>
      <c r="AU78">
        <v>0</v>
      </c>
      <c r="AV78">
        <v>0</v>
      </c>
      <c r="AW78">
        <v>0</v>
      </c>
      <c r="AX78">
        <v>0</v>
      </c>
      <c r="AY78">
        <v>1</v>
      </c>
      <c r="AZ78">
        <v>0</v>
      </c>
      <c r="BA78">
        <v>0</v>
      </c>
      <c r="BB78">
        <v>1</v>
      </c>
      <c r="BC78">
        <v>0</v>
      </c>
      <c r="BD78">
        <v>1</v>
      </c>
      <c r="BE78">
        <v>0</v>
      </c>
      <c r="BF78">
        <v>1</v>
      </c>
      <c r="BG78">
        <v>0</v>
      </c>
      <c r="BH78">
        <v>1</v>
      </c>
      <c r="BI78">
        <v>0</v>
      </c>
      <c r="BJ78">
        <v>0</v>
      </c>
      <c r="BK78">
        <v>0</v>
      </c>
      <c r="BL78">
        <v>0</v>
      </c>
      <c r="BM78">
        <v>0</v>
      </c>
      <c r="BN78">
        <v>0</v>
      </c>
      <c r="BO78">
        <v>0</v>
      </c>
      <c r="BP78">
        <v>1</v>
      </c>
      <c r="BQ78">
        <v>0</v>
      </c>
      <c r="BR78">
        <v>0</v>
      </c>
      <c r="BS78">
        <v>1</v>
      </c>
      <c r="BT78" s="10">
        <v>0</v>
      </c>
      <c r="BU78">
        <v>-4.2648743800000002</v>
      </c>
      <c r="BV78">
        <v>0.17994256</v>
      </c>
      <c r="BW78">
        <v>2.5512239999999999E-2</v>
      </c>
      <c r="BX78">
        <v>1.7140852600000001</v>
      </c>
      <c r="BY78">
        <v>1.2451467300000001</v>
      </c>
      <c r="BZ78">
        <v>4.38303536</v>
      </c>
      <c r="CA78">
        <v>1.0542348399999999</v>
      </c>
      <c r="CB78">
        <v>2.36271349</v>
      </c>
      <c r="CC78">
        <v>0</v>
      </c>
      <c r="CD78">
        <v>1.26633956</v>
      </c>
      <c r="CE78">
        <v>1.2966537600000001</v>
      </c>
      <c r="CF78">
        <v>-0.34830556000000001</v>
      </c>
      <c r="CG78">
        <v>0.60595251999999999</v>
      </c>
      <c r="CH78">
        <v>-0.27080598</v>
      </c>
      <c r="CI78">
        <v>0.69837139000000004</v>
      </c>
      <c r="CJ78">
        <v>2.3914729999999999E-2</v>
      </c>
      <c r="CK78">
        <v>-0.35324707</v>
      </c>
      <c r="CL78">
        <v>-4.8291489999999999E-2</v>
      </c>
      <c r="CM78">
        <v>0.58076517999999999</v>
      </c>
      <c r="CN78">
        <v>0.72541518999999999</v>
      </c>
      <c r="CO78">
        <v>-0.20022939000000001</v>
      </c>
      <c r="CP78">
        <v>-0.43475793000000001</v>
      </c>
      <c r="CQ78">
        <v>0.34422587999999998</v>
      </c>
      <c r="CR78">
        <v>-0.48495226000000002</v>
      </c>
      <c r="CS78">
        <v>0.18250256000000001</v>
      </c>
      <c r="CT78">
        <v>-0.16623276000000001</v>
      </c>
      <c r="CU78">
        <v>-9.4743999999999995E-2</v>
      </c>
      <c r="CV78">
        <v>-1.1689752</v>
      </c>
      <c r="CW78">
        <v>-0.52188942000000005</v>
      </c>
      <c r="CX78">
        <v>0.65815442999999996</v>
      </c>
      <c r="CY78">
        <v>9.3649330000000003E-2</v>
      </c>
      <c r="CZ78">
        <v>-0.16819777</v>
      </c>
      <c r="DA78">
        <v>-0.25450494000000001</v>
      </c>
      <c r="DB78">
        <v>0.25513289</v>
      </c>
      <c r="DC78">
        <v>2.5920289999999999E-2</v>
      </c>
      <c r="DD78">
        <v>-2.5292350000000002E-2</v>
      </c>
      <c r="DE78">
        <v>0.26950531</v>
      </c>
      <c r="DF78">
        <v>-0.26887736000000001</v>
      </c>
      <c r="DG78">
        <v>0.1029841</v>
      </c>
      <c r="DH78">
        <v>-0.10235616</v>
      </c>
      <c r="DI78">
        <v>-0.19042195000000001</v>
      </c>
      <c r="DJ78">
        <v>7.7531719999999998E-2</v>
      </c>
      <c r="DK78">
        <v>-0.19522661999999999</v>
      </c>
      <c r="DL78">
        <v>-0.13095082</v>
      </c>
      <c r="DM78">
        <v>-6.0513240000000003E-2</v>
      </c>
      <c r="DN78">
        <v>0.50020885000000004</v>
      </c>
      <c r="DO78">
        <v>0.35778246000000002</v>
      </c>
      <c r="DP78">
        <v>-0.64273818000000005</v>
      </c>
      <c r="DQ78">
        <v>0.94671483000000001</v>
      </c>
      <c r="DR78">
        <v>-0.66113116000000005</v>
      </c>
      <c r="DS78">
        <v>7.7932630000000003E-2</v>
      </c>
      <c r="DT78">
        <v>-0.79014932000000004</v>
      </c>
      <c r="DU78">
        <v>1.3610861400000001</v>
      </c>
      <c r="DV78" s="10">
        <v>-0.64824150000000003</v>
      </c>
      <c r="DW78" s="8" t="s">
        <v>564</v>
      </c>
      <c r="DX78" t="s">
        <v>565</v>
      </c>
      <c r="DY78" s="10" t="s">
        <v>555</v>
      </c>
      <c r="DZ78" s="20">
        <v>36201</v>
      </c>
      <c r="EA78" s="21">
        <v>37229</v>
      </c>
      <c r="EB78" t="s">
        <v>566</v>
      </c>
      <c r="EC78" s="22">
        <v>43815</v>
      </c>
      <c r="ED78" t="b">
        <f t="shared" si="4"/>
        <v>0</v>
      </c>
    </row>
    <row r="79" spans="1:134" x14ac:dyDescent="0.2">
      <c r="A79" s="8" t="s">
        <v>567</v>
      </c>
      <c r="B79" s="8" t="s">
        <v>127</v>
      </c>
      <c r="C79" s="8" t="s">
        <v>128</v>
      </c>
      <c r="D79" s="2" t="s">
        <v>568</v>
      </c>
      <c r="E79" s="4">
        <v>0.41217938854410302</v>
      </c>
      <c r="F79" s="28" t="b">
        <v>0</v>
      </c>
      <c r="G79" s="29">
        <f t="shared" si="5"/>
        <v>0.98299649211009021</v>
      </c>
      <c r="H79" s="5" t="b">
        <f t="shared" si="3"/>
        <v>1</v>
      </c>
      <c r="I79" s="8">
        <v>63</v>
      </c>
      <c r="J79">
        <v>1</v>
      </c>
      <c r="K79">
        <v>29</v>
      </c>
      <c r="L79">
        <v>2224</v>
      </c>
      <c r="M79">
        <v>10</v>
      </c>
      <c r="N79">
        <v>1</v>
      </c>
      <c r="O79">
        <v>35.256360938718601</v>
      </c>
      <c r="P79">
        <v>4</v>
      </c>
      <c r="Q79">
        <v>5</v>
      </c>
      <c r="R79">
        <v>4</v>
      </c>
      <c r="S79" s="10">
        <v>82.3</v>
      </c>
      <c r="T79" s="8">
        <v>0.91683658709772198</v>
      </c>
      <c r="U79">
        <v>7.5957643648752104E-3</v>
      </c>
      <c r="V79">
        <v>0.260670676864387</v>
      </c>
      <c r="W79">
        <v>0.84598005374307195</v>
      </c>
      <c r="X79">
        <v>1.61793620170542</v>
      </c>
      <c r="Y79">
        <v>-1.4044518876044501</v>
      </c>
      <c r="Z79">
        <v>-0.52364886696440804</v>
      </c>
      <c r="AA79">
        <v>0.71867389489572897</v>
      </c>
      <c r="AB79">
        <v>1.4079858992310099</v>
      </c>
      <c r="AC79">
        <v>0.71996333890972197</v>
      </c>
      <c r="AD79" s="10">
        <v>1.6403960119049199</v>
      </c>
      <c r="AE79" s="8">
        <v>0</v>
      </c>
      <c r="AF79">
        <v>0</v>
      </c>
      <c r="AG79">
        <v>0</v>
      </c>
      <c r="AH79">
        <v>0</v>
      </c>
      <c r="AI79">
        <v>1</v>
      </c>
      <c r="AJ79">
        <v>0</v>
      </c>
      <c r="AK79">
        <v>0</v>
      </c>
      <c r="AL79">
        <v>0</v>
      </c>
      <c r="AM79">
        <v>0</v>
      </c>
      <c r="AN79">
        <v>0</v>
      </c>
      <c r="AO79">
        <v>0</v>
      </c>
      <c r="AP79">
        <v>0</v>
      </c>
      <c r="AQ79">
        <v>0</v>
      </c>
      <c r="AR79">
        <v>0</v>
      </c>
      <c r="AS79">
        <v>0</v>
      </c>
      <c r="AT79">
        <v>0</v>
      </c>
      <c r="AU79">
        <v>0</v>
      </c>
      <c r="AV79">
        <v>0</v>
      </c>
      <c r="AW79">
        <v>0</v>
      </c>
      <c r="AX79">
        <v>0</v>
      </c>
      <c r="AY79">
        <v>0</v>
      </c>
      <c r="AZ79">
        <v>1</v>
      </c>
      <c r="BA79">
        <v>1</v>
      </c>
      <c r="BB79">
        <v>0</v>
      </c>
      <c r="BC79">
        <v>0</v>
      </c>
      <c r="BD79">
        <v>1</v>
      </c>
      <c r="BE79">
        <v>1</v>
      </c>
      <c r="BF79">
        <v>0</v>
      </c>
      <c r="BG79">
        <v>0</v>
      </c>
      <c r="BH79">
        <v>1</v>
      </c>
      <c r="BI79">
        <v>0</v>
      </c>
      <c r="BJ79">
        <v>0</v>
      </c>
      <c r="BK79">
        <v>0</v>
      </c>
      <c r="BL79">
        <v>0</v>
      </c>
      <c r="BM79">
        <v>0</v>
      </c>
      <c r="BN79">
        <v>0</v>
      </c>
      <c r="BO79">
        <v>1</v>
      </c>
      <c r="BP79">
        <v>0</v>
      </c>
      <c r="BQ79">
        <v>0</v>
      </c>
      <c r="BR79">
        <v>0</v>
      </c>
      <c r="BS79">
        <v>0</v>
      </c>
      <c r="BT79" s="10">
        <v>1</v>
      </c>
      <c r="BU79">
        <v>-4.2648743800000002</v>
      </c>
      <c r="BV79">
        <v>0.17994256</v>
      </c>
      <c r="BW79">
        <v>2.5512239999999999E-2</v>
      </c>
      <c r="BX79">
        <v>1.7140852600000001</v>
      </c>
      <c r="BY79">
        <v>1.2451467300000001</v>
      </c>
      <c r="BZ79">
        <v>4.38303536</v>
      </c>
      <c r="CA79">
        <v>1.0542348399999999</v>
      </c>
      <c r="CB79">
        <v>2.36271349</v>
      </c>
      <c r="CC79">
        <v>0</v>
      </c>
      <c r="CD79">
        <v>1.26633956</v>
      </c>
      <c r="CE79">
        <v>1.2966537600000001</v>
      </c>
      <c r="CF79">
        <v>-0.34830556000000001</v>
      </c>
      <c r="CG79">
        <v>0.60595251999999999</v>
      </c>
      <c r="CH79">
        <v>-0.27080598</v>
      </c>
      <c r="CI79">
        <v>0.69837139000000004</v>
      </c>
      <c r="CJ79">
        <v>2.3914729999999999E-2</v>
      </c>
      <c r="CK79">
        <v>-0.35324707</v>
      </c>
      <c r="CL79">
        <v>-4.8291489999999999E-2</v>
      </c>
      <c r="CM79">
        <v>0.58076517999999999</v>
      </c>
      <c r="CN79">
        <v>0.72541518999999999</v>
      </c>
      <c r="CO79">
        <v>-0.20022939000000001</v>
      </c>
      <c r="CP79">
        <v>-0.43475793000000001</v>
      </c>
      <c r="CQ79">
        <v>0.34422587999999998</v>
      </c>
      <c r="CR79">
        <v>-0.48495226000000002</v>
      </c>
      <c r="CS79">
        <v>0.18250256000000001</v>
      </c>
      <c r="CT79">
        <v>-0.16623276000000001</v>
      </c>
      <c r="CU79">
        <v>-9.4743999999999995E-2</v>
      </c>
      <c r="CV79">
        <v>-1.1689752</v>
      </c>
      <c r="CW79">
        <v>-0.52188942000000005</v>
      </c>
      <c r="CX79">
        <v>0.65815442999999996</v>
      </c>
      <c r="CY79">
        <v>9.3649330000000003E-2</v>
      </c>
      <c r="CZ79">
        <v>-0.16819777</v>
      </c>
      <c r="DA79">
        <v>-0.25450494000000001</v>
      </c>
      <c r="DB79">
        <v>0.25513289</v>
      </c>
      <c r="DC79">
        <v>2.5920289999999999E-2</v>
      </c>
      <c r="DD79">
        <v>-2.5292350000000002E-2</v>
      </c>
      <c r="DE79">
        <v>0.26950531</v>
      </c>
      <c r="DF79">
        <v>-0.26887736000000001</v>
      </c>
      <c r="DG79">
        <v>0.1029841</v>
      </c>
      <c r="DH79">
        <v>-0.10235616</v>
      </c>
      <c r="DI79">
        <v>-0.19042195000000001</v>
      </c>
      <c r="DJ79">
        <v>7.7531719999999998E-2</v>
      </c>
      <c r="DK79">
        <v>-0.19522661999999999</v>
      </c>
      <c r="DL79">
        <v>-0.13095082</v>
      </c>
      <c r="DM79">
        <v>-6.0513240000000003E-2</v>
      </c>
      <c r="DN79">
        <v>0.50020885000000004</v>
      </c>
      <c r="DO79">
        <v>0.35778246000000002</v>
      </c>
      <c r="DP79">
        <v>-0.64273818000000005</v>
      </c>
      <c r="DQ79">
        <v>0.94671483000000001</v>
      </c>
      <c r="DR79">
        <v>-0.66113116000000005</v>
      </c>
      <c r="DS79">
        <v>7.7932630000000003E-2</v>
      </c>
      <c r="DT79">
        <v>-0.79014932000000004</v>
      </c>
      <c r="DU79">
        <v>1.3610861400000001</v>
      </c>
      <c r="DV79" s="10">
        <v>-0.64824150000000003</v>
      </c>
      <c r="DW79" s="8" t="s">
        <v>569</v>
      </c>
      <c r="DX79" t="s">
        <v>570</v>
      </c>
      <c r="DY79" s="10" t="s">
        <v>571</v>
      </c>
      <c r="DZ79" s="20">
        <v>35959</v>
      </c>
      <c r="EA79" s="21">
        <v>39733</v>
      </c>
      <c r="EB79" t="s">
        <v>572</v>
      </c>
      <c r="EC79" s="22">
        <v>45363</v>
      </c>
      <c r="ED79" t="b">
        <f t="shared" si="4"/>
        <v>0</v>
      </c>
    </row>
    <row r="80" spans="1:134" x14ac:dyDescent="0.2">
      <c r="A80" s="8" t="s">
        <v>573</v>
      </c>
      <c r="B80" s="8" t="s">
        <v>127</v>
      </c>
      <c r="C80" s="8" t="s">
        <v>216</v>
      </c>
      <c r="D80" s="2">
        <v>6209029951</v>
      </c>
      <c r="E80" s="4">
        <v>0.29509536812602799</v>
      </c>
      <c r="F80" s="28" t="b">
        <v>0</v>
      </c>
      <c r="G80" s="29">
        <f t="shared" si="5"/>
        <v>1.2912315090946949E-9</v>
      </c>
      <c r="H80" s="5" t="b">
        <f t="shared" si="3"/>
        <v>0</v>
      </c>
      <c r="I80" s="8">
        <v>70</v>
      </c>
      <c r="J80">
        <v>1</v>
      </c>
      <c r="K80">
        <v>15</v>
      </c>
      <c r="L80">
        <v>544</v>
      </c>
      <c r="M80">
        <v>1</v>
      </c>
      <c r="N80">
        <v>1</v>
      </c>
      <c r="O80">
        <v>0.91435072968094599</v>
      </c>
      <c r="P80">
        <v>1</v>
      </c>
      <c r="Q80">
        <v>2</v>
      </c>
      <c r="R80">
        <v>1</v>
      </c>
      <c r="S80" s="10">
        <v>64.900000000000006</v>
      </c>
      <c r="T80" s="8">
        <v>1.5744038114505901</v>
      </c>
      <c r="U80">
        <v>7.5957643648752104E-3</v>
      </c>
      <c r="V80">
        <v>-1.5481964736195899</v>
      </c>
      <c r="W80">
        <v>-1.1124825101279201</v>
      </c>
      <c r="X80">
        <v>-1.2456676951183301</v>
      </c>
      <c r="Y80">
        <v>-1.4044518876044501</v>
      </c>
      <c r="Z80">
        <v>-1.7053813213542801</v>
      </c>
      <c r="AA80">
        <v>-1.4107302381286499</v>
      </c>
      <c r="AB80">
        <v>-0.772121299578298</v>
      </c>
      <c r="AC80">
        <v>-1.38724643350897</v>
      </c>
      <c r="AD80" s="10">
        <v>-2.1140124862398499</v>
      </c>
      <c r="AE80" s="8">
        <v>0</v>
      </c>
      <c r="AF80">
        <v>0</v>
      </c>
      <c r="AG80">
        <v>0</v>
      </c>
      <c r="AH80">
        <v>0</v>
      </c>
      <c r="AI80">
        <v>0</v>
      </c>
      <c r="AJ80">
        <v>0</v>
      </c>
      <c r="AK80">
        <v>0</v>
      </c>
      <c r="AL80">
        <v>0</v>
      </c>
      <c r="AM80">
        <v>0</v>
      </c>
      <c r="AN80">
        <v>0</v>
      </c>
      <c r="AO80">
        <v>1</v>
      </c>
      <c r="AP80">
        <v>0</v>
      </c>
      <c r="AQ80">
        <v>0</v>
      </c>
      <c r="AR80">
        <v>0</v>
      </c>
      <c r="AS80">
        <v>0</v>
      </c>
      <c r="AT80">
        <v>0</v>
      </c>
      <c r="AU80">
        <v>0</v>
      </c>
      <c r="AV80">
        <v>0</v>
      </c>
      <c r="AW80">
        <v>0</v>
      </c>
      <c r="AX80">
        <v>0</v>
      </c>
      <c r="AY80">
        <v>0</v>
      </c>
      <c r="AZ80">
        <v>1</v>
      </c>
      <c r="BA80">
        <v>1</v>
      </c>
      <c r="BB80">
        <v>0</v>
      </c>
      <c r="BC80">
        <v>0</v>
      </c>
      <c r="BD80">
        <v>1</v>
      </c>
      <c r="BE80">
        <v>1</v>
      </c>
      <c r="BF80">
        <v>0</v>
      </c>
      <c r="BG80">
        <v>0</v>
      </c>
      <c r="BH80">
        <v>0</v>
      </c>
      <c r="BI80">
        <v>1</v>
      </c>
      <c r="BJ80">
        <v>0</v>
      </c>
      <c r="BK80">
        <v>0</v>
      </c>
      <c r="BL80">
        <v>0</v>
      </c>
      <c r="BM80">
        <v>0</v>
      </c>
      <c r="BN80">
        <v>0</v>
      </c>
      <c r="BO80">
        <v>1</v>
      </c>
      <c r="BP80">
        <v>0</v>
      </c>
      <c r="BQ80">
        <v>0</v>
      </c>
      <c r="BR80">
        <v>0</v>
      </c>
      <c r="BS80">
        <v>0</v>
      </c>
      <c r="BT80" s="10">
        <v>1</v>
      </c>
      <c r="BU80">
        <v>-4.2648743800000002</v>
      </c>
      <c r="BV80">
        <v>0.17994256</v>
      </c>
      <c r="BW80">
        <v>2.5512239999999999E-2</v>
      </c>
      <c r="BX80">
        <v>1.7140852600000001</v>
      </c>
      <c r="BY80">
        <v>1.2451467300000001</v>
      </c>
      <c r="BZ80">
        <v>4.38303536</v>
      </c>
      <c r="CA80">
        <v>1.0542348399999999</v>
      </c>
      <c r="CB80">
        <v>2.36271349</v>
      </c>
      <c r="CC80">
        <v>0</v>
      </c>
      <c r="CD80">
        <v>1.26633956</v>
      </c>
      <c r="CE80">
        <v>1.2966537600000001</v>
      </c>
      <c r="CF80">
        <v>-0.34830556000000001</v>
      </c>
      <c r="CG80">
        <v>0.60595251999999999</v>
      </c>
      <c r="CH80">
        <v>-0.27080598</v>
      </c>
      <c r="CI80">
        <v>0.69837139000000004</v>
      </c>
      <c r="CJ80">
        <v>2.3914729999999999E-2</v>
      </c>
      <c r="CK80">
        <v>-0.35324707</v>
      </c>
      <c r="CL80">
        <v>-4.8291489999999999E-2</v>
      </c>
      <c r="CM80">
        <v>0.58076517999999999</v>
      </c>
      <c r="CN80">
        <v>0.72541518999999999</v>
      </c>
      <c r="CO80">
        <v>-0.20022939000000001</v>
      </c>
      <c r="CP80">
        <v>-0.43475793000000001</v>
      </c>
      <c r="CQ80">
        <v>0.34422587999999998</v>
      </c>
      <c r="CR80">
        <v>-0.48495226000000002</v>
      </c>
      <c r="CS80">
        <v>0.18250256000000001</v>
      </c>
      <c r="CT80">
        <v>-0.16623276000000001</v>
      </c>
      <c r="CU80">
        <v>-9.4743999999999995E-2</v>
      </c>
      <c r="CV80">
        <v>-1.1689752</v>
      </c>
      <c r="CW80">
        <v>-0.52188942000000005</v>
      </c>
      <c r="CX80">
        <v>0.65815442999999996</v>
      </c>
      <c r="CY80">
        <v>9.3649330000000003E-2</v>
      </c>
      <c r="CZ80">
        <v>-0.16819777</v>
      </c>
      <c r="DA80">
        <v>-0.25450494000000001</v>
      </c>
      <c r="DB80">
        <v>0.25513289</v>
      </c>
      <c r="DC80">
        <v>2.5920289999999999E-2</v>
      </c>
      <c r="DD80">
        <v>-2.5292350000000002E-2</v>
      </c>
      <c r="DE80">
        <v>0.26950531</v>
      </c>
      <c r="DF80">
        <v>-0.26887736000000001</v>
      </c>
      <c r="DG80">
        <v>0.1029841</v>
      </c>
      <c r="DH80">
        <v>-0.10235616</v>
      </c>
      <c r="DI80">
        <v>-0.19042195000000001</v>
      </c>
      <c r="DJ80">
        <v>7.7531719999999998E-2</v>
      </c>
      <c r="DK80">
        <v>-0.19522661999999999</v>
      </c>
      <c r="DL80">
        <v>-0.13095082</v>
      </c>
      <c r="DM80">
        <v>-6.0513240000000003E-2</v>
      </c>
      <c r="DN80">
        <v>0.50020885000000004</v>
      </c>
      <c r="DO80">
        <v>0.35778246000000002</v>
      </c>
      <c r="DP80">
        <v>-0.64273818000000005</v>
      </c>
      <c r="DQ80">
        <v>0.94671483000000001</v>
      </c>
      <c r="DR80">
        <v>-0.66113116000000005</v>
      </c>
      <c r="DS80">
        <v>7.7932630000000003E-2</v>
      </c>
      <c r="DT80">
        <v>-0.79014932000000004</v>
      </c>
      <c r="DU80">
        <v>1.3610861400000001</v>
      </c>
      <c r="DV80" s="10">
        <v>-0.64824150000000003</v>
      </c>
      <c r="DW80" s="8" t="s">
        <v>574</v>
      </c>
      <c r="DX80" t="s">
        <v>575</v>
      </c>
      <c r="DY80" s="10" t="s">
        <v>454</v>
      </c>
      <c r="DZ80" s="20">
        <v>35759</v>
      </c>
      <c r="EA80" s="21">
        <v>37611</v>
      </c>
      <c r="EB80" t="s">
        <v>576</v>
      </c>
      <c r="EC80" s="22">
        <v>43940</v>
      </c>
      <c r="ED80" t="b">
        <f t="shared" si="4"/>
        <v>1</v>
      </c>
    </row>
    <row r="81" spans="1:134" x14ac:dyDescent="0.2">
      <c r="A81" s="8" t="s">
        <v>577</v>
      </c>
      <c r="B81" s="8" t="s">
        <v>168</v>
      </c>
      <c r="C81" s="8" t="s">
        <v>399</v>
      </c>
      <c r="D81" s="2" t="s">
        <v>578</v>
      </c>
      <c r="E81" s="4">
        <v>0.54447451022243998</v>
      </c>
      <c r="F81" s="28" t="b">
        <v>0</v>
      </c>
      <c r="G81" s="29">
        <f t="shared" si="5"/>
        <v>2.3252448567574104E-6</v>
      </c>
      <c r="H81" s="5" t="b">
        <f t="shared" si="3"/>
        <v>0</v>
      </c>
      <c r="I81" s="8">
        <v>67</v>
      </c>
      <c r="J81">
        <v>1</v>
      </c>
      <c r="K81">
        <v>14</v>
      </c>
      <c r="L81">
        <v>1531</v>
      </c>
      <c r="M81">
        <v>2</v>
      </c>
      <c r="N81">
        <v>2</v>
      </c>
      <c r="O81">
        <v>10.5705884445537</v>
      </c>
      <c r="P81">
        <v>5</v>
      </c>
      <c r="Q81">
        <v>3</v>
      </c>
      <c r="R81">
        <v>4</v>
      </c>
      <c r="S81" s="10">
        <v>79.099999999999994</v>
      </c>
      <c r="T81" s="8">
        <v>1.2925892867279301</v>
      </c>
      <c r="U81">
        <v>7.5957643648752104E-3</v>
      </c>
      <c r="V81">
        <v>-1.6774012700827301</v>
      </c>
      <c r="W81">
        <v>3.8114246146286897E-2</v>
      </c>
      <c r="X81">
        <v>-0.92748948436013701</v>
      </c>
      <c r="Y81">
        <v>-0.70788554533318204</v>
      </c>
      <c r="Z81">
        <v>-1.3731034661702</v>
      </c>
      <c r="AA81">
        <v>1.4284752725705201</v>
      </c>
      <c r="AB81">
        <v>-4.5418899975194001E-2</v>
      </c>
      <c r="AC81">
        <v>0.71996333890972197</v>
      </c>
      <c r="AD81" s="10">
        <v>0.94993008121162803</v>
      </c>
      <c r="AE81" s="8">
        <v>0</v>
      </c>
      <c r="AF81">
        <v>0</v>
      </c>
      <c r="AG81">
        <v>0</v>
      </c>
      <c r="AH81">
        <v>0</v>
      </c>
      <c r="AI81">
        <v>0</v>
      </c>
      <c r="AJ81">
        <v>0</v>
      </c>
      <c r="AK81">
        <v>0</v>
      </c>
      <c r="AL81">
        <v>0</v>
      </c>
      <c r="AM81">
        <v>0</v>
      </c>
      <c r="AN81">
        <v>0</v>
      </c>
      <c r="AO81">
        <v>0</v>
      </c>
      <c r="AP81">
        <v>0</v>
      </c>
      <c r="AQ81">
        <v>0</v>
      </c>
      <c r="AR81">
        <v>0</v>
      </c>
      <c r="AS81">
        <v>0</v>
      </c>
      <c r="AT81">
        <v>0</v>
      </c>
      <c r="AU81">
        <v>1</v>
      </c>
      <c r="AV81">
        <v>0</v>
      </c>
      <c r="AW81">
        <v>0</v>
      </c>
      <c r="AX81">
        <v>0</v>
      </c>
      <c r="AY81">
        <v>0</v>
      </c>
      <c r="AZ81">
        <v>1</v>
      </c>
      <c r="BA81">
        <v>0</v>
      </c>
      <c r="BB81">
        <v>1</v>
      </c>
      <c r="BC81">
        <v>1</v>
      </c>
      <c r="BD81">
        <v>0</v>
      </c>
      <c r="BE81">
        <v>0</v>
      </c>
      <c r="BF81">
        <v>1</v>
      </c>
      <c r="BG81">
        <v>0</v>
      </c>
      <c r="BH81">
        <v>0</v>
      </c>
      <c r="BI81">
        <v>1</v>
      </c>
      <c r="BJ81">
        <v>0</v>
      </c>
      <c r="BK81">
        <v>0</v>
      </c>
      <c r="BL81">
        <v>0</v>
      </c>
      <c r="BM81">
        <v>1</v>
      </c>
      <c r="BN81">
        <v>0</v>
      </c>
      <c r="BO81">
        <v>0</v>
      </c>
      <c r="BP81">
        <v>0</v>
      </c>
      <c r="BQ81">
        <v>0</v>
      </c>
      <c r="BR81">
        <v>0</v>
      </c>
      <c r="BS81">
        <v>1</v>
      </c>
      <c r="BT81" s="10">
        <v>0</v>
      </c>
      <c r="BU81">
        <v>-4.2648743800000002</v>
      </c>
      <c r="BV81">
        <v>0.17994256</v>
      </c>
      <c r="BW81">
        <v>2.5512239999999999E-2</v>
      </c>
      <c r="BX81">
        <v>1.7140852600000001</v>
      </c>
      <c r="BY81">
        <v>1.2451467300000001</v>
      </c>
      <c r="BZ81">
        <v>4.38303536</v>
      </c>
      <c r="CA81">
        <v>1.0542348399999999</v>
      </c>
      <c r="CB81">
        <v>2.36271349</v>
      </c>
      <c r="CC81">
        <v>0</v>
      </c>
      <c r="CD81">
        <v>1.26633956</v>
      </c>
      <c r="CE81">
        <v>1.2966537600000001</v>
      </c>
      <c r="CF81">
        <v>-0.34830556000000001</v>
      </c>
      <c r="CG81">
        <v>0.60595251999999999</v>
      </c>
      <c r="CH81">
        <v>-0.27080598</v>
      </c>
      <c r="CI81">
        <v>0.69837139000000004</v>
      </c>
      <c r="CJ81">
        <v>2.3914729999999999E-2</v>
      </c>
      <c r="CK81">
        <v>-0.35324707</v>
      </c>
      <c r="CL81">
        <v>-4.8291489999999999E-2</v>
      </c>
      <c r="CM81">
        <v>0.58076517999999999</v>
      </c>
      <c r="CN81">
        <v>0.72541518999999999</v>
      </c>
      <c r="CO81">
        <v>-0.20022939000000001</v>
      </c>
      <c r="CP81">
        <v>-0.43475793000000001</v>
      </c>
      <c r="CQ81">
        <v>0.34422587999999998</v>
      </c>
      <c r="CR81">
        <v>-0.48495226000000002</v>
      </c>
      <c r="CS81">
        <v>0.18250256000000001</v>
      </c>
      <c r="CT81">
        <v>-0.16623276000000001</v>
      </c>
      <c r="CU81">
        <v>-9.4743999999999995E-2</v>
      </c>
      <c r="CV81">
        <v>-1.1689752</v>
      </c>
      <c r="CW81">
        <v>-0.52188942000000005</v>
      </c>
      <c r="CX81">
        <v>0.65815442999999996</v>
      </c>
      <c r="CY81">
        <v>9.3649330000000003E-2</v>
      </c>
      <c r="CZ81">
        <v>-0.16819777</v>
      </c>
      <c r="DA81">
        <v>-0.25450494000000001</v>
      </c>
      <c r="DB81">
        <v>0.25513289</v>
      </c>
      <c r="DC81">
        <v>2.5920289999999999E-2</v>
      </c>
      <c r="DD81">
        <v>-2.5292350000000002E-2</v>
      </c>
      <c r="DE81">
        <v>0.26950531</v>
      </c>
      <c r="DF81">
        <v>-0.26887736000000001</v>
      </c>
      <c r="DG81">
        <v>0.1029841</v>
      </c>
      <c r="DH81">
        <v>-0.10235616</v>
      </c>
      <c r="DI81">
        <v>-0.19042195000000001</v>
      </c>
      <c r="DJ81">
        <v>7.7531719999999998E-2</v>
      </c>
      <c r="DK81">
        <v>-0.19522661999999999</v>
      </c>
      <c r="DL81">
        <v>-0.13095082</v>
      </c>
      <c r="DM81">
        <v>-6.0513240000000003E-2</v>
      </c>
      <c r="DN81">
        <v>0.50020885000000004</v>
      </c>
      <c r="DO81">
        <v>0.35778246000000002</v>
      </c>
      <c r="DP81">
        <v>-0.64273818000000005</v>
      </c>
      <c r="DQ81">
        <v>0.94671483000000001</v>
      </c>
      <c r="DR81">
        <v>-0.66113116000000005</v>
      </c>
      <c r="DS81">
        <v>7.7932630000000003E-2</v>
      </c>
      <c r="DT81">
        <v>-0.79014932000000004</v>
      </c>
      <c r="DU81">
        <v>1.3610861400000001</v>
      </c>
      <c r="DV81" s="10">
        <v>-0.64824150000000003</v>
      </c>
      <c r="DW81" s="8" t="s">
        <v>579</v>
      </c>
      <c r="DX81" t="s">
        <v>580</v>
      </c>
      <c r="DY81" s="10" t="s">
        <v>213</v>
      </c>
      <c r="DZ81" s="20">
        <v>37431</v>
      </c>
      <c r="EA81" s="21">
        <v>39689</v>
      </c>
      <c r="EB81" t="s">
        <v>581</v>
      </c>
      <c r="EC81" s="22">
        <v>45421</v>
      </c>
      <c r="ED81" t="b">
        <f t="shared" si="4"/>
        <v>1</v>
      </c>
    </row>
    <row r="82" spans="1:134" x14ac:dyDescent="0.2">
      <c r="A82" s="8" t="s">
        <v>582</v>
      </c>
      <c r="B82" s="8" t="s">
        <v>168</v>
      </c>
      <c r="C82" s="8" t="s">
        <v>216</v>
      </c>
      <c r="D82" s="2" t="s">
        <v>583</v>
      </c>
      <c r="E82" s="4">
        <v>0.30925392123936601</v>
      </c>
      <c r="F82" s="28" t="b">
        <v>0</v>
      </c>
      <c r="G82" s="29">
        <f t="shared" si="5"/>
        <v>0.22229379492882642</v>
      </c>
      <c r="H82" s="5" t="b">
        <f t="shared" si="3"/>
        <v>0</v>
      </c>
      <c r="I82" s="8">
        <v>43</v>
      </c>
      <c r="J82">
        <v>3</v>
      </c>
      <c r="K82">
        <v>15</v>
      </c>
      <c r="L82">
        <v>640</v>
      </c>
      <c r="M82">
        <v>9</v>
      </c>
      <c r="N82">
        <v>4</v>
      </c>
      <c r="O82">
        <v>20.793627286349999</v>
      </c>
      <c r="P82">
        <v>3</v>
      </c>
      <c r="Q82">
        <v>3</v>
      </c>
      <c r="R82">
        <v>5</v>
      </c>
      <c r="S82" s="10">
        <v>79</v>
      </c>
      <c r="T82" s="8">
        <v>-0.96192691105334804</v>
      </c>
      <c r="U82">
        <v>2.03313292833161</v>
      </c>
      <c r="V82">
        <v>-1.5481964736195899</v>
      </c>
      <c r="W82">
        <v>-1.0005703636209999</v>
      </c>
      <c r="X82">
        <v>1.2997579909472201</v>
      </c>
      <c r="Y82">
        <v>0.68524713920936597</v>
      </c>
      <c r="Z82">
        <v>-1.0213215900277399</v>
      </c>
      <c r="AA82">
        <v>8.8725172209350497E-3</v>
      </c>
      <c r="AB82">
        <v>-4.5418899975194001E-2</v>
      </c>
      <c r="AC82">
        <v>1.42236659638262</v>
      </c>
      <c r="AD82" s="10">
        <v>0.92835302087746396</v>
      </c>
      <c r="AE82" s="8">
        <v>1</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1</v>
      </c>
      <c r="BA82">
        <v>1</v>
      </c>
      <c r="BB82">
        <v>0</v>
      </c>
      <c r="BC82">
        <v>1</v>
      </c>
      <c r="BD82">
        <v>0</v>
      </c>
      <c r="BE82">
        <v>0</v>
      </c>
      <c r="BF82">
        <v>1</v>
      </c>
      <c r="BG82">
        <v>1</v>
      </c>
      <c r="BH82">
        <v>0</v>
      </c>
      <c r="BI82">
        <v>0</v>
      </c>
      <c r="BJ82">
        <v>0</v>
      </c>
      <c r="BK82">
        <v>0</v>
      </c>
      <c r="BL82">
        <v>0</v>
      </c>
      <c r="BM82">
        <v>0</v>
      </c>
      <c r="BN82">
        <v>0</v>
      </c>
      <c r="BO82">
        <v>0</v>
      </c>
      <c r="BP82">
        <v>1</v>
      </c>
      <c r="BQ82">
        <v>0</v>
      </c>
      <c r="BR82">
        <v>0</v>
      </c>
      <c r="BS82">
        <v>1</v>
      </c>
      <c r="BT82" s="10">
        <v>0</v>
      </c>
      <c r="BU82">
        <v>-4.2648743800000002</v>
      </c>
      <c r="BV82">
        <v>0.17994256</v>
      </c>
      <c r="BW82">
        <v>2.5512239999999999E-2</v>
      </c>
      <c r="BX82">
        <v>1.7140852600000001</v>
      </c>
      <c r="BY82">
        <v>1.2451467300000001</v>
      </c>
      <c r="BZ82">
        <v>4.38303536</v>
      </c>
      <c r="CA82">
        <v>1.0542348399999999</v>
      </c>
      <c r="CB82">
        <v>2.36271349</v>
      </c>
      <c r="CC82">
        <v>0</v>
      </c>
      <c r="CD82">
        <v>1.26633956</v>
      </c>
      <c r="CE82">
        <v>1.2966537600000001</v>
      </c>
      <c r="CF82">
        <v>-0.34830556000000001</v>
      </c>
      <c r="CG82">
        <v>0.60595251999999999</v>
      </c>
      <c r="CH82">
        <v>-0.27080598</v>
      </c>
      <c r="CI82">
        <v>0.69837139000000004</v>
      </c>
      <c r="CJ82">
        <v>2.3914729999999999E-2</v>
      </c>
      <c r="CK82">
        <v>-0.35324707</v>
      </c>
      <c r="CL82">
        <v>-4.8291489999999999E-2</v>
      </c>
      <c r="CM82">
        <v>0.58076517999999999</v>
      </c>
      <c r="CN82">
        <v>0.72541518999999999</v>
      </c>
      <c r="CO82">
        <v>-0.20022939000000001</v>
      </c>
      <c r="CP82">
        <v>-0.43475793000000001</v>
      </c>
      <c r="CQ82">
        <v>0.34422587999999998</v>
      </c>
      <c r="CR82">
        <v>-0.48495226000000002</v>
      </c>
      <c r="CS82">
        <v>0.18250256000000001</v>
      </c>
      <c r="CT82">
        <v>-0.16623276000000001</v>
      </c>
      <c r="CU82">
        <v>-9.4743999999999995E-2</v>
      </c>
      <c r="CV82">
        <v>-1.1689752</v>
      </c>
      <c r="CW82">
        <v>-0.52188942000000005</v>
      </c>
      <c r="CX82">
        <v>0.65815442999999996</v>
      </c>
      <c r="CY82">
        <v>9.3649330000000003E-2</v>
      </c>
      <c r="CZ82">
        <v>-0.16819777</v>
      </c>
      <c r="DA82">
        <v>-0.25450494000000001</v>
      </c>
      <c r="DB82">
        <v>0.25513289</v>
      </c>
      <c r="DC82">
        <v>2.5920289999999999E-2</v>
      </c>
      <c r="DD82">
        <v>-2.5292350000000002E-2</v>
      </c>
      <c r="DE82">
        <v>0.26950531</v>
      </c>
      <c r="DF82">
        <v>-0.26887736000000001</v>
      </c>
      <c r="DG82">
        <v>0.1029841</v>
      </c>
      <c r="DH82">
        <v>-0.10235616</v>
      </c>
      <c r="DI82">
        <v>-0.19042195000000001</v>
      </c>
      <c r="DJ82">
        <v>7.7531719999999998E-2</v>
      </c>
      <c r="DK82">
        <v>-0.19522661999999999</v>
      </c>
      <c r="DL82">
        <v>-0.13095082</v>
      </c>
      <c r="DM82">
        <v>-6.0513240000000003E-2</v>
      </c>
      <c r="DN82">
        <v>0.50020885000000004</v>
      </c>
      <c r="DO82">
        <v>0.35778246000000002</v>
      </c>
      <c r="DP82">
        <v>-0.64273818000000005</v>
      </c>
      <c r="DQ82">
        <v>0.94671483000000001</v>
      </c>
      <c r="DR82">
        <v>-0.66113116000000005</v>
      </c>
      <c r="DS82">
        <v>7.7932630000000003E-2</v>
      </c>
      <c r="DT82">
        <v>-0.79014932000000004</v>
      </c>
      <c r="DU82">
        <v>1.3610861400000001</v>
      </c>
      <c r="DV82" s="10">
        <v>-0.64824150000000003</v>
      </c>
      <c r="DW82" s="8" t="s">
        <v>584</v>
      </c>
      <c r="DX82" t="s">
        <v>585</v>
      </c>
      <c r="DY82" s="10" t="s">
        <v>586</v>
      </c>
      <c r="DZ82" s="20">
        <v>36185</v>
      </c>
      <c r="EA82" s="21">
        <v>37697</v>
      </c>
      <c r="EB82" t="s">
        <v>587</v>
      </c>
      <c r="EC82" s="22">
        <v>43746</v>
      </c>
      <c r="ED82" t="b">
        <f t="shared" si="4"/>
        <v>1</v>
      </c>
    </row>
    <row r="83" spans="1:134" x14ac:dyDescent="0.2">
      <c r="A83" s="8" t="s">
        <v>588</v>
      </c>
      <c r="B83" s="8" t="s">
        <v>119</v>
      </c>
      <c r="C83" s="8" t="s">
        <v>332</v>
      </c>
      <c r="D83" s="2" t="s">
        <v>589</v>
      </c>
      <c r="E83" s="4">
        <v>0.53420905088827397</v>
      </c>
      <c r="F83" s="28" t="b">
        <v>0</v>
      </c>
      <c r="G83" s="29">
        <f t="shared" si="5"/>
        <v>1.3038547804529972E-4</v>
      </c>
      <c r="H83" s="5" t="b">
        <f t="shared" si="3"/>
        <v>0</v>
      </c>
      <c r="I83" s="8">
        <v>68</v>
      </c>
      <c r="J83">
        <v>1</v>
      </c>
      <c r="K83">
        <v>21</v>
      </c>
      <c r="L83">
        <v>944</v>
      </c>
      <c r="M83">
        <v>3</v>
      </c>
      <c r="N83">
        <v>2</v>
      </c>
      <c r="O83">
        <v>67.137858777470498</v>
      </c>
      <c r="P83">
        <v>2</v>
      </c>
      <c r="Q83">
        <v>1</v>
      </c>
      <c r="R83">
        <v>3</v>
      </c>
      <c r="S83" s="10">
        <v>81.400000000000006</v>
      </c>
      <c r="T83" s="8">
        <v>1.3865274616354899</v>
      </c>
      <c r="U83">
        <v>7.5957643648752104E-3</v>
      </c>
      <c r="V83">
        <v>-0.77296769484074401</v>
      </c>
      <c r="W83">
        <v>-0.64618189968244699</v>
      </c>
      <c r="X83">
        <v>-0.60931127360194304</v>
      </c>
      <c r="Y83">
        <v>-0.70788554533318204</v>
      </c>
      <c r="Z83">
        <v>0.57341564560448199</v>
      </c>
      <c r="AA83">
        <v>-0.70092886045385905</v>
      </c>
      <c r="AB83">
        <v>-1.4988236991813999</v>
      </c>
      <c r="AC83">
        <v>1.7560081436822399E-2</v>
      </c>
      <c r="AD83" s="10">
        <v>1.44620246889743</v>
      </c>
      <c r="AE83" s="8">
        <v>0</v>
      </c>
      <c r="AF83">
        <v>0</v>
      </c>
      <c r="AG83">
        <v>0</v>
      </c>
      <c r="AH83">
        <v>0</v>
      </c>
      <c r="AI83">
        <v>0</v>
      </c>
      <c r="AJ83">
        <v>0</v>
      </c>
      <c r="AK83">
        <v>0</v>
      </c>
      <c r="AL83">
        <v>0</v>
      </c>
      <c r="AM83">
        <v>0</v>
      </c>
      <c r="AN83">
        <v>0</v>
      </c>
      <c r="AO83">
        <v>0</v>
      </c>
      <c r="AP83">
        <v>0</v>
      </c>
      <c r="AQ83">
        <v>0</v>
      </c>
      <c r="AR83">
        <v>0</v>
      </c>
      <c r="AS83">
        <v>0</v>
      </c>
      <c r="AT83">
        <v>0</v>
      </c>
      <c r="AU83">
        <v>0</v>
      </c>
      <c r="AV83">
        <v>0</v>
      </c>
      <c r="AW83">
        <v>1</v>
      </c>
      <c r="AX83">
        <v>0</v>
      </c>
      <c r="AY83">
        <v>0</v>
      </c>
      <c r="AZ83">
        <v>1</v>
      </c>
      <c r="BA83">
        <v>1</v>
      </c>
      <c r="BB83">
        <v>0</v>
      </c>
      <c r="BC83">
        <v>1</v>
      </c>
      <c r="BD83">
        <v>0</v>
      </c>
      <c r="BE83">
        <v>1</v>
      </c>
      <c r="BF83">
        <v>0</v>
      </c>
      <c r="BG83">
        <v>0</v>
      </c>
      <c r="BH83">
        <v>0</v>
      </c>
      <c r="BI83">
        <v>0</v>
      </c>
      <c r="BJ83">
        <v>1</v>
      </c>
      <c r="BK83">
        <v>0</v>
      </c>
      <c r="BL83">
        <v>0</v>
      </c>
      <c r="BM83">
        <v>0</v>
      </c>
      <c r="BN83">
        <v>0</v>
      </c>
      <c r="BO83">
        <v>1</v>
      </c>
      <c r="BP83">
        <v>0</v>
      </c>
      <c r="BQ83">
        <v>1</v>
      </c>
      <c r="BR83">
        <v>0</v>
      </c>
      <c r="BS83">
        <v>0</v>
      </c>
      <c r="BT83" s="10">
        <v>0</v>
      </c>
      <c r="BU83">
        <v>-4.2648743800000002</v>
      </c>
      <c r="BV83">
        <v>0.17994256</v>
      </c>
      <c r="BW83">
        <v>2.5512239999999999E-2</v>
      </c>
      <c r="BX83">
        <v>1.7140852600000001</v>
      </c>
      <c r="BY83">
        <v>1.2451467300000001</v>
      </c>
      <c r="BZ83">
        <v>4.38303536</v>
      </c>
      <c r="CA83">
        <v>1.0542348399999999</v>
      </c>
      <c r="CB83">
        <v>2.36271349</v>
      </c>
      <c r="CC83">
        <v>0</v>
      </c>
      <c r="CD83">
        <v>1.26633956</v>
      </c>
      <c r="CE83">
        <v>1.2966537600000001</v>
      </c>
      <c r="CF83">
        <v>-0.34830556000000001</v>
      </c>
      <c r="CG83">
        <v>0.60595251999999999</v>
      </c>
      <c r="CH83">
        <v>-0.27080598</v>
      </c>
      <c r="CI83">
        <v>0.69837139000000004</v>
      </c>
      <c r="CJ83">
        <v>2.3914729999999999E-2</v>
      </c>
      <c r="CK83">
        <v>-0.35324707</v>
      </c>
      <c r="CL83">
        <v>-4.8291489999999999E-2</v>
      </c>
      <c r="CM83">
        <v>0.58076517999999999</v>
      </c>
      <c r="CN83">
        <v>0.72541518999999999</v>
      </c>
      <c r="CO83">
        <v>-0.20022939000000001</v>
      </c>
      <c r="CP83">
        <v>-0.43475793000000001</v>
      </c>
      <c r="CQ83">
        <v>0.34422587999999998</v>
      </c>
      <c r="CR83">
        <v>-0.48495226000000002</v>
      </c>
      <c r="CS83">
        <v>0.18250256000000001</v>
      </c>
      <c r="CT83">
        <v>-0.16623276000000001</v>
      </c>
      <c r="CU83">
        <v>-9.4743999999999995E-2</v>
      </c>
      <c r="CV83">
        <v>-1.1689752</v>
      </c>
      <c r="CW83">
        <v>-0.52188942000000005</v>
      </c>
      <c r="CX83">
        <v>0.65815442999999996</v>
      </c>
      <c r="CY83">
        <v>9.3649330000000003E-2</v>
      </c>
      <c r="CZ83">
        <v>-0.16819777</v>
      </c>
      <c r="DA83">
        <v>-0.25450494000000001</v>
      </c>
      <c r="DB83">
        <v>0.25513289</v>
      </c>
      <c r="DC83">
        <v>2.5920289999999999E-2</v>
      </c>
      <c r="DD83">
        <v>-2.5292350000000002E-2</v>
      </c>
      <c r="DE83">
        <v>0.26950531</v>
      </c>
      <c r="DF83">
        <v>-0.26887736000000001</v>
      </c>
      <c r="DG83">
        <v>0.1029841</v>
      </c>
      <c r="DH83">
        <v>-0.10235616</v>
      </c>
      <c r="DI83">
        <v>-0.19042195000000001</v>
      </c>
      <c r="DJ83">
        <v>7.7531719999999998E-2</v>
      </c>
      <c r="DK83">
        <v>-0.19522661999999999</v>
      </c>
      <c r="DL83">
        <v>-0.13095082</v>
      </c>
      <c r="DM83">
        <v>-6.0513240000000003E-2</v>
      </c>
      <c r="DN83">
        <v>0.50020885000000004</v>
      </c>
      <c r="DO83">
        <v>0.35778246000000002</v>
      </c>
      <c r="DP83">
        <v>-0.64273818000000005</v>
      </c>
      <c r="DQ83">
        <v>0.94671483000000001</v>
      </c>
      <c r="DR83">
        <v>-0.66113116000000005</v>
      </c>
      <c r="DS83">
        <v>7.7932630000000003E-2</v>
      </c>
      <c r="DT83">
        <v>-0.79014932000000004</v>
      </c>
      <c r="DU83">
        <v>1.3610861400000001</v>
      </c>
      <c r="DV83" s="10">
        <v>-0.64824150000000003</v>
      </c>
      <c r="DW83" s="8" t="s">
        <v>590</v>
      </c>
      <c r="DX83" t="s">
        <v>591</v>
      </c>
      <c r="DY83" s="10" t="s">
        <v>592</v>
      </c>
      <c r="DZ83" s="20">
        <v>36211</v>
      </c>
      <c r="EA83" s="21">
        <v>38637</v>
      </c>
      <c r="EB83" t="s">
        <v>593</v>
      </c>
      <c r="EC83" s="22">
        <v>43802</v>
      </c>
      <c r="ED83" t="b">
        <f t="shared" si="4"/>
        <v>1</v>
      </c>
    </row>
    <row r="84" spans="1:134" x14ac:dyDescent="0.2">
      <c r="A84" s="8" t="s">
        <v>594</v>
      </c>
      <c r="B84" s="8" t="s">
        <v>168</v>
      </c>
      <c r="C84" s="8" t="s">
        <v>491</v>
      </c>
      <c r="D84" s="2" t="s">
        <v>595</v>
      </c>
      <c r="E84" s="4">
        <v>0.49072369368056801</v>
      </c>
      <c r="F84" s="28" t="b">
        <v>0</v>
      </c>
      <c r="G84" s="29">
        <f t="shared" si="5"/>
        <v>4.5060072438815352E-2</v>
      </c>
      <c r="H84" s="5" t="b">
        <f t="shared" si="3"/>
        <v>0</v>
      </c>
      <c r="I84" s="8">
        <v>42</v>
      </c>
      <c r="J84">
        <v>2</v>
      </c>
      <c r="K84">
        <v>37</v>
      </c>
      <c r="L84">
        <v>700</v>
      </c>
      <c r="M84">
        <v>6</v>
      </c>
      <c r="N84">
        <v>5</v>
      </c>
      <c r="O84">
        <v>72.028513506950802</v>
      </c>
      <c r="P84">
        <v>4</v>
      </c>
      <c r="Q84">
        <v>1</v>
      </c>
      <c r="R84">
        <v>1</v>
      </c>
      <c r="S84" s="10">
        <v>75</v>
      </c>
      <c r="T84" s="8">
        <v>-1.0558650859609</v>
      </c>
      <c r="U84">
        <v>1.0203643463482399</v>
      </c>
      <c r="V84">
        <v>1.2943090485695199</v>
      </c>
      <c r="W84">
        <v>-0.93062527205418699</v>
      </c>
      <c r="X84">
        <v>0.34522335867264098</v>
      </c>
      <c r="Y84">
        <v>1.38181348148064</v>
      </c>
      <c r="Z84">
        <v>0.74170647604402495</v>
      </c>
      <c r="AA84">
        <v>0.71867389489572897</v>
      </c>
      <c r="AB84">
        <v>-1.4988236991813999</v>
      </c>
      <c r="AC84">
        <v>-1.38724643350897</v>
      </c>
      <c r="AD84" s="10">
        <v>6.5270607510849094E-2</v>
      </c>
      <c r="AE84" s="8">
        <v>0</v>
      </c>
      <c r="AF84">
        <v>0</v>
      </c>
      <c r="AG84">
        <v>0</v>
      </c>
      <c r="AH84">
        <v>0</v>
      </c>
      <c r="AI84">
        <v>0</v>
      </c>
      <c r="AJ84">
        <v>0</v>
      </c>
      <c r="AK84">
        <v>0</v>
      </c>
      <c r="AL84">
        <v>0</v>
      </c>
      <c r="AM84">
        <v>0</v>
      </c>
      <c r="AN84">
        <v>0</v>
      </c>
      <c r="AO84">
        <v>0</v>
      </c>
      <c r="AP84">
        <v>0</v>
      </c>
      <c r="AQ84">
        <v>0</v>
      </c>
      <c r="AR84">
        <v>0</v>
      </c>
      <c r="AS84">
        <v>0</v>
      </c>
      <c r="AT84">
        <v>0</v>
      </c>
      <c r="AU84">
        <v>0</v>
      </c>
      <c r="AV84">
        <v>1</v>
      </c>
      <c r="AW84">
        <v>0</v>
      </c>
      <c r="AX84">
        <v>0</v>
      </c>
      <c r="AY84">
        <v>1</v>
      </c>
      <c r="AZ84">
        <v>0</v>
      </c>
      <c r="BA84">
        <v>1</v>
      </c>
      <c r="BB84">
        <v>0</v>
      </c>
      <c r="BC84">
        <v>0</v>
      </c>
      <c r="BD84">
        <v>1</v>
      </c>
      <c r="BE84">
        <v>1</v>
      </c>
      <c r="BF84">
        <v>0</v>
      </c>
      <c r="BG84">
        <v>0</v>
      </c>
      <c r="BH84">
        <v>0</v>
      </c>
      <c r="BI84">
        <v>0</v>
      </c>
      <c r="BJ84">
        <v>0</v>
      </c>
      <c r="BK84">
        <v>0</v>
      </c>
      <c r="BL84">
        <v>1</v>
      </c>
      <c r="BM84">
        <v>0</v>
      </c>
      <c r="BN84">
        <v>0</v>
      </c>
      <c r="BO84">
        <v>0</v>
      </c>
      <c r="BP84">
        <v>1</v>
      </c>
      <c r="BQ84">
        <v>0</v>
      </c>
      <c r="BR84">
        <v>1</v>
      </c>
      <c r="BS84">
        <v>0</v>
      </c>
      <c r="BT84" s="10">
        <v>0</v>
      </c>
      <c r="BU84">
        <v>-4.2648743800000002</v>
      </c>
      <c r="BV84">
        <v>0.17994256</v>
      </c>
      <c r="BW84">
        <v>2.5512239999999999E-2</v>
      </c>
      <c r="BX84">
        <v>1.7140852600000001</v>
      </c>
      <c r="BY84">
        <v>1.2451467300000001</v>
      </c>
      <c r="BZ84">
        <v>4.38303536</v>
      </c>
      <c r="CA84">
        <v>1.0542348399999999</v>
      </c>
      <c r="CB84">
        <v>2.36271349</v>
      </c>
      <c r="CC84">
        <v>0</v>
      </c>
      <c r="CD84">
        <v>1.26633956</v>
      </c>
      <c r="CE84">
        <v>1.2966537600000001</v>
      </c>
      <c r="CF84">
        <v>-0.34830556000000001</v>
      </c>
      <c r="CG84">
        <v>0.60595251999999999</v>
      </c>
      <c r="CH84">
        <v>-0.27080598</v>
      </c>
      <c r="CI84">
        <v>0.69837139000000004</v>
      </c>
      <c r="CJ84">
        <v>2.3914729999999999E-2</v>
      </c>
      <c r="CK84">
        <v>-0.35324707</v>
      </c>
      <c r="CL84">
        <v>-4.8291489999999999E-2</v>
      </c>
      <c r="CM84">
        <v>0.58076517999999999</v>
      </c>
      <c r="CN84">
        <v>0.72541518999999999</v>
      </c>
      <c r="CO84">
        <v>-0.20022939000000001</v>
      </c>
      <c r="CP84">
        <v>-0.43475793000000001</v>
      </c>
      <c r="CQ84">
        <v>0.34422587999999998</v>
      </c>
      <c r="CR84">
        <v>-0.48495226000000002</v>
      </c>
      <c r="CS84">
        <v>0.18250256000000001</v>
      </c>
      <c r="CT84">
        <v>-0.16623276000000001</v>
      </c>
      <c r="CU84">
        <v>-9.4743999999999995E-2</v>
      </c>
      <c r="CV84">
        <v>-1.1689752</v>
      </c>
      <c r="CW84">
        <v>-0.52188942000000005</v>
      </c>
      <c r="CX84">
        <v>0.65815442999999996</v>
      </c>
      <c r="CY84">
        <v>9.3649330000000003E-2</v>
      </c>
      <c r="CZ84">
        <v>-0.16819777</v>
      </c>
      <c r="DA84">
        <v>-0.25450494000000001</v>
      </c>
      <c r="DB84">
        <v>0.25513289</v>
      </c>
      <c r="DC84">
        <v>2.5920289999999999E-2</v>
      </c>
      <c r="DD84">
        <v>-2.5292350000000002E-2</v>
      </c>
      <c r="DE84">
        <v>0.26950531</v>
      </c>
      <c r="DF84">
        <v>-0.26887736000000001</v>
      </c>
      <c r="DG84">
        <v>0.1029841</v>
      </c>
      <c r="DH84">
        <v>-0.10235616</v>
      </c>
      <c r="DI84">
        <v>-0.19042195000000001</v>
      </c>
      <c r="DJ84">
        <v>7.7531719999999998E-2</v>
      </c>
      <c r="DK84">
        <v>-0.19522661999999999</v>
      </c>
      <c r="DL84">
        <v>-0.13095082</v>
      </c>
      <c r="DM84">
        <v>-6.0513240000000003E-2</v>
      </c>
      <c r="DN84">
        <v>0.50020885000000004</v>
      </c>
      <c r="DO84">
        <v>0.35778246000000002</v>
      </c>
      <c r="DP84">
        <v>-0.64273818000000005</v>
      </c>
      <c r="DQ84">
        <v>0.94671483000000001</v>
      </c>
      <c r="DR84">
        <v>-0.66113116000000005</v>
      </c>
      <c r="DS84">
        <v>7.7932630000000003E-2</v>
      </c>
      <c r="DT84">
        <v>-0.79014932000000004</v>
      </c>
      <c r="DU84">
        <v>1.3610861400000001</v>
      </c>
      <c r="DV84" s="10">
        <v>-0.64824150000000003</v>
      </c>
      <c r="DW84" s="8" t="s">
        <v>596</v>
      </c>
      <c r="DX84" t="s">
        <v>597</v>
      </c>
      <c r="DY84" s="10" t="s">
        <v>598</v>
      </c>
      <c r="DZ84" s="20">
        <v>34666</v>
      </c>
      <c r="EA84" s="21">
        <v>35842</v>
      </c>
      <c r="EB84" t="s">
        <v>599</v>
      </c>
      <c r="EC84" s="22">
        <v>43712</v>
      </c>
      <c r="ED84" t="b">
        <f t="shared" si="4"/>
        <v>1</v>
      </c>
    </row>
    <row r="85" spans="1:134" x14ac:dyDescent="0.2">
      <c r="A85" s="8" t="s">
        <v>600</v>
      </c>
      <c r="B85" s="8" t="s">
        <v>127</v>
      </c>
      <c r="C85" s="8" t="s">
        <v>209</v>
      </c>
      <c r="D85" s="2" t="s">
        <v>601</v>
      </c>
      <c r="E85" s="4">
        <v>0.72995458361201904</v>
      </c>
      <c r="F85" s="28" t="b">
        <v>1</v>
      </c>
      <c r="G85" s="29">
        <f t="shared" si="5"/>
        <v>1.1049093235438988E-3</v>
      </c>
      <c r="H85" s="5" t="b">
        <f t="shared" si="3"/>
        <v>0</v>
      </c>
      <c r="I85" s="8">
        <v>51</v>
      </c>
      <c r="J85">
        <v>4</v>
      </c>
      <c r="K85">
        <v>20</v>
      </c>
      <c r="L85">
        <v>1844</v>
      </c>
      <c r="M85">
        <v>2</v>
      </c>
      <c r="N85">
        <v>4</v>
      </c>
      <c r="O85">
        <v>84.977291806009504</v>
      </c>
      <c r="P85">
        <v>5</v>
      </c>
      <c r="Q85">
        <v>3</v>
      </c>
      <c r="R85">
        <v>4</v>
      </c>
      <c r="S85" s="10">
        <v>82.5</v>
      </c>
      <c r="T85" s="8">
        <v>-0.21042151179292001</v>
      </c>
      <c r="U85">
        <v>3.04590151031497</v>
      </c>
      <c r="V85">
        <v>-0.90217249130388599</v>
      </c>
      <c r="W85">
        <v>0.40299447381987102</v>
      </c>
      <c r="X85">
        <v>-0.92748948436013701</v>
      </c>
      <c r="Y85">
        <v>0.68524713920936597</v>
      </c>
      <c r="Z85">
        <v>1.1872829425220901</v>
      </c>
      <c r="AA85">
        <v>1.4284752725705201</v>
      </c>
      <c r="AB85">
        <v>-4.5418899975194001E-2</v>
      </c>
      <c r="AC85">
        <v>0.71996333890972197</v>
      </c>
      <c r="AD85" s="10">
        <v>1.68355013257325</v>
      </c>
      <c r="AE85" s="8">
        <v>0</v>
      </c>
      <c r="AF85">
        <v>0</v>
      </c>
      <c r="AG85">
        <v>0</v>
      </c>
      <c r="AH85">
        <v>0</v>
      </c>
      <c r="AI85">
        <v>0</v>
      </c>
      <c r="AJ85">
        <v>0</v>
      </c>
      <c r="AK85">
        <v>0</v>
      </c>
      <c r="AL85">
        <v>0</v>
      </c>
      <c r="AM85">
        <v>0</v>
      </c>
      <c r="AN85">
        <v>0</v>
      </c>
      <c r="AO85">
        <v>0</v>
      </c>
      <c r="AP85">
        <v>1</v>
      </c>
      <c r="AQ85">
        <v>0</v>
      </c>
      <c r="AR85">
        <v>0</v>
      </c>
      <c r="AS85">
        <v>0</v>
      </c>
      <c r="AT85">
        <v>0</v>
      </c>
      <c r="AU85">
        <v>0</v>
      </c>
      <c r="AV85">
        <v>0</v>
      </c>
      <c r="AW85">
        <v>0</v>
      </c>
      <c r="AX85">
        <v>0</v>
      </c>
      <c r="AY85">
        <v>0</v>
      </c>
      <c r="AZ85">
        <v>1</v>
      </c>
      <c r="BA85">
        <v>1</v>
      </c>
      <c r="BB85">
        <v>0</v>
      </c>
      <c r="BC85">
        <v>0</v>
      </c>
      <c r="BD85">
        <v>1</v>
      </c>
      <c r="BE85">
        <v>0</v>
      </c>
      <c r="BF85">
        <v>1</v>
      </c>
      <c r="BG85">
        <v>0</v>
      </c>
      <c r="BH85">
        <v>0</v>
      </c>
      <c r="BI85">
        <v>0</v>
      </c>
      <c r="BJ85">
        <v>1</v>
      </c>
      <c r="BK85">
        <v>0</v>
      </c>
      <c r="BL85">
        <v>0</v>
      </c>
      <c r="BM85">
        <v>0</v>
      </c>
      <c r="BN85">
        <v>0</v>
      </c>
      <c r="BO85">
        <v>0</v>
      </c>
      <c r="BP85">
        <v>1</v>
      </c>
      <c r="BQ85">
        <v>1</v>
      </c>
      <c r="BR85">
        <v>0</v>
      </c>
      <c r="BS85">
        <v>0</v>
      </c>
      <c r="BT85" s="10">
        <v>0</v>
      </c>
      <c r="BU85">
        <v>-4.2648743800000002</v>
      </c>
      <c r="BV85">
        <v>0.17994256</v>
      </c>
      <c r="BW85">
        <v>2.5512239999999999E-2</v>
      </c>
      <c r="BX85">
        <v>1.7140852600000001</v>
      </c>
      <c r="BY85">
        <v>1.2451467300000001</v>
      </c>
      <c r="BZ85">
        <v>4.38303536</v>
      </c>
      <c r="CA85">
        <v>1.0542348399999999</v>
      </c>
      <c r="CB85">
        <v>2.36271349</v>
      </c>
      <c r="CC85">
        <v>0</v>
      </c>
      <c r="CD85">
        <v>1.26633956</v>
      </c>
      <c r="CE85">
        <v>1.2966537600000001</v>
      </c>
      <c r="CF85">
        <v>-0.34830556000000001</v>
      </c>
      <c r="CG85">
        <v>0.60595251999999999</v>
      </c>
      <c r="CH85">
        <v>-0.27080598</v>
      </c>
      <c r="CI85">
        <v>0.69837139000000004</v>
      </c>
      <c r="CJ85">
        <v>2.3914729999999999E-2</v>
      </c>
      <c r="CK85">
        <v>-0.35324707</v>
      </c>
      <c r="CL85">
        <v>-4.8291489999999999E-2</v>
      </c>
      <c r="CM85">
        <v>0.58076517999999999</v>
      </c>
      <c r="CN85">
        <v>0.72541518999999999</v>
      </c>
      <c r="CO85">
        <v>-0.20022939000000001</v>
      </c>
      <c r="CP85">
        <v>-0.43475793000000001</v>
      </c>
      <c r="CQ85">
        <v>0.34422587999999998</v>
      </c>
      <c r="CR85">
        <v>-0.48495226000000002</v>
      </c>
      <c r="CS85">
        <v>0.18250256000000001</v>
      </c>
      <c r="CT85">
        <v>-0.16623276000000001</v>
      </c>
      <c r="CU85">
        <v>-9.4743999999999995E-2</v>
      </c>
      <c r="CV85">
        <v>-1.1689752</v>
      </c>
      <c r="CW85">
        <v>-0.52188942000000005</v>
      </c>
      <c r="CX85">
        <v>0.65815442999999996</v>
      </c>
      <c r="CY85">
        <v>9.3649330000000003E-2</v>
      </c>
      <c r="CZ85">
        <v>-0.16819777</v>
      </c>
      <c r="DA85">
        <v>-0.25450494000000001</v>
      </c>
      <c r="DB85">
        <v>0.25513289</v>
      </c>
      <c r="DC85">
        <v>2.5920289999999999E-2</v>
      </c>
      <c r="DD85">
        <v>-2.5292350000000002E-2</v>
      </c>
      <c r="DE85">
        <v>0.26950531</v>
      </c>
      <c r="DF85">
        <v>-0.26887736000000001</v>
      </c>
      <c r="DG85">
        <v>0.1029841</v>
      </c>
      <c r="DH85">
        <v>-0.10235616</v>
      </c>
      <c r="DI85">
        <v>-0.19042195000000001</v>
      </c>
      <c r="DJ85">
        <v>7.7531719999999998E-2</v>
      </c>
      <c r="DK85">
        <v>-0.19522661999999999</v>
      </c>
      <c r="DL85">
        <v>-0.13095082</v>
      </c>
      <c r="DM85">
        <v>-6.0513240000000003E-2</v>
      </c>
      <c r="DN85">
        <v>0.50020885000000004</v>
      </c>
      <c r="DO85">
        <v>0.35778246000000002</v>
      </c>
      <c r="DP85">
        <v>-0.64273818000000005</v>
      </c>
      <c r="DQ85">
        <v>0.94671483000000001</v>
      </c>
      <c r="DR85">
        <v>-0.66113116000000005</v>
      </c>
      <c r="DS85">
        <v>7.7932630000000003E-2</v>
      </c>
      <c r="DT85">
        <v>-0.79014932000000004</v>
      </c>
      <c r="DU85">
        <v>1.3610861400000001</v>
      </c>
      <c r="DV85" s="10">
        <v>-0.64824150000000003</v>
      </c>
      <c r="DW85" s="8" t="s">
        <v>602</v>
      </c>
      <c r="DX85" t="s">
        <v>603</v>
      </c>
      <c r="DY85" s="10" t="s">
        <v>586</v>
      </c>
      <c r="DZ85" s="20">
        <v>37819</v>
      </c>
      <c r="EA85" s="21">
        <v>39560</v>
      </c>
      <c r="EB85" t="s">
        <v>604</v>
      </c>
      <c r="EC85" s="22">
        <v>43774</v>
      </c>
      <c r="ED85" t="b">
        <f t="shared" si="4"/>
        <v>0</v>
      </c>
    </row>
    <row r="86" spans="1:134" x14ac:dyDescent="0.2">
      <c r="A86" s="8" t="s">
        <v>605</v>
      </c>
      <c r="B86" s="8" t="s">
        <v>119</v>
      </c>
      <c r="C86" s="8" t="s">
        <v>161</v>
      </c>
      <c r="D86" s="2" t="s">
        <v>606</v>
      </c>
      <c r="E86" s="4">
        <v>0.49752140194452499</v>
      </c>
      <c r="F86" s="28" t="b">
        <v>0</v>
      </c>
      <c r="G86" s="29">
        <f t="shared" si="5"/>
        <v>0.95152864227877021</v>
      </c>
      <c r="H86" s="5" t="b">
        <f t="shared" si="3"/>
        <v>1</v>
      </c>
      <c r="I86" s="8">
        <v>59</v>
      </c>
      <c r="J86">
        <v>1</v>
      </c>
      <c r="K86">
        <v>14</v>
      </c>
      <c r="L86">
        <v>1607</v>
      </c>
      <c r="M86">
        <v>8</v>
      </c>
      <c r="N86">
        <v>2</v>
      </c>
      <c r="O86">
        <v>93.760700972262697</v>
      </c>
      <c r="P86">
        <v>4</v>
      </c>
      <c r="Q86">
        <v>3</v>
      </c>
      <c r="R86">
        <v>5</v>
      </c>
      <c r="S86" s="10">
        <v>71.099999999999994</v>
      </c>
      <c r="T86" s="8">
        <v>0.54108388746750802</v>
      </c>
      <c r="U86">
        <v>7.5957643648752104E-3</v>
      </c>
      <c r="V86">
        <v>-1.6774012700827301</v>
      </c>
      <c r="W86">
        <v>0.12671136213092701</v>
      </c>
      <c r="X86">
        <v>0.98157978018903103</v>
      </c>
      <c r="Y86">
        <v>-0.70788554533318204</v>
      </c>
      <c r="Z86">
        <v>1.48952616034093</v>
      </c>
      <c r="AA86">
        <v>0.71867389489572897</v>
      </c>
      <c r="AB86">
        <v>-4.5418899975194001E-2</v>
      </c>
      <c r="AC86">
        <v>1.42236659638262</v>
      </c>
      <c r="AD86" s="10">
        <v>-0.77623474552160099</v>
      </c>
      <c r="AE86" s="8">
        <v>0</v>
      </c>
      <c r="AF86">
        <v>0</v>
      </c>
      <c r="AG86">
        <v>0</v>
      </c>
      <c r="AH86">
        <v>0</v>
      </c>
      <c r="AI86">
        <v>0</v>
      </c>
      <c r="AJ86">
        <v>0</v>
      </c>
      <c r="AK86">
        <v>0</v>
      </c>
      <c r="AL86">
        <v>0</v>
      </c>
      <c r="AM86">
        <v>0</v>
      </c>
      <c r="AN86">
        <v>0</v>
      </c>
      <c r="AO86">
        <v>0</v>
      </c>
      <c r="AP86">
        <v>0</v>
      </c>
      <c r="AQ86">
        <v>0</v>
      </c>
      <c r="AR86">
        <v>0</v>
      </c>
      <c r="AS86">
        <v>1</v>
      </c>
      <c r="AT86">
        <v>0</v>
      </c>
      <c r="AU86">
        <v>0</v>
      </c>
      <c r="AV86">
        <v>0</v>
      </c>
      <c r="AW86">
        <v>0</v>
      </c>
      <c r="AX86">
        <v>0</v>
      </c>
      <c r="AY86">
        <v>1</v>
      </c>
      <c r="AZ86">
        <v>0</v>
      </c>
      <c r="BA86">
        <v>1</v>
      </c>
      <c r="BB86">
        <v>0</v>
      </c>
      <c r="BC86">
        <v>0</v>
      </c>
      <c r="BD86">
        <v>1</v>
      </c>
      <c r="BE86">
        <v>1</v>
      </c>
      <c r="BF86">
        <v>0</v>
      </c>
      <c r="BG86">
        <v>0</v>
      </c>
      <c r="BH86">
        <v>0</v>
      </c>
      <c r="BI86">
        <v>0</v>
      </c>
      <c r="BJ86">
        <v>0</v>
      </c>
      <c r="BK86">
        <v>0</v>
      </c>
      <c r="BL86">
        <v>1</v>
      </c>
      <c r="BM86">
        <v>0</v>
      </c>
      <c r="BN86">
        <v>1</v>
      </c>
      <c r="BO86">
        <v>0</v>
      </c>
      <c r="BP86">
        <v>0</v>
      </c>
      <c r="BQ86">
        <v>0</v>
      </c>
      <c r="BR86">
        <v>0</v>
      </c>
      <c r="BS86">
        <v>1</v>
      </c>
      <c r="BT86" s="10">
        <v>0</v>
      </c>
      <c r="BU86">
        <v>-4.2648743800000002</v>
      </c>
      <c r="BV86">
        <v>0.17994256</v>
      </c>
      <c r="BW86">
        <v>2.5512239999999999E-2</v>
      </c>
      <c r="BX86">
        <v>1.7140852600000001</v>
      </c>
      <c r="BY86">
        <v>1.2451467300000001</v>
      </c>
      <c r="BZ86">
        <v>4.38303536</v>
      </c>
      <c r="CA86">
        <v>1.0542348399999999</v>
      </c>
      <c r="CB86">
        <v>2.36271349</v>
      </c>
      <c r="CC86">
        <v>0</v>
      </c>
      <c r="CD86">
        <v>1.26633956</v>
      </c>
      <c r="CE86">
        <v>1.2966537600000001</v>
      </c>
      <c r="CF86">
        <v>-0.34830556000000001</v>
      </c>
      <c r="CG86">
        <v>0.60595251999999999</v>
      </c>
      <c r="CH86">
        <v>-0.27080598</v>
      </c>
      <c r="CI86">
        <v>0.69837139000000004</v>
      </c>
      <c r="CJ86">
        <v>2.3914729999999999E-2</v>
      </c>
      <c r="CK86">
        <v>-0.35324707</v>
      </c>
      <c r="CL86">
        <v>-4.8291489999999999E-2</v>
      </c>
      <c r="CM86">
        <v>0.58076517999999999</v>
      </c>
      <c r="CN86">
        <v>0.72541518999999999</v>
      </c>
      <c r="CO86">
        <v>-0.20022939000000001</v>
      </c>
      <c r="CP86">
        <v>-0.43475793000000001</v>
      </c>
      <c r="CQ86">
        <v>0.34422587999999998</v>
      </c>
      <c r="CR86">
        <v>-0.48495226000000002</v>
      </c>
      <c r="CS86">
        <v>0.18250256000000001</v>
      </c>
      <c r="CT86">
        <v>-0.16623276000000001</v>
      </c>
      <c r="CU86">
        <v>-9.4743999999999995E-2</v>
      </c>
      <c r="CV86">
        <v>-1.1689752</v>
      </c>
      <c r="CW86">
        <v>-0.52188942000000005</v>
      </c>
      <c r="CX86">
        <v>0.65815442999999996</v>
      </c>
      <c r="CY86">
        <v>9.3649330000000003E-2</v>
      </c>
      <c r="CZ86">
        <v>-0.16819777</v>
      </c>
      <c r="DA86">
        <v>-0.25450494000000001</v>
      </c>
      <c r="DB86">
        <v>0.25513289</v>
      </c>
      <c r="DC86">
        <v>2.5920289999999999E-2</v>
      </c>
      <c r="DD86">
        <v>-2.5292350000000002E-2</v>
      </c>
      <c r="DE86">
        <v>0.26950531</v>
      </c>
      <c r="DF86">
        <v>-0.26887736000000001</v>
      </c>
      <c r="DG86">
        <v>0.1029841</v>
      </c>
      <c r="DH86">
        <v>-0.10235616</v>
      </c>
      <c r="DI86">
        <v>-0.19042195000000001</v>
      </c>
      <c r="DJ86">
        <v>7.7531719999999998E-2</v>
      </c>
      <c r="DK86">
        <v>-0.19522661999999999</v>
      </c>
      <c r="DL86">
        <v>-0.13095082</v>
      </c>
      <c r="DM86">
        <v>-6.0513240000000003E-2</v>
      </c>
      <c r="DN86">
        <v>0.50020885000000004</v>
      </c>
      <c r="DO86">
        <v>0.35778246000000002</v>
      </c>
      <c r="DP86">
        <v>-0.64273818000000005</v>
      </c>
      <c r="DQ86">
        <v>0.94671483000000001</v>
      </c>
      <c r="DR86">
        <v>-0.66113116000000005</v>
      </c>
      <c r="DS86">
        <v>7.7932630000000003E-2</v>
      </c>
      <c r="DT86">
        <v>-0.79014932000000004</v>
      </c>
      <c r="DU86">
        <v>1.3610861400000001</v>
      </c>
      <c r="DV86" s="10">
        <v>-0.64824150000000003</v>
      </c>
      <c r="DW86" s="8" t="s">
        <v>607</v>
      </c>
      <c r="DX86" t="s">
        <v>608</v>
      </c>
      <c r="DY86" s="10" t="s">
        <v>482</v>
      </c>
      <c r="DZ86" s="20">
        <v>36428</v>
      </c>
      <c r="EA86" s="21">
        <v>36608</v>
      </c>
      <c r="EB86" t="s">
        <v>609</v>
      </c>
      <c r="EC86" s="22">
        <v>44019</v>
      </c>
      <c r="ED86" t="b">
        <f t="shared" si="4"/>
        <v>0</v>
      </c>
    </row>
    <row r="87" spans="1:134" x14ac:dyDescent="0.2">
      <c r="A87" s="8" t="s">
        <v>610</v>
      </c>
      <c r="B87" s="8" t="s">
        <v>127</v>
      </c>
      <c r="C87" s="8" t="s">
        <v>135</v>
      </c>
      <c r="D87" s="2" t="s">
        <v>611</v>
      </c>
      <c r="E87" s="4">
        <v>0.47037434739436701</v>
      </c>
      <c r="F87" s="28" t="b">
        <v>0</v>
      </c>
      <c r="G87" s="29">
        <f t="shared" si="5"/>
        <v>8.8942588465205082E-7</v>
      </c>
      <c r="H87" s="5" t="b">
        <f t="shared" si="3"/>
        <v>0</v>
      </c>
      <c r="I87" s="8">
        <v>69</v>
      </c>
      <c r="J87">
        <v>1</v>
      </c>
      <c r="K87">
        <v>19</v>
      </c>
      <c r="L87">
        <v>2253</v>
      </c>
      <c r="M87">
        <v>2</v>
      </c>
      <c r="N87">
        <v>3</v>
      </c>
      <c r="O87">
        <v>6.0205070305170496</v>
      </c>
      <c r="P87">
        <v>3</v>
      </c>
      <c r="Q87">
        <v>1</v>
      </c>
      <c r="R87">
        <v>5</v>
      </c>
      <c r="S87" s="10">
        <v>78.8</v>
      </c>
      <c r="T87" s="8">
        <v>1.48046563654304</v>
      </c>
      <c r="U87">
        <v>7.5957643648752104E-3</v>
      </c>
      <c r="V87">
        <v>-1.03137728776702</v>
      </c>
      <c r="W87">
        <v>0.87978684800036899</v>
      </c>
      <c r="X87">
        <v>-0.92748948436013701</v>
      </c>
      <c r="Y87">
        <v>-1.13192030619081E-2</v>
      </c>
      <c r="Z87">
        <v>-1.52967493197416</v>
      </c>
      <c r="AA87">
        <v>8.8725172209350497E-3</v>
      </c>
      <c r="AB87">
        <v>-1.4988236991813999</v>
      </c>
      <c r="AC87">
        <v>1.42236659638262</v>
      </c>
      <c r="AD87" s="10">
        <v>0.88519890020913194</v>
      </c>
      <c r="AE87" s="8">
        <v>0</v>
      </c>
      <c r="AF87">
        <v>0</v>
      </c>
      <c r="AG87">
        <v>0</v>
      </c>
      <c r="AH87">
        <v>0</v>
      </c>
      <c r="AI87">
        <v>0</v>
      </c>
      <c r="AJ87">
        <v>0</v>
      </c>
      <c r="AK87">
        <v>0</v>
      </c>
      <c r="AL87">
        <v>0</v>
      </c>
      <c r="AM87">
        <v>0</v>
      </c>
      <c r="AN87">
        <v>0</v>
      </c>
      <c r="AO87">
        <v>0</v>
      </c>
      <c r="AP87">
        <v>0</v>
      </c>
      <c r="AQ87">
        <v>0</v>
      </c>
      <c r="AR87">
        <v>0</v>
      </c>
      <c r="AS87">
        <v>0</v>
      </c>
      <c r="AT87">
        <v>0</v>
      </c>
      <c r="AU87">
        <v>1</v>
      </c>
      <c r="AV87">
        <v>0</v>
      </c>
      <c r="AW87">
        <v>0</v>
      </c>
      <c r="AX87">
        <v>0</v>
      </c>
      <c r="AY87">
        <v>1</v>
      </c>
      <c r="AZ87">
        <v>0</v>
      </c>
      <c r="BA87">
        <v>1</v>
      </c>
      <c r="BB87">
        <v>0</v>
      </c>
      <c r="BC87">
        <v>1</v>
      </c>
      <c r="BD87">
        <v>0</v>
      </c>
      <c r="BE87">
        <v>0</v>
      </c>
      <c r="BF87">
        <v>1</v>
      </c>
      <c r="BG87">
        <v>0</v>
      </c>
      <c r="BH87">
        <v>0</v>
      </c>
      <c r="BI87">
        <v>0</v>
      </c>
      <c r="BJ87">
        <v>0</v>
      </c>
      <c r="BK87">
        <v>1</v>
      </c>
      <c r="BL87">
        <v>0</v>
      </c>
      <c r="BM87">
        <v>0</v>
      </c>
      <c r="BN87">
        <v>1</v>
      </c>
      <c r="BO87">
        <v>0</v>
      </c>
      <c r="BP87">
        <v>0</v>
      </c>
      <c r="BQ87">
        <v>1</v>
      </c>
      <c r="BR87">
        <v>0</v>
      </c>
      <c r="BS87">
        <v>0</v>
      </c>
      <c r="BT87" s="10">
        <v>0</v>
      </c>
      <c r="BU87">
        <v>-4.2648743800000002</v>
      </c>
      <c r="BV87">
        <v>0.17994256</v>
      </c>
      <c r="BW87">
        <v>2.5512239999999999E-2</v>
      </c>
      <c r="BX87">
        <v>1.7140852600000001</v>
      </c>
      <c r="BY87">
        <v>1.2451467300000001</v>
      </c>
      <c r="BZ87">
        <v>4.38303536</v>
      </c>
      <c r="CA87">
        <v>1.0542348399999999</v>
      </c>
      <c r="CB87">
        <v>2.36271349</v>
      </c>
      <c r="CC87">
        <v>0</v>
      </c>
      <c r="CD87">
        <v>1.26633956</v>
      </c>
      <c r="CE87">
        <v>1.2966537600000001</v>
      </c>
      <c r="CF87">
        <v>-0.34830556000000001</v>
      </c>
      <c r="CG87">
        <v>0.60595251999999999</v>
      </c>
      <c r="CH87">
        <v>-0.27080598</v>
      </c>
      <c r="CI87">
        <v>0.69837139000000004</v>
      </c>
      <c r="CJ87">
        <v>2.3914729999999999E-2</v>
      </c>
      <c r="CK87">
        <v>-0.35324707</v>
      </c>
      <c r="CL87">
        <v>-4.8291489999999999E-2</v>
      </c>
      <c r="CM87">
        <v>0.58076517999999999</v>
      </c>
      <c r="CN87">
        <v>0.72541518999999999</v>
      </c>
      <c r="CO87">
        <v>-0.20022939000000001</v>
      </c>
      <c r="CP87">
        <v>-0.43475793000000001</v>
      </c>
      <c r="CQ87">
        <v>0.34422587999999998</v>
      </c>
      <c r="CR87">
        <v>-0.48495226000000002</v>
      </c>
      <c r="CS87">
        <v>0.18250256000000001</v>
      </c>
      <c r="CT87">
        <v>-0.16623276000000001</v>
      </c>
      <c r="CU87">
        <v>-9.4743999999999995E-2</v>
      </c>
      <c r="CV87">
        <v>-1.1689752</v>
      </c>
      <c r="CW87">
        <v>-0.52188942000000005</v>
      </c>
      <c r="CX87">
        <v>0.65815442999999996</v>
      </c>
      <c r="CY87">
        <v>9.3649330000000003E-2</v>
      </c>
      <c r="CZ87">
        <v>-0.16819777</v>
      </c>
      <c r="DA87">
        <v>-0.25450494000000001</v>
      </c>
      <c r="DB87">
        <v>0.25513289</v>
      </c>
      <c r="DC87">
        <v>2.5920289999999999E-2</v>
      </c>
      <c r="DD87">
        <v>-2.5292350000000002E-2</v>
      </c>
      <c r="DE87">
        <v>0.26950531</v>
      </c>
      <c r="DF87">
        <v>-0.26887736000000001</v>
      </c>
      <c r="DG87">
        <v>0.1029841</v>
      </c>
      <c r="DH87">
        <v>-0.10235616</v>
      </c>
      <c r="DI87">
        <v>-0.19042195000000001</v>
      </c>
      <c r="DJ87">
        <v>7.7531719999999998E-2</v>
      </c>
      <c r="DK87">
        <v>-0.19522661999999999</v>
      </c>
      <c r="DL87">
        <v>-0.13095082</v>
      </c>
      <c r="DM87">
        <v>-6.0513240000000003E-2</v>
      </c>
      <c r="DN87">
        <v>0.50020885000000004</v>
      </c>
      <c r="DO87">
        <v>0.35778246000000002</v>
      </c>
      <c r="DP87">
        <v>-0.64273818000000005</v>
      </c>
      <c r="DQ87">
        <v>0.94671483000000001</v>
      </c>
      <c r="DR87">
        <v>-0.66113116000000005</v>
      </c>
      <c r="DS87">
        <v>7.7932630000000003E-2</v>
      </c>
      <c r="DT87">
        <v>-0.79014932000000004</v>
      </c>
      <c r="DU87">
        <v>1.3610861400000001</v>
      </c>
      <c r="DV87" s="10">
        <v>-0.64824150000000003</v>
      </c>
      <c r="DW87" s="8" t="s">
        <v>612</v>
      </c>
      <c r="DX87" t="s">
        <v>613</v>
      </c>
      <c r="DY87" s="10" t="s">
        <v>614</v>
      </c>
      <c r="DZ87" s="20">
        <v>35107</v>
      </c>
      <c r="EA87" s="21">
        <v>36289</v>
      </c>
      <c r="EB87" t="s">
        <v>385</v>
      </c>
      <c r="EC87" s="22">
        <v>44250</v>
      </c>
      <c r="ED87" t="b">
        <f t="shared" si="4"/>
        <v>1</v>
      </c>
    </row>
    <row r="88" spans="1:134" x14ac:dyDescent="0.2">
      <c r="A88" s="8" t="s">
        <v>615</v>
      </c>
      <c r="B88" s="8" t="s">
        <v>119</v>
      </c>
      <c r="C88" s="8" t="s">
        <v>399</v>
      </c>
      <c r="D88" s="2" t="s">
        <v>616</v>
      </c>
      <c r="E88" s="4">
        <v>0.53964028143809994</v>
      </c>
      <c r="F88" s="28" t="b">
        <v>0</v>
      </c>
      <c r="G88" s="29">
        <f t="shared" si="5"/>
        <v>0.11591402276796957</v>
      </c>
      <c r="H88" s="5" t="b">
        <f t="shared" si="3"/>
        <v>0</v>
      </c>
      <c r="I88" s="8">
        <v>44</v>
      </c>
      <c r="J88">
        <v>1</v>
      </c>
      <c r="K88">
        <v>36</v>
      </c>
      <c r="L88">
        <v>1505</v>
      </c>
      <c r="M88">
        <v>5</v>
      </c>
      <c r="N88">
        <v>1</v>
      </c>
      <c r="O88">
        <v>26.4868073857171</v>
      </c>
      <c r="P88">
        <v>2</v>
      </c>
      <c r="Q88">
        <v>5</v>
      </c>
      <c r="R88">
        <v>4</v>
      </c>
      <c r="S88" s="10">
        <v>73.3</v>
      </c>
      <c r="T88" s="8">
        <v>-0.86798873614579497</v>
      </c>
      <c r="U88">
        <v>7.5957643648752104E-3</v>
      </c>
      <c r="V88">
        <v>1.1651042521063699</v>
      </c>
      <c r="W88">
        <v>7.8047064673310599E-3</v>
      </c>
      <c r="X88">
        <v>2.70451479144465E-2</v>
      </c>
      <c r="Y88">
        <v>-1.4044518876044501</v>
      </c>
      <c r="Z88">
        <v>-0.82541530349539105</v>
      </c>
      <c r="AA88">
        <v>-0.70092886045385905</v>
      </c>
      <c r="AB88">
        <v>1.4079858992310099</v>
      </c>
      <c r="AC88">
        <v>0.71996333890972197</v>
      </c>
      <c r="AD88" s="10">
        <v>-0.30153941816996199</v>
      </c>
      <c r="AE88" s="8">
        <v>0</v>
      </c>
      <c r="AF88">
        <v>0</v>
      </c>
      <c r="AG88">
        <v>0</v>
      </c>
      <c r="AH88">
        <v>0</v>
      </c>
      <c r="AI88">
        <v>0</v>
      </c>
      <c r="AJ88">
        <v>1</v>
      </c>
      <c r="AK88">
        <v>0</v>
      </c>
      <c r="AL88">
        <v>0</v>
      </c>
      <c r="AM88">
        <v>0</v>
      </c>
      <c r="AN88">
        <v>0</v>
      </c>
      <c r="AO88">
        <v>0</v>
      </c>
      <c r="AP88">
        <v>0</v>
      </c>
      <c r="AQ88">
        <v>0</v>
      </c>
      <c r="AR88">
        <v>0</v>
      </c>
      <c r="AS88">
        <v>0</v>
      </c>
      <c r="AT88">
        <v>0</v>
      </c>
      <c r="AU88">
        <v>0</v>
      </c>
      <c r="AV88">
        <v>0</v>
      </c>
      <c r="AW88">
        <v>0</v>
      </c>
      <c r="AX88">
        <v>0</v>
      </c>
      <c r="AY88">
        <v>1</v>
      </c>
      <c r="AZ88">
        <v>0</v>
      </c>
      <c r="BA88">
        <v>1</v>
      </c>
      <c r="BB88">
        <v>0</v>
      </c>
      <c r="BC88">
        <v>1</v>
      </c>
      <c r="BD88">
        <v>0</v>
      </c>
      <c r="BE88">
        <v>1</v>
      </c>
      <c r="BF88">
        <v>0</v>
      </c>
      <c r="BG88">
        <v>0</v>
      </c>
      <c r="BH88">
        <v>1</v>
      </c>
      <c r="BI88">
        <v>0</v>
      </c>
      <c r="BJ88">
        <v>0</v>
      </c>
      <c r="BK88">
        <v>0</v>
      </c>
      <c r="BL88">
        <v>0</v>
      </c>
      <c r="BM88">
        <v>0</v>
      </c>
      <c r="BN88">
        <v>0</v>
      </c>
      <c r="BO88">
        <v>0</v>
      </c>
      <c r="BP88">
        <v>1</v>
      </c>
      <c r="BQ88">
        <v>0</v>
      </c>
      <c r="BR88">
        <v>0</v>
      </c>
      <c r="BS88">
        <v>1</v>
      </c>
      <c r="BT88" s="10">
        <v>0</v>
      </c>
      <c r="BU88">
        <v>-4.2648743800000002</v>
      </c>
      <c r="BV88">
        <v>0.17994256</v>
      </c>
      <c r="BW88">
        <v>2.5512239999999999E-2</v>
      </c>
      <c r="BX88">
        <v>1.7140852600000001</v>
      </c>
      <c r="BY88">
        <v>1.2451467300000001</v>
      </c>
      <c r="BZ88">
        <v>4.38303536</v>
      </c>
      <c r="CA88">
        <v>1.0542348399999999</v>
      </c>
      <c r="CB88">
        <v>2.36271349</v>
      </c>
      <c r="CC88">
        <v>0</v>
      </c>
      <c r="CD88">
        <v>1.26633956</v>
      </c>
      <c r="CE88">
        <v>1.2966537600000001</v>
      </c>
      <c r="CF88">
        <v>-0.34830556000000001</v>
      </c>
      <c r="CG88">
        <v>0.60595251999999999</v>
      </c>
      <c r="CH88">
        <v>-0.27080598</v>
      </c>
      <c r="CI88">
        <v>0.69837139000000004</v>
      </c>
      <c r="CJ88">
        <v>2.3914729999999999E-2</v>
      </c>
      <c r="CK88">
        <v>-0.35324707</v>
      </c>
      <c r="CL88">
        <v>-4.8291489999999999E-2</v>
      </c>
      <c r="CM88">
        <v>0.58076517999999999</v>
      </c>
      <c r="CN88">
        <v>0.72541518999999999</v>
      </c>
      <c r="CO88">
        <v>-0.20022939000000001</v>
      </c>
      <c r="CP88">
        <v>-0.43475793000000001</v>
      </c>
      <c r="CQ88">
        <v>0.34422587999999998</v>
      </c>
      <c r="CR88">
        <v>-0.48495226000000002</v>
      </c>
      <c r="CS88">
        <v>0.18250256000000001</v>
      </c>
      <c r="CT88">
        <v>-0.16623276000000001</v>
      </c>
      <c r="CU88">
        <v>-9.4743999999999995E-2</v>
      </c>
      <c r="CV88">
        <v>-1.1689752</v>
      </c>
      <c r="CW88">
        <v>-0.52188942000000005</v>
      </c>
      <c r="CX88">
        <v>0.65815442999999996</v>
      </c>
      <c r="CY88">
        <v>9.3649330000000003E-2</v>
      </c>
      <c r="CZ88">
        <v>-0.16819777</v>
      </c>
      <c r="DA88">
        <v>-0.25450494000000001</v>
      </c>
      <c r="DB88">
        <v>0.25513289</v>
      </c>
      <c r="DC88">
        <v>2.5920289999999999E-2</v>
      </c>
      <c r="DD88">
        <v>-2.5292350000000002E-2</v>
      </c>
      <c r="DE88">
        <v>0.26950531</v>
      </c>
      <c r="DF88">
        <v>-0.26887736000000001</v>
      </c>
      <c r="DG88">
        <v>0.1029841</v>
      </c>
      <c r="DH88">
        <v>-0.10235616</v>
      </c>
      <c r="DI88">
        <v>-0.19042195000000001</v>
      </c>
      <c r="DJ88">
        <v>7.7531719999999998E-2</v>
      </c>
      <c r="DK88">
        <v>-0.19522661999999999</v>
      </c>
      <c r="DL88">
        <v>-0.13095082</v>
      </c>
      <c r="DM88">
        <v>-6.0513240000000003E-2</v>
      </c>
      <c r="DN88">
        <v>0.50020885000000004</v>
      </c>
      <c r="DO88">
        <v>0.35778246000000002</v>
      </c>
      <c r="DP88">
        <v>-0.64273818000000005</v>
      </c>
      <c r="DQ88">
        <v>0.94671483000000001</v>
      </c>
      <c r="DR88">
        <v>-0.66113116000000005</v>
      </c>
      <c r="DS88">
        <v>7.7932630000000003E-2</v>
      </c>
      <c r="DT88">
        <v>-0.79014932000000004</v>
      </c>
      <c r="DU88">
        <v>1.3610861400000001</v>
      </c>
      <c r="DV88" s="10">
        <v>-0.64824150000000003</v>
      </c>
      <c r="DW88" s="8" t="s">
        <v>617</v>
      </c>
      <c r="DX88" t="s">
        <v>618</v>
      </c>
      <c r="DY88" s="10" t="s">
        <v>619</v>
      </c>
      <c r="DZ88" s="20">
        <v>38161</v>
      </c>
      <c r="EA88" s="21">
        <v>38193</v>
      </c>
      <c r="EB88" t="s">
        <v>620</v>
      </c>
      <c r="EC88" s="22">
        <v>43857</v>
      </c>
      <c r="ED88" t="b">
        <f t="shared" si="4"/>
        <v>1</v>
      </c>
    </row>
    <row r="89" spans="1:134" x14ac:dyDescent="0.2">
      <c r="A89" s="8" t="s">
        <v>621</v>
      </c>
      <c r="B89" s="8" t="s">
        <v>127</v>
      </c>
      <c r="C89" s="8" t="s">
        <v>491</v>
      </c>
      <c r="D89" s="2" t="s">
        <v>622</v>
      </c>
      <c r="E89" s="4">
        <v>0.57333497147943102</v>
      </c>
      <c r="F89" s="28" t="b">
        <v>0</v>
      </c>
      <c r="G89" s="29">
        <f t="shared" si="5"/>
        <v>1.4386694450788773E-2</v>
      </c>
      <c r="H89" s="5" t="b">
        <f t="shared" si="3"/>
        <v>0</v>
      </c>
      <c r="I89" s="8">
        <v>47</v>
      </c>
      <c r="J89">
        <v>0</v>
      </c>
      <c r="K89">
        <v>38</v>
      </c>
      <c r="L89">
        <v>712</v>
      </c>
      <c r="M89">
        <v>4</v>
      </c>
      <c r="N89">
        <v>5</v>
      </c>
      <c r="O89">
        <v>26.600819073049198</v>
      </c>
      <c r="P89">
        <v>2</v>
      </c>
      <c r="Q89">
        <v>5</v>
      </c>
      <c r="R89">
        <v>1</v>
      </c>
      <c r="S89" s="10">
        <v>78.099999999999994</v>
      </c>
      <c r="T89" s="8">
        <v>-0.58617421142313397</v>
      </c>
      <c r="U89">
        <v>-1.00517281761849</v>
      </c>
      <c r="V89">
        <v>1.4235138450326601</v>
      </c>
      <c r="W89">
        <v>-0.91663625374082203</v>
      </c>
      <c r="X89">
        <v>-0.29113306284374801</v>
      </c>
      <c r="Y89">
        <v>1.38181348148064</v>
      </c>
      <c r="Z89">
        <v>-0.82149208204504598</v>
      </c>
      <c r="AA89">
        <v>-0.70092886045385905</v>
      </c>
      <c r="AB89">
        <v>1.4079858992310099</v>
      </c>
      <c r="AC89">
        <v>-1.38724643350897</v>
      </c>
      <c r="AD89" s="10">
        <v>0.73415947786997404</v>
      </c>
      <c r="AE89" s="8">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1</v>
      </c>
      <c r="BA89">
        <v>0</v>
      </c>
      <c r="BB89">
        <v>1</v>
      </c>
      <c r="BC89">
        <v>0</v>
      </c>
      <c r="BD89">
        <v>1</v>
      </c>
      <c r="BE89">
        <v>0</v>
      </c>
      <c r="BF89">
        <v>1</v>
      </c>
      <c r="BG89">
        <v>1</v>
      </c>
      <c r="BH89">
        <v>0</v>
      </c>
      <c r="BI89">
        <v>0</v>
      </c>
      <c r="BJ89">
        <v>0</v>
      </c>
      <c r="BK89">
        <v>0</v>
      </c>
      <c r="BL89">
        <v>0</v>
      </c>
      <c r="BM89">
        <v>1</v>
      </c>
      <c r="BN89">
        <v>0</v>
      </c>
      <c r="BO89">
        <v>0</v>
      </c>
      <c r="BP89">
        <v>0</v>
      </c>
      <c r="BQ89">
        <v>0</v>
      </c>
      <c r="BR89">
        <v>0</v>
      </c>
      <c r="BS89">
        <v>1</v>
      </c>
      <c r="BT89" s="10">
        <v>0</v>
      </c>
      <c r="BU89">
        <v>-4.2648743800000002</v>
      </c>
      <c r="BV89">
        <v>0.17994256</v>
      </c>
      <c r="BW89">
        <v>2.5512239999999999E-2</v>
      </c>
      <c r="BX89">
        <v>1.7140852600000001</v>
      </c>
      <c r="BY89">
        <v>1.2451467300000001</v>
      </c>
      <c r="BZ89">
        <v>4.38303536</v>
      </c>
      <c r="CA89">
        <v>1.0542348399999999</v>
      </c>
      <c r="CB89">
        <v>2.36271349</v>
      </c>
      <c r="CC89">
        <v>0</v>
      </c>
      <c r="CD89">
        <v>1.26633956</v>
      </c>
      <c r="CE89">
        <v>1.2966537600000001</v>
      </c>
      <c r="CF89">
        <v>-0.34830556000000001</v>
      </c>
      <c r="CG89">
        <v>0.60595251999999999</v>
      </c>
      <c r="CH89">
        <v>-0.27080598</v>
      </c>
      <c r="CI89">
        <v>0.69837139000000004</v>
      </c>
      <c r="CJ89">
        <v>2.3914729999999999E-2</v>
      </c>
      <c r="CK89">
        <v>-0.35324707</v>
      </c>
      <c r="CL89">
        <v>-4.8291489999999999E-2</v>
      </c>
      <c r="CM89">
        <v>0.58076517999999999</v>
      </c>
      <c r="CN89">
        <v>0.72541518999999999</v>
      </c>
      <c r="CO89">
        <v>-0.20022939000000001</v>
      </c>
      <c r="CP89">
        <v>-0.43475793000000001</v>
      </c>
      <c r="CQ89">
        <v>0.34422587999999998</v>
      </c>
      <c r="CR89">
        <v>-0.48495226000000002</v>
      </c>
      <c r="CS89">
        <v>0.18250256000000001</v>
      </c>
      <c r="CT89">
        <v>-0.16623276000000001</v>
      </c>
      <c r="CU89">
        <v>-9.4743999999999995E-2</v>
      </c>
      <c r="CV89">
        <v>-1.1689752</v>
      </c>
      <c r="CW89">
        <v>-0.52188942000000005</v>
      </c>
      <c r="CX89">
        <v>0.65815442999999996</v>
      </c>
      <c r="CY89">
        <v>9.3649330000000003E-2</v>
      </c>
      <c r="CZ89">
        <v>-0.16819777</v>
      </c>
      <c r="DA89">
        <v>-0.25450494000000001</v>
      </c>
      <c r="DB89">
        <v>0.25513289</v>
      </c>
      <c r="DC89">
        <v>2.5920289999999999E-2</v>
      </c>
      <c r="DD89">
        <v>-2.5292350000000002E-2</v>
      </c>
      <c r="DE89">
        <v>0.26950531</v>
      </c>
      <c r="DF89">
        <v>-0.26887736000000001</v>
      </c>
      <c r="DG89">
        <v>0.1029841</v>
      </c>
      <c r="DH89">
        <v>-0.10235616</v>
      </c>
      <c r="DI89">
        <v>-0.19042195000000001</v>
      </c>
      <c r="DJ89">
        <v>7.7531719999999998E-2</v>
      </c>
      <c r="DK89">
        <v>-0.19522661999999999</v>
      </c>
      <c r="DL89">
        <v>-0.13095082</v>
      </c>
      <c r="DM89">
        <v>-6.0513240000000003E-2</v>
      </c>
      <c r="DN89">
        <v>0.50020885000000004</v>
      </c>
      <c r="DO89">
        <v>0.35778246000000002</v>
      </c>
      <c r="DP89">
        <v>-0.64273818000000005</v>
      </c>
      <c r="DQ89">
        <v>0.94671483000000001</v>
      </c>
      <c r="DR89">
        <v>-0.66113116000000005</v>
      </c>
      <c r="DS89">
        <v>7.7932630000000003E-2</v>
      </c>
      <c r="DT89">
        <v>-0.79014932000000004</v>
      </c>
      <c r="DU89">
        <v>1.3610861400000001</v>
      </c>
      <c r="DV89" s="10">
        <v>-0.64824150000000003</v>
      </c>
      <c r="DW89" s="8" t="s">
        <v>623</v>
      </c>
      <c r="DX89" t="s">
        <v>624</v>
      </c>
      <c r="DY89" s="10" t="s">
        <v>625</v>
      </c>
      <c r="DZ89" s="20">
        <v>35587</v>
      </c>
      <c r="EA89" s="21">
        <v>37393</v>
      </c>
      <c r="EB89" t="s">
        <v>626</v>
      </c>
      <c r="EC89" s="22">
        <v>43932</v>
      </c>
      <c r="ED89" t="b">
        <f t="shared" si="4"/>
        <v>1</v>
      </c>
    </row>
    <row r="90" spans="1:134" x14ac:dyDescent="0.2">
      <c r="A90" s="8" t="s">
        <v>627</v>
      </c>
      <c r="B90" s="8" t="s">
        <v>168</v>
      </c>
      <c r="C90" s="8" t="s">
        <v>188</v>
      </c>
      <c r="D90" s="2" t="s">
        <v>628</v>
      </c>
      <c r="E90" s="4">
        <v>0.35197742242629498</v>
      </c>
      <c r="F90" s="28" t="b">
        <v>0</v>
      </c>
      <c r="G90" s="29">
        <f t="shared" si="5"/>
        <v>0.98926616973617443</v>
      </c>
      <c r="H90" s="5" t="b">
        <f t="shared" si="3"/>
        <v>1</v>
      </c>
      <c r="I90" s="8">
        <v>36</v>
      </c>
      <c r="J90">
        <v>1</v>
      </c>
      <c r="K90">
        <v>28</v>
      </c>
      <c r="L90">
        <v>2813</v>
      </c>
      <c r="M90">
        <v>10</v>
      </c>
      <c r="N90">
        <v>3</v>
      </c>
      <c r="O90">
        <v>52.655377879814203</v>
      </c>
      <c r="P90">
        <v>2</v>
      </c>
      <c r="Q90">
        <v>3</v>
      </c>
      <c r="R90">
        <v>4</v>
      </c>
      <c r="S90" s="10">
        <v>72.5</v>
      </c>
      <c r="T90" s="8">
        <v>-1.61949413540622</v>
      </c>
      <c r="U90">
        <v>7.5957643648752104E-3</v>
      </c>
      <c r="V90">
        <v>0.13146588040124599</v>
      </c>
      <c r="W90">
        <v>1.5326077026240299</v>
      </c>
      <c r="X90">
        <v>1.61793620170542</v>
      </c>
      <c r="Y90">
        <v>-1.13192030619081E-2</v>
      </c>
      <c r="Z90">
        <v>7.5063406097609198E-2</v>
      </c>
      <c r="AA90">
        <v>-0.70092886045385905</v>
      </c>
      <c r="AB90">
        <v>-4.5418899975194001E-2</v>
      </c>
      <c r="AC90">
        <v>0.71996333890972197</v>
      </c>
      <c r="AD90" s="10">
        <v>-0.47415590084328502</v>
      </c>
      <c r="AE90" s="8">
        <v>0</v>
      </c>
      <c r="AF90">
        <v>0</v>
      </c>
      <c r="AG90">
        <v>0</v>
      </c>
      <c r="AH90">
        <v>0</v>
      </c>
      <c r="AI90">
        <v>0</v>
      </c>
      <c r="AJ90">
        <v>0</v>
      </c>
      <c r="AK90">
        <v>0</v>
      </c>
      <c r="AL90">
        <v>0</v>
      </c>
      <c r="AM90">
        <v>0</v>
      </c>
      <c r="AN90">
        <v>0</v>
      </c>
      <c r="AO90">
        <v>0</v>
      </c>
      <c r="AP90">
        <v>0</v>
      </c>
      <c r="AQ90">
        <v>1</v>
      </c>
      <c r="AR90">
        <v>0</v>
      </c>
      <c r="AS90">
        <v>0</v>
      </c>
      <c r="AT90">
        <v>0</v>
      </c>
      <c r="AU90">
        <v>0</v>
      </c>
      <c r="AV90">
        <v>0</v>
      </c>
      <c r="AW90">
        <v>0</v>
      </c>
      <c r="AX90">
        <v>0</v>
      </c>
      <c r="AY90">
        <v>1</v>
      </c>
      <c r="AZ90">
        <v>0</v>
      </c>
      <c r="BA90">
        <v>0</v>
      </c>
      <c r="BB90">
        <v>1</v>
      </c>
      <c r="BC90">
        <v>1</v>
      </c>
      <c r="BD90">
        <v>0</v>
      </c>
      <c r="BE90">
        <v>0</v>
      </c>
      <c r="BF90">
        <v>1</v>
      </c>
      <c r="BG90">
        <v>0</v>
      </c>
      <c r="BH90">
        <v>0</v>
      </c>
      <c r="BI90">
        <v>0</v>
      </c>
      <c r="BJ90">
        <v>1</v>
      </c>
      <c r="BK90">
        <v>0</v>
      </c>
      <c r="BL90">
        <v>0</v>
      </c>
      <c r="BM90">
        <v>0</v>
      </c>
      <c r="BN90">
        <v>1</v>
      </c>
      <c r="BO90">
        <v>0</v>
      </c>
      <c r="BP90">
        <v>0</v>
      </c>
      <c r="BQ90">
        <v>0</v>
      </c>
      <c r="BR90">
        <v>0</v>
      </c>
      <c r="BS90">
        <v>0</v>
      </c>
      <c r="BT90" s="10">
        <v>1</v>
      </c>
      <c r="BU90">
        <v>-4.2648743800000002</v>
      </c>
      <c r="BV90">
        <v>0.17994256</v>
      </c>
      <c r="BW90">
        <v>2.5512239999999999E-2</v>
      </c>
      <c r="BX90">
        <v>1.7140852600000001</v>
      </c>
      <c r="BY90">
        <v>1.2451467300000001</v>
      </c>
      <c r="BZ90">
        <v>4.38303536</v>
      </c>
      <c r="CA90">
        <v>1.0542348399999999</v>
      </c>
      <c r="CB90">
        <v>2.36271349</v>
      </c>
      <c r="CC90">
        <v>0</v>
      </c>
      <c r="CD90">
        <v>1.26633956</v>
      </c>
      <c r="CE90">
        <v>1.2966537600000001</v>
      </c>
      <c r="CF90">
        <v>-0.34830556000000001</v>
      </c>
      <c r="CG90">
        <v>0.60595251999999999</v>
      </c>
      <c r="CH90">
        <v>-0.27080598</v>
      </c>
      <c r="CI90">
        <v>0.69837139000000004</v>
      </c>
      <c r="CJ90">
        <v>2.3914729999999999E-2</v>
      </c>
      <c r="CK90">
        <v>-0.35324707</v>
      </c>
      <c r="CL90">
        <v>-4.8291489999999999E-2</v>
      </c>
      <c r="CM90">
        <v>0.58076517999999999</v>
      </c>
      <c r="CN90">
        <v>0.72541518999999999</v>
      </c>
      <c r="CO90">
        <v>-0.20022939000000001</v>
      </c>
      <c r="CP90">
        <v>-0.43475793000000001</v>
      </c>
      <c r="CQ90">
        <v>0.34422587999999998</v>
      </c>
      <c r="CR90">
        <v>-0.48495226000000002</v>
      </c>
      <c r="CS90">
        <v>0.18250256000000001</v>
      </c>
      <c r="CT90">
        <v>-0.16623276000000001</v>
      </c>
      <c r="CU90">
        <v>-9.4743999999999995E-2</v>
      </c>
      <c r="CV90">
        <v>-1.1689752</v>
      </c>
      <c r="CW90">
        <v>-0.52188942000000005</v>
      </c>
      <c r="CX90">
        <v>0.65815442999999996</v>
      </c>
      <c r="CY90">
        <v>9.3649330000000003E-2</v>
      </c>
      <c r="CZ90">
        <v>-0.16819777</v>
      </c>
      <c r="DA90">
        <v>-0.25450494000000001</v>
      </c>
      <c r="DB90">
        <v>0.25513289</v>
      </c>
      <c r="DC90">
        <v>2.5920289999999999E-2</v>
      </c>
      <c r="DD90">
        <v>-2.5292350000000002E-2</v>
      </c>
      <c r="DE90">
        <v>0.26950531</v>
      </c>
      <c r="DF90">
        <v>-0.26887736000000001</v>
      </c>
      <c r="DG90">
        <v>0.1029841</v>
      </c>
      <c r="DH90">
        <v>-0.10235616</v>
      </c>
      <c r="DI90">
        <v>-0.19042195000000001</v>
      </c>
      <c r="DJ90">
        <v>7.7531719999999998E-2</v>
      </c>
      <c r="DK90">
        <v>-0.19522661999999999</v>
      </c>
      <c r="DL90">
        <v>-0.13095082</v>
      </c>
      <c r="DM90">
        <v>-6.0513240000000003E-2</v>
      </c>
      <c r="DN90">
        <v>0.50020885000000004</v>
      </c>
      <c r="DO90">
        <v>0.35778246000000002</v>
      </c>
      <c r="DP90">
        <v>-0.64273818000000005</v>
      </c>
      <c r="DQ90">
        <v>0.94671483000000001</v>
      </c>
      <c r="DR90">
        <v>-0.66113116000000005</v>
      </c>
      <c r="DS90">
        <v>7.7932630000000003E-2</v>
      </c>
      <c r="DT90">
        <v>-0.79014932000000004</v>
      </c>
      <c r="DU90">
        <v>1.3610861400000001</v>
      </c>
      <c r="DV90" s="10">
        <v>-0.64824150000000003</v>
      </c>
      <c r="DW90" s="8" t="s">
        <v>629</v>
      </c>
      <c r="DX90" t="s">
        <v>630</v>
      </c>
      <c r="DY90" s="10" t="s">
        <v>631</v>
      </c>
      <c r="DZ90" s="20">
        <v>37066</v>
      </c>
      <c r="EA90" s="21">
        <v>39086</v>
      </c>
      <c r="EB90" t="s">
        <v>632</v>
      </c>
      <c r="EC90" s="22">
        <v>44337</v>
      </c>
      <c r="ED90" t="b">
        <f t="shared" si="4"/>
        <v>0</v>
      </c>
    </row>
    <row r="91" spans="1:134" x14ac:dyDescent="0.2">
      <c r="A91" s="8" t="s">
        <v>633</v>
      </c>
      <c r="B91" s="8" t="s">
        <v>127</v>
      </c>
      <c r="C91" s="8" t="s">
        <v>188</v>
      </c>
      <c r="D91" s="2">
        <v>9028106617</v>
      </c>
      <c r="E91" s="4">
        <v>0.32791700081769198</v>
      </c>
      <c r="F91" s="28" t="b">
        <v>0</v>
      </c>
      <c r="G91" s="29">
        <f t="shared" si="5"/>
        <v>5.589734016079487E-6</v>
      </c>
      <c r="H91" s="5" t="b">
        <f t="shared" si="3"/>
        <v>0</v>
      </c>
      <c r="I91" s="8">
        <v>65</v>
      </c>
      <c r="J91">
        <v>2</v>
      </c>
      <c r="K91">
        <v>25</v>
      </c>
      <c r="L91">
        <v>946</v>
      </c>
      <c r="M91">
        <v>5</v>
      </c>
      <c r="N91">
        <v>1</v>
      </c>
      <c r="O91">
        <v>22.1751670755128</v>
      </c>
      <c r="P91">
        <v>2</v>
      </c>
      <c r="Q91">
        <v>1</v>
      </c>
      <c r="R91">
        <v>1</v>
      </c>
      <c r="S91" s="10">
        <v>65.7</v>
      </c>
      <c r="T91" s="8">
        <v>1.1047129369128199</v>
      </c>
      <c r="U91">
        <v>1.0203643463482399</v>
      </c>
      <c r="V91">
        <v>-0.25614850898817798</v>
      </c>
      <c r="W91">
        <v>-0.64385039663022003</v>
      </c>
      <c r="X91">
        <v>2.70451479144465E-2</v>
      </c>
      <c r="Y91">
        <v>-1.4044518876044501</v>
      </c>
      <c r="Z91">
        <v>-0.97378184509298005</v>
      </c>
      <c r="AA91">
        <v>-0.70092886045385905</v>
      </c>
      <c r="AB91">
        <v>-1.4988236991813999</v>
      </c>
      <c r="AC91">
        <v>-1.38724643350897</v>
      </c>
      <c r="AD91" s="10">
        <v>-1.9413960035665301</v>
      </c>
      <c r="AE91" s="8">
        <v>0</v>
      </c>
      <c r="AF91">
        <v>0</v>
      </c>
      <c r="AG91">
        <v>0</v>
      </c>
      <c r="AH91">
        <v>0</v>
      </c>
      <c r="AI91">
        <v>0</v>
      </c>
      <c r="AJ91">
        <v>1</v>
      </c>
      <c r="AK91">
        <v>0</v>
      </c>
      <c r="AL91">
        <v>0</v>
      </c>
      <c r="AM91">
        <v>0</v>
      </c>
      <c r="AN91">
        <v>0</v>
      </c>
      <c r="AO91">
        <v>0</v>
      </c>
      <c r="AP91">
        <v>0</v>
      </c>
      <c r="AQ91">
        <v>0</v>
      </c>
      <c r="AR91">
        <v>0</v>
      </c>
      <c r="AS91">
        <v>0</v>
      </c>
      <c r="AT91">
        <v>0</v>
      </c>
      <c r="AU91">
        <v>0</v>
      </c>
      <c r="AV91">
        <v>0</v>
      </c>
      <c r="AW91">
        <v>0</v>
      </c>
      <c r="AX91">
        <v>0</v>
      </c>
      <c r="AY91">
        <v>1</v>
      </c>
      <c r="AZ91">
        <v>0</v>
      </c>
      <c r="BA91">
        <v>0</v>
      </c>
      <c r="BB91">
        <v>1</v>
      </c>
      <c r="BC91">
        <v>0</v>
      </c>
      <c r="BD91">
        <v>1</v>
      </c>
      <c r="BE91">
        <v>0</v>
      </c>
      <c r="BF91">
        <v>1</v>
      </c>
      <c r="BG91">
        <v>0</v>
      </c>
      <c r="BH91">
        <v>0</v>
      </c>
      <c r="BI91">
        <v>0</v>
      </c>
      <c r="BJ91">
        <v>1</v>
      </c>
      <c r="BK91">
        <v>0</v>
      </c>
      <c r="BL91">
        <v>0</v>
      </c>
      <c r="BM91">
        <v>0</v>
      </c>
      <c r="BN91">
        <v>0</v>
      </c>
      <c r="BO91">
        <v>0</v>
      </c>
      <c r="BP91">
        <v>1</v>
      </c>
      <c r="BQ91">
        <v>0</v>
      </c>
      <c r="BR91">
        <v>0</v>
      </c>
      <c r="BS91">
        <v>1</v>
      </c>
      <c r="BT91" s="10">
        <v>0</v>
      </c>
      <c r="BU91">
        <v>-4.2648743800000002</v>
      </c>
      <c r="BV91">
        <v>0.17994256</v>
      </c>
      <c r="BW91">
        <v>2.5512239999999999E-2</v>
      </c>
      <c r="BX91">
        <v>1.7140852600000001</v>
      </c>
      <c r="BY91">
        <v>1.2451467300000001</v>
      </c>
      <c r="BZ91">
        <v>4.38303536</v>
      </c>
      <c r="CA91">
        <v>1.0542348399999999</v>
      </c>
      <c r="CB91">
        <v>2.36271349</v>
      </c>
      <c r="CC91">
        <v>0</v>
      </c>
      <c r="CD91">
        <v>1.26633956</v>
      </c>
      <c r="CE91">
        <v>1.2966537600000001</v>
      </c>
      <c r="CF91">
        <v>-0.34830556000000001</v>
      </c>
      <c r="CG91">
        <v>0.60595251999999999</v>
      </c>
      <c r="CH91">
        <v>-0.27080598</v>
      </c>
      <c r="CI91">
        <v>0.69837139000000004</v>
      </c>
      <c r="CJ91">
        <v>2.3914729999999999E-2</v>
      </c>
      <c r="CK91">
        <v>-0.35324707</v>
      </c>
      <c r="CL91">
        <v>-4.8291489999999999E-2</v>
      </c>
      <c r="CM91">
        <v>0.58076517999999999</v>
      </c>
      <c r="CN91">
        <v>0.72541518999999999</v>
      </c>
      <c r="CO91">
        <v>-0.20022939000000001</v>
      </c>
      <c r="CP91">
        <v>-0.43475793000000001</v>
      </c>
      <c r="CQ91">
        <v>0.34422587999999998</v>
      </c>
      <c r="CR91">
        <v>-0.48495226000000002</v>
      </c>
      <c r="CS91">
        <v>0.18250256000000001</v>
      </c>
      <c r="CT91">
        <v>-0.16623276000000001</v>
      </c>
      <c r="CU91">
        <v>-9.4743999999999995E-2</v>
      </c>
      <c r="CV91">
        <v>-1.1689752</v>
      </c>
      <c r="CW91">
        <v>-0.52188942000000005</v>
      </c>
      <c r="CX91">
        <v>0.65815442999999996</v>
      </c>
      <c r="CY91">
        <v>9.3649330000000003E-2</v>
      </c>
      <c r="CZ91">
        <v>-0.16819777</v>
      </c>
      <c r="DA91">
        <v>-0.25450494000000001</v>
      </c>
      <c r="DB91">
        <v>0.25513289</v>
      </c>
      <c r="DC91">
        <v>2.5920289999999999E-2</v>
      </c>
      <c r="DD91">
        <v>-2.5292350000000002E-2</v>
      </c>
      <c r="DE91">
        <v>0.26950531</v>
      </c>
      <c r="DF91">
        <v>-0.26887736000000001</v>
      </c>
      <c r="DG91">
        <v>0.1029841</v>
      </c>
      <c r="DH91">
        <v>-0.10235616</v>
      </c>
      <c r="DI91">
        <v>-0.19042195000000001</v>
      </c>
      <c r="DJ91">
        <v>7.7531719999999998E-2</v>
      </c>
      <c r="DK91">
        <v>-0.19522661999999999</v>
      </c>
      <c r="DL91">
        <v>-0.13095082</v>
      </c>
      <c r="DM91">
        <v>-6.0513240000000003E-2</v>
      </c>
      <c r="DN91">
        <v>0.50020885000000004</v>
      </c>
      <c r="DO91">
        <v>0.35778246000000002</v>
      </c>
      <c r="DP91">
        <v>-0.64273818000000005</v>
      </c>
      <c r="DQ91">
        <v>0.94671483000000001</v>
      </c>
      <c r="DR91">
        <v>-0.66113116000000005</v>
      </c>
      <c r="DS91">
        <v>7.7932630000000003E-2</v>
      </c>
      <c r="DT91">
        <v>-0.79014932000000004</v>
      </c>
      <c r="DU91">
        <v>1.3610861400000001</v>
      </c>
      <c r="DV91" s="10">
        <v>-0.64824150000000003</v>
      </c>
      <c r="DW91" s="8" t="s">
        <v>634</v>
      </c>
      <c r="DX91" t="s">
        <v>635</v>
      </c>
      <c r="DY91" s="10" t="s">
        <v>172</v>
      </c>
      <c r="DZ91" s="20">
        <v>34916</v>
      </c>
      <c r="EA91" s="21">
        <v>38189</v>
      </c>
      <c r="EB91" t="s">
        <v>636</v>
      </c>
      <c r="EC91" s="22">
        <v>45024</v>
      </c>
      <c r="ED91" t="b">
        <f t="shared" si="4"/>
        <v>1</v>
      </c>
    </row>
    <row r="92" spans="1:134" x14ac:dyDescent="0.2">
      <c r="A92" s="8" t="s">
        <v>637</v>
      </c>
      <c r="B92" s="8" t="s">
        <v>127</v>
      </c>
      <c r="C92" s="8" t="s">
        <v>202</v>
      </c>
      <c r="D92" s="2" t="s">
        <v>638</v>
      </c>
      <c r="E92" s="4">
        <v>0.42076168422486898</v>
      </c>
      <c r="F92" s="28" t="b">
        <v>0</v>
      </c>
      <c r="G92" s="29">
        <f t="shared" si="5"/>
        <v>4.9651104137803236E-2</v>
      </c>
      <c r="H92" s="5" t="b">
        <f t="shared" si="3"/>
        <v>0</v>
      </c>
      <c r="I92" s="8">
        <v>67</v>
      </c>
      <c r="J92">
        <v>0</v>
      </c>
      <c r="K92">
        <v>30</v>
      </c>
      <c r="L92">
        <v>2484</v>
      </c>
      <c r="M92">
        <v>7</v>
      </c>
      <c r="N92">
        <v>4</v>
      </c>
      <c r="O92">
        <v>27.047508779101101</v>
      </c>
      <c r="P92">
        <v>4</v>
      </c>
      <c r="Q92">
        <v>2</v>
      </c>
      <c r="R92">
        <v>3</v>
      </c>
      <c r="S92" s="10">
        <v>74</v>
      </c>
      <c r="T92" s="8">
        <v>1.2925892867279301</v>
      </c>
      <c r="U92">
        <v>-1.00517281761849</v>
      </c>
      <c r="V92">
        <v>0.38987547332752898</v>
      </c>
      <c r="W92">
        <v>1.1490754505326299</v>
      </c>
      <c r="X92">
        <v>0.66340156943083595</v>
      </c>
      <c r="Y92">
        <v>0.68524713920936597</v>
      </c>
      <c r="Z92">
        <v>-0.80612117861014598</v>
      </c>
      <c r="AA92">
        <v>0.71867389489572897</v>
      </c>
      <c r="AB92">
        <v>-0.772121299578298</v>
      </c>
      <c r="AC92">
        <v>1.7560081436822399E-2</v>
      </c>
      <c r="AD92" s="10">
        <v>-0.15049999583080401</v>
      </c>
      <c r="AE92" s="8">
        <v>0</v>
      </c>
      <c r="AF92">
        <v>0</v>
      </c>
      <c r="AG92">
        <v>0</v>
      </c>
      <c r="AH92">
        <v>0</v>
      </c>
      <c r="AI92">
        <v>0</v>
      </c>
      <c r="AJ92">
        <v>0</v>
      </c>
      <c r="AK92">
        <v>0</v>
      </c>
      <c r="AL92">
        <v>0</v>
      </c>
      <c r="AM92">
        <v>0</v>
      </c>
      <c r="AN92">
        <v>0</v>
      </c>
      <c r="AO92">
        <v>0</v>
      </c>
      <c r="AP92">
        <v>0</v>
      </c>
      <c r="AQ92">
        <v>0</v>
      </c>
      <c r="AR92">
        <v>0</v>
      </c>
      <c r="AS92">
        <v>0</v>
      </c>
      <c r="AT92">
        <v>1</v>
      </c>
      <c r="AU92">
        <v>0</v>
      </c>
      <c r="AV92">
        <v>0</v>
      </c>
      <c r="AW92">
        <v>0</v>
      </c>
      <c r="AX92">
        <v>0</v>
      </c>
      <c r="AY92">
        <v>1</v>
      </c>
      <c r="AZ92">
        <v>0</v>
      </c>
      <c r="BA92">
        <v>1</v>
      </c>
      <c r="BB92">
        <v>0</v>
      </c>
      <c r="BC92">
        <v>1</v>
      </c>
      <c r="BD92">
        <v>0</v>
      </c>
      <c r="BE92">
        <v>1</v>
      </c>
      <c r="BF92">
        <v>0</v>
      </c>
      <c r="BG92">
        <v>0</v>
      </c>
      <c r="BH92">
        <v>0</v>
      </c>
      <c r="BI92">
        <v>0</v>
      </c>
      <c r="BJ92">
        <v>0</v>
      </c>
      <c r="BK92">
        <v>0</v>
      </c>
      <c r="BL92">
        <v>1</v>
      </c>
      <c r="BM92">
        <v>0</v>
      </c>
      <c r="BN92">
        <v>1</v>
      </c>
      <c r="BO92">
        <v>0</v>
      </c>
      <c r="BP92">
        <v>0</v>
      </c>
      <c r="BQ92">
        <v>0</v>
      </c>
      <c r="BR92">
        <v>0</v>
      </c>
      <c r="BS92">
        <v>0</v>
      </c>
      <c r="BT92" s="10">
        <v>1</v>
      </c>
      <c r="BU92">
        <v>-4.2648743800000002</v>
      </c>
      <c r="BV92">
        <v>0.17994256</v>
      </c>
      <c r="BW92">
        <v>2.5512239999999999E-2</v>
      </c>
      <c r="BX92">
        <v>1.7140852600000001</v>
      </c>
      <c r="BY92">
        <v>1.2451467300000001</v>
      </c>
      <c r="BZ92">
        <v>4.38303536</v>
      </c>
      <c r="CA92">
        <v>1.0542348399999999</v>
      </c>
      <c r="CB92">
        <v>2.36271349</v>
      </c>
      <c r="CC92">
        <v>0</v>
      </c>
      <c r="CD92">
        <v>1.26633956</v>
      </c>
      <c r="CE92">
        <v>1.2966537600000001</v>
      </c>
      <c r="CF92">
        <v>-0.34830556000000001</v>
      </c>
      <c r="CG92">
        <v>0.60595251999999999</v>
      </c>
      <c r="CH92">
        <v>-0.27080598</v>
      </c>
      <c r="CI92">
        <v>0.69837139000000004</v>
      </c>
      <c r="CJ92">
        <v>2.3914729999999999E-2</v>
      </c>
      <c r="CK92">
        <v>-0.35324707</v>
      </c>
      <c r="CL92">
        <v>-4.8291489999999999E-2</v>
      </c>
      <c r="CM92">
        <v>0.58076517999999999</v>
      </c>
      <c r="CN92">
        <v>0.72541518999999999</v>
      </c>
      <c r="CO92">
        <v>-0.20022939000000001</v>
      </c>
      <c r="CP92">
        <v>-0.43475793000000001</v>
      </c>
      <c r="CQ92">
        <v>0.34422587999999998</v>
      </c>
      <c r="CR92">
        <v>-0.48495226000000002</v>
      </c>
      <c r="CS92">
        <v>0.18250256000000001</v>
      </c>
      <c r="CT92">
        <v>-0.16623276000000001</v>
      </c>
      <c r="CU92">
        <v>-9.4743999999999995E-2</v>
      </c>
      <c r="CV92">
        <v>-1.1689752</v>
      </c>
      <c r="CW92">
        <v>-0.52188942000000005</v>
      </c>
      <c r="CX92">
        <v>0.65815442999999996</v>
      </c>
      <c r="CY92">
        <v>9.3649330000000003E-2</v>
      </c>
      <c r="CZ92">
        <v>-0.16819777</v>
      </c>
      <c r="DA92">
        <v>-0.25450494000000001</v>
      </c>
      <c r="DB92">
        <v>0.25513289</v>
      </c>
      <c r="DC92">
        <v>2.5920289999999999E-2</v>
      </c>
      <c r="DD92">
        <v>-2.5292350000000002E-2</v>
      </c>
      <c r="DE92">
        <v>0.26950531</v>
      </c>
      <c r="DF92">
        <v>-0.26887736000000001</v>
      </c>
      <c r="DG92">
        <v>0.1029841</v>
      </c>
      <c r="DH92">
        <v>-0.10235616</v>
      </c>
      <c r="DI92">
        <v>-0.19042195000000001</v>
      </c>
      <c r="DJ92">
        <v>7.7531719999999998E-2</v>
      </c>
      <c r="DK92">
        <v>-0.19522661999999999</v>
      </c>
      <c r="DL92">
        <v>-0.13095082</v>
      </c>
      <c r="DM92">
        <v>-6.0513240000000003E-2</v>
      </c>
      <c r="DN92">
        <v>0.50020885000000004</v>
      </c>
      <c r="DO92">
        <v>0.35778246000000002</v>
      </c>
      <c r="DP92">
        <v>-0.64273818000000005</v>
      </c>
      <c r="DQ92">
        <v>0.94671483000000001</v>
      </c>
      <c r="DR92">
        <v>-0.66113116000000005</v>
      </c>
      <c r="DS92">
        <v>7.7932630000000003E-2</v>
      </c>
      <c r="DT92">
        <v>-0.79014932000000004</v>
      </c>
      <c r="DU92">
        <v>1.3610861400000001</v>
      </c>
      <c r="DV92" s="10">
        <v>-0.64824150000000003</v>
      </c>
      <c r="DW92" s="8" t="s">
        <v>639</v>
      </c>
      <c r="DX92" t="s">
        <v>640</v>
      </c>
      <c r="DY92" s="10" t="s">
        <v>641</v>
      </c>
      <c r="DZ92" s="20">
        <v>34894</v>
      </c>
      <c r="EA92" s="21">
        <v>38789</v>
      </c>
      <c r="EB92" t="s">
        <v>642</v>
      </c>
      <c r="EC92" s="22">
        <v>45172</v>
      </c>
      <c r="ED92" t="b">
        <f t="shared" si="4"/>
        <v>1</v>
      </c>
    </row>
    <row r="93" spans="1:134" x14ac:dyDescent="0.2">
      <c r="A93" s="8" t="s">
        <v>643</v>
      </c>
      <c r="B93" s="8" t="s">
        <v>127</v>
      </c>
      <c r="C93" s="8" t="s">
        <v>181</v>
      </c>
      <c r="D93" s="2" t="s">
        <v>644</v>
      </c>
      <c r="E93" s="4">
        <v>0.69969965899026598</v>
      </c>
      <c r="F93" s="28" t="b">
        <v>1</v>
      </c>
      <c r="G93" s="29">
        <f t="shared" si="5"/>
        <v>1.5205353817731608E-4</v>
      </c>
      <c r="H93" s="5" t="b">
        <f t="shared" si="3"/>
        <v>0</v>
      </c>
      <c r="I93" s="8">
        <v>62</v>
      </c>
      <c r="J93">
        <v>0</v>
      </c>
      <c r="K93">
        <v>32</v>
      </c>
      <c r="L93">
        <v>1529</v>
      </c>
      <c r="M93">
        <v>1</v>
      </c>
      <c r="N93">
        <v>1</v>
      </c>
      <c r="O93">
        <v>44.849829495132902</v>
      </c>
      <c r="P93">
        <v>5</v>
      </c>
      <c r="Q93">
        <v>3</v>
      </c>
      <c r="R93">
        <v>5</v>
      </c>
      <c r="S93" s="10">
        <v>80.400000000000006</v>
      </c>
      <c r="T93" s="8">
        <v>0.82289841219016902</v>
      </c>
      <c r="U93">
        <v>-1.00517281761849</v>
      </c>
      <c r="V93">
        <v>0.64828506625381199</v>
      </c>
      <c r="W93">
        <v>3.5782743094059502E-2</v>
      </c>
      <c r="X93">
        <v>-1.2456676951183301</v>
      </c>
      <c r="Y93">
        <v>-1.4044518876044501</v>
      </c>
      <c r="Z93">
        <v>-0.19353094217559999</v>
      </c>
      <c r="AA93">
        <v>1.4284752725705201</v>
      </c>
      <c r="AB93">
        <v>-4.5418899975194001E-2</v>
      </c>
      <c r="AC93">
        <v>1.42236659638262</v>
      </c>
      <c r="AD93" s="10">
        <v>1.23043186555578</v>
      </c>
      <c r="AE93" s="8">
        <v>0</v>
      </c>
      <c r="AF93">
        <v>0</v>
      </c>
      <c r="AG93">
        <v>0</v>
      </c>
      <c r="AH93">
        <v>1</v>
      </c>
      <c r="AI93">
        <v>0</v>
      </c>
      <c r="AJ93">
        <v>0</v>
      </c>
      <c r="AK93">
        <v>0</v>
      </c>
      <c r="AL93">
        <v>0</v>
      </c>
      <c r="AM93">
        <v>0</v>
      </c>
      <c r="AN93">
        <v>0</v>
      </c>
      <c r="AO93">
        <v>0</v>
      </c>
      <c r="AP93">
        <v>0</v>
      </c>
      <c r="AQ93">
        <v>0</v>
      </c>
      <c r="AR93">
        <v>0</v>
      </c>
      <c r="AS93">
        <v>0</v>
      </c>
      <c r="AT93">
        <v>0</v>
      </c>
      <c r="AU93">
        <v>0</v>
      </c>
      <c r="AV93">
        <v>0</v>
      </c>
      <c r="AW93">
        <v>0</v>
      </c>
      <c r="AX93">
        <v>0</v>
      </c>
      <c r="AY93">
        <v>1</v>
      </c>
      <c r="AZ93">
        <v>0</v>
      </c>
      <c r="BA93">
        <v>0</v>
      </c>
      <c r="BB93">
        <v>1</v>
      </c>
      <c r="BC93">
        <v>0</v>
      </c>
      <c r="BD93">
        <v>1</v>
      </c>
      <c r="BE93">
        <v>1</v>
      </c>
      <c r="BF93">
        <v>0</v>
      </c>
      <c r="BG93">
        <v>0</v>
      </c>
      <c r="BH93">
        <v>0</v>
      </c>
      <c r="BI93">
        <v>0</v>
      </c>
      <c r="BJ93">
        <v>0</v>
      </c>
      <c r="BK93">
        <v>0</v>
      </c>
      <c r="BL93">
        <v>1</v>
      </c>
      <c r="BM93">
        <v>0</v>
      </c>
      <c r="BN93">
        <v>0</v>
      </c>
      <c r="BO93">
        <v>1</v>
      </c>
      <c r="BP93">
        <v>0</v>
      </c>
      <c r="BQ93">
        <v>0</v>
      </c>
      <c r="BR93">
        <v>1</v>
      </c>
      <c r="BS93">
        <v>0</v>
      </c>
      <c r="BT93" s="10">
        <v>0</v>
      </c>
      <c r="BU93">
        <v>-4.2648743800000002</v>
      </c>
      <c r="BV93">
        <v>0.17994256</v>
      </c>
      <c r="BW93">
        <v>2.5512239999999999E-2</v>
      </c>
      <c r="BX93">
        <v>1.7140852600000001</v>
      </c>
      <c r="BY93">
        <v>1.2451467300000001</v>
      </c>
      <c r="BZ93">
        <v>4.38303536</v>
      </c>
      <c r="CA93">
        <v>1.0542348399999999</v>
      </c>
      <c r="CB93">
        <v>2.36271349</v>
      </c>
      <c r="CC93">
        <v>0</v>
      </c>
      <c r="CD93">
        <v>1.26633956</v>
      </c>
      <c r="CE93">
        <v>1.2966537600000001</v>
      </c>
      <c r="CF93">
        <v>-0.34830556000000001</v>
      </c>
      <c r="CG93">
        <v>0.60595251999999999</v>
      </c>
      <c r="CH93">
        <v>-0.27080598</v>
      </c>
      <c r="CI93">
        <v>0.69837139000000004</v>
      </c>
      <c r="CJ93">
        <v>2.3914729999999999E-2</v>
      </c>
      <c r="CK93">
        <v>-0.35324707</v>
      </c>
      <c r="CL93">
        <v>-4.8291489999999999E-2</v>
      </c>
      <c r="CM93">
        <v>0.58076517999999999</v>
      </c>
      <c r="CN93">
        <v>0.72541518999999999</v>
      </c>
      <c r="CO93">
        <v>-0.20022939000000001</v>
      </c>
      <c r="CP93">
        <v>-0.43475793000000001</v>
      </c>
      <c r="CQ93">
        <v>0.34422587999999998</v>
      </c>
      <c r="CR93">
        <v>-0.48495226000000002</v>
      </c>
      <c r="CS93">
        <v>0.18250256000000001</v>
      </c>
      <c r="CT93">
        <v>-0.16623276000000001</v>
      </c>
      <c r="CU93">
        <v>-9.4743999999999995E-2</v>
      </c>
      <c r="CV93">
        <v>-1.1689752</v>
      </c>
      <c r="CW93">
        <v>-0.52188942000000005</v>
      </c>
      <c r="CX93">
        <v>0.65815442999999996</v>
      </c>
      <c r="CY93">
        <v>9.3649330000000003E-2</v>
      </c>
      <c r="CZ93">
        <v>-0.16819777</v>
      </c>
      <c r="DA93">
        <v>-0.25450494000000001</v>
      </c>
      <c r="DB93">
        <v>0.25513289</v>
      </c>
      <c r="DC93">
        <v>2.5920289999999999E-2</v>
      </c>
      <c r="DD93">
        <v>-2.5292350000000002E-2</v>
      </c>
      <c r="DE93">
        <v>0.26950531</v>
      </c>
      <c r="DF93">
        <v>-0.26887736000000001</v>
      </c>
      <c r="DG93">
        <v>0.1029841</v>
      </c>
      <c r="DH93">
        <v>-0.10235616</v>
      </c>
      <c r="DI93">
        <v>-0.19042195000000001</v>
      </c>
      <c r="DJ93">
        <v>7.7531719999999998E-2</v>
      </c>
      <c r="DK93">
        <v>-0.19522661999999999</v>
      </c>
      <c r="DL93">
        <v>-0.13095082</v>
      </c>
      <c r="DM93">
        <v>-6.0513240000000003E-2</v>
      </c>
      <c r="DN93">
        <v>0.50020885000000004</v>
      </c>
      <c r="DO93">
        <v>0.35778246000000002</v>
      </c>
      <c r="DP93">
        <v>-0.64273818000000005</v>
      </c>
      <c r="DQ93">
        <v>0.94671483000000001</v>
      </c>
      <c r="DR93">
        <v>-0.66113116000000005</v>
      </c>
      <c r="DS93">
        <v>7.7932630000000003E-2</v>
      </c>
      <c r="DT93">
        <v>-0.79014932000000004</v>
      </c>
      <c r="DU93">
        <v>1.3610861400000001</v>
      </c>
      <c r="DV93" s="10">
        <v>-0.64824150000000003</v>
      </c>
      <c r="DW93" s="8" t="s">
        <v>645</v>
      </c>
      <c r="DX93" t="s">
        <v>646</v>
      </c>
      <c r="DY93" s="10" t="s">
        <v>295</v>
      </c>
      <c r="DZ93" s="20">
        <v>37488</v>
      </c>
      <c r="EA93" s="21">
        <v>38353</v>
      </c>
      <c r="EB93" t="s">
        <v>647</v>
      </c>
      <c r="EC93" s="22">
        <v>44603</v>
      </c>
      <c r="ED93" t="b">
        <f t="shared" si="4"/>
        <v>0</v>
      </c>
    </row>
    <row r="94" spans="1:134" x14ac:dyDescent="0.2">
      <c r="A94" s="8" t="s">
        <v>648</v>
      </c>
      <c r="B94" s="8" t="s">
        <v>168</v>
      </c>
      <c r="C94" s="8" t="s">
        <v>399</v>
      </c>
      <c r="D94" s="2" t="s">
        <v>649</v>
      </c>
      <c r="E94" s="4">
        <v>0.68728924107244305</v>
      </c>
      <c r="F94" s="28" t="b">
        <v>1</v>
      </c>
      <c r="G94" s="29">
        <f t="shared" si="5"/>
        <v>2.4211807728838873E-3</v>
      </c>
      <c r="H94" s="5" t="b">
        <f t="shared" si="3"/>
        <v>0</v>
      </c>
      <c r="I94" s="8">
        <v>62</v>
      </c>
      <c r="J94">
        <v>0</v>
      </c>
      <c r="K94">
        <v>39</v>
      </c>
      <c r="L94">
        <v>1679</v>
      </c>
      <c r="M94">
        <v>1</v>
      </c>
      <c r="N94">
        <v>2</v>
      </c>
      <c r="O94">
        <v>41.144620536221701</v>
      </c>
      <c r="P94">
        <v>1</v>
      </c>
      <c r="Q94">
        <v>4</v>
      </c>
      <c r="R94">
        <v>5</v>
      </c>
      <c r="S94" s="10">
        <v>71.7</v>
      </c>
      <c r="T94" s="8">
        <v>0.82289841219016902</v>
      </c>
      <c r="U94">
        <v>-1.00517281761849</v>
      </c>
      <c r="V94">
        <v>1.5527186414958001</v>
      </c>
      <c r="W94">
        <v>0.210645472011112</v>
      </c>
      <c r="X94">
        <v>-1.2456676951183301</v>
      </c>
      <c r="Y94">
        <v>-0.70788554533318204</v>
      </c>
      <c r="Z94">
        <v>-0.32102975923346899</v>
      </c>
      <c r="AA94">
        <v>-1.4107302381286499</v>
      </c>
      <c r="AB94">
        <v>0.68128349962791002</v>
      </c>
      <c r="AC94">
        <v>1.42236659638262</v>
      </c>
      <c r="AD94" s="10">
        <v>-0.64677238351660704</v>
      </c>
      <c r="AE94" s="8">
        <v>0</v>
      </c>
      <c r="AF94">
        <v>0</v>
      </c>
      <c r="AG94">
        <v>0</v>
      </c>
      <c r="AH94">
        <v>0</v>
      </c>
      <c r="AI94">
        <v>0</v>
      </c>
      <c r="AJ94">
        <v>0</v>
      </c>
      <c r="AK94">
        <v>0</v>
      </c>
      <c r="AL94">
        <v>0</v>
      </c>
      <c r="AM94">
        <v>0</v>
      </c>
      <c r="AN94">
        <v>0</v>
      </c>
      <c r="AO94">
        <v>0</v>
      </c>
      <c r="AP94">
        <v>0</v>
      </c>
      <c r="AQ94">
        <v>0</v>
      </c>
      <c r="AR94">
        <v>0</v>
      </c>
      <c r="AS94">
        <v>0</v>
      </c>
      <c r="AT94">
        <v>0</v>
      </c>
      <c r="AU94">
        <v>0</v>
      </c>
      <c r="AV94">
        <v>0</v>
      </c>
      <c r="AW94">
        <v>1</v>
      </c>
      <c r="AX94">
        <v>0</v>
      </c>
      <c r="AY94">
        <v>0</v>
      </c>
      <c r="AZ94">
        <v>1</v>
      </c>
      <c r="BA94">
        <v>1</v>
      </c>
      <c r="BB94">
        <v>0</v>
      </c>
      <c r="BC94">
        <v>0</v>
      </c>
      <c r="BD94">
        <v>1</v>
      </c>
      <c r="BE94">
        <v>0</v>
      </c>
      <c r="BF94">
        <v>1</v>
      </c>
      <c r="BG94">
        <v>1</v>
      </c>
      <c r="BH94">
        <v>0</v>
      </c>
      <c r="BI94">
        <v>0</v>
      </c>
      <c r="BJ94">
        <v>0</v>
      </c>
      <c r="BK94">
        <v>0</v>
      </c>
      <c r="BL94">
        <v>0</v>
      </c>
      <c r="BM94">
        <v>0</v>
      </c>
      <c r="BN94">
        <v>0</v>
      </c>
      <c r="BO94">
        <v>0</v>
      </c>
      <c r="BP94">
        <v>1</v>
      </c>
      <c r="BQ94">
        <v>1</v>
      </c>
      <c r="BR94">
        <v>0</v>
      </c>
      <c r="BS94">
        <v>0</v>
      </c>
      <c r="BT94" s="10">
        <v>0</v>
      </c>
      <c r="BU94">
        <v>-4.2648743800000002</v>
      </c>
      <c r="BV94">
        <v>0.17994256</v>
      </c>
      <c r="BW94">
        <v>2.5512239999999999E-2</v>
      </c>
      <c r="BX94">
        <v>1.7140852600000001</v>
      </c>
      <c r="BY94">
        <v>1.2451467300000001</v>
      </c>
      <c r="BZ94">
        <v>4.38303536</v>
      </c>
      <c r="CA94">
        <v>1.0542348399999999</v>
      </c>
      <c r="CB94">
        <v>2.36271349</v>
      </c>
      <c r="CC94">
        <v>0</v>
      </c>
      <c r="CD94">
        <v>1.26633956</v>
      </c>
      <c r="CE94">
        <v>1.2966537600000001</v>
      </c>
      <c r="CF94">
        <v>-0.34830556000000001</v>
      </c>
      <c r="CG94">
        <v>0.60595251999999999</v>
      </c>
      <c r="CH94">
        <v>-0.27080598</v>
      </c>
      <c r="CI94">
        <v>0.69837139000000004</v>
      </c>
      <c r="CJ94">
        <v>2.3914729999999999E-2</v>
      </c>
      <c r="CK94">
        <v>-0.35324707</v>
      </c>
      <c r="CL94">
        <v>-4.8291489999999999E-2</v>
      </c>
      <c r="CM94">
        <v>0.58076517999999999</v>
      </c>
      <c r="CN94">
        <v>0.72541518999999999</v>
      </c>
      <c r="CO94">
        <v>-0.20022939000000001</v>
      </c>
      <c r="CP94">
        <v>-0.43475793000000001</v>
      </c>
      <c r="CQ94">
        <v>0.34422587999999998</v>
      </c>
      <c r="CR94">
        <v>-0.48495226000000002</v>
      </c>
      <c r="CS94">
        <v>0.18250256000000001</v>
      </c>
      <c r="CT94">
        <v>-0.16623276000000001</v>
      </c>
      <c r="CU94">
        <v>-9.4743999999999995E-2</v>
      </c>
      <c r="CV94">
        <v>-1.1689752</v>
      </c>
      <c r="CW94">
        <v>-0.52188942000000005</v>
      </c>
      <c r="CX94">
        <v>0.65815442999999996</v>
      </c>
      <c r="CY94">
        <v>9.3649330000000003E-2</v>
      </c>
      <c r="CZ94">
        <v>-0.16819777</v>
      </c>
      <c r="DA94">
        <v>-0.25450494000000001</v>
      </c>
      <c r="DB94">
        <v>0.25513289</v>
      </c>
      <c r="DC94">
        <v>2.5920289999999999E-2</v>
      </c>
      <c r="DD94">
        <v>-2.5292350000000002E-2</v>
      </c>
      <c r="DE94">
        <v>0.26950531</v>
      </c>
      <c r="DF94">
        <v>-0.26887736000000001</v>
      </c>
      <c r="DG94">
        <v>0.1029841</v>
      </c>
      <c r="DH94">
        <v>-0.10235616</v>
      </c>
      <c r="DI94">
        <v>-0.19042195000000001</v>
      </c>
      <c r="DJ94">
        <v>7.7531719999999998E-2</v>
      </c>
      <c r="DK94">
        <v>-0.19522661999999999</v>
      </c>
      <c r="DL94">
        <v>-0.13095082</v>
      </c>
      <c r="DM94">
        <v>-6.0513240000000003E-2</v>
      </c>
      <c r="DN94">
        <v>0.50020885000000004</v>
      </c>
      <c r="DO94">
        <v>0.35778246000000002</v>
      </c>
      <c r="DP94">
        <v>-0.64273818000000005</v>
      </c>
      <c r="DQ94">
        <v>0.94671483000000001</v>
      </c>
      <c r="DR94">
        <v>-0.66113116000000005</v>
      </c>
      <c r="DS94">
        <v>7.7932630000000003E-2</v>
      </c>
      <c r="DT94">
        <v>-0.79014932000000004</v>
      </c>
      <c r="DU94">
        <v>1.3610861400000001</v>
      </c>
      <c r="DV94" s="10">
        <v>-0.64824150000000003</v>
      </c>
      <c r="DW94" s="8" t="s">
        <v>650</v>
      </c>
      <c r="DX94" t="s">
        <v>651</v>
      </c>
      <c r="DY94" s="10" t="s">
        <v>329</v>
      </c>
      <c r="DZ94" s="20">
        <v>34926</v>
      </c>
      <c r="EA94" s="21">
        <v>39693</v>
      </c>
      <c r="EB94" t="s">
        <v>652</v>
      </c>
      <c r="EC94" s="22">
        <v>44203</v>
      </c>
      <c r="ED94" t="b">
        <f t="shared" si="4"/>
        <v>0</v>
      </c>
    </row>
    <row r="95" spans="1:134" x14ac:dyDescent="0.2">
      <c r="A95" s="8" t="s">
        <v>653</v>
      </c>
      <c r="B95" s="8" t="s">
        <v>168</v>
      </c>
      <c r="C95" s="8" t="s">
        <v>188</v>
      </c>
      <c r="D95" s="2" t="s">
        <v>654</v>
      </c>
      <c r="E95" s="4">
        <v>0.31618615241348702</v>
      </c>
      <c r="F95" s="28" t="b">
        <v>0</v>
      </c>
      <c r="G95" s="29">
        <f t="shared" si="5"/>
        <v>0.75732418499813103</v>
      </c>
      <c r="H95" s="5" t="b">
        <f t="shared" si="3"/>
        <v>1</v>
      </c>
      <c r="I95" s="8">
        <v>67</v>
      </c>
      <c r="J95">
        <v>0</v>
      </c>
      <c r="K95">
        <v>16</v>
      </c>
      <c r="L95">
        <v>4203</v>
      </c>
      <c r="M95">
        <v>8</v>
      </c>
      <c r="N95">
        <v>4</v>
      </c>
      <c r="O95">
        <v>34.759742873410197</v>
      </c>
      <c r="P95">
        <v>1</v>
      </c>
      <c r="Q95">
        <v>4</v>
      </c>
      <c r="R95">
        <v>3</v>
      </c>
      <c r="S95" s="10">
        <v>73.5</v>
      </c>
      <c r="T95" s="8">
        <v>1.2925892867279301</v>
      </c>
      <c r="U95">
        <v>-1.00517281761849</v>
      </c>
      <c r="V95">
        <v>-1.4189916771564499</v>
      </c>
      <c r="W95">
        <v>3.1530023239220499</v>
      </c>
      <c r="X95">
        <v>0.98157978018903103</v>
      </c>
      <c r="Y95">
        <v>0.68524713920936597</v>
      </c>
      <c r="Z95">
        <v>-0.540737839963922</v>
      </c>
      <c r="AA95">
        <v>-1.4107302381286499</v>
      </c>
      <c r="AB95">
        <v>0.68128349962791002</v>
      </c>
      <c r="AC95">
        <v>1.7560081436822399E-2</v>
      </c>
      <c r="AD95" s="10">
        <v>-0.25838529750163097</v>
      </c>
      <c r="AE95" s="8">
        <v>0</v>
      </c>
      <c r="AF95">
        <v>0</v>
      </c>
      <c r="AG95">
        <v>0</v>
      </c>
      <c r="AH95">
        <v>0</v>
      </c>
      <c r="AI95">
        <v>0</v>
      </c>
      <c r="AJ95">
        <v>0</v>
      </c>
      <c r="AK95">
        <v>0</v>
      </c>
      <c r="AL95">
        <v>0</v>
      </c>
      <c r="AM95">
        <v>0</v>
      </c>
      <c r="AN95">
        <v>0</v>
      </c>
      <c r="AO95">
        <v>0</v>
      </c>
      <c r="AP95">
        <v>0</v>
      </c>
      <c r="AQ95">
        <v>0</v>
      </c>
      <c r="AR95">
        <v>0</v>
      </c>
      <c r="AS95">
        <v>1</v>
      </c>
      <c r="AT95">
        <v>0</v>
      </c>
      <c r="AU95">
        <v>0</v>
      </c>
      <c r="AV95">
        <v>0</v>
      </c>
      <c r="AW95">
        <v>0</v>
      </c>
      <c r="AX95">
        <v>0</v>
      </c>
      <c r="AY95">
        <v>0</v>
      </c>
      <c r="AZ95">
        <v>1</v>
      </c>
      <c r="BA95">
        <v>1</v>
      </c>
      <c r="BB95">
        <v>0</v>
      </c>
      <c r="BC95">
        <v>1</v>
      </c>
      <c r="BD95">
        <v>0</v>
      </c>
      <c r="BE95">
        <v>0</v>
      </c>
      <c r="BF95">
        <v>1</v>
      </c>
      <c r="BG95">
        <v>0</v>
      </c>
      <c r="BH95">
        <v>1</v>
      </c>
      <c r="BI95">
        <v>0</v>
      </c>
      <c r="BJ95">
        <v>0</v>
      </c>
      <c r="BK95">
        <v>0</v>
      </c>
      <c r="BL95">
        <v>0</v>
      </c>
      <c r="BM95">
        <v>0</v>
      </c>
      <c r="BN95">
        <v>0</v>
      </c>
      <c r="BO95">
        <v>0</v>
      </c>
      <c r="BP95">
        <v>1</v>
      </c>
      <c r="BQ95">
        <v>0</v>
      </c>
      <c r="BR95">
        <v>1</v>
      </c>
      <c r="BS95">
        <v>0</v>
      </c>
      <c r="BT95" s="10">
        <v>0</v>
      </c>
      <c r="BU95">
        <v>-4.2648743800000002</v>
      </c>
      <c r="BV95">
        <v>0.17994256</v>
      </c>
      <c r="BW95">
        <v>2.5512239999999999E-2</v>
      </c>
      <c r="BX95">
        <v>1.7140852600000001</v>
      </c>
      <c r="BY95">
        <v>1.2451467300000001</v>
      </c>
      <c r="BZ95">
        <v>4.38303536</v>
      </c>
      <c r="CA95">
        <v>1.0542348399999999</v>
      </c>
      <c r="CB95">
        <v>2.36271349</v>
      </c>
      <c r="CC95">
        <v>0</v>
      </c>
      <c r="CD95">
        <v>1.26633956</v>
      </c>
      <c r="CE95">
        <v>1.2966537600000001</v>
      </c>
      <c r="CF95">
        <v>-0.34830556000000001</v>
      </c>
      <c r="CG95">
        <v>0.60595251999999999</v>
      </c>
      <c r="CH95">
        <v>-0.27080598</v>
      </c>
      <c r="CI95">
        <v>0.69837139000000004</v>
      </c>
      <c r="CJ95">
        <v>2.3914729999999999E-2</v>
      </c>
      <c r="CK95">
        <v>-0.35324707</v>
      </c>
      <c r="CL95">
        <v>-4.8291489999999999E-2</v>
      </c>
      <c r="CM95">
        <v>0.58076517999999999</v>
      </c>
      <c r="CN95">
        <v>0.72541518999999999</v>
      </c>
      <c r="CO95">
        <v>-0.20022939000000001</v>
      </c>
      <c r="CP95">
        <v>-0.43475793000000001</v>
      </c>
      <c r="CQ95">
        <v>0.34422587999999998</v>
      </c>
      <c r="CR95">
        <v>-0.48495226000000002</v>
      </c>
      <c r="CS95">
        <v>0.18250256000000001</v>
      </c>
      <c r="CT95">
        <v>-0.16623276000000001</v>
      </c>
      <c r="CU95">
        <v>-9.4743999999999995E-2</v>
      </c>
      <c r="CV95">
        <v>-1.1689752</v>
      </c>
      <c r="CW95">
        <v>-0.52188942000000005</v>
      </c>
      <c r="CX95">
        <v>0.65815442999999996</v>
      </c>
      <c r="CY95">
        <v>9.3649330000000003E-2</v>
      </c>
      <c r="CZ95">
        <v>-0.16819777</v>
      </c>
      <c r="DA95">
        <v>-0.25450494000000001</v>
      </c>
      <c r="DB95">
        <v>0.25513289</v>
      </c>
      <c r="DC95">
        <v>2.5920289999999999E-2</v>
      </c>
      <c r="DD95">
        <v>-2.5292350000000002E-2</v>
      </c>
      <c r="DE95">
        <v>0.26950531</v>
      </c>
      <c r="DF95">
        <v>-0.26887736000000001</v>
      </c>
      <c r="DG95">
        <v>0.1029841</v>
      </c>
      <c r="DH95">
        <v>-0.10235616</v>
      </c>
      <c r="DI95">
        <v>-0.19042195000000001</v>
      </c>
      <c r="DJ95">
        <v>7.7531719999999998E-2</v>
      </c>
      <c r="DK95">
        <v>-0.19522661999999999</v>
      </c>
      <c r="DL95">
        <v>-0.13095082</v>
      </c>
      <c r="DM95">
        <v>-6.0513240000000003E-2</v>
      </c>
      <c r="DN95">
        <v>0.50020885000000004</v>
      </c>
      <c r="DO95">
        <v>0.35778246000000002</v>
      </c>
      <c r="DP95">
        <v>-0.64273818000000005</v>
      </c>
      <c r="DQ95">
        <v>0.94671483000000001</v>
      </c>
      <c r="DR95">
        <v>-0.66113116000000005</v>
      </c>
      <c r="DS95">
        <v>7.7932630000000003E-2</v>
      </c>
      <c r="DT95">
        <v>-0.79014932000000004</v>
      </c>
      <c r="DU95">
        <v>1.3610861400000001</v>
      </c>
      <c r="DV95" s="10">
        <v>-0.64824150000000003</v>
      </c>
      <c r="DW95" s="8" t="s">
        <v>655</v>
      </c>
      <c r="DX95" t="s">
        <v>656</v>
      </c>
      <c r="DY95" s="10" t="s">
        <v>657</v>
      </c>
      <c r="DZ95" s="20">
        <v>37524</v>
      </c>
      <c r="EA95" s="21">
        <v>39752</v>
      </c>
      <c r="EB95" t="s">
        <v>658</v>
      </c>
      <c r="EC95" s="22">
        <v>44456</v>
      </c>
      <c r="ED95" t="b">
        <f t="shared" si="4"/>
        <v>0</v>
      </c>
    </row>
    <row r="96" spans="1:134" x14ac:dyDescent="0.2">
      <c r="A96" s="8" t="s">
        <v>659</v>
      </c>
      <c r="B96" s="8" t="s">
        <v>119</v>
      </c>
      <c r="C96" s="8" t="s">
        <v>195</v>
      </c>
      <c r="D96" s="2" t="s">
        <v>660</v>
      </c>
      <c r="E96" s="4">
        <v>0.73787503001203203</v>
      </c>
      <c r="F96" s="28" t="b">
        <v>1</v>
      </c>
      <c r="G96" s="29">
        <f t="shared" si="5"/>
        <v>7.3374641588949518E-2</v>
      </c>
      <c r="H96" s="5" t="b">
        <f t="shared" si="3"/>
        <v>0</v>
      </c>
      <c r="I96" s="8">
        <v>37</v>
      </c>
      <c r="J96">
        <v>1</v>
      </c>
      <c r="K96">
        <v>32</v>
      </c>
      <c r="L96">
        <v>1957</v>
      </c>
      <c r="M96">
        <v>2</v>
      </c>
      <c r="N96">
        <v>4</v>
      </c>
      <c r="O96">
        <v>78.937515006016099</v>
      </c>
      <c r="P96">
        <v>1</v>
      </c>
      <c r="Q96">
        <v>5</v>
      </c>
      <c r="R96">
        <v>4</v>
      </c>
      <c r="S96" s="10">
        <v>72.900000000000006</v>
      </c>
      <c r="T96" s="8">
        <v>-1.5255559604986699</v>
      </c>
      <c r="U96">
        <v>7.5957643648752104E-3</v>
      </c>
      <c r="V96">
        <v>0.64828506625381199</v>
      </c>
      <c r="W96">
        <v>0.534724396270717</v>
      </c>
      <c r="X96">
        <v>-0.92748948436013701</v>
      </c>
      <c r="Y96">
        <v>0.68524713920936597</v>
      </c>
      <c r="Z96">
        <v>0.97945002248106705</v>
      </c>
      <c r="AA96">
        <v>-1.4107302381286499</v>
      </c>
      <c r="AB96">
        <v>1.4079858992310099</v>
      </c>
      <c r="AC96">
        <v>0.71996333890972197</v>
      </c>
      <c r="AD96" s="10">
        <v>-0.38784765950662198</v>
      </c>
      <c r="AE96" s="8">
        <v>0</v>
      </c>
      <c r="AF96">
        <v>0</v>
      </c>
      <c r="AG96">
        <v>0</v>
      </c>
      <c r="AH96">
        <v>0</v>
      </c>
      <c r="AI96">
        <v>1</v>
      </c>
      <c r="AJ96">
        <v>0</v>
      </c>
      <c r="AK96">
        <v>0</v>
      </c>
      <c r="AL96">
        <v>0</v>
      </c>
      <c r="AM96">
        <v>0</v>
      </c>
      <c r="AN96">
        <v>0</v>
      </c>
      <c r="AO96">
        <v>0</v>
      </c>
      <c r="AP96">
        <v>0</v>
      </c>
      <c r="AQ96">
        <v>0</v>
      </c>
      <c r="AR96">
        <v>0</v>
      </c>
      <c r="AS96">
        <v>0</v>
      </c>
      <c r="AT96">
        <v>0</v>
      </c>
      <c r="AU96">
        <v>0</v>
      </c>
      <c r="AV96">
        <v>0</v>
      </c>
      <c r="AW96">
        <v>0</v>
      </c>
      <c r="AX96">
        <v>0</v>
      </c>
      <c r="AY96">
        <v>1</v>
      </c>
      <c r="AZ96">
        <v>0</v>
      </c>
      <c r="BA96">
        <v>1</v>
      </c>
      <c r="BB96">
        <v>0</v>
      </c>
      <c r="BC96">
        <v>0</v>
      </c>
      <c r="BD96">
        <v>1</v>
      </c>
      <c r="BE96">
        <v>0</v>
      </c>
      <c r="BF96">
        <v>1</v>
      </c>
      <c r="BG96">
        <v>0</v>
      </c>
      <c r="BH96">
        <v>0</v>
      </c>
      <c r="BI96">
        <v>0</v>
      </c>
      <c r="BJ96">
        <v>0</v>
      </c>
      <c r="BK96">
        <v>1</v>
      </c>
      <c r="BL96">
        <v>0</v>
      </c>
      <c r="BM96">
        <v>0</v>
      </c>
      <c r="BN96">
        <v>0</v>
      </c>
      <c r="BO96">
        <v>0</v>
      </c>
      <c r="BP96">
        <v>1</v>
      </c>
      <c r="BQ96">
        <v>1</v>
      </c>
      <c r="BR96">
        <v>0</v>
      </c>
      <c r="BS96">
        <v>0</v>
      </c>
      <c r="BT96" s="10">
        <v>0</v>
      </c>
      <c r="BU96">
        <v>-4.2648743800000002</v>
      </c>
      <c r="BV96">
        <v>0.17994256</v>
      </c>
      <c r="BW96">
        <v>2.5512239999999999E-2</v>
      </c>
      <c r="BX96">
        <v>1.7140852600000001</v>
      </c>
      <c r="BY96">
        <v>1.2451467300000001</v>
      </c>
      <c r="BZ96">
        <v>4.38303536</v>
      </c>
      <c r="CA96">
        <v>1.0542348399999999</v>
      </c>
      <c r="CB96">
        <v>2.36271349</v>
      </c>
      <c r="CC96">
        <v>0</v>
      </c>
      <c r="CD96">
        <v>1.26633956</v>
      </c>
      <c r="CE96">
        <v>1.2966537600000001</v>
      </c>
      <c r="CF96">
        <v>-0.34830556000000001</v>
      </c>
      <c r="CG96">
        <v>0.60595251999999999</v>
      </c>
      <c r="CH96">
        <v>-0.27080598</v>
      </c>
      <c r="CI96">
        <v>0.69837139000000004</v>
      </c>
      <c r="CJ96">
        <v>2.3914729999999999E-2</v>
      </c>
      <c r="CK96">
        <v>-0.35324707</v>
      </c>
      <c r="CL96">
        <v>-4.8291489999999999E-2</v>
      </c>
      <c r="CM96">
        <v>0.58076517999999999</v>
      </c>
      <c r="CN96">
        <v>0.72541518999999999</v>
      </c>
      <c r="CO96">
        <v>-0.20022939000000001</v>
      </c>
      <c r="CP96">
        <v>-0.43475793000000001</v>
      </c>
      <c r="CQ96">
        <v>0.34422587999999998</v>
      </c>
      <c r="CR96">
        <v>-0.48495226000000002</v>
      </c>
      <c r="CS96">
        <v>0.18250256000000001</v>
      </c>
      <c r="CT96">
        <v>-0.16623276000000001</v>
      </c>
      <c r="CU96">
        <v>-9.4743999999999995E-2</v>
      </c>
      <c r="CV96">
        <v>-1.1689752</v>
      </c>
      <c r="CW96">
        <v>-0.52188942000000005</v>
      </c>
      <c r="CX96">
        <v>0.65815442999999996</v>
      </c>
      <c r="CY96">
        <v>9.3649330000000003E-2</v>
      </c>
      <c r="CZ96">
        <v>-0.16819777</v>
      </c>
      <c r="DA96">
        <v>-0.25450494000000001</v>
      </c>
      <c r="DB96">
        <v>0.25513289</v>
      </c>
      <c r="DC96">
        <v>2.5920289999999999E-2</v>
      </c>
      <c r="DD96">
        <v>-2.5292350000000002E-2</v>
      </c>
      <c r="DE96">
        <v>0.26950531</v>
      </c>
      <c r="DF96">
        <v>-0.26887736000000001</v>
      </c>
      <c r="DG96">
        <v>0.1029841</v>
      </c>
      <c r="DH96">
        <v>-0.10235616</v>
      </c>
      <c r="DI96">
        <v>-0.19042195000000001</v>
      </c>
      <c r="DJ96">
        <v>7.7531719999999998E-2</v>
      </c>
      <c r="DK96">
        <v>-0.19522661999999999</v>
      </c>
      <c r="DL96">
        <v>-0.13095082</v>
      </c>
      <c r="DM96">
        <v>-6.0513240000000003E-2</v>
      </c>
      <c r="DN96">
        <v>0.50020885000000004</v>
      </c>
      <c r="DO96">
        <v>0.35778246000000002</v>
      </c>
      <c r="DP96">
        <v>-0.64273818000000005</v>
      </c>
      <c r="DQ96">
        <v>0.94671483000000001</v>
      </c>
      <c r="DR96">
        <v>-0.66113116000000005</v>
      </c>
      <c r="DS96">
        <v>7.7932630000000003E-2</v>
      </c>
      <c r="DT96">
        <v>-0.79014932000000004</v>
      </c>
      <c r="DU96">
        <v>1.3610861400000001</v>
      </c>
      <c r="DV96" s="10">
        <v>-0.64824150000000003</v>
      </c>
      <c r="DW96" s="8" t="s">
        <v>661</v>
      </c>
      <c r="DX96" t="s">
        <v>662</v>
      </c>
      <c r="DY96" s="10" t="s">
        <v>663</v>
      </c>
      <c r="DZ96" s="20">
        <v>36761</v>
      </c>
      <c r="EA96" s="21">
        <v>39435</v>
      </c>
      <c r="EB96" t="s">
        <v>664</v>
      </c>
      <c r="EC96" s="22">
        <v>45181</v>
      </c>
      <c r="ED96" t="b">
        <f t="shared" si="4"/>
        <v>0</v>
      </c>
    </row>
    <row r="97" spans="1:134" x14ac:dyDescent="0.2">
      <c r="A97" s="8" t="s">
        <v>665</v>
      </c>
      <c r="B97" s="8" t="s">
        <v>168</v>
      </c>
      <c r="C97" s="8" t="s">
        <v>188</v>
      </c>
      <c r="D97" s="2" t="s">
        <v>666</v>
      </c>
      <c r="E97" s="4">
        <v>0.322904897715729</v>
      </c>
      <c r="F97" s="28" t="b">
        <v>0</v>
      </c>
      <c r="G97" s="29">
        <f t="shared" si="5"/>
        <v>0.99425280144102068</v>
      </c>
      <c r="H97" s="5" t="b">
        <f t="shared" si="3"/>
        <v>1</v>
      </c>
      <c r="I97" s="8">
        <v>58</v>
      </c>
      <c r="J97">
        <v>2</v>
      </c>
      <c r="K97">
        <v>31</v>
      </c>
      <c r="L97">
        <v>2848</v>
      </c>
      <c r="M97">
        <v>10</v>
      </c>
      <c r="N97">
        <v>1</v>
      </c>
      <c r="O97">
        <v>18.952448857864699</v>
      </c>
      <c r="P97">
        <v>1</v>
      </c>
      <c r="Q97">
        <v>5</v>
      </c>
      <c r="R97">
        <v>2</v>
      </c>
      <c r="S97" s="10">
        <v>77.599999999999994</v>
      </c>
      <c r="T97" s="8">
        <v>0.447145712559954</v>
      </c>
      <c r="U97">
        <v>1.0203643463482399</v>
      </c>
      <c r="V97">
        <v>0.51908026979067101</v>
      </c>
      <c r="W97">
        <v>1.5734090060380099</v>
      </c>
      <c r="X97">
        <v>1.61793620170542</v>
      </c>
      <c r="Y97">
        <v>-1.4044518876044501</v>
      </c>
      <c r="Z97">
        <v>-1.0846778201965499</v>
      </c>
      <c r="AA97">
        <v>-1.4107302381286499</v>
      </c>
      <c r="AB97">
        <v>1.4079858992310099</v>
      </c>
      <c r="AC97">
        <v>-0.68484317603607703</v>
      </c>
      <c r="AD97" s="10">
        <v>0.62627417619914705</v>
      </c>
      <c r="AE97" s="8">
        <v>0</v>
      </c>
      <c r="AF97">
        <v>0</v>
      </c>
      <c r="AG97">
        <v>0</v>
      </c>
      <c r="AH97">
        <v>0</v>
      </c>
      <c r="AI97">
        <v>0</v>
      </c>
      <c r="AJ97">
        <v>0</v>
      </c>
      <c r="AK97">
        <v>1</v>
      </c>
      <c r="AL97">
        <v>0</v>
      </c>
      <c r="AM97">
        <v>0</v>
      </c>
      <c r="AN97">
        <v>0</v>
      </c>
      <c r="AO97">
        <v>0</v>
      </c>
      <c r="AP97">
        <v>0</v>
      </c>
      <c r="AQ97">
        <v>0</v>
      </c>
      <c r="AR97">
        <v>0</v>
      </c>
      <c r="AS97">
        <v>0</v>
      </c>
      <c r="AT97">
        <v>0</v>
      </c>
      <c r="AU97">
        <v>0</v>
      </c>
      <c r="AV97">
        <v>0</v>
      </c>
      <c r="AW97">
        <v>0</v>
      </c>
      <c r="AX97">
        <v>0</v>
      </c>
      <c r="AY97">
        <v>0</v>
      </c>
      <c r="AZ97">
        <v>1</v>
      </c>
      <c r="BA97">
        <v>1</v>
      </c>
      <c r="BB97">
        <v>0</v>
      </c>
      <c r="BC97">
        <v>0</v>
      </c>
      <c r="BD97">
        <v>1</v>
      </c>
      <c r="BE97">
        <v>0</v>
      </c>
      <c r="BF97">
        <v>1</v>
      </c>
      <c r="BG97">
        <v>0</v>
      </c>
      <c r="BH97">
        <v>0</v>
      </c>
      <c r="BI97">
        <v>0</v>
      </c>
      <c r="BJ97">
        <v>0</v>
      </c>
      <c r="BK97">
        <v>1</v>
      </c>
      <c r="BL97">
        <v>0</v>
      </c>
      <c r="BM97">
        <v>0</v>
      </c>
      <c r="BN97">
        <v>0</v>
      </c>
      <c r="BO97">
        <v>1</v>
      </c>
      <c r="BP97">
        <v>0</v>
      </c>
      <c r="BQ97">
        <v>0</v>
      </c>
      <c r="BR97">
        <v>0</v>
      </c>
      <c r="BS97">
        <v>1</v>
      </c>
      <c r="BT97" s="10">
        <v>0</v>
      </c>
      <c r="BU97">
        <v>-4.2648743800000002</v>
      </c>
      <c r="BV97">
        <v>0.17994256</v>
      </c>
      <c r="BW97">
        <v>2.5512239999999999E-2</v>
      </c>
      <c r="BX97">
        <v>1.7140852600000001</v>
      </c>
      <c r="BY97">
        <v>1.2451467300000001</v>
      </c>
      <c r="BZ97">
        <v>4.38303536</v>
      </c>
      <c r="CA97">
        <v>1.0542348399999999</v>
      </c>
      <c r="CB97">
        <v>2.36271349</v>
      </c>
      <c r="CC97">
        <v>0</v>
      </c>
      <c r="CD97">
        <v>1.26633956</v>
      </c>
      <c r="CE97">
        <v>1.2966537600000001</v>
      </c>
      <c r="CF97">
        <v>-0.34830556000000001</v>
      </c>
      <c r="CG97">
        <v>0.60595251999999999</v>
      </c>
      <c r="CH97">
        <v>-0.27080598</v>
      </c>
      <c r="CI97">
        <v>0.69837139000000004</v>
      </c>
      <c r="CJ97">
        <v>2.3914729999999999E-2</v>
      </c>
      <c r="CK97">
        <v>-0.35324707</v>
      </c>
      <c r="CL97">
        <v>-4.8291489999999999E-2</v>
      </c>
      <c r="CM97">
        <v>0.58076517999999999</v>
      </c>
      <c r="CN97">
        <v>0.72541518999999999</v>
      </c>
      <c r="CO97">
        <v>-0.20022939000000001</v>
      </c>
      <c r="CP97">
        <v>-0.43475793000000001</v>
      </c>
      <c r="CQ97">
        <v>0.34422587999999998</v>
      </c>
      <c r="CR97">
        <v>-0.48495226000000002</v>
      </c>
      <c r="CS97">
        <v>0.18250256000000001</v>
      </c>
      <c r="CT97">
        <v>-0.16623276000000001</v>
      </c>
      <c r="CU97">
        <v>-9.4743999999999995E-2</v>
      </c>
      <c r="CV97">
        <v>-1.1689752</v>
      </c>
      <c r="CW97">
        <v>-0.52188942000000005</v>
      </c>
      <c r="CX97">
        <v>0.65815442999999996</v>
      </c>
      <c r="CY97">
        <v>9.3649330000000003E-2</v>
      </c>
      <c r="CZ97">
        <v>-0.16819777</v>
      </c>
      <c r="DA97">
        <v>-0.25450494000000001</v>
      </c>
      <c r="DB97">
        <v>0.25513289</v>
      </c>
      <c r="DC97">
        <v>2.5920289999999999E-2</v>
      </c>
      <c r="DD97">
        <v>-2.5292350000000002E-2</v>
      </c>
      <c r="DE97">
        <v>0.26950531</v>
      </c>
      <c r="DF97">
        <v>-0.26887736000000001</v>
      </c>
      <c r="DG97">
        <v>0.1029841</v>
      </c>
      <c r="DH97">
        <v>-0.10235616</v>
      </c>
      <c r="DI97">
        <v>-0.19042195000000001</v>
      </c>
      <c r="DJ97">
        <v>7.7531719999999998E-2</v>
      </c>
      <c r="DK97">
        <v>-0.19522661999999999</v>
      </c>
      <c r="DL97">
        <v>-0.13095082</v>
      </c>
      <c r="DM97">
        <v>-6.0513240000000003E-2</v>
      </c>
      <c r="DN97">
        <v>0.50020885000000004</v>
      </c>
      <c r="DO97">
        <v>0.35778246000000002</v>
      </c>
      <c r="DP97">
        <v>-0.64273818000000005</v>
      </c>
      <c r="DQ97">
        <v>0.94671483000000001</v>
      </c>
      <c r="DR97">
        <v>-0.66113116000000005</v>
      </c>
      <c r="DS97">
        <v>7.7932630000000003E-2</v>
      </c>
      <c r="DT97">
        <v>-0.79014932000000004</v>
      </c>
      <c r="DU97">
        <v>1.3610861400000001</v>
      </c>
      <c r="DV97" s="10">
        <v>-0.64824150000000003</v>
      </c>
      <c r="DW97" s="8" t="s">
        <v>667</v>
      </c>
      <c r="DX97" t="s">
        <v>668</v>
      </c>
      <c r="DY97" s="10" t="s">
        <v>669</v>
      </c>
      <c r="DZ97" s="20">
        <v>36944</v>
      </c>
      <c r="EA97" s="21">
        <v>39024</v>
      </c>
      <c r="EB97" t="s">
        <v>670</v>
      </c>
      <c r="EC97" s="22">
        <v>44447</v>
      </c>
      <c r="ED97" t="b">
        <f t="shared" si="4"/>
        <v>0</v>
      </c>
    </row>
    <row r="98" spans="1:134" x14ac:dyDescent="0.2">
      <c r="A98" s="8" t="s">
        <v>671</v>
      </c>
      <c r="B98" s="8" t="s">
        <v>168</v>
      </c>
      <c r="C98" s="8" t="s">
        <v>181</v>
      </c>
      <c r="D98" s="2" t="s">
        <v>672</v>
      </c>
      <c r="E98" s="4">
        <v>0.46843205061100601</v>
      </c>
      <c r="F98" s="28" t="b">
        <v>0</v>
      </c>
      <c r="G98" s="29">
        <f t="shared" si="5"/>
        <v>1.6274488650728461E-4</v>
      </c>
      <c r="H98" s="5" t="b">
        <f t="shared" si="3"/>
        <v>0</v>
      </c>
      <c r="I98" s="8">
        <v>40</v>
      </c>
      <c r="J98">
        <v>0</v>
      </c>
      <c r="K98">
        <v>36</v>
      </c>
      <c r="L98">
        <v>838</v>
      </c>
      <c r="M98">
        <v>4</v>
      </c>
      <c r="N98">
        <v>1</v>
      </c>
      <c r="O98">
        <v>34.6993586388366</v>
      </c>
      <c r="P98">
        <v>2</v>
      </c>
      <c r="Q98">
        <v>3</v>
      </c>
      <c r="R98">
        <v>3</v>
      </c>
      <c r="S98" s="10">
        <v>76.099999999999994</v>
      </c>
      <c r="T98" s="8">
        <v>-1.2437414357759999</v>
      </c>
      <c r="U98">
        <v>-1.00517281761849</v>
      </c>
      <c r="V98">
        <v>1.1651042521063699</v>
      </c>
      <c r="W98">
        <v>-0.76975156145049795</v>
      </c>
      <c r="X98">
        <v>-0.29113306284374801</v>
      </c>
      <c r="Y98">
        <v>-1.4044518876044501</v>
      </c>
      <c r="Z98">
        <v>-0.54281570346971797</v>
      </c>
      <c r="AA98">
        <v>-0.70092886045385905</v>
      </c>
      <c r="AB98">
        <v>-4.5418899975194001E-2</v>
      </c>
      <c r="AC98">
        <v>1.7560081436822399E-2</v>
      </c>
      <c r="AD98" s="10">
        <v>0.30261827118666701</v>
      </c>
      <c r="AE98" s="8">
        <v>0</v>
      </c>
      <c r="AF98">
        <v>0</v>
      </c>
      <c r="AG98">
        <v>0</v>
      </c>
      <c r="AH98">
        <v>0</v>
      </c>
      <c r="AI98">
        <v>0</v>
      </c>
      <c r="AJ98">
        <v>0</v>
      </c>
      <c r="AK98">
        <v>0</v>
      </c>
      <c r="AL98">
        <v>0</v>
      </c>
      <c r="AM98">
        <v>0</v>
      </c>
      <c r="AN98">
        <v>0</v>
      </c>
      <c r="AO98">
        <v>0</v>
      </c>
      <c r="AP98">
        <v>1</v>
      </c>
      <c r="AQ98">
        <v>0</v>
      </c>
      <c r="AR98">
        <v>0</v>
      </c>
      <c r="AS98">
        <v>0</v>
      </c>
      <c r="AT98">
        <v>0</v>
      </c>
      <c r="AU98">
        <v>0</v>
      </c>
      <c r="AV98">
        <v>0</v>
      </c>
      <c r="AW98">
        <v>0</v>
      </c>
      <c r="AX98">
        <v>0</v>
      </c>
      <c r="AY98">
        <v>1</v>
      </c>
      <c r="AZ98">
        <v>0</v>
      </c>
      <c r="BA98">
        <v>0</v>
      </c>
      <c r="BB98">
        <v>1</v>
      </c>
      <c r="BC98">
        <v>0</v>
      </c>
      <c r="BD98">
        <v>1</v>
      </c>
      <c r="BE98">
        <v>0</v>
      </c>
      <c r="BF98">
        <v>1</v>
      </c>
      <c r="BG98">
        <v>0</v>
      </c>
      <c r="BH98">
        <v>0</v>
      </c>
      <c r="BI98">
        <v>0</v>
      </c>
      <c r="BJ98">
        <v>0</v>
      </c>
      <c r="BK98">
        <v>0</v>
      </c>
      <c r="BL98">
        <v>1</v>
      </c>
      <c r="BM98">
        <v>1</v>
      </c>
      <c r="BN98">
        <v>0</v>
      </c>
      <c r="BO98">
        <v>0</v>
      </c>
      <c r="BP98">
        <v>0</v>
      </c>
      <c r="BQ98">
        <v>0</v>
      </c>
      <c r="BR98">
        <v>1</v>
      </c>
      <c r="BS98">
        <v>0</v>
      </c>
      <c r="BT98" s="10">
        <v>0</v>
      </c>
      <c r="BU98">
        <v>-4.2648743800000002</v>
      </c>
      <c r="BV98">
        <v>0.17994256</v>
      </c>
      <c r="BW98">
        <v>2.5512239999999999E-2</v>
      </c>
      <c r="BX98">
        <v>1.7140852600000001</v>
      </c>
      <c r="BY98">
        <v>1.2451467300000001</v>
      </c>
      <c r="BZ98">
        <v>4.38303536</v>
      </c>
      <c r="CA98">
        <v>1.0542348399999999</v>
      </c>
      <c r="CB98">
        <v>2.36271349</v>
      </c>
      <c r="CC98">
        <v>0</v>
      </c>
      <c r="CD98">
        <v>1.26633956</v>
      </c>
      <c r="CE98">
        <v>1.2966537600000001</v>
      </c>
      <c r="CF98">
        <v>-0.34830556000000001</v>
      </c>
      <c r="CG98">
        <v>0.60595251999999999</v>
      </c>
      <c r="CH98">
        <v>-0.27080598</v>
      </c>
      <c r="CI98">
        <v>0.69837139000000004</v>
      </c>
      <c r="CJ98">
        <v>2.3914729999999999E-2</v>
      </c>
      <c r="CK98">
        <v>-0.35324707</v>
      </c>
      <c r="CL98">
        <v>-4.8291489999999999E-2</v>
      </c>
      <c r="CM98">
        <v>0.58076517999999999</v>
      </c>
      <c r="CN98">
        <v>0.72541518999999999</v>
      </c>
      <c r="CO98">
        <v>-0.20022939000000001</v>
      </c>
      <c r="CP98">
        <v>-0.43475793000000001</v>
      </c>
      <c r="CQ98">
        <v>0.34422587999999998</v>
      </c>
      <c r="CR98">
        <v>-0.48495226000000002</v>
      </c>
      <c r="CS98">
        <v>0.18250256000000001</v>
      </c>
      <c r="CT98">
        <v>-0.16623276000000001</v>
      </c>
      <c r="CU98">
        <v>-9.4743999999999995E-2</v>
      </c>
      <c r="CV98">
        <v>-1.1689752</v>
      </c>
      <c r="CW98">
        <v>-0.52188942000000005</v>
      </c>
      <c r="CX98">
        <v>0.65815442999999996</v>
      </c>
      <c r="CY98">
        <v>9.3649330000000003E-2</v>
      </c>
      <c r="CZ98">
        <v>-0.16819777</v>
      </c>
      <c r="DA98">
        <v>-0.25450494000000001</v>
      </c>
      <c r="DB98">
        <v>0.25513289</v>
      </c>
      <c r="DC98">
        <v>2.5920289999999999E-2</v>
      </c>
      <c r="DD98">
        <v>-2.5292350000000002E-2</v>
      </c>
      <c r="DE98">
        <v>0.26950531</v>
      </c>
      <c r="DF98">
        <v>-0.26887736000000001</v>
      </c>
      <c r="DG98">
        <v>0.1029841</v>
      </c>
      <c r="DH98">
        <v>-0.10235616</v>
      </c>
      <c r="DI98">
        <v>-0.19042195000000001</v>
      </c>
      <c r="DJ98">
        <v>7.7531719999999998E-2</v>
      </c>
      <c r="DK98">
        <v>-0.19522661999999999</v>
      </c>
      <c r="DL98">
        <v>-0.13095082</v>
      </c>
      <c r="DM98">
        <v>-6.0513240000000003E-2</v>
      </c>
      <c r="DN98">
        <v>0.50020885000000004</v>
      </c>
      <c r="DO98">
        <v>0.35778246000000002</v>
      </c>
      <c r="DP98">
        <v>-0.64273818000000005</v>
      </c>
      <c r="DQ98">
        <v>0.94671483000000001</v>
      </c>
      <c r="DR98">
        <v>-0.66113116000000005</v>
      </c>
      <c r="DS98">
        <v>7.7932630000000003E-2</v>
      </c>
      <c r="DT98">
        <v>-0.79014932000000004</v>
      </c>
      <c r="DU98">
        <v>1.3610861400000001</v>
      </c>
      <c r="DV98" s="10">
        <v>-0.64824150000000003</v>
      </c>
      <c r="DW98" s="8" t="s">
        <v>673</v>
      </c>
      <c r="DX98" t="s">
        <v>674</v>
      </c>
      <c r="DY98" s="10" t="s">
        <v>675</v>
      </c>
      <c r="DZ98" s="20">
        <v>37281</v>
      </c>
      <c r="EA98" s="21">
        <v>37894</v>
      </c>
      <c r="EB98" t="s">
        <v>676</v>
      </c>
      <c r="EC98" s="22">
        <v>45343</v>
      </c>
      <c r="ED98" t="b">
        <f t="shared" si="4"/>
        <v>1</v>
      </c>
    </row>
    <row r="99" spans="1:134" x14ac:dyDescent="0.2">
      <c r="A99" s="8" t="s">
        <v>677</v>
      </c>
      <c r="B99" s="8" t="s">
        <v>168</v>
      </c>
      <c r="C99" s="8" t="s">
        <v>154</v>
      </c>
      <c r="D99" s="2" t="s">
        <v>678</v>
      </c>
      <c r="E99" s="4">
        <v>0.48321558938257397</v>
      </c>
      <c r="F99" s="28" t="b">
        <v>0</v>
      </c>
      <c r="G99" s="29">
        <f t="shared" si="5"/>
        <v>1.4970006163840844E-4</v>
      </c>
      <c r="H99" s="5" t="b">
        <f t="shared" si="3"/>
        <v>0</v>
      </c>
      <c r="I99" s="8">
        <v>51</v>
      </c>
      <c r="J99">
        <v>1</v>
      </c>
      <c r="K99">
        <v>17</v>
      </c>
      <c r="L99">
        <v>1355</v>
      </c>
      <c r="M99">
        <v>5</v>
      </c>
      <c r="N99">
        <v>1</v>
      </c>
      <c r="O99">
        <v>37.441128024620603</v>
      </c>
      <c r="P99">
        <v>5</v>
      </c>
      <c r="Q99">
        <v>4</v>
      </c>
      <c r="R99">
        <v>2</v>
      </c>
      <c r="S99" s="10">
        <v>83.1</v>
      </c>
      <c r="T99" s="8">
        <v>-0.21042151179292001</v>
      </c>
      <c r="U99">
        <v>7.5957643648752104E-3</v>
      </c>
      <c r="V99">
        <v>-1.2897868806933099</v>
      </c>
      <c r="W99">
        <v>-0.16705802244972201</v>
      </c>
      <c r="X99">
        <v>2.70451479144465E-2</v>
      </c>
      <c r="Y99">
        <v>-1.4044518876044501</v>
      </c>
      <c r="Z99">
        <v>-0.44846951214569403</v>
      </c>
      <c r="AA99">
        <v>1.4284752725705201</v>
      </c>
      <c r="AB99">
        <v>0.68128349962791002</v>
      </c>
      <c r="AC99">
        <v>-0.68484317603607703</v>
      </c>
      <c r="AD99" s="10">
        <v>1.81301249457824</v>
      </c>
      <c r="AE99" s="8">
        <v>0</v>
      </c>
      <c r="AF99">
        <v>1</v>
      </c>
      <c r="AG99">
        <v>0</v>
      </c>
      <c r="AH99">
        <v>0</v>
      </c>
      <c r="AI99">
        <v>0</v>
      </c>
      <c r="AJ99">
        <v>0</v>
      </c>
      <c r="AK99">
        <v>0</v>
      </c>
      <c r="AL99">
        <v>0</v>
      </c>
      <c r="AM99">
        <v>0</v>
      </c>
      <c r="AN99">
        <v>0</v>
      </c>
      <c r="AO99">
        <v>0</v>
      </c>
      <c r="AP99">
        <v>0</v>
      </c>
      <c r="AQ99">
        <v>0</v>
      </c>
      <c r="AR99">
        <v>0</v>
      </c>
      <c r="AS99">
        <v>0</v>
      </c>
      <c r="AT99">
        <v>0</v>
      </c>
      <c r="AU99">
        <v>0</v>
      </c>
      <c r="AV99">
        <v>0</v>
      </c>
      <c r="AW99">
        <v>0</v>
      </c>
      <c r="AX99">
        <v>0</v>
      </c>
      <c r="AY99">
        <v>1</v>
      </c>
      <c r="AZ99">
        <v>0</v>
      </c>
      <c r="BA99">
        <v>1</v>
      </c>
      <c r="BB99">
        <v>0</v>
      </c>
      <c r="BC99">
        <v>0</v>
      </c>
      <c r="BD99">
        <v>1</v>
      </c>
      <c r="BE99">
        <v>1</v>
      </c>
      <c r="BF99">
        <v>0</v>
      </c>
      <c r="BG99">
        <v>0</v>
      </c>
      <c r="BH99">
        <v>0</v>
      </c>
      <c r="BI99">
        <v>0</v>
      </c>
      <c r="BJ99">
        <v>0</v>
      </c>
      <c r="BK99">
        <v>1</v>
      </c>
      <c r="BL99">
        <v>0</v>
      </c>
      <c r="BM99">
        <v>1</v>
      </c>
      <c r="BN99">
        <v>0</v>
      </c>
      <c r="BO99">
        <v>0</v>
      </c>
      <c r="BP99">
        <v>0</v>
      </c>
      <c r="BQ99">
        <v>0</v>
      </c>
      <c r="BR99">
        <v>0</v>
      </c>
      <c r="BS99">
        <v>1</v>
      </c>
      <c r="BT99" s="10">
        <v>0</v>
      </c>
      <c r="BU99">
        <v>-4.2648743800000002</v>
      </c>
      <c r="BV99">
        <v>0.17994256</v>
      </c>
      <c r="BW99">
        <v>2.5512239999999999E-2</v>
      </c>
      <c r="BX99">
        <v>1.7140852600000001</v>
      </c>
      <c r="BY99">
        <v>1.2451467300000001</v>
      </c>
      <c r="BZ99">
        <v>4.38303536</v>
      </c>
      <c r="CA99">
        <v>1.0542348399999999</v>
      </c>
      <c r="CB99">
        <v>2.36271349</v>
      </c>
      <c r="CC99">
        <v>0</v>
      </c>
      <c r="CD99">
        <v>1.26633956</v>
      </c>
      <c r="CE99">
        <v>1.2966537600000001</v>
      </c>
      <c r="CF99">
        <v>-0.34830556000000001</v>
      </c>
      <c r="CG99">
        <v>0.60595251999999999</v>
      </c>
      <c r="CH99">
        <v>-0.27080598</v>
      </c>
      <c r="CI99">
        <v>0.69837139000000004</v>
      </c>
      <c r="CJ99">
        <v>2.3914729999999999E-2</v>
      </c>
      <c r="CK99">
        <v>-0.35324707</v>
      </c>
      <c r="CL99">
        <v>-4.8291489999999999E-2</v>
      </c>
      <c r="CM99">
        <v>0.58076517999999999</v>
      </c>
      <c r="CN99">
        <v>0.72541518999999999</v>
      </c>
      <c r="CO99">
        <v>-0.20022939000000001</v>
      </c>
      <c r="CP99">
        <v>-0.43475793000000001</v>
      </c>
      <c r="CQ99">
        <v>0.34422587999999998</v>
      </c>
      <c r="CR99">
        <v>-0.48495226000000002</v>
      </c>
      <c r="CS99">
        <v>0.18250256000000001</v>
      </c>
      <c r="CT99">
        <v>-0.16623276000000001</v>
      </c>
      <c r="CU99">
        <v>-9.4743999999999995E-2</v>
      </c>
      <c r="CV99">
        <v>-1.1689752</v>
      </c>
      <c r="CW99">
        <v>-0.52188942000000005</v>
      </c>
      <c r="CX99">
        <v>0.65815442999999996</v>
      </c>
      <c r="CY99">
        <v>9.3649330000000003E-2</v>
      </c>
      <c r="CZ99">
        <v>-0.16819777</v>
      </c>
      <c r="DA99">
        <v>-0.25450494000000001</v>
      </c>
      <c r="DB99">
        <v>0.25513289</v>
      </c>
      <c r="DC99">
        <v>2.5920289999999999E-2</v>
      </c>
      <c r="DD99">
        <v>-2.5292350000000002E-2</v>
      </c>
      <c r="DE99">
        <v>0.26950531</v>
      </c>
      <c r="DF99">
        <v>-0.26887736000000001</v>
      </c>
      <c r="DG99">
        <v>0.1029841</v>
      </c>
      <c r="DH99">
        <v>-0.10235616</v>
      </c>
      <c r="DI99">
        <v>-0.19042195000000001</v>
      </c>
      <c r="DJ99">
        <v>7.7531719999999998E-2</v>
      </c>
      <c r="DK99">
        <v>-0.19522661999999999</v>
      </c>
      <c r="DL99">
        <v>-0.13095082</v>
      </c>
      <c r="DM99">
        <v>-6.0513240000000003E-2</v>
      </c>
      <c r="DN99">
        <v>0.50020885000000004</v>
      </c>
      <c r="DO99">
        <v>0.35778246000000002</v>
      </c>
      <c r="DP99">
        <v>-0.64273818000000005</v>
      </c>
      <c r="DQ99">
        <v>0.94671483000000001</v>
      </c>
      <c r="DR99">
        <v>-0.66113116000000005</v>
      </c>
      <c r="DS99">
        <v>7.7932630000000003E-2</v>
      </c>
      <c r="DT99">
        <v>-0.79014932000000004</v>
      </c>
      <c r="DU99">
        <v>1.3610861400000001</v>
      </c>
      <c r="DV99" s="10">
        <v>-0.64824150000000003</v>
      </c>
      <c r="DW99" s="8" t="s">
        <v>679</v>
      </c>
      <c r="DX99" t="s">
        <v>680</v>
      </c>
      <c r="DY99" s="10" t="s">
        <v>669</v>
      </c>
      <c r="DZ99" s="20">
        <v>36050</v>
      </c>
      <c r="EA99" s="21">
        <v>38508</v>
      </c>
      <c r="EB99" t="s">
        <v>681</v>
      </c>
      <c r="EC99" s="22">
        <v>44245</v>
      </c>
      <c r="ED99" t="b">
        <f t="shared" si="4"/>
        <v>1</v>
      </c>
    </row>
    <row r="100" spans="1:134" x14ac:dyDescent="0.2">
      <c r="A100" s="8" t="s">
        <v>682</v>
      </c>
      <c r="B100" s="8" t="s">
        <v>168</v>
      </c>
      <c r="C100" s="8" t="s">
        <v>147</v>
      </c>
      <c r="D100" s="2" t="s">
        <v>683</v>
      </c>
      <c r="E100" s="4">
        <v>0.56869332460876798</v>
      </c>
      <c r="F100" s="28" t="b">
        <v>0</v>
      </c>
      <c r="G100" s="29">
        <f t="shared" si="5"/>
        <v>5.4790448032823953E-6</v>
      </c>
      <c r="H100" s="5" t="b">
        <f t="shared" si="3"/>
        <v>0</v>
      </c>
      <c r="I100" s="8">
        <v>39</v>
      </c>
      <c r="J100">
        <v>1</v>
      </c>
      <c r="K100">
        <v>32</v>
      </c>
      <c r="L100">
        <v>2349</v>
      </c>
      <c r="M100">
        <v>0</v>
      </c>
      <c r="N100">
        <v>2</v>
      </c>
      <c r="O100">
        <v>52.679995637717703</v>
      </c>
      <c r="P100">
        <v>1</v>
      </c>
      <c r="Q100">
        <v>2</v>
      </c>
      <c r="R100">
        <v>1</v>
      </c>
      <c r="S100" s="10">
        <v>78.900000000000006</v>
      </c>
      <c r="T100" s="8">
        <v>-1.33767961068356</v>
      </c>
      <c r="U100">
        <v>7.5957643648752104E-3</v>
      </c>
      <c r="V100">
        <v>0.64828506625381199</v>
      </c>
      <c r="W100">
        <v>0.99169899450728305</v>
      </c>
      <c r="X100">
        <v>-1.5638459058765199</v>
      </c>
      <c r="Y100">
        <v>-0.70788554533318204</v>
      </c>
      <c r="Z100">
        <v>7.5910520267446602E-2</v>
      </c>
      <c r="AA100">
        <v>-1.4107302381286499</v>
      </c>
      <c r="AB100">
        <v>-0.772121299578298</v>
      </c>
      <c r="AC100">
        <v>-1.38724643350897</v>
      </c>
      <c r="AD100" s="10">
        <v>0.90677596054330001</v>
      </c>
      <c r="AE100" s="8">
        <v>0</v>
      </c>
      <c r="AF100">
        <v>0</v>
      </c>
      <c r="AG100">
        <v>0</v>
      </c>
      <c r="AH100">
        <v>0</v>
      </c>
      <c r="AI100">
        <v>0</v>
      </c>
      <c r="AJ100">
        <v>0</v>
      </c>
      <c r="AK100">
        <v>0</v>
      </c>
      <c r="AL100">
        <v>0</v>
      </c>
      <c r="AM100">
        <v>0</v>
      </c>
      <c r="AN100">
        <v>0</v>
      </c>
      <c r="AO100">
        <v>0</v>
      </c>
      <c r="AP100">
        <v>0</v>
      </c>
      <c r="AQ100">
        <v>0</v>
      </c>
      <c r="AR100">
        <v>0</v>
      </c>
      <c r="AS100">
        <v>0</v>
      </c>
      <c r="AT100">
        <v>0</v>
      </c>
      <c r="AU100">
        <v>0</v>
      </c>
      <c r="AV100">
        <v>0</v>
      </c>
      <c r="AW100">
        <v>1</v>
      </c>
      <c r="AX100">
        <v>0</v>
      </c>
      <c r="AY100">
        <v>0</v>
      </c>
      <c r="AZ100">
        <v>1</v>
      </c>
      <c r="BA100">
        <v>0</v>
      </c>
      <c r="BB100">
        <v>1</v>
      </c>
      <c r="BC100">
        <v>1</v>
      </c>
      <c r="BD100">
        <v>0</v>
      </c>
      <c r="BE100">
        <v>0</v>
      </c>
      <c r="BF100">
        <v>1</v>
      </c>
      <c r="BG100">
        <v>0</v>
      </c>
      <c r="BH100">
        <v>0</v>
      </c>
      <c r="BI100">
        <v>0</v>
      </c>
      <c r="BJ100">
        <v>0</v>
      </c>
      <c r="BK100">
        <v>0</v>
      </c>
      <c r="BL100">
        <v>1</v>
      </c>
      <c r="BM100">
        <v>1</v>
      </c>
      <c r="BN100">
        <v>0</v>
      </c>
      <c r="BO100">
        <v>0</v>
      </c>
      <c r="BP100">
        <v>0</v>
      </c>
      <c r="BQ100">
        <v>0</v>
      </c>
      <c r="BR100">
        <v>1</v>
      </c>
      <c r="BS100">
        <v>0</v>
      </c>
      <c r="BT100" s="10">
        <v>0</v>
      </c>
      <c r="BU100">
        <v>-4.2648743800000002</v>
      </c>
      <c r="BV100">
        <v>0.17994256</v>
      </c>
      <c r="BW100">
        <v>2.5512239999999999E-2</v>
      </c>
      <c r="BX100">
        <v>1.7140852600000001</v>
      </c>
      <c r="BY100">
        <v>1.2451467300000001</v>
      </c>
      <c r="BZ100">
        <v>4.38303536</v>
      </c>
      <c r="CA100">
        <v>1.0542348399999999</v>
      </c>
      <c r="CB100">
        <v>2.36271349</v>
      </c>
      <c r="CC100">
        <v>0</v>
      </c>
      <c r="CD100">
        <v>1.26633956</v>
      </c>
      <c r="CE100">
        <v>1.2966537600000001</v>
      </c>
      <c r="CF100">
        <v>-0.34830556000000001</v>
      </c>
      <c r="CG100">
        <v>0.60595251999999999</v>
      </c>
      <c r="CH100">
        <v>-0.27080598</v>
      </c>
      <c r="CI100">
        <v>0.69837139000000004</v>
      </c>
      <c r="CJ100">
        <v>2.3914729999999999E-2</v>
      </c>
      <c r="CK100">
        <v>-0.35324707</v>
      </c>
      <c r="CL100">
        <v>-4.8291489999999999E-2</v>
      </c>
      <c r="CM100">
        <v>0.58076517999999999</v>
      </c>
      <c r="CN100">
        <v>0.72541518999999999</v>
      </c>
      <c r="CO100">
        <v>-0.20022939000000001</v>
      </c>
      <c r="CP100">
        <v>-0.43475793000000001</v>
      </c>
      <c r="CQ100">
        <v>0.34422587999999998</v>
      </c>
      <c r="CR100">
        <v>-0.48495226000000002</v>
      </c>
      <c r="CS100">
        <v>0.18250256000000001</v>
      </c>
      <c r="CT100">
        <v>-0.16623276000000001</v>
      </c>
      <c r="CU100">
        <v>-9.4743999999999995E-2</v>
      </c>
      <c r="CV100">
        <v>-1.1689752</v>
      </c>
      <c r="CW100">
        <v>-0.52188942000000005</v>
      </c>
      <c r="CX100">
        <v>0.65815442999999996</v>
      </c>
      <c r="CY100">
        <v>9.3649330000000003E-2</v>
      </c>
      <c r="CZ100">
        <v>-0.16819777</v>
      </c>
      <c r="DA100">
        <v>-0.25450494000000001</v>
      </c>
      <c r="DB100">
        <v>0.25513289</v>
      </c>
      <c r="DC100">
        <v>2.5920289999999999E-2</v>
      </c>
      <c r="DD100">
        <v>-2.5292350000000002E-2</v>
      </c>
      <c r="DE100">
        <v>0.26950531</v>
      </c>
      <c r="DF100">
        <v>-0.26887736000000001</v>
      </c>
      <c r="DG100">
        <v>0.1029841</v>
      </c>
      <c r="DH100">
        <v>-0.10235616</v>
      </c>
      <c r="DI100">
        <v>-0.19042195000000001</v>
      </c>
      <c r="DJ100">
        <v>7.7531719999999998E-2</v>
      </c>
      <c r="DK100">
        <v>-0.19522661999999999</v>
      </c>
      <c r="DL100">
        <v>-0.13095082</v>
      </c>
      <c r="DM100">
        <v>-6.0513240000000003E-2</v>
      </c>
      <c r="DN100">
        <v>0.50020885000000004</v>
      </c>
      <c r="DO100">
        <v>0.35778246000000002</v>
      </c>
      <c r="DP100">
        <v>-0.64273818000000005</v>
      </c>
      <c r="DQ100">
        <v>0.94671483000000001</v>
      </c>
      <c r="DR100">
        <v>-0.66113116000000005</v>
      </c>
      <c r="DS100">
        <v>7.7932630000000003E-2</v>
      </c>
      <c r="DT100">
        <v>-0.79014932000000004</v>
      </c>
      <c r="DU100">
        <v>1.3610861400000001</v>
      </c>
      <c r="DV100" s="10">
        <v>-0.64824150000000003</v>
      </c>
      <c r="DW100" s="8" t="s">
        <v>684</v>
      </c>
      <c r="DX100" t="s">
        <v>685</v>
      </c>
      <c r="DY100" s="10" t="s">
        <v>686</v>
      </c>
      <c r="DZ100" s="20">
        <v>35996</v>
      </c>
      <c r="EA100" s="21">
        <v>37642</v>
      </c>
      <c r="EB100" t="s">
        <v>687</v>
      </c>
      <c r="EC100" s="22">
        <v>44025</v>
      </c>
      <c r="ED100" t="b">
        <f t="shared" si="4"/>
        <v>1</v>
      </c>
    </row>
    <row r="101" spans="1:134" x14ac:dyDescent="0.2">
      <c r="A101" s="8" t="s">
        <v>688</v>
      </c>
      <c r="B101" s="8" t="s">
        <v>127</v>
      </c>
      <c r="C101" s="8" t="s">
        <v>154</v>
      </c>
      <c r="D101" s="2" t="s">
        <v>689</v>
      </c>
      <c r="E101" s="4">
        <v>0.55419759405900904</v>
      </c>
      <c r="F101" s="28" t="b">
        <v>0</v>
      </c>
      <c r="G101" s="29">
        <f t="shared" si="5"/>
        <v>0.81793417990208572</v>
      </c>
      <c r="H101" s="5" t="b">
        <f t="shared" si="3"/>
        <v>1</v>
      </c>
      <c r="I101" s="8">
        <v>52</v>
      </c>
      <c r="J101">
        <v>1</v>
      </c>
      <c r="K101">
        <v>33</v>
      </c>
      <c r="L101">
        <v>98</v>
      </c>
      <c r="M101">
        <v>6</v>
      </c>
      <c r="N101">
        <v>2</v>
      </c>
      <c r="O101">
        <v>85.582130362837901</v>
      </c>
      <c r="P101">
        <v>5</v>
      </c>
      <c r="Q101">
        <v>5</v>
      </c>
      <c r="R101">
        <v>3</v>
      </c>
      <c r="S101" s="10">
        <v>75.900000000000006</v>
      </c>
      <c r="T101" s="8">
        <v>-0.116483336885366</v>
      </c>
      <c r="U101">
        <v>7.5957643648752104E-3</v>
      </c>
      <c r="V101">
        <v>0.77748986271695397</v>
      </c>
      <c r="W101">
        <v>-1.6324076907746199</v>
      </c>
      <c r="X101">
        <v>0.34522335867264098</v>
      </c>
      <c r="Y101">
        <v>-0.70788554533318204</v>
      </c>
      <c r="Z101">
        <v>1.2080958578965799</v>
      </c>
      <c r="AA101">
        <v>1.4284752725705201</v>
      </c>
      <c r="AB101">
        <v>1.4079858992310099</v>
      </c>
      <c r="AC101">
        <v>1.7560081436822399E-2</v>
      </c>
      <c r="AD101" s="10">
        <v>0.25946415051833799</v>
      </c>
      <c r="AE101" s="8">
        <v>0</v>
      </c>
      <c r="AF101">
        <v>0</v>
      </c>
      <c r="AG101">
        <v>0</v>
      </c>
      <c r="AH101">
        <v>0</v>
      </c>
      <c r="AI101">
        <v>0</v>
      </c>
      <c r="AJ101">
        <v>0</v>
      </c>
      <c r="AK101">
        <v>0</v>
      </c>
      <c r="AL101">
        <v>0</v>
      </c>
      <c r="AM101">
        <v>0</v>
      </c>
      <c r="AN101">
        <v>0</v>
      </c>
      <c r="AO101">
        <v>0</v>
      </c>
      <c r="AP101">
        <v>0</v>
      </c>
      <c r="AQ101">
        <v>0</v>
      </c>
      <c r="AR101">
        <v>0</v>
      </c>
      <c r="AS101">
        <v>1</v>
      </c>
      <c r="AT101">
        <v>0</v>
      </c>
      <c r="AU101">
        <v>0</v>
      </c>
      <c r="AV101">
        <v>0</v>
      </c>
      <c r="AW101">
        <v>0</v>
      </c>
      <c r="AX101">
        <v>0</v>
      </c>
      <c r="AY101">
        <v>1</v>
      </c>
      <c r="AZ101">
        <v>0</v>
      </c>
      <c r="BA101">
        <v>1</v>
      </c>
      <c r="BB101">
        <v>0</v>
      </c>
      <c r="BC101">
        <v>1</v>
      </c>
      <c r="BD101">
        <v>0</v>
      </c>
      <c r="BE101">
        <v>1</v>
      </c>
      <c r="BF101">
        <v>0</v>
      </c>
      <c r="BG101">
        <v>0</v>
      </c>
      <c r="BH101">
        <v>1</v>
      </c>
      <c r="BI101">
        <v>0</v>
      </c>
      <c r="BJ101">
        <v>0</v>
      </c>
      <c r="BK101">
        <v>0</v>
      </c>
      <c r="BL101">
        <v>0</v>
      </c>
      <c r="BM101">
        <v>0</v>
      </c>
      <c r="BN101">
        <v>0</v>
      </c>
      <c r="BO101">
        <v>1</v>
      </c>
      <c r="BP101">
        <v>0</v>
      </c>
      <c r="BQ101">
        <v>1</v>
      </c>
      <c r="BR101">
        <v>0</v>
      </c>
      <c r="BS101">
        <v>0</v>
      </c>
      <c r="BT101" s="10">
        <v>0</v>
      </c>
      <c r="BU101">
        <v>-4.2648743800000002</v>
      </c>
      <c r="BV101">
        <v>0.17994256</v>
      </c>
      <c r="BW101">
        <v>2.5512239999999999E-2</v>
      </c>
      <c r="BX101">
        <v>1.7140852600000001</v>
      </c>
      <c r="BY101">
        <v>1.2451467300000001</v>
      </c>
      <c r="BZ101">
        <v>4.38303536</v>
      </c>
      <c r="CA101">
        <v>1.0542348399999999</v>
      </c>
      <c r="CB101">
        <v>2.36271349</v>
      </c>
      <c r="CC101">
        <v>0</v>
      </c>
      <c r="CD101">
        <v>1.26633956</v>
      </c>
      <c r="CE101">
        <v>1.2966537600000001</v>
      </c>
      <c r="CF101">
        <v>-0.34830556000000001</v>
      </c>
      <c r="CG101">
        <v>0.60595251999999999</v>
      </c>
      <c r="CH101">
        <v>-0.27080598</v>
      </c>
      <c r="CI101">
        <v>0.69837139000000004</v>
      </c>
      <c r="CJ101">
        <v>2.3914729999999999E-2</v>
      </c>
      <c r="CK101">
        <v>-0.35324707</v>
      </c>
      <c r="CL101">
        <v>-4.8291489999999999E-2</v>
      </c>
      <c r="CM101">
        <v>0.58076517999999999</v>
      </c>
      <c r="CN101">
        <v>0.72541518999999999</v>
      </c>
      <c r="CO101">
        <v>-0.20022939000000001</v>
      </c>
      <c r="CP101">
        <v>-0.43475793000000001</v>
      </c>
      <c r="CQ101">
        <v>0.34422587999999998</v>
      </c>
      <c r="CR101">
        <v>-0.48495226000000002</v>
      </c>
      <c r="CS101">
        <v>0.18250256000000001</v>
      </c>
      <c r="CT101">
        <v>-0.16623276000000001</v>
      </c>
      <c r="CU101">
        <v>-9.4743999999999995E-2</v>
      </c>
      <c r="CV101">
        <v>-1.1689752</v>
      </c>
      <c r="CW101">
        <v>-0.52188942000000005</v>
      </c>
      <c r="CX101">
        <v>0.65815442999999996</v>
      </c>
      <c r="CY101">
        <v>9.3649330000000003E-2</v>
      </c>
      <c r="CZ101">
        <v>-0.16819777</v>
      </c>
      <c r="DA101">
        <v>-0.25450494000000001</v>
      </c>
      <c r="DB101">
        <v>0.25513289</v>
      </c>
      <c r="DC101">
        <v>2.5920289999999999E-2</v>
      </c>
      <c r="DD101">
        <v>-2.5292350000000002E-2</v>
      </c>
      <c r="DE101">
        <v>0.26950531</v>
      </c>
      <c r="DF101">
        <v>-0.26887736000000001</v>
      </c>
      <c r="DG101">
        <v>0.1029841</v>
      </c>
      <c r="DH101">
        <v>-0.10235616</v>
      </c>
      <c r="DI101">
        <v>-0.19042195000000001</v>
      </c>
      <c r="DJ101">
        <v>7.7531719999999998E-2</v>
      </c>
      <c r="DK101">
        <v>-0.19522661999999999</v>
      </c>
      <c r="DL101">
        <v>-0.13095082</v>
      </c>
      <c r="DM101">
        <v>-6.0513240000000003E-2</v>
      </c>
      <c r="DN101">
        <v>0.50020885000000004</v>
      </c>
      <c r="DO101">
        <v>0.35778246000000002</v>
      </c>
      <c r="DP101">
        <v>-0.64273818000000005</v>
      </c>
      <c r="DQ101">
        <v>0.94671483000000001</v>
      </c>
      <c r="DR101">
        <v>-0.66113116000000005</v>
      </c>
      <c r="DS101">
        <v>7.7932630000000003E-2</v>
      </c>
      <c r="DT101">
        <v>-0.79014932000000004</v>
      </c>
      <c r="DU101">
        <v>1.3610861400000001</v>
      </c>
      <c r="DV101" s="10">
        <v>-0.64824150000000003</v>
      </c>
      <c r="DW101" s="8" t="s">
        <v>690</v>
      </c>
      <c r="DX101" t="s">
        <v>691</v>
      </c>
      <c r="DY101" s="10" t="s">
        <v>225</v>
      </c>
      <c r="DZ101" s="20">
        <v>35861</v>
      </c>
      <c r="EA101" s="21">
        <v>36054</v>
      </c>
      <c r="EB101" t="s">
        <v>692</v>
      </c>
      <c r="EC101" s="22">
        <v>45070</v>
      </c>
      <c r="ED101" t="b">
        <f t="shared" si="4"/>
        <v>0</v>
      </c>
    </row>
    <row r="102" spans="1:134" x14ac:dyDescent="0.2">
      <c r="A102" s="8" t="s">
        <v>693</v>
      </c>
      <c r="B102" s="8" t="s">
        <v>119</v>
      </c>
      <c r="C102" s="8" t="s">
        <v>120</v>
      </c>
      <c r="D102" s="2" t="s">
        <v>694</v>
      </c>
      <c r="E102" s="4">
        <v>0.54516609100542301</v>
      </c>
      <c r="F102" s="28" t="b">
        <v>0</v>
      </c>
      <c r="G102" s="29">
        <f t="shared" si="5"/>
        <v>9.6624619670071727E-6</v>
      </c>
      <c r="H102" s="5" t="b">
        <f t="shared" si="3"/>
        <v>0</v>
      </c>
      <c r="I102" s="8">
        <v>65</v>
      </c>
      <c r="J102">
        <v>1</v>
      </c>
      <c r="K102">
        <v>21</v>
      </c>
      <c r="L102">
        <v>690</v>
      </c>
      <c r="M102">
        <v>2</v>
      </c>
      <c r="N102">
        <v>1</v>
      </c>
      <c r="O102">
        <v>99.999712169378398</v>
      </c>
      <c r="P102">
        <v>3</v>
      </c>
      <c r="Q102">
        <v>3</v>
      </c>
      <c r="R102">
        <v>2</v>
      </c>
      <c r="S102" s="10">
        <v>81.599999999999994</v>
      </c>
      <c r="T102" s="8">
        <v>1.1047129369128199</v>
      </c>
      <c r="U102">
        <v>7.5957643648752104E-3</v>
      </c>
      <c r="V102">
        <v>-0.77296769484074401</v>
      </c>
      <c r="W102">
        <v>-0.942282787315324</v>
      </c>
      <c r="X102">
        <v>-0.92748948436013701</v>
      </c>
      <c r="Y102">
        <v>-1.4044518876044501</v>
      </c>
      <c r="Z102">
        <v>1.7042148745441901</v>
      </c>
      <c r="AA102">
        <v>8.8725172209350497E-3</v>
      </c>
      <c r="AB102">
        <v>-4.5418899975194001E-2</v>
      </c>
      <c r="AC102">
        <v>-0.68484317603607703</v>
      </c>
      <c r="AD102" s="10">
        <v>1.4893565895657599</v>
      </c>
      <c r="AE102" s="8">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1</v>
      </c>
      <c r="AZ102">
        <v>0</v>
      </c>
      <c r="BA102">
        <v>1</v>
      </c>
      <c r="BB102">
        <v>0</v>
      </c>
      <c r="BC102">
        <v>0</v>
      </c>
      <c r="BD102">
        <v>1</v>
      </c>
      <c r="BE102">
        <v>0</v>
      </c>
      <c r="BF102">
        <v>1</v>
      </c>
      <c r="BG102">
        <v>0</v>
      </c>
      <c r="BH102">
        <v>0</v>
      </c>
      <c r="BI102">
        <v>0</v>
      </c>
      <c r="BJ102">
        <v>0</v>
      </c>
      <c r="BK102">
        <v>1</v>
      </c>
      <c r="BL102">
        <v>0</v>
      </c>
      <c r="BM102">
        <v>0</v>
      </c>
      <c r="BN102">
        <v>1</v>
      </c>
      <c r="BO102">
        <v>0</v>
      </c>
      <c r="BP102">
        <v>0</v>
      </c>
      <c r="BQ102">
        <v>0</v>
      </c>
      <c r="BR102">
        <v>0</v>
      </c>
      <c r="BS102">
        <v>0</v>
      </c>
      <c r="BT102" s="10">
        <v>1</v>
      </c>
      <c r="BU102">
        <v>-4.2648743800000002</v>
      </c>
      <c r="BV102">
        <v>0.17994256</v>
      </c>
      <c r="BW102">
        <v>2.5512239999999999E-2</v>
      </c>
      <c r="BX102">
        <v>1.7140852600000001</v>
      </c>
      <c r="BY102">
        <v>1.2451467300000001</v>
      </c>
      <c r="BZ102">
        <v>4.38303536</v>
      </c>
      <c r="CA102">
        <v>1.0542348399999999</v>
      </c>
      <c r="CB102">
        <v>2.36271349</v>
      </c>
      <c r="CC102">
        <v>0</v>
      </c>
      <c r="CD102">
        <v>1.26633956</v>
      </c>
      <c r="CE102">
        <v>1.2966537600000001</v>
      </c>
      <c r="CF102">
        <v>-0.34830556000000001</v>
      </c>
      <c r="CG102">
        <v>0.60595251999999999</v>
      </c>
      <c r="CH102">
        <v>-0.27080598</v>
      </c>
      <c r="CI102">
        <v>0.69837139000000004</v>
      </c>
      <c r="CJ102">
        <v>2.3914729999999999E-2</v>
      </c>
      <c r="CK102">
        <v>-0.35324707</v>
      </c>
      <c r="CL102">
        <v>-4.8291489999999999E-2</v>
      </c>
      <c r="CM102">
        <v>0.58076517999999999</v>
      </c>
      <c r="CN102">
        <v>0.72541518999999999</v>
      </c>
      <c r="CO102">
        <v>-0.20022939000000001</v>
      </c>
      <c r="CP102">
        <v>-0.43475793000000001</v>
      </c>
      <c r="CQ102">
        <v>0.34422587999999998</v>
      </c>
      <c r="CR102">
        <v>-0.48495226000000002</v>
      </c>
      <c r="CS102">
        <v>0.18250256000000001</v>
      </c>
      <c r="CT102">
        <v>-0.16623276000000001</v>
      </c>
      <c r="CU102">
        <v>-9.4743999999999995E-2</v>
      </c>
      <c r="CV102">
        <v>-1.1689752</v>
      </c>
      <c r="CW102">
        <v>-0.52188942000000005</v>
      </c>
      <c r="CX102">
        <v>0.65815442999999996</v>
      </c>
      <c r="CY102">
        <v>9.3649330000000003E-2</v>
      </c>
      <c r="CZ102">
        <v>-0.16819777</v>
      </c>
      <c r="DA102">
        <v>-0.25450494000000001</v>
      </c>
      <c r="DB102">
        <v>0.25513289</v>
      </c>
      <c r="DC102">
        <v>2.5920289999999999E-2</v>
      </c>
      <c r="DD102">
        <v>-2.5292350000000002E-2</v>
      </c>
      <c r="DE102">
        <v>0.26950531</v>
      </c>
      <c r="DF102">
        <v>-0.26887736000000001</v>
      </c>
      <c r="DG102">
        <v>0.1029841</v>
      </c>
      <c r="DH102">
        <v>-0.10235616</v>
      </c>
      <c r="DI102">
        <v>-0.19042195000000001</v>
      </c>
      <c r="DJ102">
        <v>7.7531719999999998E-2</v>
      </c>
      <c r="DK102">
        <v>-0.19522661999999999</v>
      </c>
      <c r="DL102">
        <v>-0.13095082</v>
      </c>
      <c r="DM102">
        <v>-6.0513240000000003E-2</v>
      </c>
      <c r="DN102">
        <v>0.50020885000000004</v>
      </c>
      <c r="DO102">
        <v>0.35778246000000002</v>
      </c>
      <c r="DP102">
        <v>-0.64273818000000005</v>
      </c>
      <c r="DQ102">
        <v>0.94671483000000001</v>
      </c>
      <c r="DR102">
        <v>-0.66113116000000005</v>
      </c>
      <c r="DS102">
        <v>7.7932630000000003E-2</v>
      </c>
      <c r="DT102">
        <v>-0.79014932000000004</v>
      </c>
      <c r="DU102">
        <v>1.3610861400000001</v>
      </c>
      <c r="DV102" s="10">
        <v>-0.64824150000000003</v>
      </c>
      <c r="DW102" s="8" t="s">
        <v>695</v>
      </c>
      <c r="DX102" t="s">
        <v>696</v>
      </c>
      <c r="DY102" s="10" t="s">
        <v>697</v>
      </c>
      <c r="DZ102" s="20">
        <v>37050</v>
      </c>
      <c r="EA102" s="21">
        <v>38849</v>
      </c>
      <c r="EB102" t="s">
        <v>698</v>
      </c>
      <c r="EC102" s="22">
        <v>44630</v>
      </c>
      <c r="ED102" t="b">
        <f t="shared" si="4"/>
        <v>1</v>
      </c>
    </row>
    <row r="103" spans="1:134" x14ac:dyDescent="0.2">
      <c r="A103" s="8" t="s">
        <v>699</v>
      </c>
      <c r="B103" s="8" t="s">
        <v>127</v>
      </c>
      <c r="C103" s="8" t="s">
        <v>147</v>
      </c>
      <c r="D103" s="2" t="s">
        <v>700</v>
      </c>
      <c r="E103" s="4">
        <v>0.54532469828179397</v>
      </c>
      <c r="F103" s="28" t="b">
        <v>0</v>
      </c>
      <c r="G103" s="29">
        <f t="shared" si="5"/>
        <v>1.2361103663594319E-5</v>
      </c>
      <c r="H103" s="5" t="b">
        <f t="shared" si="3"/>
        <v>0</v>
      </c>
      <c r="I103" s="8">
        <v>35</v>
      </c>
      <c r="J103">
        <v>3</v>
      </c>
      <c r="K103">
        <v>19</v>
      </c>
      <c r="L103">
        <v>390</v>
      </c>
      <c r="M103">
        <v>2</v>
      </c>
      <c r="N103">
        <v>5</v>
      </c>
      <c r="O103">
        <v>70.912349140897206</v>
      </c>
      <c r="P103">
        <v>3</v>
      </c>
      <c r="Q103">
        <v>4</v>
      </c>
      <c r="R103">
        <v>1</v>
      </c>
      <c r="S103" s="10">
        <v>84.9</v>
      </c>
      <c r="T103" s="8">
        <v>-1.7134323103137701</v>
      </c>
      <c r="U103">
        <v>2.03313292833161</v>
      </c>
      <c r="V103">
        <v>-1.03137728776702</v>
      </c>
      <c r="W103">
        <v>-1.2920082451494299</v>
      </c>
      <c r="X103">
        <v>-0.92748948436013701</v>
      </c>
      <c r="Y103">
        <v>1.38181348148064</v>
      </c>
      <c r="Z103">
        <v>0.70329848397336903</v>
      </c>
      <c r="AA103">
        <v>8.8725172209350497E-3</v>
      </c>
      <c r="AB103">
        <v>0.68128349962791002</v>
      </c>
      <c r="AC103">
        <v>-1.38724643350897</v>
      </c>
      <c r="AD103" s="10">
        <v>2.2013995805932201</v>
      </c>
      <c r="AE103" s="8">
        <v>0</v>
      </c>
      <c r="AF103">
        <v>0</v>
      </c>
      <c r="AG103">
        <v>0</v>
      </c>
      <c r="AH103">
        <v>0</v>
      </c>
      <c r="AI103">
        <v>0</v>
      </c>
      <c r="AJ103">
        <v>1</v>
      </c>
      <c r="AK103">
        <v>0</v>
      </c>
      <c r="AL103">
        <v>0</v>
      </c>
      <c r="AM103">
        <v>0</v>
      </c>
      <c r="AN103">
        <v>0</v>
      </c>
      <c r="AO103">
        <v>0</v>
      </c>
      <c r="AP103">
        <v>0</v>
      </c>
      <c r="AQ103">
        <v>0</v>
      </c>
      <c r="AR103">
        <v>0</v>
      </c>
      <c r="AS103">
        <v>0</v>
      </c>
      <c r="AT103">
        <v>0</v>
      </c>
      <c r="AU103">
        <v>0</v>
      </c>
      <c r="AV103">
        <v>0</v>
      </c>
      <c r="AW103">
        <v>0</v>
      </c>
      <c r="AX103">
        <v>0</v>
      </c>
      <c r="AY103">
        <v>1</v>
      </c>
      <c r="AZ103">
        <v>0</v>
      </c>
      <c r="BA103">
        <v>1</v>
      </c>
      <c r="BB103">
        <v>0</v>
      </c>
      <c r="BC103">
        <v>1</v>
      </c>
      <c r="BD103">
        <v>0</v>
      </c>
      <c r="BE103">
        <v>0</v>
      </c>
      <c r="BF103">
        <v>1</v>
      </c>
      <c r="BG103">
        <v>0</v>
      </c>
      <c r="BH103">
        <v>0</v>
      </c>
      <c r="BI103">
        <v>0</v>
      </c>
      <c r="BJ103">
        <v>0</v>
      </c>
      <c r="BK103">
        <v>1</v>
      </c>
      <c r="BL103">
        <v>0</v>
      </c>
      <c r="BM103">
        <v>0</v>
      </c>
      <c r="BN103">
        <v>0</v>
      </c>
      <c r="BO103">
        <v>0</v>
      </c>
      <c r="BP103">
        <v>1</v>
      </c>
      <c r="BQ103">
        <v>1</v>
      </c>
      <c r="BR103">
        <v>0</v>
      </c>
      <c r="BS103">
        <v>0</v>
      </c>
      <c r="BT103" s="10">
        <v>0</v>
      </c>
      <c r="BU103">
        <v>-4.2648743800000002</v>
      </c>
      <c r="BV103">
        <v>0.17994256</v>
      </c>
      <c r="BW103">
        <v>2.5512239999999999E-2</v>
      </c>
      <c r="BX103">
        <v>1.7140852600000001</v>
      </c>
      <c r="BY103">
        <v>1.2451467300000001</v>
      </c>
      <c r="BZ103">
        <v>4.38303536</v>
      </c>
      <c r="CA103">
        <v>1.0542348399999999</v>
      </c>
      <c r="CB103">
        <v>2.36271349</v>
      </c>
      <c r="CC103">
        <v>0</v>
      </c>
      <c r="CD103">
        <v>1.26633956</v>
      </c>
      <c r="CE103">
        <v>1.2966537600000001</v>
      </c>
      <c r="CF103">
        <v>-0.34830556000000001</v>
      </c>
      <c r="CG103">
        <v>0.60595251999999999</v>
      </c>
      <c r="CH103">
        <v>-0.27080598</v>
      </c>
      <c r="CI103">
        <v>0.69837139000000004</v>
      </c>
      <c r="CJ103">
        <v>2.3914729999999999E-2</v>
      </c>
      <c r="CK103">
        <v>-0.35324707</v>
      </c>
      <c r="CL103">
        <v>-4.8291489999999999E-2</v>
      </c>
      <c r="CM103">
        <v>0.58076517999999999</v>
      </c>
      <c r="CN103">
        <v>0.72541518999999999</v>
      </c>
      <c r="CO103">
        <v>-0.20022939000000001</v>
      </c>
      <c r="CP103">
        <v>-0.43475793000000001</v>
      </c>
      <c r="CQ103">
        <v>0.34422587999999998</v>
      </c>
      <c r="CR103">
        <v>-0.48495226000000002</v>
      </c>
      <c r="CS103">
        <v>0.18250256000000001</v>
      </c>
      <c r="CT103">
        <v>-0.16623276000000001</v>
      </c>
      <c r="CU103">
        <v>-9.4743999999999995E-2</v>
      </c>
      <c r="CV103">
        <v>-1.1689752</v>
      </c>
      <c r="CW103">
        <v>-0.52188942000000005</v>
      </c>
      <c r="CX103">
        <v>0.65815442999999996</v>
      </c>
      <c r="CY103">
        <v>9.3649330000000003E-2</v>
      </c>
      <c r="CZ103">
        <v>-0.16819777</v>
      </c>
      <c r="DA103">
        <v>-0.25450494000000001</v>
      </c>
      <c r="DB103">
        <v>0.25513289</v>
      </c>
      <c r="DC103">
        <v>2.5920289999999999E-2</v>
      </c>
      <c r="DD103">
        <v>-2.5292350000000002E-2</v>
      </c>
      <c r="DE103">
        <v>0.26950531</v>
      </c>
      <c r="DF103">
        <v>-0.26887736000000001</v>
      </c>
      <c r="DG103">
        <v>0.1029841</v>
      </c>
      <c r="DH103">
        <v>-0.10235616</v>
      </c>
      <c r="DI103">
        <v>-0.19042195000000001</v>
      </c>
      <c r="DJ103">
        <v>7.7531719999999998E-2</v>
      </c>
      <c r="DK103">
        <v>-0.19522661999999999</v>
      </c>
      <c r="DL103">
        <v>-0.13095082</v>
      </c>
      <c r="DM103">
        <v>-6.0513240000000003E-2</v>
      </c>
      <c r="DN103">
        <v>0.50020885000000004</v>
      </c>
      <c r="DO103">
        <v>0.35778246000000002</v>
      </c>
      <c r="DP103">
        <v>-0.64273818000000005</v>
      </c>
      <c r="DQ103">
        <v>0.94671483000000001</v>
      </c>
      <c r="DR103">
        <v>-0.66113116000000005</v>
      </c>
      <c r="DS103">
        <v>7.7932630000000003E-2</v>
      </c>
      <c r="DT103">
        <v>-0.79014932000000004</v>
      </c>
      <c r="DU103">
        <v>1.3610861400000001</v>
      </c>
      <c r="DV103" s="10">
        <v>-0.64824150000000003</v>
      </c>
      <c r="DW103" s="8" t="s">
        <v>701</v>
      </c>
      <c r="DX103" t="s">
        <v>702</v>
      </c>
      <c r="DY103" s="10" t="s">
        <v>703</v>
      </c>
      <c r="DZ103" s="20">
        <v>35688</v>
      </c>
      <c r="EA103" s="21">
        <v>38813</v>
      </c>
      <c r="EB103" t="s">
        <v>704</v>
      </c>
      <c r="EC103" s="22">
        <v>44505</v>
      </c>
      <c r="ED103" t="b">
        <f t="shared" si="4"/>
        <v>1</v>
      </c>
    </row>
    <row r="104" spans="1:134" x14ac:dyDescent="0.2">
      <c r="A104" s="8" t="s">
        <v>705</v>
      </c>
      <c r="B104" s="8" t="s">
        <v>168</v>
      </c>
      <c r="C104" s="8" t="s">
        <v>195</v>
      </c>
      <c r="D104" s="2" t="s">
        <v>706</v>
      </c>
      <c r="E104" s="4">
        <v>0.52446698203125697</v>
      </c>
      <c r="F104" s="28" t="b">
        <v>0</v>
      </c>
      <c r="G104" s="29">
        <f t="shared" si="5"/>
        <v>5.5950418703931085E-7</v>
      </c>
      <c r="H104" s="5" t="b">
        <f t="shared" si="3"/>
        <v>0</v>
      </c>
      <c r="I104" s="8">
        <v>38</v>
      </c>
      <c r="J104">
        <v>1</v>
      </c>
      <c r="K104">
        <v>18</v>
      </c>
      <c r="L104">
        <v>2168</v>
      </c>
      <c r="M104">
        <v>2</v>
      </c>
      <c r="N104">
        <v>1</v>
      </c>
      <c r="O104">
        <v>50.566824348962001</v>
      </c>
      <c r="P104">
        <v>5</v>
      </c>
      <c r="Q104">
        <v>1</v>
      </c>
      <c r="R104">
        <v>1</v>
      </c>
      <c r="S104" s="10">
        <v>75.3</v>
      </c>
      <c r="T104" s="8">
        <v>-1.4316177855911101</v>
      </c>
      <c r="U104">
        <v>7.5957643648752104E-3</v>
      </c>
      <c r="V104">
        <v>-1.16058208423016</v>
      </c>
      <c r="W104">
        <v>0.78069796828070503</v>
      </c>
      <c r="X104">
        <v>-0.92748948436013701</v>
      </c>
      <c r="Y104">
        <v>-1.4044518876044501</v>
      </c>
      <c r="Z104">
        <v>3.19482661972247E-3</v>
      </c>
      <c r="AA104">
        <v>1.4284752725705201</v>
      </c>
      <c r="AB104">
        <v>-1.4988236991813999</v>
      </c>
      <c r="AC104">
        <v>-1.38724643350897</v>
      </c>
      <c r="AD104" s="10">
        <v>0.13000178851334401</v>
      </c>
      <c r="AE104" s="8">
        <v>0</v>
      </c>
      <c r="AF104">
        <v>0</v>
      </c>
      <c r="AG104">
        <v>0</v>
      </c>
      <c r="AH104">
        <v>0</v>
      </c>
      <c r="AI104">
        <v>0</v>
      </c>
      <c r="AJ104">
        <v>0</v>
      </c>
      <c r="AK104">
        <v>0</v>
      </c>
      <c r="AL104">
        <v>0</v>
      </c>
      <c r="AM104">
        <v>0</v>
      </c>
      <c r="AN104">
        <v>0</v>
      </c>
      <c r="AO104">
        <v>0</v>
      </c>
      <c r="AP104">
        <v>0</v>
      </c>
      <c r="AQ104">
        <v>0</v>
      </c>
      <c r="AR104">
        <v>0</v>
      </c>
      <c r="AS104">
        <v>1</v>
      </c>
      <c r="AT104">
        <v>0</v>
      </c>
      <c r="AU104">
        <v>0</v>
      </c>
      <c r="AV104">
        <v>0</v>
      </c>
      <c r="AW104">
        <v>0</v>
      </c>
      <c r="AX104">
        <v>0</v>
      </c>
      <c r="AY104">
        <v>1</v>
      </c>
      <c r="AZ104">
        <v>0</v>
      </c>
      <c r="BA104">
        <v>0</v>
      </c>
      <c r="BB104">
        <v>1</v>
      </c>
      <c r="BC104">
        <v>0</v>
      </c>
      <c r="BD104">
        <v>1</v>
      </c>
      <c r="BE104">
        <v>1</v>
      </c>
      <c r="BF104">
        <v>0</v>
      </c>
      <c r="BG104">
        <v>0</v>
      </c>
      <c r="BH104">
        <v>0</v>
      </c>
      <c r="BI104">
        <v>0</v>
      </c>
      <c r="BJ104">
        <v>0</v>
      </c>
      <c r="BK104">
        <v>1</v>
      </c>
      <c r="BL104">
        <v>0</v>
      </c>
      <c r="BM104">
        <v>0</v>
      </c>
      <c r="BN104">
        <v>0</v>
      </c>
      <c r="BO104">
        <v>1</v>
      </c>
      <c r="BP104">
        <v>0</v>
      </c>
      <c r="BQ104">
        <v>1</v>
      </c>
      <c r="BR104">
        <v>0</v>
      </c>
      <c r="BS104">
        <v>0</v>
      </c>
      <c r="BT104" s="10">
        <v>0</v>
      </c>
      <c r="BU104">
        <v>-4.2648743800000002</v>
      </c>
      <c r="BV104">
        <v>0.17994256</v>
      </c>
      <c r="BW104">
        <v>2.5512239999999999E-2</v>
      </c>
      <c r="BX104">
        <v>1.7140852600000001</v>
      </c>
      <c r="BY104">
        <v>1.2451467300000001</v>
      </c>
      <c r="BZ104">
        <v>4.38303536</v>
      </c>
      <c r="CA104">
        <v>1.0542348399999999</v>
      </c>
      <c r="CB104">
        <v>2.36271349</v>
      </c>
      <c r="CC104">
        <v>0</v>
      </c>
      <c r="CD104">
        <v>1.26633956</v>
      </c>
      <c r="CE104">
        <v>1.2966537600000001</v>
      </c>
      <c r="CF104">
        <v>-0.34830556000000001</v>
      </c>
      <c r="CG104">
        <v>0.60595251999999999</v>
      </c>
      <c r="CH104">
        <v>-0.27080598</v>
      </c>
      <c r="CI104">
        <v>0.69837139000000004</v>
      </c>
      <c r="CJ104">
        <v>2.3914729999999999E-2</v>
      </c>
      <c r="CK104">
        <v>-0.35324707</v>
      </c>
      <c r="CL104">
        <v>-4.8291489999999999E-2</v>
      </c>
      <c r="CM104">
        <v>0.58076517999999999</v>
      </c>
      <c r="CN104">
        <v>0.72541518999999999</v>
      </c>
      <c r="CO104">
        <v>-0.20022939000000001</v>
      </c>
      <c r="CP104">
        <v>-0.43475793000000001</v>
      </c>
      <c r="CQ104">
        <v>0.34422587999999998</v>
      </c>
      <c r="CR104">
        <v>-0.48495226000000002</v>
      </c>
      <c r="CS104">
        <v>0.18250256000000001</v>
      </c>
      <c r="CT104">
        <v>-0.16623276000000001</v>
      </c>
      <c r="CU104">
        <v>-9.4743999999999995E-2</v>
      </c>
      <c r="CV104">
        <v>-1.1689752</v>
      </c>
      <c r="CW104">
        <v>-0.52188942000000005</v>
      </c>
      <c r="CX104">
        <v>0.65815442999999996</v>
      </c>
      <c r="CY104">
        <v>9.3649330000000003E-2</v>
      </c>
      <c r="CZ104">
        <v>-0.16819777</v>
      </c>
      <c r="DA104">
        <v>-0.25450494000000001</v>
      </c>
      <c r="DB104">
        <v>0.25513289</v>
      </c>
      <c r="DC104">
        <v>2.5920289999999999E-2</v>
      </c>
      <c r="DD104">
        <v>-2.5292350000000002E-2</v>
      </c>
      <c r="DE104">
        <v>0.26950531</v>
      </c>
      <c r="DF104">
        <v>-0.26887736000000001</v>
      </c>
      <c r="DG104">
        <v>0.1029841</v>
      </c>
      <c r="DH104">
        <v>-0.10235616</v>
      </c>
      <c r="DI104">
        <v>-0.19042195000000001</v>
      </c>
      <c r="DJ104">
        <v>7.7531719999999998E-2</v>
      </c>
      <c r="DK104">
        <v>-0.19522661999999999</v>
      </c>
      <c r="DL104">
        <v>-0.13095082</v>
      </c>
      <c r="DM104">
        <v>-6.0513240000000003E-2</v>
      </c>
      <c r="DN104">
        <v>0.50020885000000004</v>
      </c>
      <c r="DO104">
        <v>0.35778246000000002</v>
      </c>
      <c r="DP104">
        <v>-0.64273818000000005</v>
      </c>
      <c r="DQ104">
        <v>0.94671483000000001</v>
      </c>
      <c r="DR104">
        <v>-0.66113116000000005</v>
      </c>
      <c r="DS104">
        <v>7.7932630000000003E-2</v>
      </c>
      <c r="DT104">
        <v>-0.79014932000000004</v>
      </c>
      <c r="DU104">
        <v>1.3610861400000001</v>
      </c>
      <c r="DV104" s="10">
        <v>-0.64824150000000003</v>
      </c>
      <c r="DW104" s="8" t="s">
        <v>707</v>
      </c>
      <c r="DX104" t="s">
        <v>708</v>
      </c>
      <c r="DY104" s="10" t="s">
        <v>697</v>
      </c>
      <c r="DZ104" s="20">
        <v>36291</v>
      </c>
      <c r="EA104" s="21">
        <v>37906</v>
      </c>
      <c r="EB104" t="s">
        <v>709</v>
      </c>
      <c r="EC104" s="22">
        <v>45004</v>
      </c>
      <c r="ED104" t="b">
        <f t="shared" si="4"/>
        <v>1</v>
      </c>
    </row>
    <row r="105" spans="1:134" x14ac:dyDescent="0.2">
      <c r="A105" s="8" t="s">
        <v>710</v>
      </c>
      <c r="B105" s="8" t="s">
        <v>168</v>
      </c>
      <c r="C105" s="8" t="s">
        <v>181</v>
      </c>
      <c r="D105" s="2" t="s">
        <v>711</v>
      </c>
      <c r="E105" s="4">
        <v>0.70553494181477405</v>
      </c>
      <c r="F105" s="28" t="b">
        <v>1</v>
      </c>
      <c r="G105" s="29">
        <f t="shared" si="5"/>
        <v>0.15271671054048855</v>
      </c>
      <c r="H105" s="5" t="b">
        <f t="shared" si="3"/>
        <v>0</v>
      </c>
      <c r="I105" s="8">
        <v>62</v>
      </c>
      <c r="J105">
        <v>0</v>
      </c>
      <c r="K105">
        <v>22</v>
      </c>
      <c r="L105">
        <v>2585</v>
      </c>
      <c r="M105">
        <v>3</v>
      </c>
      <c r="N105">
        <v>5</v>
      </c>
      <c r="O105">
        <v>47.767470907387398</v>
      </c>
      <c r="P105">
        <v>5</v>
      </c>
      <c r="Q105">
        <v>3</v>
      </c>
      <c r="R105">
        <v>4</v>
      </c>
      <c r="S105" s="10">
        <v>78.7</v>
      </c>
      <c r="T105" s="8">
        <v>0.82289841219016902</v>
      </c>
      <c r="U105">
        <v>-1.00517281761849</v>
      </c>
      <c r="V105">
        <v>-0.64376289837760303</v>
      </c>
      <c r="W105">
        <v>1.2668163546701099</v>
      </c>
      <c r="X105">
        <v>-0.60931127360194304</v>
      </c>
      <c r="Y105">
        <v>1.38181348148064</v>
      </c>
      <c r="Z105">
        <v>-9.3132872110801596E-2</v>
      </c>
      <c r="AA105">
        <v>1.4284752725705201</v>
      </c>
      <c r="AB105">
        <v>-4.5418899975194001E-2</v>
      </c>
      <c r="AC105">
        <v>0.71996333890972197</v>
      </c>
      <c r="AD105" s="10">
        <v>0.86362183987496799</v>
      </c>
      <c r="AE105" s="8">
        <v>0</v>
      </c>
      <c r="AF105">
        <v>0</v>
      </c>
      <c r="AG105">
        <v>1</v>
      </c>
      <c r="AH105">
        <v>0</v>
      </c>
      <c r="AI105">
        <v>0</v>
      </c>
      <c r="AJ105">
        <v>0</v>
      </c>
      <c r="AK105">
        <v>0</v>
      </c>
      <c r="AL105">
        <v>0</v>
      </c>
      <c r="AM105">
        <v>0</v>
      </c>
      <c r="AN105">
        <v>0</v>
      </c>
      <c r="AO105">
        <v>0</v>
      </c>
      <c r="AP105">
        <v>0</v>
      </c>
      <c r="AQ105">
        <v>0</v>
      </c>
      <c r="AR105">
        <v>0</v>
      </c>
      <c r="AS105">
        <v>0</v>
      </c>
      <c r="AT105">
        <v>0</v>
      </c>
      <c r="AU105">
        <v>0</v>
      </c>
      <c r="AV105">
        <v>0</v>
      </c>
      <c r="AW105">
        <v>0</v>
      </c>
      <c r="AX105">
        <v>0</v>
      </c>
      <c r="AY105">
        <v>1</v>
      </c>
      <c r="AZ105">
        <v>0</v>
      </c>
      <c r="BA105">
        <v>1</v>
      </c>
      <c r="BB105">
        <v>0</v>
      </c>
      <c r="BC105">
        <v>1</v>
      </c>
      <c r="BD105">
        <v>0</v>
      </c>
      <c r="BE105">
        <v>0</v>
      </c>
      <c r="BF105">
        <v>1</v>
      </c>
      <c r="BG105">
        <v>0</v>
      </c>
      <c r="BH105">
        <v>0</v>
      </c>
      <c r="BI105">
        <v>0</v>
      </c>
      <c r="BJ105">
        <v>1</v>
      </c>
      <c r="BK105">
        <v>0</v>
      </c>
      <c r="BL105">
        <v>0</v>
      </c>
      <c r="BM105">
        <v>0</v>
      </c>
      <c r="BN105">
        <v>0</v>
      </c>
      <c r="BO105">
        <v>1</v>
      </c>
      <c r="BP105">
        <v>0</v>
      </c>
      <c r="BQ105">
        <v>0</v>
      </c>
      <c r="BR105">
        <v>0</v>
      </c>
      <c r="BS105">
        <v>1</v>
      </c>
      <c r="BT105" s="10">
        <v>0</v>
      </c>
      <c r="BU105">
        <v>-4.2648743800000002</v>
      </c>
      <c r="BV105">
        <v>0.17994256</v>
      </c>
      <c r="BW105">
        <v>2.5512239999999999E-2</v>
      </c>
      <c r="BX105">
        <v>1.7140852600000001</v>
      </c>
      <c r="BY105">
        <v>1.2451467300000001</v>
      </c>
      <c r="BZ105">
        <v>4.38303536</v>
      </c>
      <c r="CA105">
        <v>1.0542348399999999</v>
      </c>
      <c r="CB105">
        <v>2.36271349</v>
      </c>
      <c r="CC105">
        <v>0</v>
      </c>
      <c r="CD105">
        <v>1.26633956</v>
      </c>
      <c r="CE105">
        <v>1.2966537600000001</v>
      </c>
      <c r="CF105">
        <v>-0.34830556000000001</v>
      </c>
      <c r="CG105">
        <v>0.60595251999999999</v>
      </c>
      <c r="CH105">
        <v>-0.27080598</v>
      </c>
      <c r="CI105">
        <v>0.69837139000000004</v>
      </c>
      <c r="CJ105">
        <v>2.3914729999999999E-2</v>
      </c>
      <c r="CK105">
        <v>-0.35324707</v>
      </c>
      <c r="CL105">
        <v>-4.8291489999999999E-2</v>
      </c>
      <c r="CM105">
        <v>0.58076517999999999</v>
      </c>
      <c r="CN105">
        <v>0.72541518999999999</v>
      </c>
      <c r="CO105">
        <v>-0.20022939000000001</v>
      </c>
      <c r="CP105">
        <v>-0.43475793000000001</v>
      </c>
      <c r="CQ105">
        <v>0.34422587999999998</v>
      </c>
      <c r="CR105">
        <v>-0.48495226000000002</v>
      </c>
      <c r="CS105">
        <v>0.18250256000000001</v>
      </c>
      <c r="CT105">
        <v>-0.16623276000000001</v>
      </c>
      <c r="CU105">
        <v>-9.4743999999999995E-2</v>
      </c>
      <c r="CV105">
        <v>-1.1689752</v>
      </c>
      <c r="CW105">
        <v>-0.52188942000000005</v>
      </c>
      <c r="CX105">
        <v>0.65815442999999996</v>
      </c>
      <c r="CY105">
        <v>9.3649330000000003E-2</v>
      </c>
      <c r="CZ105">
        <v>-0.16819777</v>
      </c>
      <c r="DA105">
        <v>-0.25450494000000001</v>
      </c>
      <c r="DB105">
        <v>0.25513289</v>
      </c>
      <c r="DC105">
        <v>2.5920289999999999E-2</v>
      </c>
      <c r="DD105">
        <v>-2.5292350000000002E-2</v>
      </c>
      <c r="DE105">
        <v>0.26950531</v>
      </c>
      <c r="DF105">
        <v>-0.26887736000000001</v>
      </c>
      <c r="DG105">
        <v>0.1029841</v>
      </c>
      <c r="DH105">
        <v>-0.10235616</v>
      </c>
      <c r="DI105">
        <v>-0.19042195000000001</v>
      </c>
      <c r="DJ105">
        <v>7.7531719999999998E-2</v>
      </c>
      <c r="DK105">
        <v>-0.19522661999999999</v>
      </c>
      <c r="DL105">
        <v>-0.13095082</v>
      </c>
      <c r="DM105">
        <v>-6.0513240000000003E-2</v>
      </c>
      <c r="DN105">
        <v>0.50020885000000004</v>
      </c>
      <c r="DO105">
        <v>0.35778246000000002</v>
      </c>
      <c r="DP105">
        <v>-0.64273818000000005</v>
      </c>
      <c r="DQ105">
        <v>0.94671483000000001</v>
      </c>
      <c r="DR105">
        <v>-0.66113116000000005</v>
      </c>
      <c r="DS105">
        <v>7.7932630000000003E-2</v>
      </c>
      <c r="DT105">
        <v>-0.79014932000000004</v>
      </c>
      <c r="DU105">
        <v>1.3610861400000001</v>
      </c>
      <c r="DV105" s="10">
        <v>-0.64824150000000003</v>
      </c>
      <c r="DW105" s="8" t="s">
        <v>712</v>
      </c>
      <c r="DX105" t="s">
        <v>713</v>
      </c>
      <c r="DY105" s="10" t="s">
        <v>714</v>
      </c>
      <c r="DZ105" s="20">
        <v>34713</v>
      </c>
      <c r="EA105" s="21">
        <v>38783</v>
      </c>
      <c r="EB105" t="s">
        <v>715</v>
      </c>
      <c r="EC105" s="22">
        <v>44769</v>
      </c>
      <c r="ED105" t="b">
        <f t="shared" si="4"/>
        <v>0</v>
      </c>
    </row>
    <row r="106" spans="1:134" x14ac:dyDescent="0.2">
      <c r="A106" s="8" t="s">
        <v>716</v>
      </c>
      <c r="B106" s="8" t="s">
        <v>168</v>
      </c>
      <c r="C106" s="8" t="s">
        <v>245</v>
      </c>
      <c r="D106" s="2">
        <v>3537778297</v>
      </c>
      <c r="E106" s="4">
        <v>0.49567809525869799</v>
      </c>
      <c r="F106" s="28" t="b">
        <v>0</v>
      </c>
      <c r="G106" s="29">
        <f t="shared" si="5"/>
        <v>6.53481415183923E-2</v>
      </c>
      <c r="H106" s="5" t="b">
        <f t="shared" si="3"/>
        <v>0</v>
      </c>
      <c r="I106" s="8">
        <v>64</v>
      </c>
      <c r="J106">
        <v>1</v>
      </c>
      <c r="K106">
        <v>19</v>
      </c>
      <c r="L106">
        <v>1353</v>
      </c>
      <c r="M106">
        <v>7</v>
      </c>
      <c r="N106">
        <v>5</v>
      </c>
      <c r="O106">
        <v>63.672380962682603</v>
      </c>
      <c r="P106">
        <v>5</v>
      </c>
      <c r="Q106">
        <v>3</v>
      </c>
      <c r="R106">
        <v>2</v>
      </c>
      <c r="S106" s="10">
        <v>75</v>
      </c>
      <c r="T106" s="8">
        <v>1.0107747620052701</v>
      </c>
      <c r="U106">
        <v>7.5957643648752104E-3</v>
      </c>
      <c r="V106">
        <v>-1.03137728776702</v>
      </c>
      <c r="W106">
        <v>-0.169389525501949</v>
      </c>
      <c r="X106">
        <v>0.66340156943083595</v>
      </c>
      <c r="Y106">
        <v>1.38181348148064</v>
      </c>
      <c r="Z106">
        <v>0.45416614393654597</v>
      </c>
      <c r="AA106">
        <v>1.4284752725705201</v>
      </c>
      <c r="AB106">
        <v>-4.5418899975194001E-2</v>
      </c>
      <c r="AC106">
        <v>-0.68484317603607703</v>
      </c>
      <c r="AD106" s="10">
        <v>6.5270607510849094E-2</v>
      </c>
      <c r="AE106" s="8">
        <v>0</v>
      </c>
      <c r="AF106">
        <v>0</v>
      </c>
      <c r="AG106">
        <v>0</v>
      </c>
      <c r="AH106">
        <v>0</v>
      </c>
      <c r="AI106">
        <v>0</v>
      </c>
      <c r="AJ106">
        <v>0</v>
      </c>
      <c r="AK106">
        <v>0</v>
      </c>
      <c r="AL106">
        <v>0</v>
      </c>
      <c r="AM106">
        <v>0</v>
      </c>
      <c r="AN106">
        <v>0</v>
      </c>
      <c r="AO106">
        <v>0</v>
      </c>
      <c r="AP106">
        <v>1</v>
      </c>
      <c r="AQ106">
        <v>0</v>
      </c>
      <c r="AR106">
        <v>0</v>
      </c>
      <c r="AS106">
        <v>0</v>
      </c>
      <c r="AT106">
        <v>0</v>
      </c>
      <c r="AU106">
        <v>0</v>
      </c>
      <c r="AV106">
        <v>0</v>
      </c>
      <c r="AW106">
        <v>0</v>
      </c>
      <c r="AX106">
        <v>0</v>
      </c>
      <c r="AY106">
        <v>1</v>
      </c>
      <c r="AZ106">
        <v>0</v>
      </c>
      <c r="BA106">
        <v>0</v>
      </c>
      <c r="BB106">
        <v>1</v>
      </c>
      <c r="BC106">
        <v>0</v>
      </c>
      <c r="BD106">
        <v>1</v>
      </c>
      <c r="BE106">
        <v>0</v>
      </c>
      <c r="BF106">
        <v>1</v>
      </c>
      <c r="BG106">
        <v>0</v>
      </c>
      <c r="BH106">
        <v>0</v>
      </c>
      <c r="BI106">
        <v>0</v>
      </c>
      <c r="BJ106">
        <v>0</v>
      </c>
      <c r="BK106">
        <v>0</v>
      </c>
      <c r="BL106">
        <v>1</v>
      </c>
      <c r="BM106">
        <v>1</v>
      </c>
      <c r="BN106">
        <v>0</v>
      </c>
      <c r="BO106">
        <v>0</v>
      </c>
      <c r="BP106">
        <v>0</v>
      </c>
      <c r="BQ106">
        <v>0</v>
      </c>
      <c r="BR106">
        <v>1</v>
      </c>
      <c r="BS106">
        <v>0</v>
      </c>
      <c r="BT106" s="10">
        <v>0</v>
      </c>
      <c r="BU106">
        <v>-4.2648743800000002</v>
      </c>
      <c r="BV106">
        <v>0.17994256</v>
      </c>
      <c r="BW106">
        <v>2.5512239999999999E-2</v>
      </c>
      <c r="BX106">
        <v>1.7140852600000001</v>
      </c>
      <c r="BY106">
        <v>1.2451467300000001</v>
      </c>
      <c r="BZ106">
        <v>4.38303536</v>
      </c>
      <c r="CA106">
        <v>1.0542348399999999</v>
      </c>
      <c r="CB106">
        <v>2.36271349</v>
      </c>
      <c r="CC106">
        <v>0</v>
      </c>
      <c r="CD106">
        <v>1.26633956</v>
      </c>
      <c r="CE106">
        <v>1.2966537600000001</v>
      </c>
      <c r="CF106">
        <v>-0.34830556000000001</v>
      </c>
      <c r="CG106">
        <v>0.60595251999999999</v>
      </c>
      <c r="CH106">
        <v>-0.27080598</v>
      </c>
      <c r="CI106">
        <v>0.69837139000000004</v>
      </c>
      <c r="CJ106">
        <v>2.3914729999999999E-2</v>
      </c>
      <c r="CK106">
        <v>-0.35324707</v>
      </c>
      <c r="CL106">
        <v>-4.8291489999999999E-2</v>
      </c>
      <c r="CM106">
        <v>0.58076517999999999</v>
      </c>
      <c r="CN106">
        <v>0.72541518999999999</v>
      </c>
      <c r="CO106">
        <v>-0.20022939000000001</v>
      </c>
      <c r="CP106">
        <v>-0.43475793000000001</v>
      </c>
      <c r="CQ106">
        <v>0.34422587999999998</v>
      </c>
      <c r="CR106">
        <v>-0.48495226000000002</v>
      </c>
      <c r="CS106">
        <v>0.18250256000000001</v>
      </c>
      <c r="CT106">
        <v>-0.16623276000000001</v>
      </c>
      <c r="CU106">
        <v>-9.4743999999999995E-2</v>
      </c>
      <c r="CV106">
        <v>-1.1689752</v>
      </c>
      <c r="CW106">
        <v>-0.52188942000000005</v>
      </c>
      <c r="CX106">
        <v>0.65815442999999996</v>
      </c>
      <c r="CY106">
        <v>9.3649330000000003E-2</v>
      </c>
      <c r="CZ106">
        <v>-0.16819777</v>
      </c>
      <c r="DA106">
        <v>-0.25450494000000001</v>
      </c>
      <c r="DB106">
        <v>0.25513289</v>
      </c>
      <c r="DC106">
        <v>2.5920289999999999E-2</v>
      </c>
      <c r="DD106">
        <v>-2.5292350000000002E-2</v>
      </c>
      <c r="DE106">
        <v>0.26950531</v>
      </c>
      <c r="DF106">
        <v>-0.26887736000000001</v>
      </c>
      <c r="DG106">
        <v>0.1029841</v>
      </c>
      <c r="DH106">
        <v>-0.10235616</v>
      </c>
      <c r="DI106">
        <v>-0.19042195000000001</v>
      </c>
      <c r="DJ106">
        <v>7.7531719999999998E-2</v>
      </c>
      <c r="DK106">
        <v>-0.19522661999999999</v>
      </c>
      <c r="DL106">
        <v>-0.13095082</v>
      </c>
      <c r="DM106">
        <v>-6.0513240000000003E-2</v>
      </c>
      <c r="DN106">
        <v>0.50020885000000004</v>
      </c>
      <c r="DO106">
        <v>0.35778246000000002</v>
      </c>
      <c r="DP106">
        <v>-0.64273818000000005</v>
      </c>
      <c r="DQ106">
        <v>0.94671483000000001</v>
      </c>
      <c r="DR106">
        <v>-0.66113116000000005</v>
      </c>
      <c r="DS106">
        <v>7.7932630000000003E-2</v>
      </c>
      <c r="DT106">
        <v>-0.79014932000000004</v>
      </c>
      <c r="DU106">
        <v>1.3610861400000001</v>
      </c>
      <c r="DV106" s="10">
        <v>-0.64824150000000003</v>
      </c>
      <c r="DW106" s="8" t="s">
        <v>717</v>
      </c>
      <c r="DX106" t="s">
        <v>718</v>
      </c>
      <c r="DY106" s="10" t="s">
        <v>442</v>
      </c>
      <c r="DZ106" s="20">
        <v>35986</v>
      </c>
      <c r="EA106" s="21">
        <v>37866</v>
      </c>
      <c r="EB106" t="s">
        <v>719</v>
      </c>
      <c r="EC106" s="22">
        <v>44388</v>
      </c>
      <c r="ED106" t="b">
        <f t="shared" si="4"/>
        <v>1</v>
      </c>
    </row>
    <row r="107" spans="1:134" x14ac:dyDescent="0.2">
      <c r="A107" s="8" t="s">
        <v>720</v>
      </c>
      <c r="B107" s="8" t="s">
        <v>119</v>
      </c>
      <c r="C107" s="8" t="s">
        <v>181</v>
      </c>
      <c r="D107" s="2" t="s">
        <v>721</v>
      </c>
      <c r="E107" s="4">
        <v>0.57438524275924496</v>
      </c>
      <c r="F107" s="28" t="b">
        <v>0</v>
      </c>
      <c r="G107" s="29">
        <f t="shared" si="5"/>
        <v>0.12856619435140576</v>
      </c>
      <c r="H107" s="5" t="b">
        <f t="shared" si="3"/>
        <v>0</v>
      </c>
      <c r="I107" s="8">
        <v>68</v>
      </c>
      <c r="J107">
        <v>1</v>
      </c>
      <c r="K107">
        <v>27</v>
      </c>
      <c r="L107">
        <v>695</v>
      </c>
      <c r="M107">
        <v>4</v>
      </c>
      <c r="N107">
        <v>3</v>
      </c>
      <c r="O107">
        <v>75.900954712955794</v>
      </c>
      <c r="P107">
        <v>1</v>
      </c>
      <c r="Q107">
        <v>3</v>
      </c>
      <c r="R107">
        <v>4</v>
      </c>
      <c r="S107" s="10">
        <v>71.3</v>
      </c>
      <c r="T107" s="8">
        <v>1.3865274616354899</v>
      </c>
      <c r="U107">
        <v>7.5957643648752104E-3</v>
      </c>
      <c r="V107">
        <v>2.2610839381047498E-3</v>
      </c>
      <c r="W107">
        <v>-0.936454029684755</v>
      </c>
      <c r="X107">
        <v>-0.29113306284374801</v>
      </c>
      <c r="Y107">
        <v>-1.13192030619081E-2</v>
      </c>
      <c r="Z107">
        <v>0.87495987102579198</v>
      </c>
      <c r="AA107">
        <v>-1.4107302381286499</v>
      </c>
      <c r="AB107">
        <v>-4.5418899975194001E-2</v>
      </c>
      <c r="AC107">
        <v>0.71996333890972197</v>
      </c>
      <c r="AD107" s="10">
        <v>-0.73308062485326997</v>
      </c>
      <c r="AE107" s="8">
        <v>0</v>
      </c>
      <c r="AF107">
        <v>0</v>
      </c>
      <c r="AG107">
        <v>0</v>
      </c>
      <c r="AH107">
        <v>0</v>
      </c>
      <c r="AI107">
        <v>1</v>
      </c>
      <c r="AJ107">
        <v>0</v>
      </c>
      <c r="AK107">
        <v>0</v>
      </c>
      <c r="AL107">
        <v>0</v>
      </c>
      <c r="AM107">
        <v>0</v>
      </c>
      <c r="AN107">
        <v>0</v>
      </c>
      <c r="AO107">
        <v>0</v>
      </c>
      <c r="AP107">
        <v>0</v>
      </c>
      <c r="AQ107">
        <v>0</v>
      </c>
      <c r="AR107">
        <v>0</v>
      </c>
      <c r="AS107">
        <v>0</v>
      </c>
      <c r="AT107">
        <v>0</v>
      </c>
      <c r="AU107">
        <v>0</v>
      </c>
      <c r="AV107">
        <v>0</v>
      </c>
      <c r="AW107">
        <v>0</v>
      </c>
      <c r="AX107">
        <v>0</v>
      </c>
      <c r="AY107">
        <v>0</v>
      </c>
      <c r="AZ107">
        <v>1</v>
      </c>
      <c r="BA107">
        <v>1</v>
      </c>
      <c r="BB107">
        <v>0</v>
      </c>
      <c r="BC107">
        <v>0</v>
      </c>
      <c r="BD107">
        <v>1</v>
      </c>
      <c r="BE107">
        <v>0</v>
      </c>
      <c r="BF107">
        <v>1</v>
      </c>
      <c r="BG107">
        <v>0</v>
      </c>
      <c r="BH107">
        <v>1</v>
      </c>
      <c r="BI107">
        <v>0</v>
      </c>
      <c r="BJ107">
        <v>0</v>
      </c>
      <c r="BK107">
        <v>0</v>
      </c>
      <c r="BL107">
        <v>0</v>
      </c>
      <c r="BM107">
        <v>1</v>
      </c>
      <c r="BN107">
        <v>0</v>
      </c>
      <c r="BO107">
        <v>0</v>
      </c>
      <c r="BP107">
        <v>0</v>
      </c>
      <c r="BQ107">
        <v>0</v>
      </c>
      <c r="BR107">
        <v>0</v>
      </c>
      <c r="BS107">
        <v>1</v>
      </c>
      <c r="BT107" s="10">
        <v>0</v>
      </c>
      <c r="BU107">
        <v>-4.2648743800000002</v>
      </c>
      <c r="BV107">
        <v>0.17994256</v>
      </c>
      <c r="BW107">
        <v>2.5512239999999999E-2</v>
      </c>
      <c r="BX107">
        <v>1.7140852600000001</v>
      </c>
      <c r="BY107">
        <v>1.2451467300000001</v>
      </c>
      <c r="BZ107">
        <v>4.38303536</v>
      </c>
      <c r="CA107">
        <v>1.0542348399999999</v>
      </c>
      <c r="CB107">
        <v>2.36271349</v>
      </c>
      <c r="CC107">
        <v>0</v>
      </c>
      <c r="CD107">
        <v>1.26633956</v>
      </c>
      <c r="CE107">
        <v>1.2966537600000001</v>
      </c>
      <c r="CF107">
        <v>-0.34830556000000001</v>
      </c>
      <c r="CG107">
        <v>0.60595251999999999</v>
      </c>
      <c r="CH107">
        <v>-0.27080598</v>
      </c>
      <c r="CI107">
        <v>0.69837139000000004</v>
      </c>
      <c r="CJ107">
        <v>2.3914729999999999E-2</v>
      </c>
      <c r="CK107">
        <v>-0.35324707</v>
      </c>
      <c r="CL107">
        <v>-4.8291489999999999E-2</v>
      </c>
      <c r="CM107">
        <v>0.58076517999999999</v>
      </c>
      <c r="CN107">
        <v>0.72541518999999999</v>
      </c>
      <c r="CO107">
        <v>-0.20022939000000001</v>
      </c>
      <c r="CP107">
        <v>-0.43475793000000001</v>
      </c>
      <c r="CQ107">
        <v>0.34422587999999998</v>
      </c>
      <c r="CR107">
        <v>-0.48495226000000002</v>
      </c>
      <c r="CS107">
        <v>0.18250256000000001</v>
      </c>
      <c r="CT107">
        <v>-0.16623276000000001</v>
      </c>
      <c r="CU107">
        <v>-9.4743999999999995E-2</v>
      </c>
      <c r="CV107">
        <v>-1.1689752</v>
      </c>
      <c r="CW107">
        <v>-0.52188942000000005</v>
      </c>
      <c r="CX107">
        <v>0.65815442999999996</v>
      </c>
      <c r="CY107">
        <v>9.3649330000000003E-2</v>
      </c>
      <c r="CZ107">
        <v>-0.16819777</v>
      </c>
      <c r="DA107">
        <v>-0.25450494000000001</v>
      </c>
      <c r="DB107">
        <v>0.25513289</v>
      </c>
      <c r="DC107">
        <v>2.5920289999999999E-2</v>
      </c>
      <c r="DD107">
        <v>-2.5292350000000002E-2</v>
      </c>
      <c r="DE107">
        <v>0.26950531</v>
      </c>
      <c r="DF107">
        <v>-0.26887736000000001</v>
      </c>
      <c r="DG107">
        <v>0.1029841</v>
      </c>
      <c r="DH107">
        <v>-0.10235616</v>
      </c>
      <c r="DI107">
        <v>-0.19042195000000001</v>
      </c>
      <c r="DJ107">
        <v>7.7531719999999998E-2</v>
      </c>
      <c r="DK107">
        <v>-0.19522661999999999</v>
      </c>
      <c r="DL107">
        <v>-0.13095082</v>
      </c>
      <c r="DM107">
        <v>-6.0513240000000003E-2</v>
      </c>
      <c r="DN107">
        <v>0.50020885000000004</v>
      </c>
      <c r="DO107">
        <v>0.35778246000000002</v>
      </c>
      <c r="DP107">
        <v>-0.64273818000000005</v>
      </c>
      <c r="DQ107">
        <v>0.94671483000000001</v>
      </c>
      <c r="DR107">
        <v>-0.66113116000000005</v>
      </c>
      <c r="DS107">
        <v>7.7932630000000003E-2</v>
      </c>
      <c r="DT107">
        <v>-0.79014932000000004</v>
      </c>
      <c r="DU107">
        <v>1.3610861400000001</v>
      </c>
      <c r="DV107" s="10">
        <v>-0.64824150000000003</v>
      </c>
      <c r="DW107" s="8" t="s">
        <v>722</v>
      </c>
      <c r="DX107" t="s">
        <v>723</v>
      </c>
      <c r="DY107" s="10" t="s">
        <v>724</v>
      </c>
      <c r="DZ107" s="20">
        <v>37178</v>
      </c>
      <c r="EA107" s="21">
        <v>38493</v>
      </c>
      <c r="EB107" t="s">
        <v>725</v>
      </c>
      <c r="EC107" s="22">
        <v>44804</v>
      </c>
      <c r="ED107" t="b">
        <f t="shared" si="4"/>
        <v>1</v>
      </c>
    </row>
    <row r="108" spans="1:134" x14ac:dyDescent="0.2">
      <c r="A108" s="8" t="s">
        <v>726</v>
      </c>
      <c r="B108" s="8" t="s">
        <v>127</v>
      </c>
      <c r="C108" s="8" t="s">
        <v>181</v>
      </c>
      <c r="D108" s="2" t="s">
        <v>727</v>
      </c>
      <c r="E108" s="4">
        <v>0.47348269663973702</v>
      </c>
      <c r="F108" s="28" t="b">
        <v>0</v>
      </c>
      <c r="G108" s="29">
        <f t="shared" si="5"/>
        <v>1.7821640643407446E-6</v>
      </c>
      <c r="H108" s="5" t="b">
        <f t="shared" si="3"/>
        <v>0</v>
      </c>
      <c r="I108" s="8">
        <v>64</v>
      </c>
      <c r="J108">
        <v>3</v>
      </c>
      <c r="K108">
        <v>32</v>
      </c>
      <c r="L108">
        <v>937</v>
      </c>
      <c r="M108">
        <v>2</v>
      </c>
      <c r="N108">
        <v>3</v>
      </c>
      <c r="O108">
        <v>8.1330149865353398</v>
      </c>
      <c r="P108">
        <v>2</v>
      </c>
      <c r="Q108">
        <v>4</v>
      </c>
      <c r="R108">
        <v>1</v>
      </c>
      <c r="S108" s="10">
        <v>72.5</v>
      </c>
      <c r="T108" s="8">
        <v>1.0107747620052701</v>
      </c>
      <c r="U108">
        <v>2.03313292833161</v>
      </c>
      <c r="V108">
        <v>0.64828506625381199</v>
      </c>
      <c r="W108">
        <v>-0.65434216036524295</v>
      </c>
      <c r="X108">
        <v>-0.92748948436013701</v>
      </c>
      <c r="Y108">
        <v>-1.13192030619081E-2</v>
      </c>
      <c r="Z108">
        <v>-1.45698206406724</v>
      </c>
      <c r="AA108">
        <v>-0.70092886045385905</v>
      </c>
      <c r="AB108">
        <v>0.68128349962791002</v>
      </c>
      <c r="AC108">
        <v>-1.38724643350897</v>
      </c>
      <c r="AD108" s="10">
        <v>-0.47415590084328502</v>
      </c>
      <c r="AE108" s="8">
        <v>0</v>
      </c>
      <c r="AF108">
        <v>0</v>
      </c>
      <c r="AG108">
        <v>0</v>
      </c>
      <c r="AH108">
        <v>1</v>
      </c>
      <c r="AI108">
        <v>0</v>
      </c>
      <c r="AJ108">
        <v>0</v>
      </c>
      <c r="AK108">
        <v>0</v>
      </c>
      <c r="AL108">
        <v>0</v>
      </c>
      <c r="AM108">
        <v>0</v>
      </c>
      <c r="AN108">
        <v>0</v>
      </c>
      <c r="AO108">
        <v>0</v>
      </c>
      <c r="AP108">
        <v>0</v>
      </c>
      <c r="AQ108">
        <v>0</v>
      </c>
      <c r="AR108">
        <v>0</v>
      </c>
      <c r="AS108">
        <v>0</v>
      </c>
      <c r="AT108">
        <v>0</v>
      </c>
      <c r="AU108">
        <v>0</v>
      </c>
      <c r="AV108">
        <v>0</v>
      </c>
      <c r="AW108">
        <v>0</v>
      </c>
      <c r="AX108">
        <v>0</v>
      </c>
      <c r="AY108">
        <v>1</v>
      </c>
      <c r="AZ108">
        <v>0</v>
      </c>
      <c r="BA108">
        <v>0</v>
      </c>
      <c r="BB108">
        <v>1</v>
      </c>
      <c r="BC108">
        <v>0</v>
      </c>
      <c r="BD108">
        <v>1</v>
      </c>
      <c r="BE108">
        <v>1</v>
      </c>
      <c r="BF108">
        <v>0</v>
      </c>
      <c r="BG108">
        <v>0</v>
      </c>
      <c r="BH108">
        <v>0</v>
      </c>
      <c r="BI108">
        <v>0</v>
      </c>
      <c r="BJ108">
        <v>0</v>
      </c>
      <c r="BK108">
        <v>0</v>
      </c>
      <c r="BL108">
        <v>1</v>
      </c>
      <c r="BM108">
        <v>0</v>
      </c>
      <c r="BN108">
        <v>1</v>
      </c>
      <c r="BO108">
        <v>0</v>
      </c>
      <c r="BP108">
        <v>0</v>
      </c>
      <c r="BQ108">
        <v>0</v>
      </c>
      <c r="BR108">
        <v>0</v>
      </c>
      <c r="BS108">
        <v>0</v>
      </c>
      <c r="BT108" s="10">
        <v>1</v>
      </c>
      <c r="BU108">
        <v>-4.2648743800000002</v>
      </c>
      <c r="BV108">
        <v>0.17994256</v>
      </c>
      <c r="BW108">
        <v>2.5512239999999999E-2</v>
      </c>
      <c r="BX108">
        <v>1.7140852600000001</v>
      </c>
      <c r="BY108">
        <v>1.2451467300000001</v>
      </c>
      <c r="BZ108">
        <v>4.38303536</v>
      </c>
      <c r="CA108">
        <v>1.0542348399999999</v>
      </c>
      <c r="CB108">
        <v>2.36271349</v>
      </c>
      <c r="CC108">
        <v>0</v>
      </c>
      <c r="CD108">
        <v>1.26633956</v>
      </c>
      <c r="CE108">
        <v>1.2966537600000001</v>
      </c>
      <c r="CF108">
        <v>-0.34830556000000001</v>
      </c>
      <c r="CG108">
        <v>0.60595251999999999</v>
      </c>
      <c r="CH108">
        <v>-0.27080598</v>
      </c>
      <c r="CI108">
        <v>0.69837139000000004</v>
      </c>
      <c r="CJ108">
        <v>2.3914729999999999E-2</v>
      </c>
      <c r="CK108">
        <v>-0.35324707</v>
      </c>
      <c r="CL108">
        <v>-4.8291489999999999E-2</v>
      </c>
      <c r="CM108">
        <v>0.58076517999999999</v>
      </c>
      <c r="CN108">
        <v>0.72541518999999999</v>
      </c>
      <c r="CO108">
        <v>-0.20022939000000001</v>
      </c>
      <c r="CP108">
        <v>-0.43475793000000001</v>
      </c>
      <c r="CQ108">
        <v>0.34422587999999998</v>
      </c>
      <c r="CR108">
        <v>-0.48495226000000002</v>
      </c>
      <c r="CS108">
        <v>0.18250256000000001</v>
      </c>
      <c r="CT108">
        <v>-0.16623276000000001</v>
      </c>
      <c r="CU108">
        <v>-9.4743999999999995E-2</v>
      </c>
      <c r="CV108">
        <v>-1.1689752</v>
      </c>
      <c r="CW108">
        <v>-0.52188942000000005</v>
      </c>
      <c r="CX108">
        <v>0.65815442999999996</v>
      </c>
      <c r="CY108">
        <v>9.3649330000000003E-2</v>
      </c>
      <c r="CZ108">
        <v>-0.16819777</v>
      </c>
      <c r="DA108">
        <v>-0.25450494000000001</v>
      </c>
      <c r="DB108">
        <v>0.25513289</v>
      </c>
      <c r="DC108">
        <v>2.5920289999999999E-2</v>
      </c>
      <c r="DD108">
        <v>-2.5292350000000002E-2</v>
      </c>
      <c r="DE108">
        <v>0.26950531</v>
      </c>
      <c r="DF108">
        <v>-0.26887736000000001</v>
      </c>
      <c r="DG108">
        <v>0.1029841</v>
      </c>
      <c r="DH108">
        <v>-0.10235616</v>
      </c>
      <c r="DI108">
        <v>-0.19042195000000001</v>
      </c>
      <c r="DJ108">
        <v>7.7531719999999998E-2</v>
      </c>
      <c r="DK108">
        <v>-0.19522661999999999</v>
      </c>
      <c r="DL108">
        <v>-0.13095082</v>
      </c>
      <c r="DM108">
        <v>-6.0513240000000003E-2</v>
      </c>
      <c r="DN108">
        <v>0.50020885000000004</v>
      </c>
      <c r="DO108">
        <v>0.35778246000000002</v>
      </c>
      <c r="DP108">
        <v>-0.64273818000000005</v>
      </c>
      <c r="DQ108">
        <v>0.94671483000000001</v>
      </c>
      <c r="DR108">
        <v>-0.66113116000000005</v>
      </c>
      <c r="DS108">
        <v>7.7932630000000003E-2</v>
      </c>
      <c r="DT108">
        <v>-0.79014932000000004</v>
      </c>
      <c r="DU108">
        <v>1.3610861400000001</v>
      </c>
      <c r="DV108" s="10">
        <v>-0.64824150000000003</v>
      </c>
      <c r="DW108" s="8" t="s">
        <v>728</v>
      </c>
      <c r="DX108" t="s">
        <v>729</v>
      </c>
      <c r="DY108" s="10" t="s">
        <v>730</v>
      </c>
      <c r="DZ108" s="20">
        <v>34754</v>
      </c>
      <c r="EA108" s="21">
        <v>35039</v>
      </c>
      <c r="EB108" t="s">
        <v>731</v>
      </c>
      <c r="EC108" s="22">
        <v>44587</v>
      </c>
      <c r="ED108" t="b">
        <f t="shared" si="4"/>
        <v>1</v>
      </c>
    </row>
    <row r="109" spans="1:134" x14ac:dyDescent="0.2">
      <c r="A109" s="8" t="s">
        <v>732</v>
      </c>
      <c r="B109" s="8" t="s">
        <v>119</v>
      </c>
      <c r="C109" s="8" t="s">
        <v>216</v>
      </c>
      <c r="D109" s="2" t="s">
        <v>733</v>
      </c>
      <c r="E109" s="4">
        <v>0.424746707895997</v>
      </c>
      <c r="F109" s="28" t="b">
        <v>0</v>
      </c>
      <c r="G109" s="29">
        <f t="shared" si="5"/>
        <v>1.2549275647963227E-4</v>
      </c>
      <c r="H109" s="5" t="b">
        <f t="shared" si="3"/>
        <v>0</v>
      </c>
      <c r="I109" s="8">
        <v>47</v>
      </c>
      <c r="J109">
        <v>3</v>
      </c>
      <c r="K109">
        <v>17</v>
      </c>
      <c r="L109">
        <v>1541</v>
      </c>
      <c r="M109">
        <v>6</v>
      </c>
      <c r="N109">
        <v>3</v>
      </c>
      <c r="O109">
        <v>48.206687281332101</v>
      </c>
      <c r="P109">
        <v>5</v>
      </c>
      <c r="Q109">
        <v>2</v>
      </c>
      <c r="R109">
        <v>2</v>
      </c>
      <c r="S109" s="10">
        <v>80.5</v>
      </c>
      <c r="T109" s="8">
        <v>-0.58617421142313397</v>
      </c>
      <c r="U109">
        <v>2.03313292833161</v>
      </c>
      <c r="V109">
        <v>-1.2897868806933099</v>
      </c>
      <c r="W109">
        <v>4.9771761407423801E-2</v>
      </c>
      <c r="X109">
        <v>0.34522335867264098</v>
      </c>
      <c r="Y109">
        <v>-1.13192030619081E-2</v>
      </c>
      <c r="Z109">
        <v>-7.8019131231027994E-2</v>
      </c>
      <c r="AA109">
        <v>1.4284752725705201</v>
      </c>
      <c r="AB109">
        <v>-0.772121299578298</v>
      </c>
      <c r="AC109">
        <v>-0.68484317603607703</v>
      </c>
      <c r="AD109" s="10">
        <v>1.2520089258899401</v>
      </c>
      <c r="AE109" s="8">
        <v>0</v>
      </c>
      <c r="AF109">
        <v>0</v>
      </c>
      <c r="AG109">
        <v>0</v>
      </c>
      <c r="AH109">
        <v>0</v>
      </c>
      <c r="AI109">
        <v>0</v>
      </c>
      <c r="AJ109">
        <v>1</v>
      </c>
      <c r="AK109">
        <v>0</v>
      </c>
      <c r="AL109">
        <v>0</v>
      </c>
      <c r="AM109">
        <v>0</v>
      </c>
      <c r="AN109">
        <v>0</v>
      </c>
      <c r="AO109">
        <v>0</v>
      </c>
      <c r="AP109">
        <v>0</v>
      </c>
      <c r="AQ109">
        <v>0</v>
      </c>
      <c r="AR109">
        <v>0</v>
      </c>
      <c r="AS109">
        <v>0</v>
      </c>
      <c r="AT109">
        <v>0</v>
      </c>
      <c r="AU109">
        <v>0</v>
      </c>
      <c r="AV109">
        <v>0</v>
      </c>
      <c r="AW109">
        <v>0</v>
      </c>
      <c r="AX109">
        <v>0</v>
      </c>
      <c r="AY109">
        <v>1</v>
      </c>
      <c r="AZ109">
        <v>0</v>
      </c>
      <c r="BA109">
        <v>0</v>
      </c>
      <c r="BB109">
        <v>1</v>
      </c>
      <c r="BC109">
        <v>1</v>
      </c>
      <c r="BD109">
        <v>0</v>
      </c>
      <c r="BE109">
        <v>0</v>
      </c>
      <c r="BF109">
        <v>1</v>
      </c>
      <c r="BG109">
        <v>0</v>
      </c>
      <c r="BH109">
        <v>0</v>
      </c>
      <c r="BI109">
        <v>0</v>
      </c>
      <c r="BJ109">
        <v>0</v>
      </c>
      <c r="BK109">
        <v>1</v>
      </c>
      <c r="BL109">
        <v>0</v>
      </c>
      <c r="BM109">
        <v>0</v>
      </c>
      <c r="BN109">
        <v>0</v>
      </c>
      <c r="BO109">
        <v>0</v>
      </c>
      <c r="BP109">
        <v>1</v>
      </c>
      <c r="BQ109">
        <v>0</v>
      </c>
      <c r="BR109">
        <v>0</v>
      </c>
      <c r="BS109">
        <v>0</v>
      </c>
      <c r="BT109" s="10">
        <v>1</v>
      </c>
      <c r="BU109">
        <v>-4.2648743800000002</v>
      </c>
      <c r="BV109">
        <v>0.17994256</v>
      </c>
      <c r="BW109">
        <v>2.5512239999999999E-2</v>
      </c>
      <c r="BX109">
        <v>1.7140852600000001</v>
      </c>
      <c r="BY109">
        <v>1.2451467300000001</v>
      </c>
      <c r="BZ109">
        <v>4.38303536</v>
      </c>
      <c r="CA109">
        <v>1.0542348399999999</v>
      </c>
      <c r="CB109">
        <v>2.36271349</v>
      </c>
      <c r="CC109">
        <v>0</v>
      </c>
      <c r="CD109">
        <v>1.26633956</v>
      </c>
      <c r="CE109">
        <v>1.2966537600000001</v>
      </c>
      <c r="CF109">
        <v>-0.34830556000000001</v>
      </c>
      <c r="CG109">
        <v>0.60595251999999999</v>
      </c>
      <c r="CH109">
        <v>-0.27080598</v>
      </c>
      <c r="CI109">
        <v>0.69837139000000004</v>
      </c>
      <c r="CJ109">
        <v>2.3914729999999999E-2</v>
      </c>
      <c r="CK109">
        <v>-0.35324707</v>
      </c>
      <c r="CL109">
        <v>-4.8291489999999999E-2</v>
      </c>
      <c r="CM109">
        <v>0.58076517999999999</v>
      </c>
      <c r="CN109">
        <v>0.72541518999999999</v>
      </c>
      <c r="CO109">
        <v>-0.20022939000000001</v>
      </c>
      <c r="CP109">
        <v>-0.43475793000000001</v>
      </c>
      <c r="CQ109">
        <v>0.34422587999999998</v>
      </c>
      <c r="CR109">
        <v>-0.48495226000000002</v>
      </c>
      <c r="CS109">
        <v>0.18250256000000001</v>
      </c>
      <c r="CT109">
        <v>-0.16623276000000001</v>
      </c>
      <c r="CU109">
        <v>-9.4743999999999995E-2</v>
      </c>
      <c r="CV109">
        <v>-1.1689752</v>
      </c>
      <c r="CW109">
        <v>-0.52188942000000005</v>
      </c>
      <c r="CX109">
        <v>0.65815442999999996</v>
      </c>
      <c r="CY109">
        <v>9.3649330000000003E-2</v>
      </c>
      <c r="CZ109">
        <v>-0.16819777</v>
      </c>
      <c r="DA109">
        <v>-0.25450494000000001</v>
      </c>
      <c r="DB109">
        <v>0.25513289</v>
      </c>
      <c r="DC109">
        <v>2.5920289999999999E-2</v>
      </c>
      <c r="DD109">
        <v>-2.5292350000000002E-2</v>
      </c>
      <c r="DE109">
        <v>0.26950531</v>
      </c>
      <c r="DF109">
        <v>-0.26887736000000001</v>
      </c>
      <c r="DG109">
        <v>0.1029841</v>
      </c>
      <c r="DH109">
        <v>-0.10235616</v>
      </c>
      <c r="DI109">
        <v>-0.19042195000000001</v>
      </c>
      <c r="DJ109">
        <v>7.7531719999999998E-2</v>
      </c>
      <c r="DK109">
        <v>-0.19522661999999999</v>
      </c>
      <c r="DL109">
        <v>-0.13095082</v>
      </c>
      <c r="DM109">
        <v>-6.0513240000000003E-2</v>
      </c>
      <c r="DN109">
        <v>0.50020885000000004</v>
      </c>
      <c r="DO109">
        <v>0.35778246000000002</v>
      </c>
      <c r="DP109">
        <v>-0.64273818000000005</v>
      </c>
      <c r="DQ109">
        <v>0.94671483000000001</v>
      </c>
      <c r="DR109">
        <v>-0.66113116000000005</v>
      </c>
      <c r="DS109">
        <v>7.7932630000000003E-2</v>
      </c>
      <c r="DT109">
        <v>-0.79014932000000004</v>
      </c>
      <c r="DU109">
        <v>1.3610861400000001</v>
      </c>
      <c r="DV109" s="10">
        <v>-0.64824150000000003</v>
      </c>
      <c r="DW109" s="8" t="s">
        <v>734</v>
      </c>
      <c r="DX109" t="s">
        <v>735</v>
      </c>
      <c r="DY109" s="10" t="s">
        <v>448</v>
      </c>
      <c r="DZ109" s="20">
        <v>37728</v>
      </c>
      <c r="EA109" s="21">
        <v>39287</v>
      </c>
      <c r="EB109" t="s">
        <v>736</v>
      </c>
      <c r="EC109" s="22">
        <v>44087</v>
      </c>
      <c r="ED109" t="b">
        <f t="shared" si="4"/>
        <v>1</v>
      </c>
    </row>
    <row r="110" spans="1:134" x14ac:dyDescent="0.2">
      <c r="A110" s="8" t="s">
        <v>737</v>
      </c>
      <c r="B110" s="8" t="s">
        <v>119</v>
      </c>
      <c r="C110" s="8" t="s">
        <v>188</v>
      </c>
      <c r="D110" s="2" t="s">
        <v>738</v>
      </c>
      <c r="E110" s="4">
        <v>0.73036069801610204</v>
      </c>
      <c r="F110" s="28" t="b">
        <v>1</v>
      </c>
      <c r="G110" s="29">
        <f t="shared" si="5"/>
        <v>2.3872726951708529E-4</v>
      </c>
      <c r="H110" s="5" t="b">
        <f t="shared" si="3"/>
        <v>0</v>
      </c>
      <c r="I110" s="8">
        <v>55</v>
      </c>
      <c r="J110">
        <v>1</v>
      </c>
      <c r="K110">
        <v>15</v>
      </c>
      <c r="L110">
        <v>966</v>
      </c>
      <c r="M110">
        <v>1</v>
      </c>
      <c r="N110">
        <v>5</v>
      </c>
      <c r="O110">
        <v>63.563682341384698</v>
      </c>
      <c r="P110">
        <v>4</v>
      </c>
      <c r="Q110">
        <v>5</v>
      </c>
      <c r="R110">
        <v>5</v>
      </c>
      <c r="S110" s="10">
        <v>69.7</v>
      </c>
      <c r="T110" s="8">
        <v>0.165331187837294</v>
      </c>
      <c r="U110">
        <v>7.5957643648752104E-3</v>
      </c>
      <c r="V110">
        <v>-1.5481964736195899</v>
      </c>
      <c r="W110">
        <v>-0.62053536610794602</v>
      </c>
      <c r="X110">
        <v>-1.2456676951183301</v>
      </c>
      <c r="Y110">
        <v>1.38181348148064</v>
      </c>
      <c r="Z110">
        <v>0.45042574878339797</v>
      </c>
      <c r="AA110">
        <v>0.71867389489572897</v>
      </c>
      <c r="AB110">
        <v>1.4079858992310099</v>
      </c>
      <c r="AC110">
        <v>1.42236659638262</v>
      </c>
      <c r="AD110" s="10">
        <v>-1.0783135901999099</v>
      </c>
      <c r="AE110" s="8">
        <v>0</v>
      </c>
      <c r="AF110">
        <v>0</v>
      </c>
      <c r="AG110">
        <v>0</v>
      </c>
      <c r="AH110">
        <v>0</v>
      </c>
      <c r="AI110">
        <v>1</v>
      </c>
      <c r="AJ110">
        <v>0</v>
      </c>
      <c r="AK110">
        <v>0</v>
      </c>
      <c r="AL110">
        <v>0</v>
      </c>
      <c r="AM110">
        <v>0</v>
      </c>
      <c r="AN110">
        <v>0</v>
      </c>
      <c r="AO110">
        <v>0</v>
      </c>
      <c r="AP110">
        <v>0</v>
      </c>
      <c r="AQ110">
        <v>0</v>
      </c>
      <c r="AR110">
        <v>0</v>
      </c>
      <c r="AS110">
        <v>0</v>
      </c>
      <c r="AT110">
        <v>0</v>
      </c>
      <c r="AU110">
        <v>0</v>
      </c>
      <c r="AV110">
        <v>0</v>
      </c>
      <c r="AW110">
        <v>0</v>
      </c>
      <c r="AX110">
        <v>0</v>
      </c>
      <c r="AY110">
        <v>0</v>
      </c>
      <c r="AZ110">
        <v>1</v>
      </c>
      <c r="BA110">
        <v>1</v>
      </c>
      <c r="BB110">
        <v>0</v>
      </c>
      <c r="BC110">
        <v>0</v>
      </c>
      <c r="BD110">
        <v>1</v>
      </c>
      <c r="BE110">
        <v>1</v>
      </c>
      <c r="BF110">
        <v>0</v>
      </c>
      <c r="BG110">
        <v>0</v>
      </c>
      <c r="BH110">
        <v>0</v>
      </c>
      <c r="BI110">
        <v>1</v>
      </c>
      <c r="BJ110">
        <v>0</v>
      </c>
      <c r="BK110">
        <v>0</v>
      </c>
      <c r="BL110">
        <v>0</v>
      </c>
      <c r="BM110">
        <v>0</v>
      </c>
      <c r="BN110">
        <v>0</v>
      </c>
      <c r="BO110">
        <v>0</v>
      </c>
      <c r="BP110">
        <v>1</v>
      </c>
      <c r="BQ110">
        <v>0</v>
      </c>
      <c r="BR110">
        <v>0</v>
      </c>
      <c r="BS110">
        <v>0</v>
      </c>
      <c r="BT110" s="10">
        <v>1</v>
      </c>
      <c r="BU110">
        <v>-4.2648743800000002</v>
      </c>
      <c r="BV110">
        <v>0.17994256</v>
      </c>
      <c r="BW110">
        <v>2.5512239999999999E-2</v>
      </c>
      <c r="BX110">
        <v>1.7140852600000001</v>
      </c>
      <c r="BY110">
        <v>1.2451467300000001</v>
      </c>
      <c r="BZ110">
        <v>4.38303536</v>
      </c>
      <c r="CA110">
        <v>1.0542348399999999</v>
      </c>
      <c r="CB110">
        <v>2.36271349</v>
      </c>
      <c r="CC110">
        <v>0</v>
      </c>
      <c r="CD110">
        <v>1.26633956</v>
      </c>
      <c r="CE110">
        <v>1.2966537600000001</v>
      </c>
      <c r="CF110">
        <v>-0.34830556000000001</v>
      </c>
      <c r="CG110">
        <v>0.60595251999999999</v>
      </c>
      <c r="CH110">
        <v>-0.27080598</v>
      </c>
      <c r="CI110">
        <v>0.69837139000000004</v>
      </c>
      <c r="CJ110">
        <v>2.3914729999999999E-2</v>
      </c>
      <c r="CK110">
        <v>-0.35324707</v>
      </c>
      <c r="CL110">
        <v>-4.8291489999999999E-2</v>
      </c>
      <c r="CM110">
        <v>0.58076517999999999</v>
      </c>
      <c r="CN110">
        <v>0.72541518999999999</v>
      </c>
      <c r="CO110">
        <v>-0.20022939000000001</v>
      </c>
      <c r="CP110">
        <v>-0.43475793000000001</v>
      </c>
      <c r="CQ110">
        <v>0.34422587999999998</v>
      </c>
      <c r="CR110">
        <v>-0.48495226000000002</v>
      </c>
      <c r="CS110">
        <v>0.18250256000000001</v>
      </c>
      <c r="CT110">
        <v>-0.16623276000000001</v>
      </c>
      <c r="CU110">
        <v>-9.4743999999999995E-2</v>
      </c>
      <c r="CV110">
        <v>-1.1689752</v>
      </c>
      <c r="CW110">
        <v>-0.52188942000000005</v>
      </c>
      <c r="CX110">
        <v>0.65815442999999996</v>
      </c>
      <c r="CY110">
        <v>9.3649330000000003E-2</v>
      </c>
      <c r="CZ110">
        <v>-0.16819777</v>
      </c>
      <c r="DA110">
        <v>-0.25450494000000001</v>
      </c>
      <c r="DB110">
        <v>0.25513289</v>
      </c>
      <c r="DC110">
        <v>2.5920289999999999E-2</v>
      </c>
      <c r="DD110">
        <v>-2.5292350000000002E-2</v>
      </c>
      <c r="DE110">
        <v>0.26950531</v>
      </c>
      <c r="DF110">
        <v>-0.26887736000000001</v>
      </c>
      <c r="DG110">
        <v>0.1029841</v>
      </c>
      <c r="DH110">
        <v>-0.10235616</v>
      </c>
      <c r="DI110">
        <v>-0.19042195000000001</v>
      </c>
      <c r="DJ110">
        <v>7.7531719999999998E-2</v>
      </c>
      <c r="DK110">
        <v>-0.19522661999999999</v>
      </c>
      <c r="DL110">
        <v>-0.13095082</v>
      </c>
      <c r="DM110">
        <v>-6.0513240000000003E-2</v>
      </c>
      <c r="DN110">
        <v>0.50020885000000004</v>
      </c>
      <c r="DO110">
        <v>0.35778246000000002</v>
      </c>
      <c r="DP110">
        <v>-0.64273818000000005</v>
      </c>
      <c r="DQ110">
        <v>0.94671483000000001</v>
      </c>
      <c r="DR110">
        <v>-0.66113116000000005</v>
      </c>
      <c r="DS110">
        <v>7.7932630000000003E-2</v>
      </c>
      <c r="DT110">
        <v>-0.79014932000000004</v>
      </c>
      <c r="DU110">
        <v>1.3610861400000001</v>
      </c>
      <c r="DV110" s="10">
        <v>-0.64824150000000003</v>
      </c>
      <c r="DW110" s="8" t="s">
        <v>739</v>
      </c>
      <c r="DX110" t="s">
        <v>740</v>
      </c>
      <c r="DY110" s="10" t="s">
        <v>396</v>
      </c>
      <c r="DZ110" s="20">
        <v>35278</v>
      </c>
      <c r="EA110" s="21">
        <v>39635</v>
      </c>
      <c r="EB110" t="s">
        <v>741</v>
      </c>
      <c r="EC110" s="22">
        <v>45356</v>
      </c>
      <c r="ED110" t="b">
        <f t="shared" si="4"/>
        <v>0</v>
      </c>
    </row>
    <row r="111" spans="1:134" x14ac:dyDescent="0.2">
      <c r="A111" s="8" t="s">
        <v>742</v>
      </c>
      <c r="B111" s="8" t="s">
        <v>127</v>
      </c>
      <c r="C111" s="8" t="s">
        <v>491</v>
      </c>
      <c r="D111" s="2" t="s">
        <v>743</v>
      </c>
      <c r="E111" s="4">
        <v>0.57757744635792696</v>
      </c>
      <c r="F111" s="28" t="b">
        <v>0</v>
      </c>
      <c r="G111" s="29">
        <f t="shared" si="5"/>
        <v>0.20944519711256515</v>
      </c>
      <c r="H111" s="5" t="b">
        <f t="shared" si="3"/>
        <v>0</v>
      </c>
      <c r="I111" s="8">
        <v>44</v>
      </c>
      <c r="J111">
        <v>1</v>
      </c>
      <c r="K111">
        <v>31</v>
      </c>
      <c r="L111">
        <v>690</v>
      </c>
      <c r="M111">
        <v>5</v>
      </c>
      <c r="N111">
        <v>5</v>
      </c>
      <c r="O111">
        <v>51.2053898456303</v>
      </c>
      <c r="P111">
        <v>1</v>
      </c>
      <c r="Q111">
        <v>5</v>
      </c>
      <c r="R111">
        <v>4</v>
      </c>
      <c r="S111" s="10">
        <v>87.1</v>
      </c>
      <c r="T111" s="8">
        <v>-0.86798873614579497</v>
      </c>
      <c r="U111">
        <v>7.5957643648752104E-3</v>
      </c>
      <c r="V111">
        <v>0.51908026979067101</v>
      </c>
      <c r="W111">
        <v>-0.942282787315324</v>
      </c>
      <c r="X111">
        <v>2.70451479144465E-2</v>
      </c>
      <c r="Y111">
        <v>1.38181348148064</v>
      </c>
      <c r="Z111">
        <v>2.5168309449445099E-2</v>
      </c>
      <c r="AA111">
        <v>-1.4107302381286499</v>
      </c>
      <c r="AB111">
        <v>1.4079858992310099</v>
      </c>
      <c r="AC111">
        <v>0.71996333890972197</v>
      </c>
      <c r="AD111" s="10">
        <v>2.6760949079448499</v>
      </c>
      <c r="AE111" s="8">
        <v>0</v>
      </c>
      <c r="AF111">
        <v>0</v>
      </c>
      <c r="AG111">
        <v>0</v>
      </c>
      <c r="AH111">
        <v>0</v>
      </c>
      <c r="AI111">
        <v>0</v>
      </c>
      <c r="AJ111">
        <v>0</v>
      </c>
      <c r="AK111">
        <v>0</v>
      </c>
      <c r="AL111">
        <v>0</v>
      </c>
      <c r="AM111">
        <v>0</v>
      </c>
      <c r="AN111">
        <v>0</v>
      </c>
      <c r="AO111">
        <v>0</v>
      </c>
      <c r="AP111">
        <v>0</v>
      </c>
      <c r="AQ111">
        <v>0</v>
      </c>
      <c r="AR111">
        <v>0</v>
      </c>
      <c r="AS111">
        <v>0</v>
      </c>
      <c r="AT111">
        <v>0</v>
      </c>
      <c r="AU111">
        <v>1</v>
      </c>
      <c r="AV111">
        <v>0</v>
      </c>
      <c r="AW111">
        <v>0</v>
      </c>
      <c r="AX111">
        <v>0</v>
      </c>
      <c r="AY111">
        <v>0</v>
      </c>
      <c r="AZ111">
        <v>1</v>
      </c>
      <c r="BA111">
        <v>1</v>
      </c>
      <c r="BB111">
        <v>0</v>
      </c>
      <c r="BC111">
        <v>0</v>
      </c>
      <c r="BD111">
        <v>1</v>
      </c>
      <c r="BE111">
        <v>0</v>
      </c>
      <c r="BF111">
        <v>1</v>
      </c>
      <c r="BG111">
        <v>0</v>
      </c>
      <c r="BH111">
        <v>0</v>
      </c>
      <c r="BI111">
        <v>0</v>
      </c>
      <c r="BJ111">
        <v>1</v>
      </c>
      <c r="BK111">
        <v>0</v>
      </c>
      <c r="BL111">
        <v>0</v>
      </c>
      <c r="BM111">
        <v>0</v>
      </c>
      <c r="BN111">
        <v>0</v>
      </c>
      <c r="BO111">
        <v>0</v>
      </c>
      <c r="BP111">
        <v>1</v>
      </c>
      <c r="BQ111">
        <v>0</v>
      </c>
      <c r="BR111">
        <v>0</v>
      </c>
      <c r="BS111">
        <v>1</v>
      </c>
      <c r="BT111" s="10">
        <v>0</v>
      </c>
      <c r="BU111">
        <v>-4.2648743800000002</v>
      </c>
      <c r="BV111">
        <v>0.17994256</v>
      </c>
      <c r="BW111">
        <v>2.5512239999999999E-2</v>
      </c>
      <c r="BX111">
        <v>1.7140852600000001</v>
      </c>
      <c r="BY111">
        <v>1.2451467300000001</v>
      </c>
      <c r="BZ111">
        <v>4.38303536</v>
      </c>
      <c r="CA111">
        <v>1.0542348399999999</v>
      </c>
      <c r="CB111">
        <v>2.36271349</v>
      </c>
      <c r="CC111">
        <v>0</v>
      </c>
      <c r="CD111">
        <v>1.26633956</v>
      </c>
      <c r="CE111">
        <v>1.2966537600000001</v>
      </c>
      <c r="CF111">
        <v>-0.34830556000000001</v>
      </c>
      <c r="CG111">
        <v>0.60595251999999999</v>
      </c>
      <c r="CH111">
        <v>-0.27080598</v>
      </c>
      <c r="CI111">
        <v>0.69837139000000004</v>
      </c>
      <c r="CJ111">
        <v>2.3914729999999999E-2</v>
      </c>
      <c r="CK111">
        <v>-0.35324707</v>
      </c>
      <c r="CL111">
        <v>-4.8291489999999999E-2</v>
      </c>
      <c r="CM111">
        <v>0.58076517999999999</v>
      </c>
      <c r="CN111">
        <v>0.72541518999999999</v>
      </c>
      <c r="CO111">
        <v>-0.20022939000000001</v>
      </c>
      <c r="CP111">
        <v>-0.43475793000000001</v>
      </c>
      <c r="CQ111">
        <v>0.34422587999999998</v>
      </c>
      <c r="CR111">
        <v>-0.48495226000000002</v>
      </c>
      <c r="CS111">
        <v>0.18250256000000001</v>
      </c>
      <c r="CT111">
        <v>-0.16623276000000001</v>
      </c>
      <c r="CU111">
        <v>-9.4743999999999995E-2</v>
      </c>
      <c r="CV111">
        <v>-1.1689752</v>
      </c>
      <c r="CW111">
        <v>-0.52188942000000005</v>
      </c>
      <c r="CX111">
        <v>0.65815442999999996</v>
      </c>
      <c r="CY111">
        <v>9.3649330000000003E-2</v>
      </c>
      <c r="CZ111">
        <v>-0.16819777</v>
      </c>
      <c r="DA111">
        <v>-0.25450494000000001</v>
      </c>
      <c r="DB111">
        <v>0.25513289</v>
      </c>
      <c r="DC111">
        <v>2.5920289999999999E-2</v>
      </c>
      <c r="DD111">
        <v>-2.5292350000000002E-2</v>
      </c>
      <c r="DE111">
        <v>0.26950531</v>
      </c>
      <c r="DF111">
        <v>-0.26887736000000001</v>
      </c>
      <c r="DG111">
        <v>0.1029841</v>
      </c>
      <c r="DH111">
        <v>-0.10235616</v>
      </c>
      <c r="DI111">
        <v>-0.19042195000000001</v>
      </c>
      <c r="DJ111">
        <v>7.7531719999999998E-2</v>
      </c>
      <c r="DK111">
        <v>-0.19522661999999999</v>
      </c>
      <c r="DL111">
        <v>-0.13095082</v>
      </c>
      <c r="DM111">
        <v>-6.0513240000000003E-2</v>
      </c>
      <c r="DN111">
        <v>0.50020885000000004</v>
      </c>
      <c r="DO111">
        <v>0.35778246000000002</v>
      </c>
      <c r="DP111">
        <v>-0.64273818000000005</v>
      </c>
      <c r="DQ111">
        <v>0.94671483000000001</v>
      </c>
      <c r="DR111">
        <v>-0.66113116000000005</v>
      </c>
      <c r="DS111">
        <v>7.7932630000000003E-2</v>
      </c>
      <c r="DT111">
        <v>-0.79014932000000004</v>
      </c>
      <c r="DU111">
        <v>1.3610861400000001</v>
      </c>
      <c r="DV111" s="10">
        <v>-0.64824150000000003</v>
      </c>
      <c r="DW111" s="8" t="s">
        <v>744</v>
      </c>
      <c r="DX111" t="s">
        <v>745</v>
      </c>
      <c r="DY111" s="10" t="s">
        <v>425</v>
      </c>
      <c r="DZ111" s="20">
        <v>36388</v>
      </c>
      <c r="EA111" s="21">
        <v>36610</v>
      </c>
      <c r="EB111" t="s">
        <v>746</v>
      </c>
      <c r="EC111" s="22">
        <v>43961</v>
      </c>
      <c r="ED111" t="b">
        <f t="shared" si="4"/>
        <v>1</v>
      </c>
    </row>
    <row r="112" spans="1:134" x14ac:dyDescent="0.2">
      <c r="A112" s="8" t="s">
        <v>747</v>
      </c>
      <c r="B112" s="8" t="s">
        <v>168</v>
      </c>
      <c r="C112" s="8" t="s">
        <v>188</v>
      </c>
      <c r="D112" s="2" t="s">
        <v>748</v>
      </c>
      <c r="E112" s="4">
        <v>0.76724639366739</v>
      </c>
      <c r="F112" s="28" t="b">
        <v>1</v>
      </c>
      <c r="G112" s="29">
        <f t="shared" si="5"/>
        <v>4.4085396944164475E-3</v>
      </c>
      <c r="H112" s="5" t="b">
        <f t="shared" si="3"/>
        <v>0</v>
      </c>
      <c r="I112" s="8">
        <v>56</v>
      </c>
      <c r="J112">
        <v>3</v>
      </c>
      <c r="K112">
        <v>37</v>
      </c>
      <c r="L112">
        <v>1195</v>
      </c>
      <c r="M112">
        <v>1</v>
      </c>
      <c r="N112">
        <v>5</v>
      </c>
      <c r="O112">
        <v>51.123196833695303</v>
      </c>
      <c r="P112">
        <v>5</v>
      </c>
      <c r="Q112">
        <v>4</v>
      </c>
      <c r="R112">
        <v>4</v>
      </c>
      <c r="S112" s="10">
        <v>75.900000000000006</v>
      </c>
      <c r="T112" s="8">
        <v>0.25926936274484702</v>
      </c>
      <c r="U112">
        <v>2.03313292833161</v>
      </c>
      <c r="V112">
        <v>1.2943090485695199</v>
      </c>
      <c r="W112">
        <v>-0.35357826662791197</v>
      </c>
      <c r="X112">
        <v>-1.2456676951183301</v>
      </c>
      <c r="Y112">
        <v>1.38181348148064</v>
      </c>
      <c r="Z112">
        <v>2.23399907477622E-2</v>
      </c>
      <c r="AA112">
        <v>1.4284752725705201</v>
      </c>
      <c r="AB112">
        <v>0.68128349962791002</v>
      </c>
      <c r="AC112">
        <v>0.71996333890972197</v>
      </c>
      <c r="AD112" s="10">
        <v>0.25946415051833799</v>
      </c>
      <c r="AE112" s="8">
        <v>0</v>
      </c>
      <c r="AF112">
        <v>0</v>
      </c>
      <c r="AG112">
        <v>0</v>
      </c>
      <c r="AH112">
        <v>0</v>
      </c>
      <c r="AI112">
        <v>0</v>
      </c>
      <c r="AJ112">
        <v>0</v>
      </c>
      <c r="AK112">
        <v>0</v>
      </c>
      <c r="AL112">
        <v>0</v>
      </c>
      <c r="AM112">
        <v>0</v>
      </c>
      <c r="AN112">
        <v>0</v>
      </c>
      <c r="AO112">
        <v>0</v>
      </c>
      <c r="AP112">
        <v>0</v>
      </c>
      <c r="AQ112">
        <v>0</v>
      </c>
      <c r="AR112">
        <v>0</v>
      </c>
      <c r="AS112">
        <v>0</v>
      </c>
      <c r="AT112">
        <v>0</v>
      </c>
      <c r="AU112">
        <v>0</v>
      </c>
      <c r="AV112">
        <v>1</v>
      </c>
      <c r="AW112">
        <v>0</v>
      </c>
      <c r="AX112">
        <v>0</v>
      </c>
      <c r="AY112">
        <v>0</v>
      </c>
      <c r="AZ112">
        <v>1</v>
      </c>
      <c r="BA112">
        <v>1</v>
      </c>
      <c r="BB112">
        <v>0</v>
      </c>
      <c r="BC112">
        <v>0</v>
      </c>
      <c r="BD112">
        <v>1</v>
      </c>
      <c r="BE112">
        <v>0</v>
      </c>
      <c r="BF112">
        <v>1</v>
      </c>
      <c r="BG112">
        <v>0</v>
      </c>
      <c r="BH112">
        <v>1</v>
      </c>
      <c r="BI112">
        <v>0</v>
      </c>
      <c r="BJ112">
        <v>0</v>
      </c>
      <c r="BK112">
        <v>0</v>
      </c>
      <c r="BL112">
        <v>0</v>
      </c>
      <c r="BM112">
        <v>0</v>
      </c>
      <c r="BN112">
        <v>1</v>
      </c>
      <c r="BO112">
        <v>0</v>
      </c>
      <c r="BP112">
        <v>0</v>
      </c>
      <c r="BQ112">
        <v>0</v>
      </c>
      <c r="BR112">
        <v>1</v>
      </c>
      <c r="BS112">
        <v>0</v>
      </c>
      <c r="BT112" s="10">
        <v>0</v>
      </c>
      <c r="BU112">
        <v>-4.2648743800000002</v>
      </c>
      <c r="BV112">
        <v>0.17994256</v>
      </c>
      <c r="BW112">
        <v>2.5512239999999999E-2</v>
      </c>
      <c r="BX112">
        <v>1.7140852600000001</v>
      </c>
      <c r="BY112">
        <v>1.2451467300000001</v>
      </c>
      <c r="BZ112">
        <v>4.38303536</v>
      </c>
      <c r="CA112">
        <v>1.0542348399999999</v>
      </c>
      <c r="CB112">
        <v>2.36271349</v>
      </c>
      <c r="CC112">
        <v>0</v>
      </c>
      <c r="CD112">
        <v>1.26633956</v>
      </c>
      <c r="CE112">
        <v>1.2966537600000001</v>
      </c>
      <c r="CF112">
        <v>-0.34830556000000001</v>
      </c>
      <c r="CG112">
        <v>0.60595251999999999</v>
      </c>
      <c r="CH112">
        <v>-0.27080598</v>
      </c>
      <c r="CI112">
        <v>0.69837139000000004</v>
      </c>
      <c r="CJ112">
        <v>2.3914729999999999E-2</v>
      </c>
      <c r="CK112">
        <v>-0.35324707</v>
      </c>
      <c r="CL112">
        <v>-4.8291489999999999E-2</v>
      </c>
      <c r="CM112">
        <v>0.58076517999999999</v>
      </c>
      <c r="CN112">
        <v>0.72541518999999999</v>
      </c>
      <c r="CO112">
        <v>-0.20022939000000001</v>
      </c>
      <c r="CP112">
        <v>-0.43475793000000001</v>
      </c>
      <c r="CQ112">
        <v>0.34422587999999998</v>
      </c>
      <c r="CR112">
        <v>-0.48495226000000002</v>
      </c>
      <c r="CS112">
        <v>0.18250256000000001</v>
      </c>
      <c r="CT112">
        <v>-0.16623276000000001</v>
      </c>
      <c r="CU112">
        <v>-9.4743999999999995E-2</v>
      </c>
      <c r="CV112">
        <v>-1.1689752</v>
      </c>
      <c r="CW112">
        <v>-0.52188942000000005</v>
      </c>
      <c r="CX112">
        <v>0.65815442999999996</v>
      </c>
      <c r="CY112">
        <v>9.3649330000000003E-2</v>
      </c>
      <c r="CZ112">
        <v>-0.16819777</v>
      </c>
      <c r="DA112">
        <v>-0.25450494000000001</v>
      </c>
      <c r="DB112">
        <v>0.25513289</v>
      </c>
      <c r="DC112">
        <v>2.5920289999999999E-2</v>
      </c>
      <c r="DD112">
        <v>-2.5292350000000002E-2</v>
      </c>
      <c r="DE112">
        <v>0.26950531</v>
      </c>
      <c r="DF112">
        <v>-0.26887736000000001</v>
      </c>
      <c r="DG112">
        <v>0.1029841</v>
      </c>
      <c r="DH112">
        <v>-0.10235616</v>
      </c>
      <c r="DI112">
        <v>-0.19042195000000001</v>
      </c>
      <c r="DJ112">
        <v>7.7531719999999998E-2</v>
      </c>
      <c r="DK112">
        <v>-0.19522661999999999</v>
      </c>
      <c r="DL112">
        <v>-0.13095082</v>
      </c>
      <c r="DM112">
        <v>-6.0513240000000003E-2</v>
      </c>
      <c r="DN112">
        <v>0.50020885000000004</v>
      </c>
      <c r="DO112">
        <v>0.35778246000000002</v>
      </c>
      <c r="DP112">
        <v>-0.64273818000000005</v>
      </c>
      <c r="DQ112">
        <v>0.94671483000000001</v>
      </c>
      <c r="DR112">
        <v>-0.66113116000000005</v>
      </c>
      <c r="DS112">
        <v>7.7932630000000003E-2</v>
      </c>
      <c r="DT112">
        <v>-0.79014932000000004</v>
      </c>
      <c r="DU112">
        <v>1.3610861400000001</v>
      </c>
      <c r="DV112" s="10">
        <v>-0.64824150000000003</v>
      </c>
      <c r="DW112" s="8" t="s">
        <v>749</v>
      </c>
      <c r="DX112" t="s">
        <v>750</v>
      </c>
      <c r="DY112" s="10" t="s">
        <v>751</v>
      </c>
      <c r="DZ112" s="20">
        <v>36866</v>
      </c>
      <c r="EA112" s="21">
        <v>39087</v>
      </c>
      <c r="EB112" t="s">
        <v>752</v>
      </c>
      <c r="EC112" s="22">
        <v>45158</v>
      </c>
      <c r="ED112" t="b">
        <f t="shared" si="4"/>
        <v>0</v>
      </c>
    </row>
    <row r="113" spans="1:134" x14ac:dyDescent="0.2">
      <c r="A113" s="8" t="s">
        <v>753</v>
      </c>
      <c r="B113" s="8" t="s">
        <v>119</v>
      </c>
      <c r="C113" s="8" t="s">
        <v>491</v>
      </c>
      <c r="D113" s="2" t="s">
        <v>754</v>
      </c>
      <c r="E113" s="4">
        <v>0.68713616656314602</v>
      </c>
      <c r="F113" s="28" t="b">
        <v>1</v>
      </c>
      <c r="G113" s="29">
        <f t="shared" si="5"/>
        <v>1.7377344593239198E-4</v>
      </c>
      <c r="H113" s="5" t="b">
        <f t="shared" si="3"/>
        <v>0</v>
      </c>
      <c r="I113" s="8">
        <v>70</v>
      </c>
      <c r="J113">
        <v>2</v>
      </c>
      <c r="K113">
        <v>31</v>
      </c>
      <c r="L113">
        <v>1451</v>
      </c>
      <c r="M113">
        <v>1</v>
      </c>
      <c r="N113">
        <v>4</v>
      </c>
      <c r="O113">
        <v>37.734749948239802</v>
      </c>
      <c r="P113">
        <v>4</v>
      </c>
      <c r="Q113">
        <v>4</v>
      </c>
      <c r="R113">
        <v>4</v>
      </c>
      <c r="S113" s="10">
        <v>84.1</v>
      </c>
      <c r="T113" s="8">
        <v>1.5744038114505901</v>
      </c>
      <c r="U113">
        <v>1.0203643463482399</v>
      </c>
      <c r="V113">
        <v>0.51908026979067101</v>
      </c>
      <c r="W113">
        <v>-5.5145875942808002E-2</v>
      </c>
      <c r="X113">
        <v>-1.2456676951183301</v>
      </c>
      <c r="Y113">
        <v>0.68524713920936597</v>
      </c>
      <c r="Z113">
        <v>-0.43836577755505102</v>
      </c>
      <c r="AA113">
        <v>0.71867389489572897</v>
      </c>
      <c r="AB113">
        <v>0.68128349962791002</v>
      </c>
      <c r="AC113">
        <v>0.71996333890972197</v>
      </c>
      <c r="AD113" s="10">
        <v>2.0287830979198902</v>
      </c>
      <c r="AE113" s="8">
        <v>0</v>
      </c>
      <c r="AF113">
        <v>0</v>
      </c>
      <c r="AG113">
        <v>0</v>
      </c>
      <c r="AH113">
        <v>0</v>
      </c>
      <c r="AI113">
        <v>0</v>
      </c>
      <c r="AJ113">
        <v>0</v>
      </c>
      <c r="AK113">
        <v>0</v>
      </c>
      <c r="AL113">
        <v>0</v>
      </c>
      <c r="AM113">
        <v>0</v>
      </c>
      <c r="AN113">
        <v>0</v>
      </c>
      <c r="AO113">
        <v>0</v>
      </c>
      <c r="AP113">
        <v>0</v>
      </c>
      <c r="AQ113">
        <v>0</v>
      </c>
      <c r="AR113">
        <v>0</v>
      </c>
      <c r="AS113">
        <v>0</v>
      </c>
      <c r="AT113">
        <v>0</v>
      </c>
      <c r="AU113">
        <v>0</v>
      </c>
      <c r="AV113">
        <v>1</v>
      </c>
      <c r="AW113">
        <v>0</v>
      </c>
      <c r="AX113">
        <v>0</v>
      </c>
      <c r="AY113">
        <v>1</v>
      </c>
      <c r="AZ113">
        <v>0</v>
      </c>
      <c r="BA113">
        <v>1</v>
      </c>
      <c r="BB113">
        <v>0</v>
      </c>
      <c r="BC113">
        <v>1</v>
      </c>
      <c r="BD113">
        <v>0</v>
      </c>
      <c r="BE113">
        <v>1</v>
      </c>
      <c r="BF113">
        <v>0</v>
      </c>
      <c r="BG113">
        <v>1</v>
      </c>
      <c r="BH113">
        <v>0</v>
      </c>
      <c r="BI113">
        <v>0</v>
      </c>
      <c r="BJ113">
        <v>0</v>
      </c>
      <c r="BK113">
        <v>0</v>
      </c>
      <c r="BL113">
        <v>0</v>
      </c>
      <c r="BM113">
        <v>0</v>
      </c>
      <c r="BN113">
        <v>0</v>
      </c>
      <c r="BO113">
        <v>0</v>
      </c>
      <c r="BP113">
        <v>1</v>
      </c>
      <c r="BQ113">
        <v>0</v>
      </c>
      <c r="BR113">
        <v>1</v>
      </c>
      <c r="BS113">
        <v>0</v>
      </c>
      <c r="BT113" s="10">
        <v>0</v>
      </c>
      <c r="BU113">
        <v>-4.2648743800000002</v>
      </c>
      <c r="BV113">
        <v>0.17994256</v>
      </c>
      <c r="BW113">
        <v>2.5512239999999999E-2</v>
      </c>
      <c r="BX113">
        <v>1.7140852600000001</v>
      </c>
      <c r="BY113">
        <v>1.2451467300000001</v>
      </c>
      <c r="BZ113">
        <v>4.38303536</v>
      </c>
      <c r="CA113">
        <v>1.0542348399999999</v>
      </c>
      <c r="CB113">
        <v>2.36271349</v>
      </c>
      <c r="CC113">
        <v>0</v>
      </c>
      <c r="CD113">
        <v>1.26633956</v>
      </c>
      <c r="CE113">
        <v>1.2966537600000001</v>
      </c>
      <c r="CF113">
        <v>-0.34830556000000001</v>
      </c>
      <c r="CG113">
        <v>0.60595251999999999</v>
      </c>
      <c r="CH113">
        <v>-0.27080598</v>
      </c>
      <c r="CI113">
        <v>0.69837139000000004</v>
      </c>
      <c r="CJ113">
        <v>2.3914729999999999E-2</v>
      </c>
      <c r="CK113">
        <v>-0.35324707</v>
      </c>
      <c r="CL113">
        <v>-4.8291489999999999E-2</v>
      </c>
      <c r="CM113">
        <v>0.58076517999999999</v>
      </c>
      <c r="CN113">
        <v>0.72541518999999999</v>
      </c>
      <c r="CO113">
        <v>-0.20022939000000001</v>
      </c>
      <c r="CP113">
        <v>-0.43475793000000001</v>
      </c>
      <c r="CQ113">
        <v>0.34422587999999998</v>
      </c>
      <c r="CR113">
        <v>-0.48495226000000002</v>
      </c>
      <c r="CS113">
        <v>0.18250256000000001</v>
      </c>
      <c r="CT113">
        <v>-0.16623276000000001</v>
      </c>
      <c r="CU113">
        <v>-9.4743999999999995E-2</v>
      </c>
      <c r="CV113">
        <v>-1.1689752</v>
      </c>
      <c r="CW113">
        <v>-0.52188942000000005</v>
      </c>
      <c r="CX113">
        <v>0.65815442999999996</v>
      </c>
      <c r="CY113">
        <v>9.3649330000000003E-2</v>
      </c>
      <c r="CZ113">
        <v>-0.16819777</v>
      </c>
      <c r="DA113">
        <v>-0.25450494000000001</v>
      </c>
      <c r="DB113">
        <v>0.25513289</v>
      </c>
      <c r="DC113">
        <v>2.5920289999999999E-2</v>
      </c>
      <c r="DD113">
        <v>-2.5292350000000002E-2</v>
      </c>
      <c r="DE113">
        <v>0.26950531</v>
      </c>
      <c r="DF113">
        <v>-0.26887736000000001</v>
      </c>
      <c r="DG113">
        <v>0.1029841</v>
      </c>
      <c r="DH113">
        <v>-0.10235616</v>
      </c>
      <c r="DI113">
        <v>-0.19042195000000001</v>
      </c>
      <c r="DJ113">
        <v>7.7531719999999998E-2</v>
      </c>
      <c r="DK113">
        <v>-0.19522661999999999</v>
      </c>
      <c r="DL113">
        <v>-0.13095082</v>
      </c>
      <c r="DM113">
        <v>-6.0513240000000003E-2</v>
      </c>
      <c r="DN113">
        <v>0.50020885000000004</v>
      </c>
      <c r="DO113">
        <v>0.35778246000000002</v>
      </c>
      <c r="DP113">
        <v>-0.64273818000000005</v>
      </c>
      <c r="DQ113">
        <v>0.94671483000000001</v>
      </c>
      <c r="DR113">
        <v>-0.66113116000000005</v>
      </c>
      <c r="DS113">
        <v>7.7932630000000003E-2</v>
      </c>
      <c r="DT113">
        <v>-0.79014932000000004</v>
      </c>
      <c r="DU113">
        <v>1.3610861400000001</v>
      </c>
      <c r="DV113" s="10">
        <v>-0.64824150000000003</v>
      </c>
      <c r="DW113" s="8" t="s">
        <v>755</v>
      </c>
      <c r="DX113" t="s">
        <v>756</v>
      </c>
      <c r="DY113" s="10" t="s">
        <v>757</v>
      </c>
      <c r="DZ113" s="20">
        <v>34877</v>
      </c>
      <c r="EA113" s="21">
        <v>38373</v>
      </c>
      <c r="EB113" t="s">
        <v>758</v>
      </c>
      <c r="EC113" s="22">
        <v>43689</v>
      </c>
      <c r="ED113" t="b">
        <f t="shared" si="4"/>
        <v>0</v>
      </c>
    </row>
    <row r="114" spans="1:134" x14ac:dyDescent="0.2">
      <c r="A114" s="8" t="s">
        <v>759</v>
      </c>
      <c r="B114" s="8" t="s">
        <v>127</v>
      </c>
      <c r="C114" s="8" t="s">
        <v>147</v>
      </c>
      <c r="D114" s="2" t="s">
        <v>760</v>
      </c>
      <c r="E114" s="4">
        <v>0.458055148365904</v>
      </c>
      <c r="F114" s="28" t="b">
        <v>0</v>
      </c>
      <c r="G114" s="29">
        <f t="shared" si="5"/>
        <v>7.2261333183218646E-2</v>
      </c>
      <c r="H114" s="5" t="b">
        <f t="shared" si="3"/>
        <v>0</v>
      </c>
      <c r="I114" s="8">
        <v>51</v>
      </c>
      <c r="J114">
        <v>1</v>
      </c>
      <c r="K114">
        <v>21</v>
      </c>
      <c r="L114">
        <v>1636</v>
      </c>
      <c r="M114">
        <v>7</v>
      </c>
      <c r="N114">
        <v>5</v>
      </c>
      <c r="O114">
        <v>23.194240849618701</v>
      </c>
      <c r="P114">
        <v>5</v>
      </c>
      <c r="Q114">
        <v>3</v>
      </c>
      <c r="R114">
        <v>2</v>
      </c>
      <c r="S114" s="10">
        <v>75.7</v>
      </c>
      <c r="T114" s="8">
        <v>-0.21042151179292001</v>
      </c>
      <c r="U114">
        <v>7.5957643648752104E-3</v>
      </c>
      <c r="V114">
        <v>-0.77296769484074401</v>
      </c>
      <c r="W114">
        <v>0.160518156388224</v>
      </c>
      <c r="X114">
        <v>0.66340156943083595</v>
      </c>
      <c r="Y114">
        <v>1.38181348148064</v>
      </c>
      <c r="Z114">
        <v>-0.93871480781274497</v>
      </c>
      <c r="AA114">
        <v>1.4284752725705201</v>
      </c>
      <c r="AB114">
        <v>-4.5418899975194001E-2</v>
      </c>
      <c r="AC114">
        <v>-0.68484317603607703</v>
      </c>
      <c r="AD114" s="10">
        <v>0.216310029850007</v>
      </c>
      <c r="AE114" s="8">
        <v>0</v>
      </c>
      <c r="AF114">
        <v>0</v>
      </c>
      <c r="AG114">
        <v>1</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1</v>
      </c>
      <c r="BA114">
        <v>1</v>
      </c>
      <c r="BB114">
        <v>0</v>
      </c>
      <c r="BC114">
        <v>0</v>
      </c>
      <c r="BD114">
        <v>1</v>
      </c>
      <c r="BE114">
        <v>1</v>
      </c>
      <c r="BF114">
        <v>0</v>
      </c>
      <c r="BG114">
        <v>0</v>
      </c>
      <c r="BH114">
        <v>0</v>
      </c>
      <c r="BI114">
        <v>0</v>
      </c>
      <c r="BJ114">
        <v>0</v>
      </c>
      <c r="BK114">
        <v>0</v>
      </c>
      <c r="BL114">
        <v>1</v>
      </c>
      <c r="BM114">
        <v>1</v>
      </c>
      <c r="BN114">
        <v>0</v>
      </c>
      <c r="BO114">
        <v>0</v>
      </c>
      <c r="BP114">
        <v>0</v>
      </c>
      <c r="BQ114">
        <v>1</v>
      </c>
      <c r="BR114">
        <v>0</v>
      </c>
      <c r="BS114">
        <v>0</v>
      </c>
      <c r="BT114" s="10">
        <v>0</v>
      </c>
      <c r="BU114">
        <v>-4.2648743800000002</v>
      </c>
      <c r="BV114">
        <v>0.17994256</v>
      </c>
      <c r="BW114">
        <v>2.5512239999999999E-2</v>
      </c>
      <c r="BX114">
        <v>1.7140852600000001</v>
      </c>
      <c r="BY114">
        <v>1.2451467300000001</v>
      </c>
      <c r="BZ114">
        <v>4.38303536</v>
      </c>
      <c r="CA114">
        <v>1.0542348399999999</v>
      </c>
      <c r="CB114">
        <v>2.36271349</v>
      </c>
      <c r="CC114">
        <v>0</v>
      </c>
      <c r="CD114">
        <v>1.26633956</v>
      </c>
      <c r="CE114">
        <v>1.2966537600000001</v>
      </c>
      <c r="CF114">
        <v>-0.34830556000000001</v>
      </c>
      <c r="CG114">
        <v>0.60595251999999999</v>
      </c>
      <c r="CH114">
        <v>-0.27080598</v>
      </c>
      <c r="CI114">
        <v>0.69837139000000004</v>
      </c>
      <c r="CJ114">
        <v>2.3914729999999999E-2</v>
      </c>
      <c r="CK114">
        <v>-0.35324707</v>
      </c>
      <c r="CL114">
        <v>-4.8291489999999999E-2</v>
      </c>
      <c r="CM114">
        <v>0.58076517999999999</v>
      </c>
      <c r="CN114">
        <v>0.72541518999999999</v>
      </c>
      <c r="CO114">
        <v>-0.20022939000000001</v>
      </c>
      <c r="CP114">
        <v>-0.43475793000000001</v>
      </c>
      <c r="CQ114">
        <v>0.34422587999999998</v>
      </c>
      <c r="CR114">
        <v>-0.48495226000000002</v>
      </c>
      <c r="CS114">
        <v>0.18250256000000001</v>
      </c>
      <c r="CT114">
        <v>-0.16623276000000001</v>
      </c>
      <c r="CU114">
        <v>-9.4743999999999995E-2</v>
      </c>
      <c r="CV114">
        <v>-1.1689752</v>
      </c>
      <c r="CW114">
        <v>-0.52188942000000005</v>
      </c>
      <c r="CX114">
        <v>0.65815442999999996</v>
      </c>
      <c r="CY114">
        <v>9.3649330000000003E-2</v>
      </c>
      <c r="CZ114">
        <v>-0.16819777</v>
      </c>
      <c r="DA114">
        <v>-0.25450494000000001</v>
      </c>
      <c r="DB114">
        <v>0.25513289</v>
      </c>
      <c r="DC114">
        <v>2.5920289999999999E-2</v>
      </c>
      <c r="DD114">
        <v>-2.5292350000000002E-2</v>
      </c>
      <c r="DE114">
        <v>0.26950531</v>
      </c>
      <c r="DF114">
        <v>-0.26887736000000001</v>
      </c>
      <c r="DG114">
        <v>0.1029841</v>
      </c>
      <c r="DH114">
        <v>-0.10235616</v>
      </c>
      <c r="DI114">
        <v>-0.19042195000000001</v>
      </c>
      <c r="DJ114">
        <v>7.7531719999999998E-2</v>
      </c>
      <c r="DK114">
        <v>-0.19522661999999999</v>
      </c>
      <c r="DL114">
        <v>-0.13095082</v>
      </c>
      <c r="DM114">
        <v>-6.0513240000000003E-2</v>
      </c>
      <c r="DN114">
        <v>0.50020885000000004</v>
      </c>
      <c r="DO114">
        <v>0.35778246000000002</v>
      </c>
      <c r="DP114">
        <v>-0.64273818000000005</v>
      </c>
      <c r="DQ114">
        <v>0.94671483000000001</v>
      </c>
      <c r="DR114">
        <v>-0.66113116000000005</v>
      </c>
      <c r="DS114">
        <v>7.7932630000000003E-2</v>
      </c>
      <c r="DT114">
        <v>-0.79014932000000004</v>
      </c>
      <c r="DU114">
        <v>1.3610861400000001</v>
      </c>
      <c r="DV114" s="10">
        <v>-0.64824150000000003</v>
      </c>
      <c r="DW114" s="8" t="s">
        <v>761</v>
      </c>
      <c r="DX114" t="s">
        <v>762</v>
      </c>
      <c r="DY114" s="10" t="s">
        <v>763</v>
      </c>
      <c r="DZ114" s="20">
        <v>36155</v>
      </c>
      <c r="EA114" s="21">
        <v>36774</v>
      </c>
      <c r="EB114" t="s">
        <v>764</v>
      </c>
      <c r="EC114" s="22">
        <v>44493</v>
      </c>
      <c r="ED114" t="b">
        <f t="shared" si="4"/>
        <v>1</v>
      </c>
    </row>
    <row r="115" spans="1:134" x14ac:dyDescent="0.2">
      <c r="A115" s="8" t="s">
        <v>765</v>
      </c>
      <c r="B115" s="8" t="s">
        <v>127</v>
      </c>
      <c r="C115" s="8" t="s">
        <v>202</v>
      </c>
      <c r="D115" s="2" t="s">
        <v>766</v>
      </c>
      <c r="E115" s="4">
        <v>0.37307552789438903</v>
      </c>
      <c r="F115" s="28" t="b">
        <v>0</v>
      </c>
      <c r="G115" s="29">
        <f t="shared" si="5"/>
        <v>7.4145996255627344E-2</v>
      </c>
      <c r="H115" s="5" t="b">
        <f t="shared" si="3"/>
        <v>0</v>
      </c>
      <c r="I115" s="8">
        <v>59</v>
      </c>
      <c r="J115">
        <v>1</v>
      </c>
      <c r="K115">
        <v>19</v>
      </c>
      <c r="L115">
        <v>2182</v>
      </c>
      <c r="M115">
        <v>8</v>
      </c>
      <c r="N115">
        <v>4</v>
      </c>
      <c r="O115">
        <v>65.704430613861405</v>
      </c>
      <c r="P115">
        <v>3</v>
      </c>
      <c r="Q115">
        <v>2</v>
      </c>
      <c r="R115">
        <v>2</v>
      </c>
      <c r="S115" s="10">
        <v>84</v>
      </c>
      <c r="T115" s="8">
        <v>0.54108388746750802</v>
      </c>
      <c r="U115">
        <v>7.5957643648752104E-3</v>
      </c>
      <c r="V115">
        <v>-1.03137728776702</v>
      </c>
      <c r="W115">
        <v>0.79701848964629696</v>
      </c>
      <c r="X115">
        <v>0.98157978018903103</v>
      </c>
      <c r="Y115">
        <v>0.68524713920936597</v>
      </c>
      <c r="Z115">
        <v>0.52409038561933496</v>
      </c>
      <c r="AA115">
        <v>8.8725172209350497E-3</v>
      </c>
      <c r="AB115">
        <v>-0.772121299578298</v>
      </c>
      <c r="AC115">
        <v>-0.68484317603607703</v>
      </c>
      <c r="AD115" s="10">
        <v>2.0072060375857301</v>
      </c>
      <c r="AE115" s="8">
        <v>0</v>
      </c>
      <c r="AF115">
        <v>0</v>
      </c>
      <c r="AG115">
        <v>0</v>
      </c>
      <c r="AH115">
        <v>0</v>
      </c>
      <c r="AI115">
        <v>0</v>
      </c>
      <c r="AJ115">
        <v>0</v>
      </c>
      <c r="AK115">
        <v>0</v>
      </c>
      <c r="AL115">
        <v>0</v>
      </c>
      <c r="AM115">
        <v>0</v>
      </c>
      <c r="AN115">
        <v>0</v>
      </c>
      <c r="AO115">
        <v>0</v>
      </c>
      <c r="AP115">
        <v>0</v>
      </c>
      <c r="AQ115">
        <v>0</v>
      </c>
      <c r="AR115">
        <v>0</v>
      </c>
      <c r="AS115">
        <v>1</v>
      </c>
      <c r="AT115">
        <v>0</v>
      </c>
      <c r="AU115">
        <v>0</v>
      </c>
      <c r="AV115">
        <v>0</v>
      </c>
      <c r="AW115">
        <v>0</v>
      </c>
      <c r="AX115">
        <v>0</v>
      </c>
      <c r="AY115">
        <v>1</v>
      </c>
      <c r="AZ115">
        <v>0</v>
      </c>
      <c r="BA115">
        <v>1</v>
      </c>
      <c r="BB115">
        <v>0</v>
      </c>
      <c r="BC115">
        <v>0</v>
      </c>
      <c r="BD115">
        <v>1</v>
      </c>
      <c r="BE115">
        <v>1</v>
      </c>
      <c r="BF115">
        <v>0</v>
      </c>
      <c r="BG115">
        <v>0</v>
      </c>
      <c r="BH115">
        <v>0</v>
      </c>
      <c r="BI115">
        <v>0</v>
      </c>
      <c r="BJ115">
        <v>0</v>
      </c>
      <c r="BK115">
        <v>0</v>
      </c>
      <c r="BL115">
        <v>1</v>
      </c>
      <c r="BM115">
        <v>0</v>
      </c>
      <c r="BN115">
        <v>1</v>
      </c>
      <c r="BO115">
        <v>0</v>
      </c>
      <c r="BP115">
        <v>0</v>
      </c>
      <c r="BQ115">
        <v>0</v>
      </c>
      <c r="BR115">
        <v>0</v>
      </c>
      <c r="BS115">
        <v>0</v>
      </c>
      <c r="BT115" s="10">
        <v>1</v>
      </c>
      <c r="BU115">
        <v>-4.2648743800000002</v>
      </c>
      <c r="BV115">
        <v>0.17994256</v>
      </c>
      <c r="BW115">
        <v>2.5512239999999999E-2</v>
      </c>
      <c r="BX115">
        <v>1.7140852600000001</v>
      </c>
      <c r="BY115">
        <v>1.2451467300000001</v>
      </c>
      <c r="BZ115">
        <v>4.38303536</v>
      </c>
      <c r="CA115">
        <v>1.0542348399999999</v>
      </c>
      <c r="CB115">
        <v>2.36271349</v>
      </c>
      <c r="CC115">
        <v>0</v>
      </c>
      <c r="CD115">
        <v>1.26633956</v>
      </c>
      <c r="CE115">
        <v>1.2966537600000001</v>
      </c>
      <c r="CF115">
        <v>-0.34830556000000001</v>
      </c>
      <c r="CG115">
        <v>0.60595251999999999</v>
      </c>
      <c r="CH115">
        <v>-0.27080598</v>
      </c>
      <c r="CI115">
        <v>0.69837139000000004</v>
      </c>
      <c r="CJ115">
        <v>2.3914729999999999E-2</v>
      </c>
      <c r="CK115">
        <v>-0.35324707</v>
      </c>
      <c r="CL115">
        <v>-4.8291489999999999E-2</v>
      </c>
      <c r="CM115">
        <v>0.58076517999999999</v>
      </c>
      <c r="CN115">
        <v>0.72541518999999999</v>
      </c>
      <c r="CO115">
        <v>-0.20022939000000001</v>
      </c>
      <c r="CP115">
        <v>-0.43475793000000001</v>
      </c>
      <c r="CQ115">
        <v>0.34422587999999998</v>
      </c>
      <c r="CR115">
        <v>-0.48495226000000002</v>
      </c>
      <c r="CS115">
        <v>0.18250256000000001</v>
      </c>
      <c r="CT115">
        <v>-0.16623276000000001</v>
      </c>
      <c r="CU115">
        <v>-9.4743999999999995E-2</v>
      </c>
      <c r="CV115">
        <v>-1.1689752</v>
      </c>
      <c r="CW115">
        <v>-0.52188942000000005</v>
      </c>
      <c r="CX115">
        <v>0.65815442999999996</v>
      </c>
      <c r="CY115">
        <v>9.3649330000000003E-2</v>
      </c>
      <c r="CZ115">
        <v>-0.16819777</v>
      </c>
      <c r="DA115">
        <v>-0.25450494000000001</v>
      </c>
      <c r="DB115">
        <v>0.25513289</v>
      </c>
      <c r="DC115">
        <v>2.5920289999999999E-2</v>
      </c>
      <c r="DD115">
        <v>-2.5292350000000002E-2</v>
      </c>
      <c r="DE115">
        <v>0.26950531</v>
      </c>
      <c r="DF115">
        <v>-0.26887736000000001</v>
      </c>
      <c r="DG115">
        <v>0.1029841</v>
      </c>
      <c r="DH115">
        <v>-0.10235616</v>
      </c>
      <c r="DI115">
        <v>-0.19042195000000001</v>
      </c>
      <c r="DJ115">
        <v>7.7531719999999998E-2</v>
      </c>
      <c r="DK115">
        <v>-0.19522661999999999</v>
      </c>
      <c r="DL115">
        <v>-0.13095082</v>
      </c>
      <c r="DM115">
        <v>-6.0513240000000003E-2</v>
      </c>
      <c r="DN115">
        <v>0.50020885000000004</v>
      </c>
      <c r="DO115">
        <v>0.35778246000000002</v>
      </c>
      <c r="DP115">
        <v>-0.64273818000000005</v>
      </c>
      <c r="DQ115">
        <v>0.94671483000000001</v>
      </c>
      <c r="DR115">
        <v>-0.66113116000000005</v>
      </c>
      <c r="DS115">
        <v>7.7932630000000003E-2</v>
      </c>
      <c r="DT115">
        <v>-0.79014932000000004</v>
      </c>
      <c r="DU115">
        <v>1.3610861400000001</v>
      </c>
      <c r="DV115" s="10">
        <v>-0.64824150000000003</v>
      </c>
      <c r="DW115" s="8" t="s">
        <v>767</v>
      </c>
      <c r="DX115" t="s">
        <v>768</v>
      </c>
      <c r="DY115" s="10" t="s">
        <v>769</v>
      </c>
      <c r="DZ115" s="20">
        <v>35499</v>
      </c>
      <c r="EA115" s="21">
        <v>35917</v>
      </c>
      <c r="EB115" t="s">
        <v>770</v>
      </c>
      <c r="EC115" s="22">
        <v>44864</v>
      </c>
      <c r="ED115" t="b">
        <f t="shared" si="4"/>
        <v>1</v>
      </c>
    </row>
    <row r="116" spans="1:134" x14ac:dyDescent="0.2">
      <c r="A116" s="8" t="s">
        <v>771</v>
      </c>
      <c r="B116" s="8" t="s">
        <v>119</v>
      </c>
      <c r="C116" s="8" t="s">
        <v>275</v>
      </c>
      <c r="D116" s="2">
        <f>1-791-772-9539</f>
        <v>-11101</v>
      </c>
      <c r="E116" s="4">
        <v>0.63922877071504902</v>
      </c>
      <c r="F116" s="28" t="b">
        <v>1</v>
      </c>
      <c r="G116" s="29">
        <f t="shared" si="5"/>
        <v>1.6278811996855929E-6</v>
      </c>
      <c r="H116" s="5" t="b">
        <f t="shared" si="3"/>
        <v>0</v>
      </c>
      <c r="I116" s="8">
        <v>53</v>
      </c>
      <c r="J116">
        <v>1</v>
      </c>
      <c r="K116">
        <v>14</v>
      </c>
      <c r="L116">
        <v>2604</v>
      </c>
      <c r="M116">
        <v>0</v>
      </c>
      <c r="N116">
        <v>4</v>
      </c>
      <c r="O116">
        <v>4.6143853575248404</v>
      </c>
      <c r="P116">
        <v>5</v>
      </c>
      <c r="Q116">
        <v>5</v>
      </c>
      <c r="R116">
        <v>4</v>
      </c>
      <c r="S116" s="10">
        <v>74.8</v>
      </c>
      <c r="T116" s="8">
        <v>-2.2545161977812998E-2</v>
      </c>
      <c r="U116">
        <v>7.5957643648752104E-3</v>
      </c>
      <c r="V116">
        <v>-1.6774012700827301</v>
      </c>
      <c r="W116">
        <v>1.28896563366627</v>
      </c>
      <c r="X116">
        <v>-1.5638459058765199</v>
      </c>
      <c r="Y116">
        <v>0.68524713920936597</v>
      </c>
      <c r="Z116">
        <v>-1.5780605566269199</v>
      </c>
      <c r="AA116">
        <v>1.4284752725705201</v>
      </c>
      <c r="AB116">
        <v>1.4079858992310099</v>
      </c>
      <c r="AC116">
        <v>0.71996333890972197</v>
      </c>
      <c r="AD116" s="10">
        <v>2.2116486842517699E-2</v>
      </c>
      <c r="AE116" s="8">
        <v>1</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1</v>
      </c>
      <c r="AZ116">
        <v>0</v>
      </c>
      <c r="BA116">
        <v>1</v>
      </c>
      <c r="BB116">
        <v>0</v>
      </c>
      <c r="BC116">
        <v>0</v>
      </c>
      <c r="BD116">
        <v>1</v>
      </c>
      <c r="BE116">
        <v>0</v>
      </c>
      <c r="BF116">
        <v>1</v>
      </c>
      <c r="BG116">
        <v>0</v>
      </c>
      <c r="BH116">
        <v>0</v>
      </c>
      <c r="BI116">
        <v>0</v>
      </c>
      <c r="BJ116">
        <v>0</v>
      </c>
      <c r="BK116">
        <v>1</v>
      </c>
      <c r="BL116">
        <v>0</v>
      </c>
      <c r="BM116">
        <v>0</v>
      </c>
      <c r="BN116">
        <v>0</v>
      </c>
      <c r="BO116">
        <v>0</v>
      </c>
      <c r="BP116">
        <v>1</v>
      </c>
      <c r="BQ116">
        <v>1</v>
      </c>
      <c r="BR116">
        <v>0</v>
      </c>
      <c r="BS116">
        <v>0</v>
      </c>
      <c r="BT116" s="10">
        <v>0</v>
      </c>
      <c r="BU116">
        <v>-4.2648743800000002</v>
      </c>
      <c r="BV116">
        <v>0.17994256</v>
      </c>
      <c r="BW116">
        <v>2.5512239999999999E-2</v>
      </c>
      <c r="BX116">
        <v>1.7140852600000001</v>
      </c>
      <c r="BY116">
        <v>1.2451467300000001</v>
      </c>
      <c r="BZ116">
        <v>4.38303536</v>
      </c>
      <c r="CA116">
        <v>1.0542348399999999</v>
      </c>
      <c r="CB116">
        <v>2.36271349</v>
      </c>
      <c r="CC116">
        <v>0</v>
      </c>
      <c r="CD116">
        <v>1.26633956</v>
      </c>
      <c r="CE116">
        <v>1.2966537600000001</v>
      </c>
      <c r="CF116">
        <v>-0.34830556000000001</v>
      </c>
      <c r="CG116">
        <v>0.60595251999999999</v>
      </c>
      <c r="CH116">
        <v>-0.27080598</v>
      </c>
      <c r="CI116">
        <v>0.69837139000000004</v>
      </c>
      <c r="CJ116">
        <v>2.3914729999999999E-2</v>
      </c>
      <c r="CK116">
        <v>-0.35324707</v>
      </c>
      <c r="CL116">
        <v>-4.8291489999999999E-2</v>
      </c>
      <c r="CM116">
        <v>0.58076517999999999</v>
      </c>
      <c r="CN116">
        <v>0.72541518999999999</v>
      </c>
      <c r="CO116">
        <v>-0.20022939000000001</v>
      </c>
      <c r="CP116">
        <v>-0.43475793000000001</v>
      </c>
      <c r="CQ116">
        <v>0.34422587999999998</v>
      </c>
      <c r="CR116">
        <v>-0.48495226000000002</v>
      </c>
      <c r="CS116">
        <v>0.18250256000000001</v>
      </c>
      <c r="CT116">
        <v>-0.16623276000000001</v>
      </c>
      <c r="CU116">
        <v>-9.4743999999999995E-2</v>
      </c>
      <c r="CV116">
        <v>-1.1689752</v>
      </c>
      <c r="CW116">
        <v>-0.52188942000000005</v>
      </c>
      <c r="CX116">
        <v>0.65815442999999996</v>
      </c>
      <c r="CY116">
        <v>9.3649330000000003E-2</v>
      </c>
      <c r="CZ116">
        <v>-0.16819777</v>
      </c>
      <c r="DA116">
        <v>-0.25450494000000001</v>
      </c>
      <c r="DB116">
        <v>0.25513289</v>
      </c>
      <c r="DC116">
        <v>2.5920289999999999E-2</v>
      </c>
      <c r="DD116">
        <v>-2.5292350000000002E-2</v>
      </c>
      <c r="DE116">
        <v>0.26950531</v>
      </c>
      <c r="DF116">
        <v>-0.26887736000000001</v>
      </c>
      <c r="DG116">
        <v>0.1029841</v>
      </c>
      <c r="DH116">
        <v>-0.10235616</v>
      </c>
      <c r="DI116">
        <v>-0.19042195000000001</v>
      </c>
      <c r="DJ116">
        <v>7.7531719999999998E-2</v>
      </c>
      <c r="DK116">
        <v>-0.19522661999999999</v>
      </c>
      <c r="DL116">
        <v>-0.13095082</v>
      </c>
      <c r="DM116">
        <v>-6.0513240000000003E-2</v>
      </c>
      <c r="DN116">
        <v>0.50020885000000004</v>
      </c>
      <c r="DO116">
        <v>0.35778246000000002</v>
      </c>
      <c r="DP116">
        <v>-0.64273818000000005</v>
      </c>
      <c r="DQ116">
        <v>0.94671483000000001</v>
      </c>
      <c r="DR116">
        <v>-0.66113116000000005</v>
      </c>
      <c r="DS116">
        <v>7.7932630000000003E-2</v>
      </c>
      <c r="DT116">
        <v>-0.79014932000000004</v>
      </c>
      <c r="DU116">
        <v>1.3610861400000001</v>
      </c>
      <c r="DV116" s="10">
        <v>-0.64824150000000003</v>
      </c>
      <c r="DW116" s="8" t="s">
        <v>772</v>
      </c>
      <c r="DX116" t="s">
        <v>773</v>
      </c>
      <c r="DY116" s="10" t="s">
        <v>774</v>
      </c>
      <c r="DZ116" s="20">
        <v>36688</v>
      </c>
      <c r="EA116" s="21">
        <v>39578</v>
      </c>
      <c r="EB116" t="s">
        <v>775</v>
      </c>
      <c r="EC116" s="22">
        <v>44370</v>
      </c>
      <c r="ED116" t="b">
        <f t="shared" si="4"/>
        <v>0</v>
      </c>
    </row>
    <row r="117" spans="1:134" x14ac:dyDescent="0.2">
      <c r="A117" s="8" t="s">
        <v>776</v>
      </c>
      <c r="B117" s="8" t="s">
        <v>119</v>
      </c>
      <c r="C117" s="8" t="s">
        <v>181</v>
      </c>
      <c r="D117" s="2" t="s">
        <v>777</v>
      </c>
      <c r="E117" s="4">
        <v>0.44850886718043698</v>
      </c>
      <c r="F117" s="28" t="b">
        <v>0</v>
      </c>
      <c r="G117" s="29">
        <f t="shared" si="5"/>
        <v>4.6700843387870172E-2</v>
      </c>
      <c r="H117" s="5" t="b">
        <f t="shared" si="3"/>
        <v>0</v>
      </c>
      <c r="I117" s="8">
        <v>70</v>
      </c>
      <c r="J117">
        <v>0</v>
      </c>
      <c r="K117">
        <v>19</v>
      </c>
      <c r="L117">
        <v>740</v>
      </c>
      <c r="M117">
        <v>7</v>
      </c>
      <c r="N117">
        <v>2</v>
      </c>
      <c r="O117">
        <v>51.254433590218397</v>
      </c>
      <c r="P117">
        <v>5</v>
      </c>
      <c r="Q117">
        <v>3</v>
      </c>
      <c r="R117">
        <v>5</v>
      </c>
      <c r="S117" s="10">
        <v>76.099999999999994</v>
      </c>
      <c r="T117" s="8">
        <v>1.5744038114505901</v>
      </c>
      <c r="U117">
        <v>-1.00517281761849</v>
      </c>
      <c r="V117">
        <v>-1.03137728776702</v>
      </c>
      <c r="W117">
        <v>-0.88399521100963896</v>
      </c>
      <c r="X117">
        <v>0.66340156943083595</v>
      </c>
      <c r="Y117">
        <v>-0.70788554533318204</v>
      </c>
      <c r="Z117">
        <v>2.68559388081187E-2</v>
      </c>
      <c r="AA117">
        <v>1.4284752725705201</v>
      </c>
      <c r="AB117">
        <v>-4.5418899975194001E-2</v>
      </c>
      <c r="AC117">
        <v>1.42236659638262</v>
      </c>
      <c r="AD117" s="10">
        <v>0.30261827118666701</v>
      </c>
      <c r="AE117" s="8">
        <v>0</v>
      </c>
      <c r="AF117">
        <v>0</v>
      </c>
      <c r="AG117">
        <v>0</v>
      </c>
      <c r="AH117">
        <v>0</v>
      </c>
      <c r="AI117">
        <v>0</v>
      </c>
      <c r="AJ117">
        <v>0</v>
      </c>
      <c r="AK117">
        <v>0</v>
      </c>
      <c r="AL117">
        <v>0</v>
      </c>
      <c r="AM117">
        <v>0</v>
      </c>
      <c r="AN117">
        <v>0</v>
      </c>
      <c r="AO117">
        <v>0</v>
      </c>
      <c r="AP117">
        <v>0</v>
      </c>
      <c r="AQ117">
        <v>0</v>
      </c>
      <c r="AR117">
        <v>1</v>
      </c>
      <c r="AS117">
        <v>0</v>
      </c>
      <c r="AT117">
        <v>0</v>
      </c>
      <c r="AU117">
        <v>0</v>
      </c>
      <c r="AV117">
        <v>0</v>
      </c>
      <c r="AW117">
        <v>0</v>
      </c>
      <c r="AX117">
        <v>0</v>
      </c>
      <c r="AY117">
        <v>0</v>
      </c>
      <c r="AZ117">
        <v>1</v>
      </c>
      <c r="BA117">
        <v>1</v>
      </c>
      <c r="BB117">
        <v>0</v>
      </c>
      <c r="BC117">
        <v>0</v>
      </c>
      <c r="BD117">
        <v>1</v>
      </c>
      <c r="BE117">
        <v>0</v>
      </c>
      <c r="BF117">
        <v>1</v>
      </c>
      <c r="BG117">
        <v>0</v>
      </c>
      <c r="BH117">
        <v>0</v>
      </c>
      <c r="BI117">
        <v>0</v>
      </c>
      <c r="BJ117">
        <v>0</v>
      </c>
      <c r="BK117">
        <v>0</v>
      </c>
      <c r="BL117">
        <v>1</v>
      </c>
      <c r="BM117">
        <v>1</v>
      </c>
      <c r="BN117">
        <v>0</v>
      </c>
      <c r="BO117">
        <v>0</v>
      </c>
      <c r="BP117">
        <v>0</v>
      </c>
      <c r="BQ117">
        <v>0</v>
      </c>
      <c r="BR117">
        <v>0</v>
      </c>
      <c r="BS117">
        <v>0</v>
      </c>
      <c r="BT117" s="10">
        <v>1</v>
      </c>
      <c r="BU117">
        <v>-4.2648743800000002</v>
      </c>
      <c r="BV117">
        <v>0.17994256</v>
      </c>
      <c r="BW117">
        <v>2.5512239999999999E-2</v>
      </c>
      <c r="BX117">
        <v>1.7140852600000001</v>
      </c>
      <c r="BY117">
        <v>1.2451467300000001</v>
      </c>
      <c r="BZ117">
        <v>4.38303536</v>
      </c>
      <c r="CA117">
        <v>1.0542348399999999</v>
      </c>
      <c r="CB117">
        <v>2.36271349</v>
      </c>
      <c r="CC117">
        <v>0</v>
      </c>
      <c r="CD117">
        <v>1.26633956</v>
      </c>
      <c r="CE117">
        <v>1.2966537600000001</v>
      </c>
      <c r="CF117">
        <v>-0.34830556000000001</v>
      </c>
      <c r="CG117">
        <v>0.60595251999999999</v>
      </c>
      <c r="CH117">
        <v>-0.27080598</v>
      </c>
      <c r="CI117">
        <v>0.69837139000000004</v>
      </c>
      <c r="CJ117">
        <v>2.3914729999999999E-2</v>
      </c>
      <c r="CK117">
        <v>-0.35324707</v>
      </c>
      <c r="CL117">
        <v>-4.8291489999999999E-2</v>
      </c>
      <c r="CM117">
        <v>0.58076517999999999</v>
      </c>
      <c r="CN117">
        <v>0.72541518999999999</v>
      </c>
      <c r="CO117">
        <v>-0.20022939000000001</v>
      </c>
      <c r="CP117">
        <v>-0.43475793000000001</v>
      </c>
      <c r="CQ117">
        <v>0.34422587999999998</v>
      </c>
      <c r="CR117">
        <v>-0.48495226000000002</v>
      </c>
      <c r="CS117">
        <v>0.18250256000000001</v>
      </c>
      <c r="CT117">
        <v>-0.16623276000000001</v>
      </c>
      <c r="CU117">
        <v>-9.4743999999999995E-2</v>
      </c>
      <c r="CV117">
        <v>-1.1689752</v>
      </c>
      <c r="CW117">
        <v>-0.52188942000000005</v>
      </c>
      <c r="CX117">
        <v>0.65815442999999996</v>
      </c>
      <c r="CY117">
        <v>9.3649330000000003E-2</v>
      </c>
      <c r="CZ117">
        <v>-0.16819777</v>
      </c>
      <c r="DA117">
        <v>-0.25450494000000001</v>
      </c>
      <c r="DB117">
        <v>0.25513289</v>
      </c>
      <c r="DC117">
        <v>2.5920289999999999E-2</v>
      </c>
      <c r="DD117">
        <v>-2.5292350000000002E-2</v>
      </c>
      <c r="DE117">
        <v>0.26950531</v>
      </c>
      <c r="DF117">
        <v>-0.26887736000000001</v>
      </c>
      <c r="DG117">
        <v>0.1029841</v>
      </c>
      <c r="DH117">
        <v>-0.10235616</v>
      </c>
      <c r="DI117">
        <v>-0.19042195000000001</v>
      </c>
      <c r="DJ117">
        <v>7.7531719999999998E-2</v>
      </c>
      <c r="DK117">
        <v>-0.19522661999999999</v>
      </c>
      <c r="DL117">
        <v>-0.13095082</v>
      </c>
      <c r="DM117">
        <v>-6.0513240000000003E-2</v>
      </c>
      <c r="DN117">
        <v>0.50020885000000004</v>
      </c>
      <c r="DO117">
        <v>0.35778246000000002</v>
      </c>
      <c r="DP117">
        <v>-0.64273818000000005</v>
      </c>
      <c r="DQ117">
        <v>0.94671483000000001</v>
      </c>
      <c r="DR117">
        <v>-0.66113116000000005</v>
      </c>
      <c r="DS117">
        <v>7.7932630000000003E-2</v>
      </c>
      <c r="DT117">
        <v>-0.79014932000000004</v>
      </c>
      <c r="DU117">
        <v>1.3610861400000001</v>
      </c>
      <c r="DV117" s="10">
        <v>-0.64824150000000003</v>
      </c>
      <c r="DW117" s="8" t="s">
        <v>778</v>
      </c>
      <c r="DX117" t="s">
        <v>779</v>
      </c>
      <c r="DY117" s="10" t="s">
        <v>367</v>
      </c>
      <c r="DZ117" s="20">
        <v>36521</v>
      </c>
      <c r="EA117" s="21">
        <v>38069</v>
      </c>
      <c r="EB117" t="s">
        <v>780</v>
      </c>
      <c r="EC117" s="22">
        <v>44384</v>
      </c>
      <c r="ED117" t="b">
        <f t="shared" si="4"/>
        <v>1</v>
      </c>
    </row>
    <row r="118" spans="1:134" x14ac:dyDescent="0.2">
      <c r="A118" s="8" t="s">
        <v>781</v>
      </c>
      <c r="B118" s="8" t="s">
        <v>168</v>
      </c>
      <c r="C118" s="8" t="s">
        <v>161</v>
      </c>
      <c r="D118" s="2">
        <f>1-474-394-8093</f>
        <v>-8960</v>
      </c>
      <c r="E118" s="4">
        <v>0.41721853960866301</v>
      </c>
      <c r="F118" s="28" t="b">
        <v>0</v>
      </c>
      <c r="G118" s="29">
        <f t="shared" si="5"/>
        <v>4.6599198382595337E-5</v>
      </c>
      <c r="H118" s="5" t="b">
        <f t="shared" si="3"/>
        <v>0</v>
      </c>
      <c r="I118" s="8">
        <v>63</v>
      </c>
      <c r="J118">
        <v>1</v>
      </c>
      <c r="K118">
        <v>25</v>
      </c>
      <c r="L118">
        <v>278</v>
      </c>
      <c r="M118">
        <v>3</v>
      </c>
      <c r="N118">
        <v>1</v>
      </c>
      <c r="O118">
        <v>86.925936470998295</v>
      </c>
      <c r="P118">
        <v>1</v>
      </c>
      <c r="Q118">
        <v>2</v>
      </c>
      <c r="R118">
        <v>1</v>
      </c>
      <c r="S118" s="10">
        <v>70.5</v>
      </c>
      <c r="T118" s="8">
        <v>0.91683658709772198</v>
      </c>
      <c r="U118">
        <v>7.5957643648752104E-3</v>
      </c>
      <c r="V118">
        <v>-0.25614850898817798</v>
      </c>
      <c r="W118">
        <v>-1.42257241607416</v>
      </c>
      <c r="X118">
        <v>-0.60931127360194304</v>
      </c>
      <c r="Y118">
        <v>-1.4044518876044501</v>
      </c>
      <c r="Z118">
        <v>1.2543371606262199</v>
      </c>
      <c r="AA118">
        <v>-1.4107302381286499</v>
      </c>
      <c r="AB118">
        <v>-0.772121299578298</v>
      </c>
      <c r="AC118">
        <v>-1.38724643350897</v>
      </c>
      <c r="AD118" s="10">
        <v>-0.90569710752659205</v>
      </c>
      <c r="AE118" s="8">
        <v>0</v>
      </c>
      <c r="AF118">
        <v>0</v>
      </c>
      <c r="AG118">
        <v>0</v>
      </c>
      <c r="AH118">
        <v>0</v>
      </c>
      <c r="AI118">
        <v>0</v>
      </c>
      <c r="AJ118">
        <v>0</v>
      </c>
      <c r="AK118">
        <v>0</v>
      </c>
      <c r="AL118">
        <v>0</v>
      </c>
      <c r="AM118">
        <v>0</v>
      </c>
      <c r="AN118">
        <v>0</v>
      </c>
      <c r="AO118">
        <v>1</v>
      </c>
      <c r="AP118">
        <v>0</v>
      </c>
      <c r="AQ118">
        <v>0</v>
      </c>
      <c r="AR118">
        <v>0</v>
      </c>
      <c r="AS118">
        <v>0</v>
      </c>
      <c r="AT118">
        <v>0</v>
      </c>
      <c r="AU118">
        <v>0</v>
      </c>
      <c r="AV118">
        <v>0</v>
      </c>
      <c r="AW118">
        <v>0</v>
      </c>
      <c r="AX118">
        <v>0</v>
      </c>
      <c r="AY118">
        <v>1</v>
      </c>
      <c r="AZ118">
        <v>0</v>
      </c>
      <c r="BA118">
        <v>1</v>
      </c>
      <c r="BB118">
        <v>0</v>
      </c>
      <c r="BC118">
        <v>0</v>
      </c>
      <c r="BD118">
        <v>1</v>
      </c>
      <c r="BE118">
        <v>0</v>
      </c>
      <c r="BF118">
        <v>1</v>
      </c>
      <c r="BG118">
        <v>0</v>
      </c>
      <c r="BH118">
        <v>0</v>
      </c>
      <c r="BI118">
        <v>1</v>
      </c>
      <c r="BJ118">
        <v>0</v>
      </c>
      <c r="BK118">
        <v>0</v>
      </c>
      <c r="BL118">
        <v>0</v>
      </c>
      <c r="BM118">
        <v>1</v>
      </c>
      <c r="BN118">
        <v>0</v>
      </c>
      <c r="BO118">
        <v>0</v>
      </c>
      <c r="BP118">
        <v>0</v>
      </c>
      <c r="BQ118">
        <v>1</v>
      </c>
      <c r="BR118">
        <v>0</v>
      </c>
      <c r="BS118">
        <v>0</v>
      </c>
      <c r="BT118" s="10">
        <v>0</v>
      </c>
      <c r="BU118">
        <v>-4.2648743800000002</v>
      </c>
      <c r="BV118">
        <v>0.17994256</v>
      </c>
      <c r="BW118">
        <v>2.5512239999999999E-2</v>
      </c>
      <c r="BX118">
        <v>1.7140852600000001</v>
      </c>
      <c r="BY118">
        <v>1.2451467300000001</v>
      </c>
      <c r="BZ118">
        <v>4.38303536</v>
      </c>
      <c r="CA118">
        <v>1.0542348399999999</v>
      </c>
      <c r="CB118">
        <v>2.36271349</v>
      </c>
      <c r="CC118">
        <v>0</v>
      </c>
      <c r="CD118">
        <v>1.26633956</v>
      </c>
      <c r="CE118">
        <v>1.2966537600000001</v>
      </c>
      <c r="CF118">
        <v>-0.34830556000000001</v>
      </c>
      <c r="CG118">
        <v>0.60595251999999999</v>
      </c>
      <c r="CH118">
        <v>-0.27080598</v>
      </c>
      <c r="CI118">
        <v>0.69837139000000004</v>
      </c>
      <c r="CJ118">
        <v>2.3914729999999999E-2</v>
      </c>
      <c r="CK118">
        <v>-0.35324707</v>
      </c>
      <c r="CL118">
        <v>-4.8291489999999999E-2</v>
      </c>
      <c r="CM118">
        <v>0.58076517999999999</v>
      </c>
      <c r="CN118">
        <v>0.72541518999999999</v>
      </c>
      <c r="CO118">
        <v>-0.20022939000000001</v>
      </c>
      <c r="CP118">
        <v>-0.43475793000000001</v>
      </c>
      <c r="CQ118">
        <v>0.34422587999999998</v>
      </c>
      <c r="CR118">
        <v>-0.48495226000000002</v>
      </c>
      <c r="CS118">
        <v>0.18250256000000001</v>
      </c>
      <c r="CT118">
        <v>-0.16623276000000001</v>
      </c>
      <c r="CU118">
        <v>-9.4743999999999995E-2</v>
      </c>
      <c r="CV118">
        <v>-1.1689752</v>
      </c>
      <c r="CW118">
        <v>-0.52188942000000005</v>
      </c>
      <c r="CX118">
        <v>0.65815442999999996</v>
      </c>
      <c r="CY118">
        <v>9.3649330000000003E-2</v>
      </c>
      <c r="CZ118">
        <v>-0.16819777</v>
      </c>
      <c r="DA118">
        <v>-0.25450494000000001</v>
      </c>
      <c r="DB118">
        <v>0.25513289</v>
      </c>
      <c r="DC118">
        <v>2.5920289999999999E-2</v>
      </c>
      <c r="DD118">
        <v>-2.5292350000000002E-2</v>
      </c>
      <c r="DE118">
        <v>0.26950531</v>
      </c>
      <c r="DF118">
        <v>-0.26887736000000001</v>
      </c>
      <c r="DG118">
        <v>0.1029841</v>
      </c>
      <c r="DH118">
        <v>-0.10235616</v>
      </c>
      <c r="DI118">
        <v>-0.19042195000000001</v>
      </c>
      <c r="DJ118">
        <v>7.7531719999999998E-2</v>
      </c>
      <c r="DK118">
        <v>-0.19522661999999999</v>
      </c>
      <c r="DL118">
        <v>-0.13095082</v>
      </c>
      <c r="DM118">
        <v>-6.0513240000000003E-2</v>
      </c>
      <c r="DN118">
        <v>0.50020885000000004</v>
      </c>
      <c r="DO118">
        <v>0.35778246000000002</v>
      </c>
      <c r="DP118">
        <v>-0.64273818000000005</v>
      </c>
      <c r="DQ118">
        <v>0.94671483000000001</v>
      </c>
      <c r="DR118">
        <v>-0.66113116000000005</v>
      </c>
      <c r="DS118">
        <v>7.7932630000000003E-2</v>
      </c>
      <c r="DT118">
        <v>-0.79014932000000004</v>
      </c>
      <c r="DU118">
        <v>1.3610861400000001</v>
      </c>
      <c r="DV118" s="10">
        <v>-0.64824150000000003</v>
      </c>
      <c r="DW118" s="8" t="s">
        <v>782</v>
      </c>
      <c r="DX118" t="s">
        <v>783</v>
      </c>
      <c r="DY118" s="10" t="s">
        <v>784</v>
      </c>
      <c r="DZ118" s="20">
        <v>36845</v>
      </c>
      <c r="EA118" s="21">
        <v>37742</v>
      </c>
      <c r="EB118" t="s">
        <v>785</v>
      </c>
      <c r="EC118" s="22">
        <v>44810</v>
      </c>
      <c r="ED118" t="b">
        <f t="shared" si="4"/>
        <v>1</v>
      </c>
    </row>
    <row r="119" spans="1:134" x14ac:dyDescent="0.2">
      <c r="A119" s="8" t="s">
        <v>786</v>
      </c>
      <c r="B119" s="8" t="s">
        <v>127</v>
      </c>
      <c r="C119" s="8" t="s">
        <v>154</v>
      </c>
      <c r="D119" s="2">
        <v>9657737651</v>
      </c>
      <c r="E119" s="4">
        <v>0.50762051710467304</v>
      </c>
      <c r="F119" s="28" t="b">
        <v>0</v>
      </c>
      <c r="G119" s="29">
        <f t="shared" si="5"/>
        <v>1.426900871476992E-2</v>
      </c>
      <c r="H119" s="5" t="b">
        <f t="shared" si="3"/>
        <v>0</v>
      </c>
      <c r="I119" s="8">
        <v>52</v>
      </c>
      <c r="J119">
        <v>1</v>
      </c>
      <c r="K119">
        <v>26</v>
      </c>
      <c r="L119">
        <v>3268</v>
      </c>
      <c r="M119">
        <v>5</v>
      </c>
      <c r="N119">
        <v>2</v>
      </c>
      <c r="O119">
        <v>23.810258552336801</v>
      </c>
      <c r="P119">
        <v>5</v>
      </c>
      <c r="Q119">
        <v>2</v>
      </c>
      <c r="R119">
        <v>5</v>
      </c>
      <c r="S119" s="10">
        <v>70.400000000000006</v>
      </c>
      <c r="T119" s="8">
        <v>-0.116483336885366</v>
      </c>
      <c r="U119">
        <v>7.5957643648752104E-3</v>
      </c>
      <c r="V119">
        <v>-0.126943712525036</v>
      </c>
      <c r="W119">
        <v>2.06302464700576</v>
      </c>
      <c r="X119">
        <v>2.70451479144465E-2</v>
      </c>
      <c r="Y119">
        <v>-0.70788554533318204</v>
      </c>
      <c r="Z119">
        <v>-0.91751721025367505</v>
      </c>
      <c r="AA119">
        <v>1.4284752725705201</v>
      </c>
      <c r="AB119">
        <v>-0.772121299578298</v>
      </c>
      <c r="AC119">
        <v>1.42236659638262</v>
      </c>
      <c r="AD119" s="10">
        <v>-0.927274167860757</v>
      </c>
      <c r="AE119" s="8">
        <v>0</v>
      </c>
      <c r="AF119">
        <v>0</v>
      </c>
      <c r="AG119">
        <v>0</v>
      </c>
      <c r="AH119">
        <v>0</v>
      </c>
      <c r="AI119">
        <v>0</v>
      </c>
      <c r="AJ119">
        <v>0</v>
      </c>
      <c r="AK119">
        <v>0</v>
      </c>
      <c r="AL119">
        <v>0</v>
      </c>
      <c r="AM119">
        <v>0</v>
      </c>
      <c r="AN119">
        <v>0</v>
      </c>
      <c r="AO119">
        <v>0</v>
      </c>
      <c r="AP119">
        <v>0</v>
      </c>
      <c r="AQ119">
        <v>0</v>
      </c>
      <c r="AR119">
        <v>1</v>
      </c>
      <c r="AS119">
        <v>0</v>
      </c>
      <c r="AT119">
        <v>0</v>
      </c>
      <c r="AU119">
        <v>0</v>
      </c>
      <c r="AV119">
        <v>0</v>
      </c>
      <c r="AW119">
        <v>0</v>
      </c>
      <c r="AX119">
        <v>0</v>
      </c>
      <c r="AY119">
        <v>0</v>
      </c>
      <c r="AZ119">
        <v>1</v>
      </c>
      <c r="BA119">
        <v>1</v>
      </c>
      <c r="BB119">
        <v>0</v>
      </c>
      <c r="BC119">
        <v>0</v>
      </c>
      <c r="BD119">
        <v>1</v>
      </c>
      <c r="BE119">
        <v>1</v>
      </c>
      <c r="BF119">
        <v>0</v>
      </c>
      <c r="BG119">
        <v>0</v>
      </c>
      <c r="BH119">
        <v>0</v>
      </c>
      <c r="BI119">
        <v>0</v>
      </c>
      <c r="BJ119">
        <v>0</v>
      </c>
      <c r="BK119">
        <v>1</v>
      </c>
      <c r="BL119">
        <v>0</v>
      </c>
      <c r="BM119">
        <v>0</v>
      </c>
      <c r="BN119">
        <v>0</v>
      </c>
      <c r="BO119">
        <v>0</v>
      </c>
      <c r="BP119">
        <v>1</v>
      </c>
      <c r="BQ119">
        <v>1</v>
      </c>
      <c r="BR119">
        <v>0</v>
      </c>
      <c r="BS119">
        <v>0</v>
      </c>
      <c r="BT119" s="10">
        <v>0</v>
      </c>
      <c r="BU119">
        <v>-4.2648743800000002</v>
      </c>
      <c r="BV119">
        <v>0.17994256</v>
      </c>
      <c r="BW119">
        <v>2.5512239999999999E-2</v>
      </c>
      <c r="BX119">
        <v>1.7140852600000001</v>
      </c>
      <c r="BY119">
        <v>1.2451467300000001</v>
      </c>
      <c r="BZ119">
        <v>4.38303536</v>
      </c>
      <c r="CA119">
        <v>1.0542348399999999</v>
      </c>
      <c r="CB119">
        <v>2.36271349</v>
      </c>
      <c r="CC119">
        <v>0</v>
      </c>
      <c r="CD119">
        <v>1.26633956</v>
      </c>
      <c r="CE119">
        <v>1.2966537600000001</v>
      </c>
      <c r="CF119">
        <v>-0.34830556000000001</v>
      </c>
      <c r="CG119">
        <v>0.60595251999999999</v>
      </c>
      <c r="CH119">
        <v>-0.27080598</v>
      </c>
      <c r="CI119">
        <v>0.69837139000000004</v>
      </c>
      <c r="CJ119">
        <v>2.3914729999999999E-2</v>
      </c>
      <c r="CK119">
        <v>-0.35324707</v>
      </c>
      <c r="CL119">
        <v>-4.8291489999999999E-2</v>
      </c>
      <c r="CM119">
        <v>0.58076517999999999</v>
      </c>
      <c r="CN119">
        <v>0.72541518999999999</v>
      </c>
      <c r="CO119">
        <v>-0.20022939000000001</v>
      </c>
      <c r="CP119">
        <v>-0.43475793000000001</v>
      </c>
      <c r="CQ119">
        <v>0.34422587999999998</v>
      </c>
      <c r="CR119">
        <v>-0.48495226000000002</v>
      </c>
      <c r="CS119">
        <v>0.18250256000000001</v>
      </c>
      <c r="CT119">
        <v>-0.16623276000000001</v>
      </c>
      <c r="CU119">
        <v>-9.4743999999999995E-2</v>
      </c>
      <c r="CV119">
        <v>-1.1689752</v>
      </c>
      <c r="CW119">
        <v>-0.52188942000000005</v>
      </c>
      <c r="CX119">
        <v>0.65815442999999996</v>
      </c>
      <c r="CY119">
        <v>9.3649330000000003E-2</v>
      </c>
      <c r="CZ119">
        <v>-0.16819777</v>
      </c>
      <c r="DA119">
        <v>-0.25450494000000001</v>
      </c>
      <c r="DB119">
        <v>0.25513289</v>
      </c>
      <c r="DC119">
        <v>2.5920289999999999E-2</v>
      </c>
      <c r="DD119">
        <v>-2.5292350000000002E-2</v>
      </c>
      <c r="DE119">
        <v>0.26950531</v>
      </c>
      <c r="DF119">
        <v>-0.26887736000000001</v>
      </c>
      <c r="DG119">
        <v>0.1029841</v>
      </c>
      <c r="DH119">
        <v>-0.10235616</v>
      </c>
      <c r="DI119">
        <v>-0.19042195000000001</v>
      </c>
      <c r="DJ119">
        <v>7.7531719999999998E-2</v>
      </c>
      <c r="DK119">
        <v>-0.19522661999999999</v>
      </c>
      <c r="DL119">
        <v>-0.13095082</v>
      </c>
      <c r="DM119">
        <v>-6.0513240000000003E-2</v>
      </c>
      <c r="DN119">
        <v>0.50020885000000004</v>
      </c>
      <c r="DO119">
        <v>0.35778246000000002</v>
      </c>
      <c r="DP119">
        <v>-0.64273818000000005</v>
      </c>
      <c r="DQ119">
        <v>0.94671483000000001</v>
      </c>
      <c r="DR119">
        <v>-0.66113116000000005</v>
      </c>
      <c r="DS119">
        <v>7.7932630000000003E-2</v>
      </c>
      <c r="DT119">
        <v>-0.79014932000000004</v>
      </c>
      <c r="DU119">
        <v>1.3610861400000001</v>
      </c>
      <c r="DV119" s="10">
        <v>-0.64824150000000003</v>
      </c>
      <c r="DW119" s="8" t="s">
        <v>787</v>
      </c>
      <c r="DX119" t="s">
        <v>788</v>
      </c>
      <c r="DY119" s="10" t="s">
        <v>789</v>
      </c>
      <c r="DZ119" s="20">
        <v>37364</v>
      </c>
      <c r="EA119" s="21">
        <v>39433</v>
      </c>
      <c r="EB119" t="s">
        <v>790</v>
      </c>
      <c r="EC119" s="22">
        <v>45105</v>
      </c>
      <c r="ED119" t="b">
        <f t="shared" si="4"/>
        <v>1</v>
      </c>
    </row>
    <row r="120" spans="1:134" x14ac:dyDescent="0.2">
      <c r="A120" s="8" t="s">
        <v>791</v>
      </c>
      <c r="B120" s="8" t="s">
        <v>119</v>
      </c>
      <c r="C120" s="8" t="s">
        <v>181</v>
      </c>
      <c r="D120" s="2" t="s">
        <v>792</v>
      </c>
      <c r="E120" s="4">
        <v>0.58457656812238401</v>
      </c>
      <c r="F120" s="28" t="b">
        <v>0</v>
      </c>
      <c r="G120" s="29">
        <f t="shared" si="5"/>
        <v>0.99999373540628567</v>
      </c>
      <c r="H120" s="5" t="b">
        <f t="shared" si="3"/>
        <v>1</v>
      </c>
      <c r="I120" s="8">
        <v>49</v>
      </c>
      <c r="J120">
        <v>4</v>
      </c>
      <c r="K120">
        <v>37</v>
      </c>
      <c r="L120">
        <v>986</v>
      </c>
      <c r="M120">
        <v>10</v>
      </c>
      <c r="N120">
        <v>1</v>
      </c>
      <c r="O120">
        <v>94.171617394525299</v>
      </c>
      <c r="P120">
        <v>3</v>
      </c>
      <c r="Q120">
        <v>5</v>
      </c>
      <c r="R120">
        <v>5</v>
      </c>
      <c r="S120" s="10">
        <v>72.3</v>
      </c>
      <c r="T120" s="8">
        <v>-0.39829786160802699</v>
      </c>
      <c r="U120">
        <v>3.04590151031497</v>
      </c>
      <c r="V120">
        <v>1.2943090485695199</v>
      </c>
      <c r="W120">
        <v>-0.597220335585672</v>
      </c>
      <c r="X120">
        <v>1.61793620170542</v>
      </c>
      <c r="Y120">
        <v>-1.4044518876044501</v>
      </c>
      <c r="Z120">
        <v>1.50366608020217</v>
      </c>
      <c r="AA120">
        <v>8.8725172209350497E-3</v>
      </c>
      <c r="AB120">
        <v>1.4079858992310099</v>
      </c>
      <c r="AC120">
        <v>1.42236659638262</v>
      </c>
      <c r="AD120" s="10">
        <v>-0.51731002151161598</v>
      </c>
      <c r="AE120" s="8">
        <v>0</v>
      </c>
      <c r="AF120">
        <v>0</v>
      </c>
      <c r="AG120">
        <v>0</v>
      </c>
      <c r="AH120">
        <v>0</v>
      </c>
      <c r="AI120">
        <v>0</v>
      </c>
      <c r="AJ120">
        <v>0</v>
      </c>
      <c r="AK120">
        <v>1</v>
      </c>
      <c r="AL120">
        <v>0</v>
      </c>
      <c r="AM120">
        <v>0</v>
      </c>
      <c r="AN120">
        <v>0</v>
      </c>
      <c r="AO120">
        <v>0</v>
      </c>
      <c r="AP120">
        <v>0</v>
      </c>
      <c r="AQ120">
        <v>0</v>
      </c>
      <c r="AR120">
        <v>0</v>
      </c>
      <c r="AS120">
        <v>0</v>
      </c>
      <c r="AT120">
        <v>0</v>
      </c>
      <c r="AU120">
        <v>0</v>
      </c>
      <c r="AV120">
        <v>0</v>
      </c>
      <c r="AW120">
        <v>0</v>
      </c>
      <c r="AX120">
        <v>0</v>
      </c>
      <c r="AY120">
        <v>1</v>
      </c>
      <c r="AZ120">
        <v>0</v>
      </c>
      <c r="BA120">
        <v>0</v>
      </c>
      <c r="BB120">
        <v>1</v>
      </c>
      <c r="BC120">
        <v>0</v>
      </c>
      <c r="BD120">
        <v>1</v>
      </c>
      <c r="BE120">
        <v>1</v>
      </c>
      <c r="BF120">
        <v>0</v>
      </c>
      <c r="BG120">
        <v>0</v>
      </c>
      <c r="BH120">
        <v>0</v>
      </c>
      <c r="BI120">
        <v>0</v>
      </c>
      <c r="BJ120">
        <v>0</v>
      </c>
      <c r="BK120">
        <v>1</v>
      </c>
      <c r="BL120">
        <v>0</v>
      </c>
      <c r="BM120">
        <v>1</v>
      </c>
      <c r="BN120">
        <v>0</v>
      </c>
      <c r="BO120">
        <v>0</v>
      </c>
      <c r="BP120">
        <v>0</v>
      </c>
      <c r="BQ120">
        <v>0</v>
      </c>
      <c r="BR120">
        <v>0</v>
      </c>
      <c r="BS120">
        <v>1</v>
      </c>
      <c r="BT120" s="10">
        <v>0</v>
      </c>
      <c r="BU120">
        <v>-4.2648743800000002</v>
      </c>
      <c r="BV120">
        <v>0.17994256</v>
      </c>
      <c r="BW120">
        <v>2.5512239999999999E-2</v>
      </c>
      <c r="BX120">
        <v>1.7140852600000001</v>
      </c>
      <c r="BY120">
        <v>1.2451467300000001</v>
      </c>
      <c r="BZ120">
        <v>4.38303536</v>
      </c>
      <c r="CA120">
        <v>1.0542348399999999</v>
      </c>
      <c r="CB120">
        <v>2.36271349</v>
      </c>
      <c r="CC120">
        <v>0</v>
      </c>
      <c r="CD120">
        <v>1.26633956</v>
      </c>
      <c r="CE120">
        <v>1.2966537600000001</v>
      </c>
      <c r="CF120">
        <v>-0.34830556000000001</v>
      </c>
      <c r="CG120">
        <v>0.60595251999999999</v>
      </c>
      <c r="CH120">
        <v>-0.27080598</v>
      </c>
      <c r="CI120">
        <v>0.69837139000000004</v>
      </c>
      <c r="CJ120">
        <v>2.3914729999999999E-2</v>
      </c>
      <c r="CK120">
        <v>-0.35324707</v>
      </c>
      <c r="CL120">
        <v>-4.8291489999999999E-2</v>
      </c>
      <c r="CM120">
        <v>0.58076517999999999</v>
      </c>
      <c r="CN120">
        <v>0.72541518999999999</v>
      </c>
      <c r="CO120">
        <v>-0.20022939000000001</v>
      </c>
      <c r="CP120">
        <v>-0.43475793000000001</v>
      </c>
      <c r="CQ120">
        <v>0.34422587999999998</v>
      </c>
      <c r="CR120">
        <v>-0.48495226000000002</v>
      </c>
      <c r="CS120">
        <v>0.18250256000000001</v>
      </c>
      <c r="CT120">
        <v>-0.16623276000000001</v>
      </c>
      <c r="CU120">
        <v>-9.4743999999999995E-2</v>
      </c>
      <c r="CV120">
        <v>-1.1689752</v>
      </c>
      <c r="CW120">
        <v>-0.52188942000000005</v>
      </c>
      <c r="CX120">
        <v>0.65815442999999996</v>
      </c>
      <c r="CY120">
        <v>9.3649330000000003E-2</v>
      </c>
      <c r="CZ120">
        <v>-0.16819777</v>
      </c>
      <c r="DA120">
        <v>-0.25450494000000001</v>
      </c>
      <c r="DB120">
        <v>0.25513289</v>
      </c>
      <c r="DC120">
        <v>2.5920289999999999E-2</v>
      </c>
      <c r="DD120">
        <v>-2.5292350000000002E-2</v>
      </c>
      <c r="DE120">
        <v>0.26950531</v>
      </c>
      <c r="DF120">
        <v>-0.26887736000000001</v>
      </c>
      <c r="DG120">
        <v>0.1029841</v>
      </c>
      <c r="DH120">
        <v>-0.10235616</v>
      </c>
      <c r="DI120">
        <v>-0.19042195000000001</v>
      </c>
      <c r="DJ120">
        <v>7.7531719999999998E-2</v>
      </c>
      <c r="DK120">
        <v>-0.19522661999999999</v>
      </c>
      <c r="DL120">
        <v>-0.13095082</v>
      </c>
      <c r="DM120">
        <v>-6.0513240000000003E-2</v>
      </c>
      <c r="DN120">
        <v>0.50020885000000004</v>
      </c>
      <c r="DO120">
        <v>0.35778246000000002</v>
      </c>
      <c r="DP120">
        <v>-0.64273818000000005</v>
      </c>
      <c r="DQ120">
        <v>0.94671483000000001</v>
      </c>
      <c r="DR120">
        <v>-0.66113116000000005</v>
      </c>
      <c r="DS120">
        <v>7.7932630000000003E-2</v>
      </c>
      <c r="DT120">
        <v>-0.79014932000000004</v>
      </c>
      <c r="DU120">
        <v>1.3610861400000001</v>
      </c>
      <c r="DV120" s="10">
        <v>-0.64824150000000003</v>
      </c>
      <c r="DW120" s="8" t="s">
        <v>793</v>
      </c>
      <c r="DX120" t="s">
        <v>794</v>
      </c>
      <c r="DY120" s="10" t="s">
        <v>139</v>
      </c>
      <c r="DZ120" s="20">
        <v>36408</v>
      </c>
      <c r="EA120" s="21">
        <v>38684</v>
      </c>
      <c r="EB120" t="s">
        <v>795</v>
      </c>
      <c r="EC120" s="22">
        <v>45296</v>
      </c>
      <c r="ED120" t="b">
        <f t="shared" si="4"/>
        <v>0</v>
      </c>
    </row>
    <row r="121" spans="1:134" x14ac:dyDescent="0.2">
      <c r="A121" s="8" t="s">
        <v>796</v>
      </c>
      <c r="B121" s="8" t="s">
        <v>127</v>
      </c>
      <c r="C121" s="8" t="s">
        <v>147</v>
      </c>
      <c r="D121" s="2" t="s">
        <v>797</v>
      </c>
      <c r="E121" s="4">
        <v>0.34087554271523102</v>
      </c>
      <c r="F121" s="28" t="b">
        <v>0</v>
      </c>
      <c r="G121" s="29">
        <f t="shared" si="5"/>
        <v>0.63385709467367368</v>
      </c>
      <c r="H121" s="5" t="b">
        <f t="shared" si="3"/>
        <v>1</v>
      </c>
      <c r="I121" s="8">
        <v>44</v>
      </c>
      <c r="J121">
        <v>2</v>
      </c>
      <c r="K121">
        <v>36</v>
      </c>
      <c r="L121">
        <v>768</v>
      </c>
      <c r="M121">
        <v>10</v>
      </c>
      <c r="N121">
        <v>4</v>
      </c>
      <c r="O121">
        <v>22.837771357615502</v>
      </c>
      <c r="P121">
        <v>3</v>
      </c>
      <c r="Q121">
        <v>5</v>
      </c>
      <c r="R121">
        <v>3</v>
      </c>
      <c r="S121" s="10">
        <v>83.5</v>
      </c>
      <c r="T121" s="8">
        <v>-0.86798873614579497</v>
      </c>
      <c r="U121">
        <v>1.0203643463482399</v>
      </c>
      <c r="V121">
        <v>1.1651042521063699</v>
      </c>
      <c r="W121">
        <v>-0.851354168278456</v>
      </c>
      <c r="X121">
        <v>1.61793620170542</v>
      </c>
      <c r="Y121">
        <v>0.68524713920936597</v>
      </c>
      <c r="Z121">
        <v>-0.95098117093872103</v>
      </c>
      <c r="AA121">
        <v>8.8725172209350497E-3</v>
      </c>
      <c r="AB121">
        <v>1.4079858992310099</v>
      </c>
      <c r="AC121">
        <v>1.7560081436822399E-2</v>
      </c>
      <c r="AD121" s="10">
        <v>1.8993207359149</v>
      </c>
      <c r="AE121" s="8">
        <v>0</v>
      </c>
      <c r="AF121">
        <v>0</v>
      </c>
      <c r="AG121">
        <v>0</v>
      </c>
      <c r="AH121">
        <v>0</v>
      </c>
      <c r="AI121">
        <v>0</v>
      </c>
      <c r="AJ121">
        <v>0</v>
      </c>
      <c r="AK121">
        <v>0</v>
      </c>
      <c r="AL121">
        <v>0</v>
      </c>
      <c r="AM121">
        <v>0</v>
      </c>
      <c r="AN121">
        <v>0</v>
      </c>
      <c r="AO121">
        <v>0</v>
      </c>
      <c r="AP121">
        <v>0</v>
      </c>
      <c r="AQ121">
        <v>0</v>
      </c>
      <c r="AR121">
        <v>0</v>
      </c>
      <c r="AS121">
        <v>0</v>
      </c>
      <c r="AT121">
        <v>1</v>
      </c>
      <c r="AU121">
        <v>0</v>
      </c>
      <c r="AV121">
        <v>0</v>
      </c>
      <c r="AW121">
        <v>0</v>
      </c>
      <c r="AX121">
        <v>0</v>
      </c>
      <c r="AY121">
        <v>1</v>
      </c>
      <c r="AZ121">
        <v>0</v>
      </c>
      <c r="BA121">
        <v>0</v>
      </c>
      <c r="BB121">
        <v>1</v>
      </c>
      <c r="BC121">
        <v>1</v>
      </c>
      <c r="BD121">
        <v>0</v>
      </c>
      <c r="BE121">
        <v>1</v>
      </c>
      <c r="BF121">
        <v>0</v>
      </c>
      <c r="BG121">
        <v>0</v>
      </c>
      <c r="BH121">
        <v>0</v>
      </c>
      <c r="BI121">
        <v>1</v>
      </c>
      <c r="BJ121">
        <v>0</v>
      </c>
      <c r="BK121">
        <v>0</v>
      </c>
      <c r="BL121">
        <v>0</v>
      </c>
      <c r="BM121">
        <v>0</v>
      </c>
      <c r="BN121">
        <v>1</v>
      </c>
      <c r="BO121">
        <v>0</v>
      </c>
      <c r="BP121">
        <v>0</v>
      </c>
      <c r="BQ121">
        <v>0</v>
      </c>
      <c r="BR121">
        <v>1</v>
      </c>
      <c r="BS121">
        <v>0</v>
      </c>
      <c r="BT121" s="10">
        <v>0</v>
      </c>
      <c r="BU121">
        <v>-4.2648743800000002</v>
      </c>
      <c r="BV121">
        <v>0.17994256</v>
      </c>
      <c r="BW121">
        <v>2.5512239999999999E-2</v>
      </c>
      <c r="BX121">
        <v>1.7140852600000001</v>
      </c>
      <c r="BY121">
        <v>1.2451467300000001</v>
      </c>
      <c r="BZ121">
        <v>4.38303536</v>
      </c>
      <c r="CA121">
        <v>1.0542348399999999</v>
      </c>
      <c r="CB121">
        <v>2.36271349</v>
      </c>
      <c r="CC121">
        <v>0</v>
      </c>
      <c r="CD121">
        <v>1.26633956</v>
      </c>
      <c r="CE121">
        <v>1.2966537600000001</v>
      </c>
      <c r="CF121">
        <v>-0.34830556000000001</v>
      </c>
      <c r="CG121">
        <v>0.60595251999999999</v>
      </c>
      <c r="CH121">
        <v>-0.27080598</v>
      </c>
      <c r="CI121">
        <v>0.69837139000000004</v>
      </c>
      <c r="CJ121">
        <v>2.3914729999999999E-2</v>
      </c>
      <c r="CK121">
        <v>-0.35324707</v>
      </c>
      <c r="CL121">
        <v>-4.8291489999999999E-2</v>
      </c>
      <c r="CM121">
        <v>0.58076517999999999</v>
      </c>
      <c r="CN121">
        <v>0.72541518999999999</v>
      </c>
      <c r="CO121">
        <v>-0.20022939000000001</v>
      </c>
      <c r="CP121">
        <v>-0.43475793000000001</v>
      </c>
      <c r="CQ121">
        <v>0.34422587999999998</v>
      </c>
      <c r="CR121">
        <v>-0.48495226000000002</v>
      </c>
      <c r="CS121">
        <v>0.18250256000000001</v>
      </c>
      <c r="CT121">
        <v>-0.16623276000000001</v>
      </c>
      <c r="CU121">
        <v>-9.4743999999999995E-2</v>
      </c>
      <c r="CV121">
        <v>-1.1689752</v>
      </c>
      <c r="CW121">
        <v>-0.52188942000000005</v>
      </c>
      <c r="CX121">
        <v>0.65815442999999996</v>
      </c>
      <c r="CY121">
        <v>9.3649330000000003E-2</v>
      </c>
      <c r="CZ121">
        <v>-0.16819777</v>
      </c>
      <c r="DA121">
        <v>-0.25450494000000001</v>
      </c>
      <c r="DB121">
        <v>0.25513289</v>
      </c>
      <c r="DC121">
        <v>2.5920289999999999E-2</v>
      </c>
      <c r="DD121">
        <v>-2.5292350000000002E-2</v>
      </c>
      <c r="DE121">
        <v>0.26950531</v>
      </c>
      <c r="DF121">
        <v>-0.26887736000000001</v>
      </c>
      <c r="DG121">
        <v>0.1029841</v>
      </c>
      <c r="DH121">
        <v>-0.10235616</v>
      </c>
      <c r="DI121">
        <v>-0.19042195000000001</v>
      </c>
      <c r="DJ121">
        <v>7.7531719999999998E-2</v>
      </c>
      <c r="DK121">
        <v>-0.19522661999999999</v>
      </c>
      <c r="DL121">
        <v>-0.13095082</v>
      </c>
      <c r="DM121">
        <v>-6.0513240000000003E-2</v>
      </c>
      <c r="DN121">
        <v>0.50020885000000004</v>
      </c>
      <c r="DO121">
        <v>0.35778246000000002</v>
      </c>
      <c r="DP121">
        <v>-0.64273818000000005</v>
      </c>
      <c r="DQ121">
        <v>0.94671483000000001</v>
      </c>
      <c r="DR121">
        <v>-0.66113116000000005</v>
      </c>
      <c r="DS121">
        <v>7.7932630000000003E-2</v>
      </c>
      <c r="DT121">
        <v>-0.79014932000000004</v>
      </c>
      <c r="DU121">
        <v>1.3610861400000001</v>
      </c>
      <c r="DV121" s="10">
        <v>-0.64824150000000003</v>
      </c>
      <c r="DW121" s="8" t="s">
        <v>798</v>
      </c>
      <c r="DX121" t="s">
        <v>799</v>
      </c>
      <c r="DY121" s="10" t="s">
        <v>800</v>
      </c>
      <c r="DZ121" s="20">
        <v>36160</v>
      </c>
      <c r="EA121" s="21">
        <v>36824</v>
      </c>
      <c r="EB121" t="s">
        <v>801</v>
      </c>
      <c r="EC121" s="22">
        <v>43929</v>
      </c>
      <c r="ED121" t="b">
        <f t="shared" si="4"/>
        <v>0</v>
      </c>
    </row>
    <row r="122" spans="1:134" x14ac:dyDescent="0.2">
      <c r="A122" s="8" t="s">
        <v>802</v>
      </c>
      <c r="B122" s="8" t="s">
        <v>119</v>
      </c>
      <c r="C122" s="8" t="s">
        <v>275</v>
      </c>
      <c r="D122" s="2" t="s">
        <v>803</v>
      </c>
      <c r="E122" s="4">
        <v>0.38861641743106901</v>
      </c>
      <c r="F122" s="28" t="b">
        <v>0</v>
      </c>
      <c r="G122" s="29">
        <f t="shared" si="5"/>
        <v>4.3393192739431133E-3</v>
      </c>
      <c r="H122" s="5" t="b">
        <f t="shared" si="3"/>
        <v>0</v>
      </c>
      <c r="I122" s="8">
        <v>66</v>
      </c>
      <c r="J122">
        <v>1</v>
      </c>
      <c r="K122">
        <v>19</v>
      </c>
      <c r="L122">
        <v>1082</v>
      </c>
      <c r="M122">
        <v>7</v>
      </c>
      <c r="N122">
        <v>5</v>
      </c>
      <c r="O122">
        <v>1.8082087155348401</v>
      </c>
      <c r="P122">
        <v>3</v>
      </c>
      <c r="Q122">
        <v>3</v>
      </c>
      <c r="R122">
        <v>4</v>
      </c>
      <c r="S122" s="10">
        <v>73.099999999999994</v>
      </c>
      <c r="T122" s="8">
        <v>1.19865111182038</v>
      </c>
      <c r="U122">
        <v>7.5957643648752104E-3</v>
      </c>
      <c r="V122">
        <v>-1.03137728776702</v>
      </c>
      <c r="W122">
        <v>-0.485308189078758</v>
      </c>
      <c r="X122">
        <v>0.66340156943083595</v>
      </c>
      <c r="Y122">
        <v>1.38181348148064</v>
      </c>
      <c r="Z122">
        <v>-1.67462304642892</v>
      </c>
      <c r="AA122">
        <v>8.8725172209350497E-3</v>
      </c>
      <c r="AB122">
        <v>-4.5418899975194001E-2</v>
      </c>
      <c r="AC122">
        <v>0.71996333890972197</v>
      </c>
      <c r="AD122" s="10">
        <v>-0.34469353883829401</v>
      </c>
      <c r="AE122" s="8">
        <v>0</v>
      </c>
      <c r="AF122">
        <v>0</v>
      </c>
      <c r="AG122">
        <v>0</v>
      </c>
      <c r="AH122">
        <v>0</v>
      </c>
      <c r="AI122">
        <v>0</v>
      </c>
      <c r="AJ122">
        <v>0</v>
      </c>
      <c r="AK122">
        <v>0</v>
      </c>
      <c r="AL122">
        <v>0</v>
      </c>
      <c r="AM122">
        <v>0</v>
      </c>
      <c r="AN122">
        <v>0</v>
      </c>
      <c r="AO122">
        <v>0</v>
      </c>
      <c r="AP122">
        <v>0</v>
      </c>
      <c r="AQ122">
        <v>0</v>
      </c>
      <c r="AR122">
        <v>0</v>
      </c>
      <c r="AS122">
        <v>0</v>
      </c>
      <c r="AT122">
        <v>1</v>
      </c>
      <c r="AU122">
        <v>0</v>
      </c>
      <c r="AV122">
        <v>0</v>
      </c>
      <c r="AW122">
        <v>0</v>
      </c>
      <c r="AX122">
        <v>0</v>
      </c>
      <c r="AY122">
        <v>1</v>
      </c>
      <c r="AZ122">
        <v>0</v>
      </c>
      <c r="BA122">
        <v>0</v>
      </c>
      <c r="BB122">
        <v>1</v>
      </c>
      <c r="BC122">
        <v>1</v>
      </c>
      <c r="BD122">
        <v>0</v>
      </c>
      <c r="BE122">
        <v>1</v>
      </c>
      <c r="BF122">
        <v>0</v>
      </c>
      <c r="BG122">
        <v>0</v>
      </c>
      <c r="BH122">
        <v>0</v>
      </c>
      <c r="BI122">
        <v>0</v>
      </c>
      <c r="BJ122">
        <v>0</v>
      </c>
      <c r="BK122">
        <v>1</v>
      </c>
      <c r="BL122">
        <v>0</v>
      </c>
      <c r="BM122">
        <v>0</v>
      </c>
      <c r="BN122">
        <v>1</v>
      </c>
      <c r="BO122">
        <v>0</v>
      </c>
      <c r="BP122">
        <v>0</v>
      </c>
      <c r="BQ122">
        <v>0</v>
      </c>
      <c r="BR122">
        <v>0</v>
      </c>
      <c r="BS122">
        <v>1</v>
      </c>
      <c r="BT122" s="10">
        <v>0</v>
      </c>
      <c r="BU122">
        <v>-4.2648743800000002</v>
      </c>
      <c r="BV122">
        <v>0.17994256</v>
      </c>
      <c r="BW122">
        <v>2.5512239999999999E-2</v>
      </c>
      <c r="BX122">
        <v>1.7140852600000001</v>
      </c>
      <c r="BY122">
        <v>1.2451467300000001</v>
      </c>
      <c r="BZ122">
        <v>4.38303536</v>
      </c>
      <c r="CA122">
        <v>1.0542348399999999</v>
      </c>
      <c r="CB122">
        <v>2.36271349</v>
      </c>
      <c r="CC122">
        <v>0</v>
      </c>
      <c r="CD122">
        <v>1.26633956</v>
      </c>
      <c r="CE122">
        <v>1.2966537600000001</v>
      </c>
      <c r="CF122">
        <v>-0.34830556000000001</v>
      </c>
      <c r="CG122">
        <v>0.60595251999999999</v>
      </c>
      <c r="CH122">
        <v>-0.27080598</v>
      </c>
      <c r="CI122">
        <v>0.69837139000000004</v>
      </c>
      <c r="CJ122">
        <v>2.3914729999999999E-2</v>
      </c>
      <c r="CK122">
        <v>-0.35324707</v>
      </c>
      <c r="CL122">
        <v>-4.8291489999999999E-2</v>
      </c>
      <c r="CM122">
        <v>0.58076517999999999</v>
      </c>
      <c r="CN122">
        <v>0.72541518999999999</v>
      </c>
      <c r="CO122">
        <v>-0.20022939000000001</v>
      </c>
      <c r="CP122">
        <v>-0.43475793000000001</v>
      </c>
      <c r="CQ122">
        <v>0.34422587999999998</v>
      </c>
      <c r="CR122">
        <v>-0.48495226000000002</v>
      </c>
      <c r="CS122">
        <v>0.18250256000000001</v>
      </c>
      <c r="CT122">
        <v>-0.16623276000000001</v>
      </c>
      <c r="CU122">
        <v>-9.4743999999999995E-2</v>
      </c>
      <c r="CV122">
        <v>-1.1689752</v>
      </c>
      <c r="CW122">
        <v>-0.52188942000000005</v>
      </c>
      <c r="CX122">
        <v>0.65815442999999996</v>
      </c>
      <c r="CY122">
        <v>9.3649330000000003E-2</v>
      </c>
      <c r="CZ122">
        <v>-0.16819777</v>
      </c>
      <c r="DA122">
        <v>-0.25450494000000001</v>
      </c>
      <c r="DB122">
        <v>0.25513289</v>
      </c>
      <c r="DC122">
        <v>2.5920289999999999E-2</v>
      </c>
      <c r="DD122">
        <v>-2.5292350000000002E-2</v>
      </c>
      <c r="DE122">
        <v>0.26950531</v>
      </c>
      <c r="DF122">
        <v>-0.26887736000000001</v>
      </c>
      <c r="DG122">
        <v>0.1029841</v>
      </c>
      <c r="DH122">
        <v>-0.10235616</v>
      </c>
      <c r="DI122">
        <v>-0.19042195000000001</v>
      </c>
      <c r="DJ122">
        <v>7.7531719999999998E-2</v>
      </c>
      <c r="DK122">
        <v>-0.19522661999999999</v>
      </c>
      <c r="DL122">
        <v>-0.13095082</v>
      </c>
      <c r="DM122">
        <v>-6.0513240000000003E-2</v>
      </c>
      <c r="DN122">
        <v>0.50020885000000004</v>
      </c>
      <c r="DO122">
        <v>0.35778246000000002</v>
      </c>
      <c r="DP122">
        <v>-0.64273818000000005</v>
      </c>
      <c r="DQ122">
        <v>0.94671483000000001</v>
      </c>
      <c r="DR122">
        <v>-0.66113116000000005</v>
      </c>
      <c r="DS122">
        <v>7.7932630000000003E-2</v>
      </c>
      <c r="DT122">
        <v>-0.79014932000000004</v>
      </c>
      <c r="DU122">
        <v>1.3610861400000001</v>
      </c>
      <c r="DV122" s="10">
        <v>-0.64824150000000003</v>
      </c>
      <c r="DW122" s="8" t="s">
        <v>804</v>
      </c>
      <c r="DX122" t="s">
        <v>805</v>
      </c>
      <c r="DY122" s="10" t="s">
        <v>806</v>
      </c>
      <c r="DZ122" s="20">
        <v>37246</v>
      </c>
      <c r="EA122" s="21">
        <v>38358</v>
      </c>
      <c r="EB122" t="s">
        <v>807</v>
      </c>
      <c r="EC122" s="22">
        <v>44846</v>
      </c>
      <c r="ED122" t="b">
        <f t="shared" si="4"/>
        <v>1</v>
      </c>
    </row>
    <row r="123" spans="1:134" x14ac:dyDescent="0.2">
      <c r="A123" s="8" t="s">
        <v>808</v>
      </c>
      <c r="B123" s="8" t="s">
        <v>127</v>
      </c>
      <c r="C123" s="8" t="s">
        <v>188</v>
      </c>
      <c r="D123" s="2">
        <f>1-900-808-9821</f>
        <v>-11528</v>
      </c>
      <c r="E123" s="4">
        <v>0.430979624043413</v>
      </c>
      <c r="F123" s="28" t="b">
        <v>0</v>
      </c>
      <c r="G123" s="29">
        <f t="shared" si="5"/>
        <v>1.2527986558146655E-7</v>
      </c>
      <c r="H123" s="5" t="b">
        <f t="shared" si="3"/>
        <v>0</v>
      </c>
      <c r="I123" s="8">
        <v>60</v>
      </c>
      <c r="J123">
        <v>1</v>
      </c>
      <c r="K123">
        <v>20</v>
      </c>
      <c r="L123">
        <v>1357</v>
      </c>
      <c r="M123">
        <v>2</v>
      </c>
      <c r="N123">
        <v>5</v>
      </c>
      <c r="O123">
        <v>3.8231453550399399</v>
      </c>
      <c r="P123">
        <v>2</v>
      </c>
      <c r="Q123">
        <v>2</v>
      </c>
      <c r="R123">
        <v>1</v>
      </c>
      <c r="S123" s="10">
        <v>78.5</v>
      </c>
      <c r="T123" s="8">
        <v>0.63502206237506098</v>
      </c>
      <c r="U123">
        <v>7.5957643648752104E-3</v>
      </c>
      <c r="V123">
        <v>-0.90217249130388599</v>
      </c>
      <c r="W123">
        <v>-0.164726519397494</v>
      </c>
      <c r="X123">
        <v>-0.92748948436013701</v>
      </c>
      <c r="Y123">
        <v>1.38181348148064</v>
      </c>
      <c r="Z123">
        <v>-1.6052876753790399</v>
      </c>
      <c r="AA123">
        <v>-0.70092886045385905</v>
      </c>
      <c r="AB123">
        <v>-0.772121299578298</v>
      </c>
      <c r="AC123">
        <v>-1.38724643350897</v>
      </c>
      <c r="AD123" s="10">
        <v>0.82046771920663697</v>
      </c>
      <c r="AE123" s="8">
        <v>0</v>
      </c>
      <c r="AF123">
        <v>0</v>
      </c>
      <c r="AG123">
        <v>0</v>
      </c>
      <c r="AH123">
        <v>0</v>
      </c>
      <c r="AI123">
        <v>0</v>
      </c>
      <c r="AJ123">
        <v>1</v>
      </c>
      <c r="AK123">
        <v>0</v>
      </c>
      <c r="AL123">
        <v>0</v>
      </c>
      <c r="AM123">
        <v>0</v>
      </c>
      <c r="AN123">
        <v>0</v>
      </c>
      <c r="AO123">
        <v>0</v>
      </c>
      <c r="AP123">
        <v>0</v>
      </c>
      <c r="AQ123">
        <v>0</v>
      </c>
      <c r="AR123">
        <v>0</v>
      </c>
      <c r="AS123">
        <v>0</v>
      </c>
      <c r="AT123">
        <v>0</v>
      </c>
      <c r="AU123">
        <v>0</v>
      </c>
      <c r="AV123">
        <v>0</v>
      </c>
      <c r="AW123">
        <v>0</v>
      </c>
      <c r="AX123">
        <v>0</v>
      </c>
      <c r="AY123">
        <v>1</v>
      </c>
      <c r="AZ123">
        <v>0</v>
      </c>
      <c r="BA123">
        <v>1</v>
      </c>
      <c r="BB123">
        <v>0</v>
      </c>
      <c r="BC123">
        <v>1</v>
      </c>
      <c r="BD123">
        <v>0</v>
      </c>
      <c r="BE123">
        <v>1</v>
      </c>
      <c r="BF123">
        <v>0</v>
      </c>
      <c r="BG123">
        <v>1</v>
      </c>
      <c r="BH123">
        <v>0</v>
      </c>
      <c r="BI123">
        <v>0</v>
      </c>
      <c r="BJ123">
        <v>0</v>
      </c>
      <c r="BK123">
        <v>0</v>
      </c>
      <c r="BL123">
        <v>0</v>
      </c>
      <c r="BM123">
        <v>1</v>
      </c>
      <c r="BN123">
        <v>0</v>
      </c>
      <c r="BO123">
        <v>0</v>
      </c>
      <c r="BP123">
        <v>0</v>
      </c>
      <c r="BQ123">
        <v>0</v>
      </c>
      <c r="BR123">
        <v>1</v>
      </c>
      <c r="BS123">
        <v>0</v>
      </c>
      <c r="BT123" s="10">
        <v>0</v>
      </c>
      <c r="BU123">
        <v>-4.2648743800000002</v>
      </c>
      <c r="BV123">
        <v>0.17994256</v>
      </c>
      <c r="BW123">
        <v>2.5512239999999999E-2</v>
      </c>
      <c r="BX123">
        <v>1.7140852600000001</v>
      </c>
      <c r="BY123">
        <v>1.2451467300000001</v>
      </c>
      <c r="BZ123">
        <v>4.38303536</v>
      </c>
      <c r="CA123">
        <v>1.0542348399999999</v>
      </c>
      <c r="CB123">
        <v>2.36271349</v>
      </c>
      <c r="CC123">
        <v>0</v>
      </c>
      <c r="CD123">
        <v>1.26633956</v>
      </c>
      <c r="CE123">
        <v>1.2966537600000001</v>
      </c>
      <c r="CF123">
        <v>-0.34830556000000001</v>
      </c>
      <c r="CG123">
        <v>0.60595251999999999</v>
      </c>
      <c r="CH123">
        <v>-0.27080598</v>
      </c>
      <c r="CI123">
        <v>0.69837139000000004</v>
      </c>
      <c r="CJ123">
        <v>2.3914729999999999E-2</v>
      </c>
      <c r="CK123">
        <v>-0.35324707</v>
      </c>
      <c r="CL123">
        <v>-4.8291489999999999E-2</v>
      </c>
      <c r="CM123">
        <v>0.58076517999999999</v>
      </c>
      <c r="CN123">
        <v>0.72541518999999999</v>
      </c>
      <c r="CO123">
        <v>-0.20022939000000001</v>
      </c>
      <c r="CP123">
        <v>-0.43475793000000001</v>
      </c>
      <c r="CQ123">
        <v>0.34422587999999998</v>
      </c>
      <c r="CR123">
        <v>-0.48495226000000002</v>
      </c>
      <c r="CS123">
        <v>0.18250256000000001</v>
      </c>
      <c r="CT123">
        <v>-0.16623276000000001</v>
      </c>
      <c r="CU123">
        <v>-9.4743999999999995E-2</v>
      </c>
      <c r="CV123">
        <v>-1.1689752</v>
      </c>
      <c r="CW123">
        <v>-0.52188942000000005</v>
      </c>
      <c r="CX123">
        <v>0.65815442999999996</v>
      </c>
      <c r="CY123">
        <v>9.3649330000000003E-2</v>
      </c>
      <c r="CZ123">
        <v>-0.16819777</v>
      </c>
      <c r="DA123">
        <v>-0.25450494000000001</v>
      </c>
      <c r="DB123">
        <v>0.25513289</v>
      </c>
      <c r="DC123">
        <v>2.5920289999999999E-2</v>
      </c>
      <c r="DD123">
        <v>-2.5292350000000002E-2</v>
      </c>
      <c r="DE123">
        <v>0.26950531</v>
      </c>
      <c r="DF123">
        <v>-0.26887736000000001</v>
      </c>
      <c r="DG123">
        <v>0.1029841</v>
      </c>
      <c r="DH123">
        <v>-0.10235616</v>
      </c>
      <c r="DI123">
        <v>-0.19042195000000001</v>
      </c>
      <c r="DJ123">
        <v>7.7531719999999998E-2</v>
      </c>
      <c r="DK123">
        <v>-0.19522661999999999</v>
      </c>
      <c r="DL123">
        <v>-0.13095082</v>
      </c>
      <c r="DM123">
        <v>-6.0513240000000003E-2</v>
      </c>
      <c r="DN123">
        <v>0.50020885000000004</v>
      </c>
      <c r="DO123">
        <v>0.35778246000000002</v>
      </c>
      <c r="DP123">
        <v>-0.64273818000000005</v>
      </c>
      <c r="DQ123">
        <v>0.94671483000000001</v>
      </c>
      <c r="DR123">
        <v>-0.66113116000000005</v>
      </c>
      <c r="DS123">
        <v>7.7932630000000003E-2</v>
      </c>
      <c r="DT123">
        <v>-0.79014932000000004</v>
      </c>
      <c r="DU123">
        <v>1.3610861400000001</v>
      </c>
      <c r="DV123" s="10">
        <v>-0.64824150000000003</v>
      </c>
      <c r="DW123" s="8" t="s">
        <v>809</v>
      </c>
      <c r="DX123" t="s">
        <v>810</v>
      </c>
      <c r="DY123" s="10" t="s">
        <v>751</v>
      </c>
      <c r="DZ123" s="20">
        <v>37671</v>
      </c>
      <c r="EA123" s="21">
        <v>38915</v>
      </c>
      <c r="EB123" t="s">
        <v>811</v>
      </c>
      <c r="EC123" s="22">
        <v>44653</v>
      </c>
      <c r="ED123" t="b">
        <f t="shared" si="4"/>
        <v>1</v>
      </c>
    </row>
    <row r="124" spans="1:134" x14ac:dyDescent="0.2">
      <c r="A124" s="8" t="s">
        <v>812</v>
      </c>
      <c r="B124" s="8" t="s">
        <v>119</v>
      </c>
      <c r="C124" s="8" t="s">
        <v>135</v>
      </c>
      <c r="D124" s="2" t="s">
        <v>813</v>
      </c>
      <c r="E124" s="4">
        <v>0.39671069084057098</v>
      </c>
      <c r="F124" s="28" t="b">
        <v>0</v>
      </c>
      <c r="G124" s="29">
        <f t="shared" si="5"/>
        <v>8.5257278057263656E-7</v>
      </c>
      <c r="H124" s="5" t="b">
        <f t="shared" si="3"/>
        <v>0</v>
      </c>
      <c r="I124" s="8">
        <v>68</v>
      </c>
      <c r="J124">
        <v>0</v>
      </c>
      <c r="K124">
        <v>17</v>
      </c>
      <c r="L124">
        <v>1418</v>
      </c>
      <c r="M124">
        <v>3</v>
      </c>
      <c r="N124">
        <v>3</v>
      </c>
      <c r="O124">
        <v>49.188678753618802</v>
      </c>
      <c r="P124">
        <v>1</v>
      </c>
      <c r="Q124">
        <v>1</v>
      </c>
      <c r="R124">
        <v>1</v>
      </c>
      <c r="S124" s="10">
        <v>79.5</v>
      </c>
      <c r="T124" s="8">
        <v>1.3865274616354899</v>
      </c>
      <c r="U124">
        <v>-1.00517281761849</v>
      </c>
      <c r="V124">
        <v>-1.2897868806933099</v>
      </c>
      <c r="W124">
        <v>-9.3615676304559706E-2</v>
      </c>
      <c r="X124">
        <v>-0.60931127360194304</v>
      </c>
      <c r="Y124">
        <v>-1.13192030619081E-2</v>
      </c>
      <c r="Z124">
        <v>-4.42281217452207E-2</v>
      </c>
      <c r="AA124">
        <v>-1.4107302381286499</v>
      </c>
      <c r="AB124">
        <v>-1.4988236991813999</v>
      </c>
      <c r="AC124">
        <v>-1.38724643350897</v>
      </c>
      <c r="AD124" s="10">
        <v>1.0362383225482901</v>
      </c>
      <c r="AE124" s="8">
        <v>0</v>
      </c>
      <c r="AF124">
        <v>0</v>
      </c>
      <c r="AG124">
        <v>1</v>
      </c>
      <c r="AH124">
        <v>0</v>
      </c>
      <c r="AI124">
        <v>0</v>
      </c>
      <c r="AJ124">
        <v>0</v>
      </c>
      <c r="AK124">
        <v>0</v>
      </c>
      <c r="AL124">
        <v>0</v>
      </c>
      <c r="AM124">
        <v>0</v>
      </c>
      <c r="AN124">
        <v>0</v>
      </c>
      <c r="AO124">
        <v>0</v>
      </c>
      <c r="AP124">
        <v>0</v>
      </c>
      <c r="AQ124">
        <v>0</v>
      </c>
      <c r="AR124">
        <v>0</v>
      </c>
      <c r="AS124">
        <v>0</v>
      </c>
      <c r="AT124">
        <v>0</v>
      </c>
      <c r="AU124">
        <v>0</v>
      </c>
      <c r="AV124">
        <v>0</v>
      </c>
      <c r="AW124">
        <v>0</v>
      </c>
      <c r="AX124">
        <v>0</v>
      </c>
      <c r="AY124">
        <v>1</v>
      </c>
      <c r="AZ124">
        <v>0</v>
      </c>
      <c r="BA124">
        <v>0</v>
      </c>
      <c r="BB124">
        <v>1</v>
      </c>
      <c r="BC124">
        <v>0</v>
      </c>
      <c r="BD124">
        <v>1</v>
      </c>
      <c r="BE124">
        <v>0</v>
      </c>
      <c r="BF124">
        <v>1</v>
      </c>
      <c r="BG124">
        <v>0</v>
      </c>
      <c r="BH124">
        <v>0</v>
      </c>
      <c r="BI124">
        <v>0</v>
      </c>
      <c r="BJ124">
        <v>0</v>
      </c>
      <c r="BK124">
        <v>0</v>
      </c>
      <c r="BL124">
        <v>1</v>
      </c>
      <c r="BM124">
        <v>0</v>
      </c>
      <c r="BN124">
        <v>0</v>
      </c>
      <c r="BO124">
        <v>0</v>
      </c>
      <c r="BP124">
        <v>1</v>
      </c>
      <c r="BQ124">
        <v>0</v>
      </c>
      <c r="BR124">
        <v>0</v>
      </c>
      <c r="BS124">
        <v>0</v>
      </c>
      <c r="BT124" s="10">
        <v>1</v>
      </c>
      <c r="BU124">
        <v>-4.2648743800000002</v>
      </c>
      <c r="BV124">
        <v>0.17994256</v>
      </c>
      <c r="BW124">
        <v>2.5512239999999999E-2</v>
      </c>
      <c r="BX124">
        <v>1.7140852600000001</v>
      </c>
      <c r="BY124">
        <v>1.2451467300000001</v>
      </c>
      <c r="BZ124">
        <v>4.38303536</v>
      </c>
      <c r="CA124">
        <v>1.0542348399999999</v>
      </c>
      <c r="CB124">
        <v>2.36271349</v>
      </c>
      <c r="CC124">
        <v>0</v>
      </c>
      <c r="CD124">
        <v>1.26633956</v>
      </c>
      <c r="CE124">
        <v>1.2966537600000001</v>
      </c>
      <c r="CF124">
        <v>-0.34830556000000001</v>
      </c>
      <c r="CG124">
        <v>0.60595251999999999</v>
      </c>
      <c r="CH124">
        <v>-0.27080598</v>
      </c>
      <c r="CI124">
        <v>0.69837139000000004</v>
      </c>
      <c r="CJ124">
        <v>2.3914729999999999E-2</v>
      </c>
      <c r="CK124">
        <v>-0.35324707</v>
      </c>
      <c r="CL124">
        <v>-4.8291489999999999E-2</v>
      </c>
      <c r="CM124">
        <v>0.58076517999999999</v>
      </c>
      <c r="CN124">
        <v>0.72541518999999999</v>
      </c>
      <c r="CO124">
        <v>-0.20022939000000001</v>
      </c>
      <c r="CP124">
        <v>-0.43475793000000001</v>
      </c>
      <c r="CQ124">
        <v>0.34422587999999998</v>
      </c>
      <c r="CR124">
        <v>-0.48495226000000002</v>
      </c>
      <c r="CS124">
        <v>0.18250256000000001</v>
      </c>
      <c r="CT124">
        <v>-0.16623276000000001</v>
      </c>
      <c r="CU124">
        <v>-9.4743999999999995E-2</v>
      </c>
      <c r="CV124">
        <v>-1.1689752</v>
      </c>
      <c r="CW124">
        <v>-0.52188942000000005</v>
      </c>
      <c r="CX124">
        <v>0.65815442999999996</v>
      </c>
      <c r="CY124">
        <v>9.3649330000000003E-2</v>
      </c>
      <c r="CZ124">
        <v>-0.16819777</v>
      </c>
      <c r="DA124">
        <v>-0.25450494000000001</v>
      </c>
      <c r="DB124">
        <v>0.25513289</v>
      </c>
      <c r="DC124">
        <v>2.5920289999999999E-2</v>
      </c>
      <c r="DD124">
        <v>-2.5292350000000002E-2</v>
      </c>
      <c r="DE124">
        <v>0.26950531</v>
      </c>
      <c r="DF124">
        <v>-0.26887736000000001</v>
      </c>
      <c r="DG124">
        <v>0.1029841</v>
      </c>
      <c r="DH124">
        <v>-0.10235616</v>
      </c>
      <c r="DI124">
        <v>-0.19042195000000001</v>
      </c>
      <c r="DJ124">
        <v>7.7531719999999998E-2</v>
      </c>
      <c r="DK124">
        <v>-0.19522661999999999</v>
      </c>
      <c r="DL124">
        <v>-0.13095082</v>
      </c>
      <c r="DM124">
        <v>-6.0513240000000003E-2</v>
      </c>
      <c r="DN124">
        <v>0.50020885000000004</v>
      </c>
      <c r="DO124">
        <v>0.35778246000000002</v>
      </c>
      <c r="DP124">
        <v>-0.64273818000000005</v>
      </c>
      <c r="DQ124">
        <v>0.94671483000000001</v>
      </c>
      <c r="DR124">
        <v>-0.66113116000000005</v>
      </c>
      <c r="DS124">
        <v>7.7932630000000003E-2</v>
      </c>
      <c r="DT124">
        <v>-0.79014932000000004</v>
      </c>
      <c r="DU124">
        <v>1.3610861400000001</v>
      </c>
      <c r="DV124" s="10">
        <v>-0.64824150000000003</v>
      </c>
      <c r="DW124" s="8" t="s">
        <v>814</v>
      </c>
      <c r="DX124" t="s">
        <v>815</v>
      </c>
      <c r="DY124" s="10" t="s">
        <v>816</v>
      </c>
      <c r="DZ124" s="20">
        <v>34525</v>
      </c>
      <c r="EA124" s="21">
        <v>36252</v>
      </c>
      <c r="EB124" t="s">
        <v>817</v>
      </c>
      <c r="EC124" s="22">
        <v>44120</v>
      </c>
      <c r="ED124" t="b">
        <f t="shared" si="4"/>
        <v>1</v>
      </c>
    </row>
    <row r="125" spans="1:134" x14ac:dyDescent="0.2">
      <c r="A125" s="8" t="s">
        <v>818</v>
      </c>
      <c r="B125" s="8" t="s">
        <v>119</v>
      </c>
      <c r="C125" s="8" t="s">
        <v>120</v>
      </c>
      <c r="D125" s="2">
        <v>4216355282</v>
      </c>
      <c r="E125" s="4">
        <v>0.73844259068234197</v>
      </c>
      <c r="F125" s="28" t="b">
        <v>1</v>
      </c>
      <c r="G125" s="29">
        <f t="shared" si="5"/>
        <v>2.6179791032588854E-4</v>
      </c>
      <c r="H125" s="5" t="b">
        <f t="shared" si="3"/>
        <v>0</v>
      </c>
      <c r="I125" s="8">
        <v>69</v>
      </c>
      <c r="J125">
        <v>1</v>
      </c>
      <c r="K125">
        <v>29</v>
      </c>
      <c r="L125">
        <v>1499</v>
      </c>
      <c r="M125">
        <v>0</v>
      </c>
      <c r="N125">
        <v>5</v>
      </c>
      <c r="O125">
        <v>41.721295341170901</v>
      </c>
      <c r="P125">
        <v>2</v>
      </c>
      <c r="Q125">
        <v>4</v>
      </c>
      <c r="R125">
        <v>2</v>
      </c>
      <c r="S125" s="10">
        <v>81.900000000000006</v>
      </c>
      <c r="T125" s="8">
        <v>1.48046563654304</v>
      </c>
      <c r="U125">
        <v>7.5957643648752104E-3</v>
      </c>
      <c r="V125">
        <v>0.260670676864387</v>
      </c>
      <c r="W125">
        <v>8.1019731064893802E-4</v>
      </c>
      <c r="X125">
        <v>-1.5638459058765199</v>
      </c>
      <c r="Y125">
        <v>1.38181348148064</v>
      </c>
      <c r="Z125">
        <v>-0.30118597814758002</v>
      </c>
      <c r="AA125">
        <v>-0.70092886045385905</v>
      </c>
      <c r="AB125">
        <v>0.68128349962791002</v>
      </c>
      <c r="AC125">
        <v>-0.68484317603607703</v>
      </c>
      <c r="AD125" s="10">
        <v>1.5540877705682601</v>
      </c>
      <c r="AE125" s="8">
        <v>0</v>
      </c>
      <c r="AF125">
        <v>0</v>
      </c>
      <c r="AG125">
        <v>0</v>
      </c>
      <c r="AH125">
        <v>0</v>
      </c>
      <c r="AI125">
        <v>0</v>
      </c>
      <c r="AJ125">
        <v>0</v>
      </c>
      <c r="AK125">
        <v>0</v>
      </c>
      <c r="AL125">
        <v>0</v>
      </c>
      <c r="AM125">
        <v>0</v>
      </c>
      <c r="AN125">
        <v>0</v>
      </c>
      <c r="AO125">
        <v>0</v>
      </c>
      <c r="AP125">
        <v>0</v>
      </c>
      <c r="AQ125">
        <v>0</v>
      </c>
      <c r="AR125">
        <v>0</v>
      </c>
      <c r="AS125">
        <v>0</v>
      </c>
      <c r="AT125">
        <v>0</v>
      </c>
      <c r="AU125">
        <v>1</v>
      </c>
      <c r="AV125">
        <v>0</v>
      </c>
      <c r="AW125">
        <v>0</v>
      </c>
      <c r="AX125">
        <v>0</v>
      </c>
      <c r="AY125">
        <v>0</v>
      </c>
      <c r="AZ125">
        <v>1</v>
      </c>
      <c r="BA125">
        <v>1</v>
      </c>
      <c r="BB125">
        <v>0</v>
      </c>
      <c r="BC125">
        <v>0</v>
      </c>
      <c r="BD125">
        <v>1</v>
      </c>
      <c r="BE125">
        <v>1</v>
      </c>
      <c r="BF125">
        <v>0</v>
      </c>
      <c r="BG125">
        <v>0</v>
      </c>
      <c r="BH125">
        <v>1</v>
      </c>
      <c r="BI125">
        <v>0</v>
      </c>
      <c r="BJ125">
        <v>0</v>
      </c>
      <c r="BK125">
        <v>0</v>
      </c>
      <c r="BL125">
        <v>0</v>
      </c>
      <c r="BM125">
        <v>0</v>
      </c>
      <c r="BN125">
        <v>0</v>
      </c>
      <c r="BO125">
        <v>1</v>
      </c>
      <c r="BP125">
        <v>0</v>
      </c>
      <c r="BQ125">
        <v>0</v>
      </c>
      <c r="BR125">
        <v>0</v>
      </c>
      <c r="BS125">
        <v>1</v>
      </c>
      <c r="BT125" s="10">
        <v>0</v>
      </c>
      <c r="BU125">
        <v>-4.2648743800000002</v>
      </c>
      <c r="BV125">
        <v>0.17994256</v>
      </c>
      <c r="BW125">
        <v>2.5512239999999999E-2</v>
      </c>
      <c r="BX125">
        <v>1.7140852600000001</v>
      </c>
      <c r="BY125">
        <v>1.2451467300000001</v>
      </c>
      <c r="BZ125">
        <v>4.38303536</v>
      </c>
      <c r="CA125">
        <v>1.0542348399999999</v>
      </c>
      <c r="CB125">
        <v>2.36271349</v>
      </c>
      <c r="CC125">
        <v>0</v>
      </c>
      <c r="CD125">
        <v>1.26633956</v>
      </c>
      <c r="CE125">
        <v>1.2966537600000001</v>
      </c>
      <c r="CF125">
        <v>-0.34830556000000001</v>
      </c>
      <c r="CG125">
        <v>0.60595251999999999</v>
      </c>
      <c r="CH125">
        <v>-0.27080598</v>
      </c>
      <c r="CI125">
        <v>0.69837139000000004</v>
      </c>
      <c r="CJ125">
        <v>2.3914729999999999E-2</v>
      </c>
      <c r="CK125">
        <v>-0.35324707</v>
      </c>
      <c r="CL125">
        <v>-4.8291489999999999E-2</v>
      </c>
      <c r="CM125">
        <v>0.58076517999999999</v>
      </c>
      <c r="CN125">
        <v>0.72541518999999999</v>
      </c>
      <c r="CO125">
        <v>-0.20022939000000001</v>
      </c>
      <c r="CP125">
        <v>-0.43475793000000001</v>
      </c>
      <c r="CQ125">
        <v>0.34422587999999998</v>
      </c>
      <c r="CR125">
        <v>-0.48495226000000002</v>
      </c>
      <c r="CS125">
        <v>0.18250256000000001</v>
      </c>
      <c r="CT125">
        <v>-0.16623276000000001</v>
      </c>
      <c r="CU125">
        <v>-9.4743999999999995E-2</v>
      </c>
      <c r="CV125">
        <v>-1.1689752</v>
      </c>
      <c r="CW125">
        <v>-0.52188942000000005</v>
      </c>
      <c r="CX125">
        <v>0.65815442999999996</v>
      </c>
      <c r="CY125">
        <v>9.3649330000000003E-2</v>
      </c>
      <c r="CZ125">
        <v>-0.16819777</v>
      </c>
      <c r="DA125">
        <v>-0.25450494000000001</v>
      </c>
      <c r="DB125">
        <v>0.25513289</v>
      </c>
      <c r="DC125">
        <v>2.5920289999999999E-2</v>
      </c>
      <c r="DD125">
        <v>-2.5292350000000002E-2</v>
      </c>
      <c r="DE125">
        <v>0.26950531</v>
      </c>
      <c r="DF125">
        <v>-0.26887736000000001</v>
      </c>
      <c r="DG125">
        <v>0.1029841</v>
      </c>
      <c r="DH125">
        <v>-0.10235616</v>
      </c>
      <c r="DI125">
        <v>-0.19042195000000001</v>
      </c>
      <c r="DJ125">
        <v>7.7531719999999998E-2</v>
      </c>
      <c r="DK125">
        <v>-0.19522661999999999</v>
      </c>
      <c r="DL125">
        <v>-0.13095082</v>
      </c>
      <c r="DM125">
        <v>-6.0513240000000003E-2</v>
      </c>
      <c r="DN125">
        <v>0.50020885000000004</v>
      </c>
      <c r="DO125">
        <v>0.35778246000000002</v>
      </c>
      <c r="DP125">
        <v>-0.64273818000000005</v>
      </c>
      <c r="DQ125">
        <v>0.94671483000000001</v>
      </c>
      <c r="DR125">
        <v>-0.66113116000000005</v>
      </c>
      <c r="DS125">
        <v>7.7932630000000003E-2</v>
      </c>
      <c r="DT125">
        <v>-0.79014932000000004</v>
      </c>
      <c r="DU125">
        <v>1.3610861400000001</v>
      </c>
      <c r="DV125" s="10">
        <v>-0.64824150000000003</v>
      </c>
      <c r="DW125" s="8" t="s">
        <v>819</v>
      </c>
      <c r="DX125" t="s">
        <v>820</v>
      </c>
      <c r="DY125" s="10" t="s">
        <v>414</v>
      </c>
      <c r="DZ125" s="20">
        <v>36003</v>
      </c>
      <c r="EA125" s="21">
        <v>37057</v>
      </c>
      <c r="EB125" t="s">
        <v>821</v>
      </c>
      <c r="EC125" s="22">
        <v>44402</v>
      </c>
      <c r="ED125" t="b">
        <f t="shared" si="4"/>
        <v>0</v>
      </c>
    </row>
    <row r="126" spans="1:134" x14ac:dyDescent="0.2">
      <c r="A126" s="8" t="s">
        <v>822</v>
      </c>
      <c r="B126" s="8" t="s">
        <v>127</v>
      </c>
      <c r="C126" s="8" t="s">
        <v>363</v>
      </c>
      <c r="D126" s="2" t="s">
        <v>823</v>
      </c>
      <c r="E126" s="4">
        <v>0.303576234601387</v>
      </c>
      <c r="F126" s="28" t="b">
        <v>0</v>
      </c>
      <c r="G126" s="29">
        <f t="shared" si="5"/>
        <v>1.2353849359988645E-2</v>
      </c>
      <c r="H126" s="5" t="b">
        <f t="shared" si="3"/>
        <v>0</v>
      </c>
      <c r="I126" s="8">
        <v>45</v>
      </c>
      <c r="J126">
        <v>0</v>
      </c>
      <c r="K126">
        <v>26</v>
      </c>
      <c r="L126">
        <v>593</v>
      </c>
      <c r="M126">
        <v>9</v>
      </c>
      <c r="N126">
        <v>2</v>
      </c>
      <c r="O126">
        <v>42.313117300693499</v>
      </c>
      <c r="P126">
        <v>5</v>
      </c>
      <c r="Q126">
        <v>3</v>
      </c>
      <c r="R126">
        <v>1</v>
      </c>
      <c r="S126" s="10">
        <v>73.900000000000006</v>
      </c>
      <c r="T126" s="8">
        <v>-0.77405056123824101</v>
      </c>
      <c r="U126">
        <v>-1.00517281761849</v>
      </c>
      <c r="V126">
        <v>-0.126943712525036</v>
      </c>
      <c r="W126">
        <v>-1.0553606853483499</v>
      </c>
      <c r="X126">
        <v>1.2997579909472201</v>
      </c>
      <c r="Y126">
        <v>-0.70788554533318204</v>
      </c>
      <c r="Z126">
        <v>-0.28082097293876002</v>
      </c>
      <c r="AA126">
        <v>1.4284752725705201</v>
      </c>
      <c r="AB126">
        <v>-4.5418899975194001E-2</v>
      </c>
      <c r="AC126">
        <v>-1.38724643350897</v>
      </c>
      <c r="AD126" s="10">
        <v>-0.17207705616496799</v>
      </c>
      <c r="AE126" s="8">
        <v>0</v>
      </c>
      <c r="AF126">
        <v>0</v>
      </c>
      <c r="AG126">
        <v>0</v>
      </c>
      <c r="AH126">
        <v>0</v>
      </c>
      <c r="AI126">
        <v>0</v>
      </c>
      <c r="AJ126">
        <v>0</v>
      </c>
      <c r="AK126">
        <v>0</v>
      </c>
      <c r="AL126">
        <v>0</v>
      </c>
      <c r="AM126">
        <v>0</v>
      </c>
      <c r="AN126">
        <v>0</v>
      </c>
      <c r="AO126">
        <v>0</v>
      </c>
      <c r="AP126">
        <v>0</v>
      </c>
      <c r="AQ126">
        <v>0</v>
      </c>
      <c r="AR126">
        <v>0</v>
      </c>
      <c r="AS126">
        <v>1</v>
      </c>
      <c r="AT126">
        <v>0</v>
      </c>
      <c r="AU126">
        <v>0</v>
      </c>
      <c r="AV126">
        <v>0</v>
      </c>
      <c r="AW126">
        <v>0</v>
      </c>
      <c r="AX126">
        <v>0</v>
      </c>
      <c r="AY126">
        <v>1</v>
      </c>
      <c r="AZ126">
        <v>0</v>
      </c>
      <c r="BA126">
        <v>1</v>
      </c>
      <c r="BB126">
        <v>0</v>
      </c>
      <c r="BC126">
        <v>0</v>
      </c>
      <c r="BD126">
        <v>1</v>
      </c>
      <c r="BE126">
        <v>1</v>
      </c>
      <c r="BF126">
        <v>0</v>
      </c>
      <c r="BG126">
        <v>0</v>
      </c>
      <c r="BH126">
        <v>0</v>
      </c>
      <c r="BI126">
        <v>0</v>
      </c>
      <c r="BJ126">
        <v>1</v>
      </c>
      <c r="BK126">
        <v>0</v>
      </c>
      <c r="BL126">
        <v>0</v>
      </c>
      <c r="BM126">
        <v>1</v>
      </c>
      <c r="BN126">
        <v>0</v>
      </c>
      <c r="BO126">
        <v>0</v>
      </c>
      <c r="BP126">
        <v>0</v>
      </c>
      <c r="BQ126">
        <v>0</v>
      </c>
      <c r="BR126">
        <v>0</v>
      </c>
      <c r="BS126">
        <v>0</v>
      </c>
      <c r="BT126" s="10">
        <v>1</v>
      </c>
      <c r="BU126">
        <v>-4.2648743800000002</v>
      </c>
      <c r="BV126">
        <v>0.17994256</v>
      </c>
      <c r="BW126">
        <v>2.5512239999999999E-2</v>
      </c>
      <c r="BX126">
        <v>1.7140852600000001</v>
      </c>
      <c r="BY126">
        <v>1.2451467300000001</v>
      </c>
      <c r="BZ126">
        <v>4.38303536</v>
      </c>
      <c r="CA126">
        <v>1.0542348399999999</v>
      </c>
      <c r="CB126">
        <v>2.36271349</v>
      </c>
      <c r="CC126">
        <v>0</v>
      </c>
      <c r="CD126">
        <v>1.26633956</v>
      </c>
      <c r="CE126">
        <v>1.2966537600000001</v>
      </c>
      <c r="CF126">
        <v>-0.34830556000000001</v>
      </c>
      <c r="CG126">
        <v>0.60595251999999999</v>
      </c>
      <c r="CH126">
        <v>-0.27080598</v>
      </c>
      <c r="CI126">
        <v>0.69837139000000004</v>
      </c>
      <c r="CJ126">
        <v>2.3914729999999999E-2</v>
      </c>
      <c r="CK126">
        <v>-0.35324707</v>
      </c>
      <c r="CL126">
        <v>-4.8291489999999999E-2</v>
      </c>
      <c r="CM126">
        <v>0.58076517999999999</v>
      </c>
      <c r="CN126">
        <v>0.72541518999999999</v>
      </c>
      <c r="CO126">
        <v>-0.20022939000000001</v>
      </c>
      <c r="CP126">
        <v>-0.43475793000000001</v>
      </c>
      <c r="CQ126">
        <v>0.34422587999999998</v>
      </c>
      <c r="CR126">
        <v>-0.48495226000000002</v>
      </c>
      <c r="CS126">
        <v>0.18250256000000001</v>
      </c>
      <c r="CT126">
        <v>-0.16623276000000001</v>
      </c>
      <c r="CU126">
        <v>-9.4743999999999995E-2</v>
      </c>
      <c r="CV126">
        <v>-1.1689752</v>
      </c>
      <c r="CW126">
        <v>-0.52188942000000005</v>
      </c>
      <c r="CX126">
        <v>0.65815442999999996</v>
      </c>
      <c r="CY126">
        <v>9.3649330000000003E-2</v>
      </c>
      <c r="CZ126">
        <v>-0.16819777</v>
      </c>
      <c r="DA126">
        <v>-0.25450494000000001</v>
      </c>
      <c r="DB126">
        <v>0.25513289</v>
      </c>
      <c r="DC126">
        <v>2.5920289999999999E-2</v>
      </c>
      <c r="DD126">
        <v>-2.5292350000000002E-2</v>
      </c>
      <c r="DE126">
        <v>0.26950531</v>
      </c>
      <c r="DF126">
        <v>-0.26887736000000001</v>
      </c>
      <c r="DG126">
        <v>0.1029841</v>
      </c>
      <c r="DH126">
        <v>-0.10235616</v>
      </c>
      <c r="DI126">
        <v>-0.19042195000000001</v>
      </c>
      <c r="DJ126">
        <v>7.7531719999999998E-2</v>
      </c>
      <c r="DK126">
        <v>-0.19522661999999999</v>
      </c>
      <c r="DL126">
        <v>-0.13095082</v>
      </c>
      <c r="DM126">
        <v>-6.0513240000000003E-2</v>
      </c>
      <c r="DN126">
        <v>0.50020885000000004</v>
      </c>
      <c r="DO126">
        <v>0.35778246000000002</v>
      </c>
      <c r="DP126">
        <v>-0.64273818000000005</v>
      </c>
      <c r="DQ126">
        <v>0.94671483000000001</v>
      </c>
      <c r="DR126">
        <v>-0.66113116000000005</v>
      </c>
      <c r="DS126">
        <v>7.7932630000000003E-2</v>
      </c>
      <c r="DT126">
        <v>-0.79014932000000004</v>
      </c>
      <c r="DU126">
        <v>1.3610861400000001</v>
      </c>
      <c r="DV126" s="10">
        <v>-0.64824150000000003</v>
      </c>
      <c r="DW126" s="8" t="s">
        <v>824</v>
      </c>
      <c r="DX126" t="s">
        <v>825</v>
      </c>
      <c r="DY126" s="10" t="s">
        <v>826</v>
      </c>
      <c r="DZ126" s="20">
        <v>35729</v>
      </c>
      <c r="EA126" s="21">
        <v>36887</v>
      </c>
      <c r="EB126" t="s">
        <v>827</v>
      </c>
      <c r="EC126" s="22">
        <v>44148</v>
      </c>
      <c r="ED126" t="b">
        <f t="shared" si="4"/>
        <v>1</v>
      </c>
    </row>
    <row r="127" spans="1:134" x14ac:dyDescent="0.2">
      <c r="A127" s="8" t="s">
        <v>828</v>
      </c>
      <c r="B127" s="8" t="s">
        <v>119</v>
      </c>
      <c r="C127" s="8" t="s">
        <v>128</v>
      </c>
      <c r="D127" s="2" t="s">
        <v>829</v>
      </c>
      <c r="E127" s="4">
        <v>0.69800899989130005</v>
      </c>
      <c r="F127" s="28" t="b">
        <v>1</v>
      </c>
      <c r="G127" s="29">
        <f t="shared" si="5"/>
        <v>7.9693579608263522E-5</v>
      </c>
      <c r="H127" s="5" t="b">
        <f t="shared" si="3"/>
        <v>0</v>
      </c>
      <c r="I127" s="8">
        <v>59</v>
      </c>
      <c r="J127">
        <v>0</v>
      </c>
      <c r="K127">
        <v>37</v>
      </c>
      <c r="L127">
        <v>1559</v>
      </c>
      <c r="M127">
        <v>0</v>
      </c>
      <c r="N127">
        <v>4</v>
      </c>
      <c r="O127">
        <v>63.171166612317002</v>
      </c>
      <c r="P127">
        <v>3</v>
      </c>
      <c r="Q127">
        <v>3</v>
      </c>
      <c r="R127">
        <v>1</v>
      </c>
      <c r="S127" s="10">
        <v>72.2</v>
      </c>
      <c r="T127" s="8">
        <v>0.54108388746750802</v>
      </c>
      <c r="U127">
        <v>-1.00517281761849</v>
      </c>
      <c r="V127">
        <v>1.2943090485695199</v>
      </c>
      <c r="W127">
        <v>7.0755288877470096E-2</v>
      </c>
      <c r="X127">
        <v>-1.5638459058765199</v>
      </c>
      <c r="Y127">
        <v>0.68524713920936597</v>
      </c>
      <c r="Z127">
        <v>0.43691900957173502</v>
      </c>
      <c r="AA127">
        <v>8.8725172209350497E-3</v>
      </c>
      <c r="AB127">
        <v>-4.5418899975194001E-2</v>
      </c>
      <c r="AC127">
        <v>-1.38724643350897</v>
      </c>
      <c r="AD127" s="10">
        <v>-0.53888708184578005</v>
      </c>
      <c r="AE127" s="8">
        <v>0</v>
      </c>
      <c r="AF127">
        <v>0</v>
      </c>
      <c r="AG127">
        <v>0</v>
      </c>
      <c r="AH127">
        <v>0</v>
      </c>
      <c r="AI127">
        <v>0</v>
      </c>
      <c r="AJ127">
        <v>0</v>
      </c>
      <c r="AK127">
        <v>0</v>
      </c>
      <c r="AL127">
        <v>0</v>
      </c>
      <c r="AM127">
        <v>0</v>
      </c>
      <c r="AN127">
        <v>0</v>
      </c>
      <c r="AO127">
        <v>0</v>
      </c>
      <c r="AP127">
        <v>1</v>
      </c>
      <c r="AQ127">
        <v>0</v>
      </c>
      <c r="AR127">
        <v>0</v>
      </c>
      <c r="AS127">
        <v>0</v>
      </c>
      <c r="AT127">
        <v>0</v>
      </c>
      <c r="AU127">
        <v>0</v>
      </c>
      <c r="AV127">
        <v>0</v>
      </c>
      <c r="AW127">
        <v>0</v>
      </c>
      <c r="AX127">
        <v>0</v>
      </c>
      <c r="AY127">
        <v>0</v>
      </c>
      <c r="AZ127">
        <v>1</v>
      </c>
      <c r="BA127">
        <v>1</v>
      </c>
      <c r="BB127">
        <v>0</v>
      </c>
      <c r="BC127">
        <v>1</v>
      </c>
      <c r="BD127">
        <v>0</v>
      </c>
      <c r="BE127">
        <v>1</v>
      </c>
      <c r="BF127">
        <v>0</v>
      </c>
      <c r="BG127">
        <v>0</v>
      </c>
      <c r="BH127">
        <v>0</v>
      </c>
      <c r="BI127">
        <v>0</v>
      </c>
      <c r="BJ127">
        <v>0</v>
      </c>
      <c r="BK127">
        <v>0</v>
      </c>
      <c r="BL127">
        <v>1</v>
      </c>
      <c r="BM127">
        <v>0</v>
      </c>
      <c r="BN127">
        <v>0</v>
      </c>
      <c r="BO127">
        <v>0</v>
      </c>
      <c r="BP127">
        <v>1</v>
      </c>
      <c r="BQ127">
        <v>0</v>
      </c>
      <c r="BR127">
        <v>1</v>
      </c>
      <c r="BS127">
        <v>0</v>
      </c>
      <c r="BT127" s="10">
        <v>0</v>
      </c>
      <c r="BU127">
        <v>-4.2648743800000002</v>
      </c>
      <c r="BV127">
        <v>0.17994256</v>
      </c>
      <c r="BW127">
        <v>2.5512239999999999E-2</v>
      </c>
      <c r="BX127">
        <v>1.7140852600000001</v>
      </c>
      <c r="BY127">
        <v>1.2451467300000001</v>
      </c>
      <c r="BZ127">
        <v>4.38303536</v>
      </c>
      <c r="CA127">
        <v>1.0542348399999999</v>
      </c>
      <c r="CB127">
        <v>2.36271349</v>
      </c>
      <c r="CC127">
        <v>0</v>
      </c>
      <c r="CD127">
        <v>1.26633956</v>
      </c>
      <c r="CE127">
        <v>1.2966537600000001</v>
      </c>
      <c r="CF127">
        <v>-0.34830556000000001</v>
      </c>
      <c r="CG127">
        <v>0.60595251999999999</v>
      </c>
      <c r="CH127">
        <v>-0.27080598</v>
      </c>
      <c r="CI127">
        <v>0.69837139000000004</v>
      </c>
      <c r="CJ127">
        <v>2.3914729999999999E-2</v>
      </c>
      <c r="CK127">
        <v>-0.35324707</v>
      </c>
      <c r="CL127">
        <v>-4.8291489999999999E-2</v>
      </c>
      <c r="CM127">
        <v>0.58076517999999999</v>
      </c>
      <c r="CN127">
        <v>0.72541518999999999</v>
      </c>
      <c r="CO127">
        <v>-0.20022939000000001</v>
      </c>
      <c r="CP127">
        <v>-0.43475793000000001</v>
      </c>
      <c r="CQ127">
        <v>0.34422587999999998</v>
      </c>
      <c r="CR127">
        <v>-0.48495226000000002</v>
      </c>
      <c r="CS127">
        <v>0.18250256000000001</v>
      </c>
      <c r="CT127">
        <v>-0.16623276000000001</v>
      </c>
      <c r="CU127">
        <v>-9.4743999999999995E-2</v>
      </c>
      <c r="CV127">
        <v>-1.1689752</v>
      </c>
      <c r="CW127">
        <v>-0.52188942000000005</v>
      </c>
      <c r="CX127">
        <v>0.65815442999999996</v>
      </c>
      <c r="CY127">
        <v>9.3649330000000003E-2</v>
      </c>
      <c r="CZ127">
        <v>-0.16819777</v>
      </c>
      <c r="DA127">
        <v>-0.25450494000000001</v>
      </c>
      <c r="DB127">
        <v>0.25513289</v>
      </c>
      <c r="DC127">
        <v>2.5920289999999999E-2</v>
      </c>
      <c r="DD127">
        <v>-2.5292350000000002E-2</v>
      </c>
      <c r="DE127">
        <v>0.26950531</v>
      </c>
      <c r="DF127">
        <v>-0.26887736000000001</v>
      </c>
      <c r="DG127">
        <v>0.1029841</v>
      </c>
      <c r="DH127">
        <v>-0.10235616</v>
      </c>
      <c r="DI127">
        <v>-0.19042195000000001</v>
      </c>
      <c r="DJ127">
        <v>7.7531719999999998E-2</v>
      </c>
      <c r="DK127">
        <v>-0.19522661999999999</v>
      </c>
      <c r="DL127">
        <v>-0.13095082</v>
      </c>
      <c r="DM127">
        <v>-6.0513240000000003E-2</v>
      </c>
      <c r="DN127">
        <v>0.50020885000000004</v>
      </c>
      <c r="DO127">
        <v>0.35778246000000002</v>
      </c>
      <c r="DP127">
        <v>-0.64273818000000005</v>
      </c>
      <c r="DQ127">
        <v>0.94671483000000001</v>
      </c>
      <c r="DR127">
        <v>-0.66113116000000005</v>
      </c>
      <c r="DS127">
        <v>7.7932630000000003E-2</v>
      </c>
      <c r="DT127">
        <v>-0.79014932000000004</v>
      </c>
      <c r="DU127">
        <v>1.3610861400000001</v>
      </c>
      <c r="DV127" s="10">
        <v>-0.64824150000000003</v>
      </c>
      <c r="DW127" s="8" t="s">
        <v>830</v>
      </c>
      <c r="DX127" t="s">
        <v>831</v>
      </c>
      <c r="DY127" s="10" t="s">
        <v>832</v>
      </c>
      <c r="DZ127" s="20">
        <v>36483</v>
      </c>
      <c r="EA127" s="21">
        <v>38130</v>
      </c>
      <c r="EB127" t="s">
        <v>833</v>
      </c>
      <c r="EC127" s="22">
        <v>44504</v>
      </c>
      <c r="ED127" t="b">
        <f t="shared" si="4"/>
        <v>0</v>
      </c>
    </row>
    <row r="128" spans="1:134" x14ac:dyDescent="0.2">
      <c r="A128" s="8" t="s">
        <v>834</v>
      </c>
      <c r="B128" s="8" t="s">
        <v>168</v>
      </c>
      <c r="C128" s="8" t="s">
        <v>181</v>
      </c>
      <c r="D128" s="2" t="s">
        <v>835</v>
      </c>
      <c r="E128" s="4">
        <v>0.48214188039434902</v>
      </c>
      <c r="F128" s="28" t="b">
        <v>0</v>
      </c>
      <c r="G128" s="29">
        <f t="shared" si="5"/>
        <v>1.0209477416761318E-2</v>
      </c>
      <c r="H128" s="5" t="b">
        <f t="shared" si="3"/>
        <v>0</v>
      </c>
      <c r="I128" s="8">
        <v>55</v>
      </c>
      <c r="J128">
        <v>0</v>
      </c>
      <c r="K128">
        <v>18</v>
      </c>
      <c r="L128">
        <v>3133</v>
      </c>
      <c r="M128">
        <v>5</v>
      </c>
      <c r="N128">
        <v>4</v>
      </c>
      <c r="O128">
        <v>77.737606863841293</v>
      </c>
      <c r="P128">
        <v>3</v>
      </c>
      <c r="Q128">
        <v>2</v>
      </c>
      <c r="R128">
        <v>2</v>
      </c>
      <c r="S128" s="10">
        <v>81.3</v>
      </c>
      <c r="T128" s="8">
        <v>0.165331187837294</v>
      </c>
      <c r="U128">
        <v>-1.00517281761849</v>
      </c>
      <c r="V128">
        <v>-1.16058208423016</v>
      </c>
      <c r="W128">
        <v>1.9056481909804099</v>
      </c>
      <c r="X128">
        <v>2.70451479144465E-2</v>
      </c>
      <c r="Y128">
        <v>0.68524713920936597</v>
      </c>
      <c r="Z128">
        <v>0.93816034883460597</v>
      </c>
      <c r="AA128">
        <v>8.8725172209350497E-3</v>
      </c>
      <c r="AB128">
        <v>-0.772121299578298</v>
      </c>
      <c r="AC128">
        <v>-0.68484317603607703</v>
      </c>
      <c r="AD128" s="10">
        <v>1.4246254085632599</v>
      </c>
      <c r="AE128" s="8">
        <v>0</v>
      </c>
      <c r="AF128">
        <v>0</v>
      </c>
      <c r="AG128">
        <v>0</v>
      </c>
      <c r="AH128">
        <v>0</v>
      </c>
      <c r="AI128">
        <v>0</v>
      </c>
      <c r="AJ128">
        <v>0</v>
      </c>
      <c r="AK128">
        <v>0</v>
      </c>
      <c r="AL128">
        <v>0</v>
      </c>
      <c r="AM128">
        <v>0</v>
      </c>
      <c r="AN128">
        <v>0</v>
      </c>
      <c r="AO128">
        <v>1</v>
      </c>
      <c r="AP128">
        <v>0</v>
      </c>
      <c r="AQ128">
        <v>0</v>
      </c>
      <c r="AR128">
        <v>0</v>
      </c>
      <c r="AS128">
        <v>0</v>
      </c>
      <c r="AT128">
        <v>0</v>
      </c>
      <c r="AU128">
        <v>0</v>
      </c>
      <c r="AV128">
        <v>0</v>
      </c>
      <c r="AW128">
        <v>0</v>
      </c>
      <c r="AX128">
        <v>0</v>
      </c>
      <c r="AY128">
        <v>0</v>
      </c>
      <c r="AZ128">
        <v>1</v>
      </c>
      <c r="BA128">
        <v>1</v>
      </c>
      <c r="BB128">
        <v>0</v>
      </c>
      <c r="BC128">
        <v>0</v>
      </c>
      <c r="BD128">
        <v>1</v>
      </c>
      <c r="BE128">
        <v>0</v>
      </c>
      <c r="BF128">
        <v>1</v>
      </c>
      <c r="BG128">
        <v>0</v>
      </c>
      <c r="BH128">
        <v>0</v>
      </c>
      <c r="BI128">
        <v>1</v>
      </c>
      <c r="BJ128">
        <v>0</v>
      </c>
      <c r="BK128">
        <v>0</v>
      </c>
      <c r="BL128">
        <v>0</v>
      </c>
      <c r="BM128">
        <v>0</v>
      </c>
      <c r="BN128">
        <v>0</v>
      </c>
      <c r="BO128">
        <v>0</v>
      </c>
      <c r="BP128">
        <v>1</v>
      </c>
      <c r="BQ128">
        <v>0</v>
      </c>
      <c r="BR128">
        <v>1</v>
      </c>
      <c r="BS128">
        <v>0</v>
      </c>
      <c r="BT128" s="10">
        <v>0</v>
      </c>
      <c r="BU128">
        <v>-4.2648743800000002</v>
      </c>
      <c r="BV128">
        <v>0.17994256</v>
      </c>
      <c r="BW128">
        <v>2.5512239999999999E-2</v>
      </c>
      <c r="BX128">
        <v>1.7140852600000001</v>
      </c>
      <c r="BY128">
        <v>1.2451467300000001</v>
      </c>
      <c r="BZ128">
        <v>4.38303536</v>
      </c>
      <c r="CA128">
        <v>1.0542348399999999</v>
      </c>
      <c r="CB128">
        <v>2.36271349</v>
      </c>
      <c r="CC128">
        <v>0</v>
      </c>
      <c r="CD128">
        <v>1.26633956</v>
      </c>
      <c r="CE128">
        <v>1.2966537600000001</v>
      </c>
      <c r="CF128">
        <v>-0.34830556000000001</v>
      </c>
      <c r="CG128">
        <v>0.60595251999999999</v>
      </c>
      <c r="CH128">
        <v>-0.27080598</v>
      </c>
      <c r="CI128">
        <v>0.69837139000000004</v>
      </c>
      <c r="CJ128">
        <v>2.3914729999999999E-2</v>
      </c>
      <c r="CK128">
        <v>-0.35324707</v>
      </c>
      <c r="CL128">
        <v>-4.8291489999999999E-2</v>
      </c>
      <c r="CM128">
        <v>0.58076517999999999</v>
      </c>
      <c r="CN128">
        <v>0.72541518999999999</v>
      </c>
      <c r="CO128">
        <v>-0.20022939000000001</v>
      </c>
      <c r="CP128">
        <v>-0.43475793000000001</v>
      </c>
      <c r="CQ128">
        <v>0.34422587999999998</v>
      </c>
      <c r="CR128">
        <v>-0.48495226000000002</v>
      </c>
      <c r="CS128">
        <v>0.18250256000000001</v>
      </c>
      <c r="CT128">
        <v>-0.16623276000000001</v>
      </c>
      <c r="CU128">
        <v>-9.4743999999999995E-2</v>
      </c>
      <c r="CV128">
        <v>-1.1689752</v>
      </c>
      <c r="CW128">
        <v>-0.52188942000000005</v>
      </c>
      <c r="CX128">
        <v>0.65815442999999996</v>
      </c>
      <c r="CY128">
        <v>9.3649330000000003E-2</v>
      </c>
      <c r="CZ128">
        <v>-0.16819777</v>
      </c>
      <c r="DA128">
        <v>-0.25450494000000001</v>
      </c>
      <c r="DB128">
        <v>0.25513289</v>
      </c>
      <c r="DC128">
        <v>2.5920289999999999E-2</v>
      </c>
      <c r="DD128">
        <v>-2.5292350000000002E-2</v>
      </c>
      <c r="DE128">
        <v>0.26950531</v>
      </c>
      <c r="DF128">
        <v>-0.26887736000000001</v>
      </c>
      <c r="DG128">
        <v>0.1029841</v>
      </c>
      <c r="DH128">
        <v>-0.10235616</v>
      </c>
      <c r="DI128">
        <v>-0.19042195000000001</v>
      </c>
      <c r="DJ128">
        <v>7.7531719999999998E-2</v>
      </c>
      <c r="DK128">
        <v>-0.19522661999999999</v>
      </c>
      <c r="DL128">
        <v>-0.13095082</v>
      </c>
      <c r="DM128">
        <v>-6.0513240000000003E-2</v>
      </c>
      <c r="DN128">
        <v>0.50020885000000004</v>
      </c>
      <c r="DO128">
        <v>0.35778246000000002</v>
      </c>
      <c r="DP128">
        <v>-0.64273818000000005</v>
      </c>
      <c r="DQ128">
        <v>0.94671483000000001</v>
      </c>
      <c r="DR128">
        <v>-0.66113116000000005</v>
      </c>
      <c r="DS128">
        <v>7.7932630000000003E-2</v>
      </c>
      <c r="DT128">
        <v>-0.79014932000000004</v>
      </c>
      <c r="DU128">
        <v>1.3610861400000001</v>
      </c>
      <c r="DV128" s="10">
        <v>-0.64824150000000003</v>
      </c>
      <c r="DW128" s="8" t="s">
        <v>836</v>
      </c>
      <c r="DX128" t="s">
        <v>837</v>
      </c>
      <c r="DY128" s="10" t="s">
        <v>838</v>
      </c>
      <c r="DZ128" s="20">
        <v>37381</v>
      </c>
      <c r="EA128" s="21">
        <v>38518</v>
      </c>
      <c r="EB128" t="s">
        <v>839</v>
      </c>
      <c r="EC128" s="22">
        <v>44428</v>
      </c>
      <c r="ED128" t="b">
        <f t="shared" si="4"/>
        <v>1</v>
      </c>
    </row>
    <row r="129" spans="1:134" x14ac:dyDescent="0.2">
      <c r="A129" s="8" t="s">
        <v>840</v>
      </c>
      <c r="B129" s="8" t="s">
        <v>168</v>
      </c>
      <c r="C129" s="8" t="s">
        <v>363</v>
      </c>
      <c r="D129" s="2" t="s">
        <v>841</v>
      </c>
      <c r="E129" s="4">
        <v>0.40390364574325199</v>
      </c>
      <c r="F129" s="28" t="b">
        <v>0</v>
      </c>
      <c r="G129" s="29">
        <f t="shared" si="5"/>
        <v>8.3635763520699472E-3</v>
      </c>
      <c r="H129" s="5" t="b">
        <f t="shared" si="3"/>
        <v>0</v>
      </c>
      <c r="I129" s="8">
        <v>40</v>
      </c>
      <c r="J129">
        <v>5</v>
      </c>
      <c r="K129">
        <v>21</v>
      </c>
      <c r="L129">
        <v>1976</v>
      </c>
      <c r="M129">
        <v>6</v>
      </c>
      <c r="N129">
        <v>5</v>
      </c>
      <c r="O129">
        <v>32.785156204959698</v>
      </c>
      <c r="P129">
        <v>1</v>
      </c>
      <c r="Q129">
        <v>1</v>
      </c>
      <c r="R129">
        <v>2</v>
      </c>
      <c r="S129" s="10">
        <v>75.900000000000006</v>
      </c>
      <c r="T129" s="8">
        <v>-1.2437414357759999</v>
      </c>
      <c r="U129">
        <v>4.0586700922983399</v>
      </c>
      <c r="V129">
        <v>-0.77296769484074401</v>
      </c>
      <c r="W129">
        <v>0.55687367526687703</v>
      </c>
      <c r="X129">
        <v>0.34522335867264098</v>
      </c>
      <c r="Y129">
        <v>1.38181348148064</v>
      </c>
      <c r="Z129">
        <v>-0.60868474044848997</v>
      </c>
      <c r="AA129">
        <v>-1.4107302381286499</v>
      </c>
      <c r="AB129">
        <v>-1.4988236991813999</v>
      </c>
      <c r="AC129">
        <v>-0.68484317603607703</v>
      </c>
      <c r="AD129" s="10">
        <v>0.25946415051833799</v>
      </c>
      <c r="AE129" s="8">
        <v>0</v>
      </c>
      <c r="AF129">
        <v>0</v>
      </c>
      <c r="AG129">
        <v>0</v>
      </c>
      <c r="AH129">
        <v>0</v>
      </c>
      <c r="AI129">
        <v>0</v>
      </c>
      <c r="AJ129">
        <v>0</v>
      </c>
      <c r="AK129">
        <v>0</v>
      </c>
      <c r="AL129">
        <v>0</v>
      </c>
      <c r="AM129">
        <v>0</v>
      </c>
      <c r="AN129">
        <v>0</v>
      </c>
      <c r="AO129">
        <v>0</v>
      </c>
      <c r="AP129">
        <v>0</v>
      </c>
      <c r="AQ129">
        <v>0</v>
      </c>
      <c r="AR129">
        <v>0</v>
      </c>
      <c r="AS129">
        <v>1</v>
      </c>
      <c r="AT129">
        <v>0</v>
      </c>
      <c r="AU129">
        <v>0</v>
      </c>
      <c r="AV129">
        <v>0</v>
      </c>
      <c r="AW129">
        <v>0</v>
      </c>
      <c r="AX129">
        <v>0</v>
      </c>
      <c r="AY129">
        <v>1</v>
      </c>
      <c r="AZ129">
        <v>0</v>
      </c>
      <c r="BA129">
        <v>0</v>
      </c>
      <c r="BB129">
        <v>1</v>
      </c>
      <c r="BC129">
        <v>1</v>
      </c>
      <c r="BD129">
        <v>0</v>
      </c>
      <c r="BE129">
        <v>1</v>
      </c>
      <c r="BF129">
        <v>0</v>
      </c>
      <c r="BG129">
        <v>0</v>
      </c>
      <c r="BH129">
        <v>0</v>
      </c>
      <c r="BI129">
        <v>0</v>
      </c>
      <c r="BJ129">
        <v>1</v>
      </c>
      <c r="BK129">
        <v>0</v>
      </c>
      <c r="BL129">
        <v>0</v>
      </c>
      <c r="BM129">
        <v>1</v>
      </c>
      <c r="BN129">
        <v>0</v>
      </c>
      <c r="BO129">
        <v>0</v>
      </c>
      <c r="BP129">
        <v>0</v>
      </c>
      <c r="BQ129">
        <v>0</v>
      </c>
      <c r="BR129">
        <v>0</v>
      </c>
      <c r="BS129">
        <v>1</v>
      </c>
      <c r="BT129" s="10">
        <v>0</v>
      </c>
      <c r="BU129">
        <v>-4.2648743800000002</v>
      </c>
      <c r="BV129">
        <v>0.17994256</v>
      </c>
      <c r="BW129">
        <v>2.5512239999999999E-2</v>
      </c>
      <c r="BX129">
        <v>1.7140852600000001</v>
      </c>
      <c r="BY129">
        <v>1.2451467300000001</v>
      </c>
      <c r="BZ129">
        <v>4.38303536</v>
      </c>
      <c r="CA129">
        <v>1.0542348399999999</v>
      </c>
      <c r="CB129">
        <v>2.36271349</v>
      </c>
      <c r="CC129">
        <v>0</v>
      </c>
      <c r="CD129">
        <v>1.26633956</v>
      </c>
      <c r="CE129">
        <v>1.2966537600000001</v>
      </c>
      <c r="CF129">
        <v>-0.34830556000000001</v>
      </c>
      <c r="CG129">
        <v>0.60595251999999999</v>
      </c>
      <c r="CH129">
        <v>-0.27080598</v>
      </c>
      <c r="CI129">
        <v>0.69837139000000004</v>
      </c>
      <c r="CJ129">
        <v>2.3914729999999999E-2</v>
      </c>
      <c r="CK129">
        <v>-0.35324707</v>
      </c>
      <c r="CL129">
        <v>-4.8291489999999999E-2</v>
      </c>
      <c r="CM129">
        <v>0.58076517999999999</v>
      </c>
      <c r="CN129">
        <v>0.72541518999999999</v>
      </c>
      <c r="CO129">
        <v>-0.20022939000000001</v>
      </c>
      <c r="CP129">
        <v>-0.43475793000000001</v>
      </c>
      <c r="CQ129">
        <v>0.34422587999999998</v>
      </c>
      <c r="CR129">
        <v>-0.48495226000000002</v>
      </c>
      <c r="CS129">
        <v>0.18250256000000001</v>
      </c>
      <c r="CT129">
        <v>-0.16623276000000001</v>
      </c>
      <c r="CU129">
        <v>-9.4743999999999995E-2</v>
      </c>
      <c r="CV129">
        <v>-1.1689752</v>
      </c>
      <c r="CW129">
        <v>-0.52188942000000005</v>
      </c>
      <c r="CX129">
        <v>0.65815442999999996</v>
      </c>
      <c r="CY129">
        <v>9.3649330000000003E-2</v>
      </c>
      <c r="CZ129">
        <v>-0.16819777</v>
      </c>
      <c r="DA129">
        <v>-0.25450494000000001</v>
      </c>
      <c r="DB129">
        <v>0.25513289</v>
      </c>
      <c r="DC129">
        <v>2.5920289999999999E-2</v>
      </c>
      <c r="DD129">
        <v>-2.5292350000000002E-2</v>
      </c>
      <c r="DE129">
        <v>0.26950531</v>
      </c>
      <c r="DF129">
        <v>-0.26887736000000001</v>
      </c>
      <c r="DG129">
        <v>0.1029841</v>
      </c>
      <c r="DH129">
        <v>-0.10235616</v>
      </c>
      <c r="DI129">
        <v>-0.19042195000000001</v>
      </c>
      <c r="DJ129">
        <v>7.7531719999999998E-2</v>
      </c>
      <c r="DK129">
        <v>-0.19522661999999999</v>
      </c>
      <c r="DL129">
        <v>-0.13095082</v>
      </c>
      <c r="DM129">
        <v>-6.0513240000000003E-2</v>
      </c>
      <c r="DN129">
        <v>0.50020885000000004</v>
      </c>
      <c r="DO129">
        <v>0.35778246000000002</v>
      </c>
      <c r="DP129">
        <v>-0.64273818000000005</v>
      </c>
      <c r="DQ129">
        <v>0.94671483000000001</v>
      </c>
      <c r="DR129">
        <v>-0.66113116000000005</v>
      </c>
      <c r="DS129">
        <v>7.7932630000000003E-2</v>
      </c>
      <c r="DT129">
        <v>-0.79014932000000004</v>
      </c>
      <c r="DU129">
        <v>1.3610861400000001</v>
      </c>
      <c r="DV129" s="10">
        <v>-0.64824150000000003</v>
      </c>
      <c r="DW129" s="8" t="s">
        <v>842</v>
      </c>
      <c r="DX129" t="s">
        <v>843</v>
      </c>
      <c r="DY129" s="10" t="s">
        <v>199</v>
      </c>
      <c r="DZ129" s="20">
        <v>35502</v>
      </c>
      <c r="EA129" s="21">
        <v>37729</v>
      </c>
      <c r="EB129" t="s">
        <v>844</v>
      </c>
      <c r="EC129" s="22">
        <v>44214</v>
      </c>
      <c r="ED129" t="b">
        <f t="shared" si="4"/>
        <v>1</v>
      </c>
    </row>
    <row r="130" spans="1:134" x14ac:dyDescent="0.2">
      <c r="A130" s="8" t="s">
        <v>845</v>
      </c>
      <c r="B130" s="8" t="s">
        <v>119</v>
      </c>
      <c r="C130" s="8" t="s">
        <v>188</v>
      </c>
      <c r="D130" s="2" t="s">
        <v>846</v>
      </c>
      <c r="E130" s="4">
        <v>0.42333133549107999</v>
      </c>
      <c r="F130" s="28" t="b">
        <v>0</v>
      </c>
      <c r="G130" s="29">
        <f t="shared" si="5"/>
        <v>0.66991883971100663</v>
      </c>
      <c r="H130" s="5" t="b">
        <f t="shared" si="3"/>
        <v>1</v>
      </c>
      <c r="I130" s="8">
        <v>41</v>
      </c>
      <c r="J130">
        <v>2</v>
      </c>
      <c r="K130">
        <v>36</v>
      </c>
      <c r="L130">
        <v>990</v>
      </c>
      <c r="M130">
        <v>9</v>
      </c>
      <c r="N130">
        <v>5</v>
      </c>
      <c r="O130">
        <v>34.082334412206599</v>
      </c>
      <c r="P130">
        <v>4</v>
      </c>
      <c r="Q130">
        <v>4</v>
      </c>
      <c r="R130">
        <v>1</v>
      </c>
      <c r="S130" s="10">
        <v>79.599999999999994</v>
      </c>
      <c r="T130" s="8">
        <v>-1.1498032608684501</v>
      </c>
      <c r="U130">
        <v>1.0203643463482399</v>
      </c>
      <c r="V130">
        <v>1.1651042521063699</v>
      </c>
      <c r="W130">
        <v>-0.59255732948121698</v>
      </c>
      <c r="X130">
        <v>1.2997579909472201</v>
      </c>
      <c r="Y130">
        <v>1.38181348148064</v>
      </c>
      <c r="Z130">
        <v>-0.564047936216583</v>
      </c>
      <c r="AA130">
        <v>0.71867389489572897</v>
      </c>
      <c r="AB130">
        <v>0.68128349962791002</v>
      </c>
      <c r="AC130">
        <v>-1.38724643350897</v>
      </c>
      <c r="AD130" s="10">
        <v>1.0578153828824499</v>
      </c>
      <c r="AE130" s="8">
        <v>0</v>
      </c>
      <c r="AF130">
        <v>0</v>
      </c>
      <c r="AG130">
        <v>0</v>
      </c>
      <c r="AH130">
        <v>0</v>
      </c>
      <c r="AI130">
        <v>0</v>
      </c>
      <c r="AJ130">
        <v>0</v>
      </c>
      <c r="AK130">
        <v>0</v>
      </c>
      <c r="AL130">
        <v>0</v>
      </c>
      <c r="AM130">
        <v>0</v>
      </c>
      <c r="AN130">
        <v>0</v>
      </c>
      <c r="AO130">
        <v>0</v>
      </c>
      <c r="AP130">
        <v>1</v>
      </c>
      <c r="AQ130">
        <v>0</v>
      </c>
      <c r="AR130">
        <v>0</v>
      </c>
      <c r="AS130">
        <v>0</v>
      </c>
      <c r="AT130">
        <v>0</v>
      </c>
      <c r="AU130">
        <v>0</v>
      </c>
      <c r="AV130">
        <v>0</v>
      </c>
      <c r="AW130">
        <v>0</v>
      </c>
      <c r="AX130">
        <v>0</v>
      </c>
      <c r="AY130">
        <v>0</v>
      </c>
      <c r="AZ130">
        <v>1</v>
      </c>
      <c r="BA130">
        <v>1</v>
      </c>
      <c r="BB130">
        <v>0</v>
      </c>
      <c r="BC130">
        <v>1</v>
      </c>
      <c r="BD130">
        <v>0</v>
      </c>
      <c r="BE130">
        <v>1</v>
      </c>
      <c r="BF130">
        <v>0</v>
      </c>
      <c r="BG130">
        <v>0</v>
      </c>
      <c r="BH130">
        <v>0</v>
      </c>
      <c r="BI130">
        <v>0</v>
      </c>
      <c r="BJ130">
        <v>0</v>
      </c>
      <c r="BK130">
        <v>0</v>
      </c>
      <c r="BL130">
        <v>1</v>
      </c>
      <c r="BM130">
        <v>0</v>
      </c>
      <c r="BN130">
        <v>1</v>
      </c>
      <c r="BO130">
        <v>0</v>
      </c>
      <c r="BP130">
        <v>0</v>
      </c>
      <c r="BQ130">
        <v>0</v>
      </c>
      <c r="BR130">
        <v>0</v>
      </c>
      <c r="BS130">
        <v>0</v>
      </c>
      <c r="BT130" s="10">
        <v>1</v>
      </c>
      <c r="BU130">
        <v>-4.2648743800000002</v>
      </c>
      <c r="BV130">
        <v>0.17994256</v>
      </c>
      <c r="BW130">
        <v>2.5512239999999999E-2</v>
      </c>
      <c r="BX130">
        <v>1.7140852600000001</v>
      </c>
      <c r="BY130">
        <v>1.2451467300000001</v>
      </c>
      <c r="BZ130">
        <v>4.38303536</v>
      </c>
      <c r="CA130">
        <v>1.0542348399999999</v>
      </c>
      <c r="CB130">
        <v>2.36271349</v>
      </c>
      <c r="CC130">
        <v>0</v>
      </c>
      <c r="CD130">
        <v>1.26633956</v>
      </c>
      <c r="CE130">
        <v>1.2966537600000001</v>
      </c>
      <c r="CF130">
        <v>-0.34830556000000001</v>
      </c>
      <c r="CG130">
        <v>0.60595251999999999</v>
      </c>
      <c r="CH130">
        <v>-0.27080598</v>
      </c>
      <c r="CI130">
        <v>0.69837139000000004</v>
      </c>
      <c r="CJ130">
        <v>2.3914729999999999E-2</v>
      </c>
      <c r="CK130">
        <v>-0.35324707</v>
      </c>
      <c r="CL130">
        <v>-4.8291489999999999E-2</v>
      </c>
      <c r="CM130">
        <v>0.58076517999999999</v>
      </c>
      <c r="CN130">
        <v>0.72541518999999999</v>
      </c>
      <c r="CO130">
        <v>-0.20022939000000001</v>
      </c>
      <c r="CP130">
        <v>-0.43475793000000001</v>
      </c>
      <c r="CQ130">
        <v>0.34422587999999998</v>
      </c>
      <c r="CR130">
        <v>-0.48495226000000002</v>
      </c>
      <c r="CS130">
        <v>0.18250256000000001</v>
      </c>
      <c r="CT130">
        <v>-0.16623276000000001</v>
      </c>
      <c r="CU130">
        <v>-9.4743999999999995E-2</v>
      </c>
      <c r="CV130">
        <v>-1.1689752</v>
      </c>
      <c r="CW130">
        <v>-0.52188942000000005</v>
      </c>
      <c r="CX130">
        <v>0.65815442999999996</v>
      </c>
      <c r="CY130">
        <v>9.3649330000000003E-2</v>
      </c>
      <c r="CZ130">
        <v>-0.16819777</v>
      </c>
      <c r="DA130">
        <v>-0.25450494000000001</v>
      </c>
      <c r="DB130">
        <v>0.25513289</v>
      </c>
      <c r="DC130">
        <v>2.5920289999999999E-2</v>
      </c>
      <c r="DD130">
        <v>-2.5292350000000002E-2</v>
      </c>
      <c r="DE130">
        <v>0.26950531</v>
      </c>
      <c r="DF130">
        <v>-0.26887736000000001</v>
      </c>
      <c r="DG130">
        <v>0.1029841</v>
      </c>
      <c r="DH130">
        <v>-0.10235616</v>
      </c>
      <c r="DI130">
        <v>-0.19042195000000001</v>
      </c>
      <c r="DJ130">
        <v>7.7531719999999998E-2</v>
      </c>
      <c r="DK130">
        <v>-0.19522661999999999</v>
      </c>
      <c r="DL130">
        <v>-0.13095082</v>
      </c>
      <c r="DM130">
        <v>-6.0513240000000003E-2</v>
      </c>
      <c r="DN130">
        <v>0.50020885000000004</v>
      </c>
      <c r="DO130">
        <v>0.35778246000000002</v>
      </c>
      <c r="DP130">
        <v>-0.64273818000000005</v>
      </c>
      <c r="DQ130">
        <v>0.94671483000000001</v>
      </c>
      <c r="DR130">
        <v>-0.66113116000000005</v>
      </c>
      <c r="DS130">
        <v>7.7932630000000003E-2</v>
      </c>
      <c r="DT130">
        <v>-0.79014932000000004</v>
      </c>
      <c r="DU130">
        <v>1.3610861400000001</v>
      </c>
      <c r="DV130" s="10">
        <v>-0.64824150000000003</v>
      </c>
      <c r="DW130" s="8" t="s">
        <v>847</v>
      </c>
      <c r="DX130" t="s">
        <v>848</v>
      </c>
      <c r="DY130" s="10" t="s">
        <v>178</v>
      </c>
      <c r="DZ130" s="20">
        <v>36505</v>
      </c>
      <c r="EA130" s="21">
        <v>39248</v>
      </c>
      <c r="EB130" t="s">
        <v>849</v>
      </c>
      <c r="EC130" s="22">
        <v>45348</v>
      </c>
      <c r="ED130" t="b">
        <f t="shared" si="4"/>
        <v>0</v>
      </c>
    </row>
    <row r="131" spans="1:134" x14ac:dyDescent="0.2">
      <c r="A131" s="8" t="s">
        <v>850</v>
      </c>
      <c r="B131" s="8" t="s">
        <v>168</v>
      </c>
      <c r="C131" s="8" t="s">
        <v>181</v>
      </c>
      <c r="D131" s="2" t="s">
        <v>851</v>
      </c>
      <c r="E131" s="4">
        <v>0.34966611942613102</v>
      </c>
      <c r="F131" s="28" t="b">
        <v>0</v>
      </c>
      <c r="G131" s="29">
        <f t="shared" si="5"/>
        <v>0.98411210916611547</v>
      </c>
      <c r="H131" s="5" t="b">
        <f t="shared" ref="H131:H194" si="6">IF(G131&gt;threshold,TRUE,FALSE)</f>
        <v>1</v>
      </c>
      <c r="I131" s="8">
        <v>66</v>
      </c>
      <c r="J131">
        <v>4</v>
      </c>
      <c r="K131">
        <v>29</v>
      </c>
      <c r="L131">
        <v>272</v>
      </c>
      <c r="M131">
        <v>10</v>
      </c>
      <c r="N131">
        <v>2</v>
      </c>
      <c r="O131">
        <v>96.933059713065703</v>
      </c>
      <c r="P131">
        <v>3</v>
      </c>
      <c r="Q131">
        <v>5</v>
      </c>
      <c r="R131">
        <v>1</v>
      </c>
      <c r="S131" s="10">
        <v>75.599999999999994</v>
      </c>
      <c r="T131" s="8">
        <v>1.19865111182038</v>
      </c>
      <c r="U131">
        <v>3.04590151031497</v>
      </c>
      <c r="V131">
        <v>0.260670676864387</v>
      </c>
      <c r="W131">
        <v>-1.4295669252308401</v>
      </c>
      <c r="X131">
        <v>1.61793620170542</v>
      </c>
      <c r="Y131">
        <v>-0.70788554533318204</v>
      </c>
      <c r="Z131">
        <v>1.5986892308238501</v>
      </c>
      <c r="AA131">
        <v>8.8725172209350497E-3</v>
      </c>
      <c r="AB131">
        <v>1.4079858992310099</v>
      </c>
      <c r="AC131">
        <v>-1.38724643350897</v>
      </c>
      <c r="AD131" s="10">
        <v>0.19473296951583999</v>
      </c>
      <c r="AE131" s="8">
        <v>0</v>
      </c>
      <c r="AF131">
        <v>0</v>
      </c>
      <c r="AG131">
        <v>0</v>
      </c>
      <c r="AH131">
        <v>0</v>
      </c>
      <c r="AI131">
        <v>0</v>
      </c>
      <c r="AJ131">
        <v>0</v>
      </c>
      <c r="AK131">
        <v>0</v>
      </c>
      <c r="AL131">
        <v>0</v>
      </c>
      <c r="AM131">
        <v>0</v>
      </c>
      <c r="AN131">
        <v>0</v>
      </c>
      <c r="AO131">
        <v>0</v>
      </c>
      <c r="AP131">
        <v>0</v>
      </c>
      <c r="AQ131">
        <v>0</v>
      </c>
      <c r="AR131">
        <v>1</v>
      </c>
      <c r="AS131">
        <v>0</v>
      </c>
      <c r="AT131">
        <v>0</v>
      </c>
      <c r="AU131">
        <v>0</v>
      </c>
      <c r="AV131">
        <v>0</v>
      </c>
      <c r="AW131">
        <v>0</v>
      </c>
      <c r="AX131">
        <v>0</v>
      </c>
      <c r="AY131">
        <v>0</v>
      </c>
      <c r="AZ131">
        <v>1</v>
      </c>
      <c r="BA131">
        <v>0</v>
      </c>
      <c r="BB131">
        <v>1</v>
      </c>
      <c r="BC131">
        <v>0</v>
      </c>
      <c r="BD131">
        <v>1</v>
      </c>
      <c r="BE131">
        <v>1</v>
      </c>
      <c r="BF131">
        <v>0</v>
      </c>
      <c r="BG131">
        <v>0</v>
      </c>
      <c r="BH131">
        <v>1</v>
      </c>
      <c r="BI131">
        <v>0</v>
      </c>
      <c r="BJ131">
        <v>0</v>
      </c>
      <c r="BK131">
        <v>0</v>
      </c>
      <c r="BL131">
        <v>0</v>
      </c>
      <c r="BM131">
        <v>0</v>
      </c>
      <c r="BN131">
        <v>0</v>
      </c>
      <c r="BO131">
        <v>0</v>
      </c>
      <c r="BP131">
        <v>1</v>
      </c>
      <c r="BQ131">
        <v>1</v>
      </c>
      <c r="BR131">
        <v>0</v>
      </c>
      <c r="BS131">
        <v>0</v>
      </c>
      <c r="BT131" s="10">
        <v>0</v>
      </c>
      <c r="BU131">
        <v>-4.2648743800000002</v>
      </c>
      <c r="BV131">
        <v>0.17994256</v>
      </c>
      <c r="BW131">
        <v>2.5512239999999999E-2</v>
      </c>
      <c r="BX131">
        <v>1.7140852600000001</v>
      </c>
      <c r="BY131">
        <v>1.2451467300000001</v>
      </c>
      <c r="BZ131">
        <v>4.38303536</v>
      </c>
      <c r="CA131">
        <v>1.0542348399999999</v>
      </c>
      <c r="CB131">
        <v>2.36271349</v>
      </c>
      <c r="CC131">
        <v>0</v>
      </c>
      <c r="CD131">
        <v>1.26633956</v>
      </c>
      <c r="CE131">
        <v>1.2966537600000001</v>
      </c>
      <c r="CF131">
        <v>-0.34830556000000001</v>
      </c>
      <c r="CG131">
        <v>0.60595251999999999</v>
      </c>
      <c r="CH131">
        <v>-0.27080598</v>
      </c>
      <c r="CI131">
        <v>0.69837139000000004</v>
      </c>
      <c r="CJ131">
        <v>2.3914729999999999E-2</v>
      </c>
      <c r="CK131">
        <v>-0.35324707</v>
      </c>
      <c r="CL131">
        <v>-4.8291489999999999E-2</v>
      </c>
      <c r="CM131">
        <v>0.58076517999999999</v>
      </c>
      <c r="CN131">
        <v>0.72541518999999999</v>
      </c>
      <c r="CO131">
        <v>-0.20022939000000001</v>
      </c>
      <c r="CP131">
        <v>-0.43475793000000001</v>
      </c>
      <c r="CQ131">
        <v>0.34422587999999998</v>
      </c>
      <c r="CR131">
        <v>-0.48495226000000002</v>
      </c>
      <c r="CS131">
        <v>0.18250256000000001</v>
      </c>
      <c r="CT131">
        <v>-0.16623276000000001</v>
      </c>
      <c r="CU131">
        <v>-9.4743999999999995E-2</v>
      </c>
      <c r="CV131">
        <v>-1.1689752</v>
      </c>
      <c r="CW131">
        <v>-0.52188942000000005</v>
      </c>
      <c r="CX131">
        <v>0.65815442999999996</v>
      </c>
      <c r="CY131">
        <v>9.3649330000000003E-2</v>
      </c>
      <c r="CZ131">
        <v>-0.16819777</v>
      </c>
      <c r="DA131">
        <v>-0.25450494000000001</v>
      </c>
      <c r="DB131">
        <v>0.25513289</v>
      </c>
      <c r="DC131">
        <v>2.5920289999999999E-2</v>
      </c>
      <c r="DD131">
        <v>-2.5292350000000002E-2</v>
      </c>
      <c r="DE131">
        <v>0.26950531</v>
      </c>
      <c r="DF131">
        <v>-0.26887736000000001</v>
      </c>
      <c r="DG131">
        <v>0.1029841</v>
      </c>
      <c r="DH131">
        <v>-0.10235616</v>
      </c>
      <c r="DI131">
        <v>-0.19042195000000001</v>
      </c>
      <c r="DJ131">
        <v>7.7531719999999998E-2</v>
      </c>
      <c r="DK131">
        <v>-0.19522661999999999</v>
      </c>
      <c r="DL131">
        <v>-0.13095082</v>
      </c>
      <c r="DM131">
        <v>-6.0513240000000003E-2</v>
      </c>
      <c r="DN131">
        <v>0.50020885000000004</v>
      </c>
      <c r="DO131">
        <v>0.35778246000000002</v>
      </c>
      <c r="DP131">
        <v>-0.64273818000000005</v>
      </c>
      <c r="DQ131">
        <v>0.94671483000000001</v>
      </c>
      <c r="DR131">
        <v>-0.66113116000000005</v>
      </c>
      <c r="DS131">
        <v>7.7932630000000003E-2</v>
      </c>
      <c r="DT131">
        <v>-0.79014932000000004</v>
      </c>
      <c r="DU131">
        <v>1.3610861400000001</v>
      </c>
      <c r="DV131" s="10">
        <v>-0.64824150000000003</v>
      </c>
      <c r="DW131" s="8" t="s">
        <v>852</v>
      </c>
      <c r="DX131" t="s">
        <v>853</v>
      </c>
      <c r="DY131" s="10" t="s">
        <v>854</v>
      </c>
      <c r="DZ131" s="20">
        <v>37574</v>
      </c>
      <c r="EA131" s="21">
        <v>38694</v>
      </c>
      <c r="EB131" t="s">
        <v>855</v>
      </c>
      <c r="EC131" s="22">
        <v>44674</v>
      </c>
      <c r="ED131" t="b">
        <f t="shared" si="4"/>
        <v>0</v>
      </c>
    </row>
    <row r="132" spans="1:134" x14ac:dyDescent="0.2">
      <c r="A132" s="8" t="s">
        <v>856</v>
      </c>
      <c r="B132" s="8" t="s">
        <v>119</v>
      </c>
      <c r="C132" s="8" t="s">
        <v>195</v>
      </c>
      <c r="D132" s="2" t="s">
        <v>857</v>
      </c>
      <c r="E132" s="4">
        <v>0.676052432958276</v>
      </c>
      <c r="F132" s="28" t="b">
        <v>1</v>
      </c>
      <c r="G132" s="29">
        <f t="shared" si="5"/>
        <v>1.3460536387819175E-4</v>
      </c>
      <c r="H132" s="5" t="b">
        <f t="shared" si="6"/>
        <v>0</v>
      </c>
      <c r="I132" s="8">
        <v>39</v>
      </c>
      <c r="J132">
        <v>0</v>
      </c>
      <c r="K132">
        <v>27</v>
      </c>
      <c r="L132">
        <v>885</v>
      </c>
      <c r="M132">
        <v>0</v>
      </c>
      <c r="N132">
        <v>4</v>
      </c>
      <c r="O132">
        <v>65.817883145804899</v>
      </c>
      <c r="P132">
        <v>1</v>
      </c>
      <c r="Q132">
        <v>3</v>
      </c>
      <c r="R132">
        <v>5</v>
      </c>
      <c r="S132" s="10">
        <v>75.5</v>
      </c>
      <c r="T132" s="8">
        <v>-1.33767961068356</v>
      </c>
      <c r="U132">
        <v>-1.00517281761849</v>
      </c>
      <c r="V132">
        <v>2.2610839381047498E-3</v>
      </c>
      <c r="W132">
        <v>-0.71496123972315495</v>
      </c>
      <c r="X132">
        <v>-1.5638459058765199</v>
      </c>
      <c r="Y132">
        <v>0.68524713920936597</v>
      </c>
      <c r="Z132">
        <v>0.52799436614389506</v>
      </c>
      <c r="AA132">
        <v>-1.4107302381286499</v>
      </c>
      <c r="AB132">
        <v>-4.5418899975194001E-2</v>
      </c>
      <c r="AC132">
        <v>1.42236659638262</v>
      </c>
      <c r="AD132" s="10">
        <v>0.173155909181676</v>
      </c>
      <c r="AE132" s="8">
        <v>0</v>
      </c>
      <c r="AF132">
        <v>0</v>
      </c>
      <c r="AG132">
        <v>0</v>
      </c>
      <c r="AH132">
        <v>0</v>
      </c>
      <c r="AI132">
        <v>0</v>
      </c>
      <c r="AJ132">
        <v>0</v>
      </c>
      <c r="AK132">
        <v>0</v>
      </c>
      <c r="AL132">
        <v>0</v>
      </c>
      <c r="AM132">
        <v>1</v>
      </c>
      <c r="AN132">
        <v>0</v>
      </c>
      <c r="AO132">
        <v>0</v>
      </c>
      <c r="AP132">
        <v>0</v>
      </c>
      <c r="AQ132">
        <v>0</v>
      </c>
      <c r="AR132">
        <v>0</v>
      </c>
      <c r="AS132">
        <v>0</v>
      </c>
      <c r="AT132">
        <v>0</v>
      </c>
      <c r="AU132">
        <v>0</v>
      </c>
      <c r="AV132">
        <v>0</v>
      </c>
      <c r="AW132">
        <v>0</v>
      </c>
      <c r="AX132">
        <v>0</v>
      </c>
      <c r="AY132">
        <v>0</v>
      </c>
      <c r="AZ132">
        <v>1</v>
      </c>
      <c r="BA132">
        <v>1</v>
      </c>
      <c r="BB132">
        <v>0</v>
      </c>
      <c r="BC132">
        <v>1</v>
      </c>
      <c r="BD132">
        <v>0</v>
      </c>
      <c r="BE132">
        <v>1</v>
      </c>
      <c r="BF132">
        <v>0</v>
      </c>
      <c r="BG132">
        <v>0</v>
      </c>
      <c r="BH132">
        <v>0</v>
      </c>
      <c r="BI132">
        <v>0</v>
      </c>
      <c r="BJ132">
        <v>0</v>
      </c>
      <c r="BK132">
        <v>0</v>
      </c>
      <c r="BL132">
        <v>1</v>
      </c>
      <c r="BM132">
        <v>0</v>
      </c>
      <c r="BN132">
        <v>1</v>
      </c>
      <c r="BO132">
        <v>0</v>
      </c>
      <c r="BP132">
        <v>0</v>
      </c>
      <c r="BQ132">
        <v>0</v>
      </c>
      <c r="BR132">
        <v>0</v>
      </c>
      <c r="BS132">
        <v>0</v>
      </c>
      <c r="BT132" s="10">
        <v>1</v>
      </c>
      <c r="BU132">
        <v>-4.2648743800000002</v>
      </c>
      <c r="BV132">
        <v>0.17994256</v>
      </c>
      <c r="BW132">
        <v>2.5512239999999999E-2</v>
      </c>
      <c r="BX132">
        <v>1.7140852600000001</v>
      </c>
      <c r="BY132">
        <v>1.2451467300000001</v>
      </c>
      <c r="BZ132">
        <v>4.38303536</v>
      </c>
      <c r="CA132">
        <v>1.0542348399999999</v>
      </c>
      <c r="CB132">
        <v>2.36271349</v>
      </c>
      <c r="CC132">
        <v>0</v>
      </c>
      <c r="CD132">
        <v>1.26633956</v>
      </c>
      <c r="CE132">
        <v>1.2966537600000001</v>
      </c>
      <c r="CF132">
        <v>-0.34830556000000001</v>
      </c>
      <c r="CG132">
        <v>0.60595251999999999</v>
      </c>
      <c r="CH132">
        <v>-0.27080598</v>
      </c>
      <c r="CI132">
        <v>0.69837139000000004</v>
      </c>
      <c r="CJ132">
        <v>2.3914729999999999E-2</v>
      </c>
      <c r="CK132">
        <v>-0.35324707</v>
      </c>
      <c r="CL132">
        <v>-4.8291489999999999E-2</v>
      </c>
      <c r="CM132">
        <v>0.58076517999999999</v>
      </c>
      <c r="CN132">
        <v>0.72541518999999999</v>
      </c>
      <c r="CO132">
        <v>-0.20022939000000001</v>
      </c>
      <c r="CP132">
        <v>-0.43475793000000001</v>
      </c>
      <c r="CQ132">
        <v>0.34422587999999998</v>
      </c>
      <c r="CR132">
        <v>-0.48495226000000002</v>
      </c>
      <c r="CS132">
        <v>0.18250256000000001</v>
      </c>
      <c r="CT132">
        <v>-0.16623276000000001</v>
      </c>
      <c r="CU132">
        <v>-9.4743999999999995E-2</v>
      </c>
      <c r="CV132">
        <v>-1.1689752</v>
      </c>
      <c r="CW132">
        <v>-0.52188942000000005</v>
      </c>
      <c r="CX132">
        <v>0.65815442999999996</v>
      </c>
      <c r="CY132">
        <v>9.3649330000000003E-2</v>
      </c>
      <c r="CZ132">
        <v>-0.16819777</v>
      </c>
      <c r="DA132">
        <v>-0.25450494000000001</v>
      </c>
      <c r="DB132">
        <v>0.25513289</v>
      </c>
      <c r="DC132">
        <v>2.5920289999999999E-2</v>
      </c>
      <c r="DD132">
        <v>-2.5292350000000002E-2</v>
      </c>
      <c r="DE132">
        <v>0.26950531</v>
      </c>
      <c r="DF132">
        <v>-0.26887736000000001</v>
      </c>
      <c r="DG132">
        <v>0.1029841</v>
      </c>
      <c r="DH132">
        <v>-0.10235616</v>
      </c>
      <c r="DI132">
        <v>-0.19042195000000001</v>
      </c>
      <c r="DJ132">
        <v>7.7531719999999998E-2</v>
      </c>
      <c r="DK132">
        <v>-0.19522661999999999</v>
      </c>
      <c r="DL132">
        <v>-0.13095082</v>
      </c>
      <c r="DM132">
        <v>-6.0513240000000003E-2</v>
      </c>
      <c r="DN132">
        <v>0.50020885000000004</v>
      </c>
      <c r="DO132">
        <v>0.35778246000000002</v>
      </c>
      <c r="DP132">
        <v>-0.64273818000000005</v>
      </c>
      <c r="DQ132">
        <v>0.94671483000000001</v>
      </c>
      <c r="DR132">
        <v>-0.66113116000000005</v>
      </c>
      <c r="DS132">
        <v>7.7932630000000003E-2</v>
      </c>
      <c r="DT132">
        <v>-0.79014932000000004</v>
      </c>
      <c r="DU132">
        <v>1.3610861400000001</v>
      </c>
      <c r="DV132" s="10">
        <v>-0.64824150000000003</v>
      </c>
      <c r="DW132" s="8" t="s">
        <v>858</v>
      </c>
      <c r="DX132" t="s">
        <v>859</v>
      </c>
      <c r="DY132" s="10" t="s">
        <v>663</v>
      </c>
      <c r="DZ132" s="20">
        <v>35608</v>
      </c>
      <c r="EA132" s="21">
        <v>38357</v>
      </c>
      <c r="EB132" t="s">
        <v>860</v>
      </c>
      <c r="EC132" s="22">
        <v>44650</v>
      </c>
      <c r="ED132" t="b">
        <f t="shared" ref="ED132:ED195" si="7">F132=H132</f>
        <v>0</v>
      </c>
    </row>
    <row r="133" spans="1:134" x14ac:dyDescent="0.2">
      <c r="A133" s="8" t="s">
        <v>861</v>
      </c>
      <c r="B133" s="8" t="s">
        <v>168</v>
      </c>
      <c r="C133" s="8" t="s">
        <v>468</v>
      </c>
      <c r="D133" s="2" t="s">
        <v>862</v>
      </c>
      <c r="E133" s="4">
        <v>0.76565522285948195</v>
      </c>
      <c r="F133" s="28" t="b">
        <v>1</v>
      </c>
      <c r="G133" s="29">
        <f t="shared" si="5"/>
        <v>4.7162561409119429E-5</v>
      </c>
      <c r="H133" s="5" t="b">
        <f t="shared" si="6"/>
        <v>0</v>
      </c>
      <c r="I133" s="8">
        <v>44</v>
      </c>
      <c r="J133">
        <v>0</v>
      </c>
      <c r="K133">
        <v>33</v>
      </c>
      <c r="L133">
        <v>958</v>
      </c>
      <c r="M133">
        <v>0</v>
      </c>
      <c r="N133">
        <v>5</v>
      </c>
      <c r="O133">
        <v>61.810944763074403</v>
      </c>
      <c r="P133">
        <v>5</v>
      </c>
      <c r="Q133">
        <v>2</v>
      </c>
      <c r="R133">
        <v>3</v>
      </c>
      <c r="S133" s="10">
        <v>74.8</v>
      </c>
      <c r="T133" s="8">
        <v>-0.86798873614579497</v>
      </c>
      <c r="U133">
        <v>-1.00517281761849</v>
      </c>
      <c r="V133">
        <v>0.77748986271695397</v>
      </c>
      <c r="W133">
        <v>-0.62986137831685496</v>
      </c>
      <c r="X133">
        <v>-1.5638459058765199</v>
      </c>
      <c r="Y133">
        <v>1.38181348148064</v>
      </c>
      <c r="Z133">
        <v>0.39011282977515199</v>
      </c>
      <c r="AA133">
        <v>1.4284752725705201</v>
      </c>
      <c r="AB133">
        <v>-0.772121299578298</v>
      </c>
      <c r="AC133">
        <v>1.7560081436822399E-2</v>
      </c>
      <c r="AD133" s="10">
        <v>2.2116486842517699E-2</v>
      </c>
      <c r="AE133" s="8">
        <v>0</v>
      </c>
      <c r="AF133">
        <v>0</v>
      </c>
      <c r="AG133">
        <v>0</v>
      </c>
      <c r="AH133">
        <v>0</v>
      </c>
      <c r="AI133">
        <v>0</v>
      </c>
      <c r="AJ133">
        <v>0</v>
      </c>
      <c r="AK133">
        <v>1</v>
      </c>
      <c r="AL133">
        <v>0</v>
      </c>
      <c r="AM133">
        <v>0</v>
      </c>
      <c r="AN133">
        <v>0</v>
      </c>
      <c r="AO133">
        <v>0</v>
      </c>
      <c r="AP133">
        <v>0</v>
      </c>
      <c r="AQ133">
        <v>0</v>
      </c>
      <c r="AR133">
        <v>0</v>
      </c>
      <c r="AS133">
        <v>0</v>
      </c>
      <c r="AT133">
        <v>0</v>
      </c>
      <c r="AU133">
        <v>0</v>
      </c>
      <c r="AV133">
        <v>0</v>
      </c>
      <c r="AW133">
        <v>0</v>
      </c>
      <c r="AX133">
        <v>0</v>
      </c>
      <c r="AY133">
        <v>1</v>
      </c>
      <c r="AZ133">
        <v>0</v>
      </c>
      <c r="BA133">
        <v>0</v>
      </c>
      <c r="BB133">
        <v>1</v>
      </c>
      <c r="BC133">
        <v>0</v>
      </c>
      <c r="BD133">
        <v>1</v>
      </c>
      <c r="BE133">
        <v>1</v>
      </c>
      <c r="BF133">
        <v>0</v>
      </c>
      <c r="BG133">
        <v>0</v>
      </c>
      <c r="BH133">
        <v>0</v>
      </c>
      <c r="BI133">
        <v>1</v>
      </c>
      <c r="BJ133">
        <v>0</v>
      </c>
      <c r="BK133">
        <v>0</v>
      </c>
      <c r="BL133">
        <v>0</v>
      </c>
      <c r="BM133">
        <v>0</v>
      </c>
      <c r="BN133">
        <v>1</v>
      </c>
      <c r="BO133">
        <v>0</v>
      </c>
      <c r="BP133">
        <v>0</v>
      </c>
      <c r="BQ133">
        <v>1</v>
      </c>
      <c r="BR133">
        <v>0</v>
      </c>
      <c r="BS133">
        <v>0</v>
      </c>
      <c r="BT133" s="10">
        <v>0</v>
      </c>
      <c r="BU133">
        <v>-4.2648743800000002</v>
      </c>
      <c r="BV133">
        <v>0.17994256</v>
      </c>
      <c r="BW133">
        <v>2.5512239999999999E-2</v>
      </c>
      <c r="BX133">
        <v>1.7140852600000001</v>
      </c>
      <c r="BY133">
        <v>1.2451467300000001</v>
      </c>
      <c r="BZ133">
        <v>4.38303536</v>
      </c>
      <c r="CA133">
        <v>1.0542348399999999</v>
      </c>
      <c r="CB133">
        <v>2.36271349</v>
      </c>
      <c r="CC133">
        <v>0</v>
      </c>
      <c r="CD133">
        <v>1.26633956</v>
      </c>
      <c r="CE133">
        <v>1.2966537600000001</v>
      </c>
      <c r="CF133">
        <v>-0.34830556000000001</v>
      </c>
      <c r="CG133">
        <v>0.60595251999999999</v>
      </c>
      <c r="CH133">
        <v>-0.27080598</v>
      </c>
      <c r="CI133">
        <v>0.69837139000000004</v>
      </c>
      <c r="CJ133">
        <v>2.3914729999999999E-2</v>
      </c>
      <c r="CK133">
        <v>-0.35324707</v>
      </c>
      <c r="CL133">
        <v>-4.8291489999999999E-2</v>
      </c>
      <c r="CM133">
        <v>0.58076517999999999</v>
      </c>
      <c r="CN133">
        <v>0.72541518999999999</v>
      </c>
      <c r="CO133">
        <v>-0.20022939000000001</v>
      </c>
      <c r="CP133">
        <v>-0.43475793000000001</v>
      </c>
      <c r="CQ133">
        <v>0.34422587999999998</v>
      </c>
      <c r="CR133">
        <v>-0.48495226000000002</v>
      </c>
      <c r="CS133">
        <v>0.18250256000000001</v>
      </c>
      <c r="CT133">
        <v>-0.16623276000000001</v>
      </c>
      <c r="CU133">
        <v>-9.4743999999999995E-2</v>
      </c>
      <c r="CV133">
        <v>-1.1689752</v>
      </c>
      <c r="CW133">
        <v>-0.52188942000000005</v>
      </c>
      <c r="CX133">
        <v>0.65815442999999996</v>
      </c>
      <c r="CY133">
        <v>9.3649330000000003E-2</v>
      </c>
      <c r="CZ133">
        <v>-0.16819777</v>
      </c>
      <c r="DA133">
        <v>-0.25450494000000001</v>
      </c>
      <c r="DB133">
        <v>0.25513289</v>
      </c>
      <c r="DC133">
        <v>2.5920289999999999E-2</v>
      </c>
      <c r="DD133">
        <v>-2.5292350000000002E-2</v>
      </c>
      <c r="DE133">
        <v>0.26950531</v>
      </c>
      <c r="DF133">
        <v>-0.26887736000000001</v>
      </c>
      <c r="DG133">
        <v>0.1029841</v>
      </c>
      <c r="DH133">
        <v>-0.10235616</v>
      </c>
      <c r="DI133">
        <v>-0.19042195000000001</v>
      </c>
      <c r="DJ133">
        <v>7.7531719999999998E-2</v>
      </c>
      <c r="DK133">
        <v>-0.19522661999999999</v>
      </c>
      <c r="DL133">
        <v>-0.13095082</v>
      </c>
      <c r="DM133">
        <v>-6.0513240000000003E-2</v>
      </c>
      <c r="DN133">
        <v>0.50020885000000004</v>
      </c>
      <c r="DO133">
        <v>0.35778246000000002</v>
      </c>
      <c r="DP133">
        <v>-0.64273818000000005</v>
      </c>
      <c r="DQ133">
        <v>0.94671483000000001</v>
      </c>
      <c r="DR133">
        <v>-0.66113116000000005</v>
      </c>
      <c r="DS133">
        <v>7.7932630000000003E-2</v>
      </c>
      <c r="DT133">
        <v>-0.79014932000000004</v>
      </c>
      <c r="DU133">
        <v>1.3610861400000001</v>
      </c>
      <c r="DV133" s="10">
        <v>-0.64824150000000003</v>
      </c>
      <c r="DW133" s="8" t="s">
        <v>863</v>
      </c>
      <c r="DX133" t="s">
        <v>864</v>
      </c>
      <c r="DY133" s="10" t="s">
        <v>865</v>
      </c>
      <c r="DZ133" s="20">
        <v>37730</v>
      </c>
      <c r="EA133" s="21">
        <v>39376</v>
      </c>
      <c r="EB133" t="s">
        <v>866</v>
      </c>
      <c r="EC133" s="22">
        <v>44417</v>
      </c>
      <c r="ED133" t="b">
        <f t="shared" si="7"/>
        <v>0</v>
      </c>
    </row>
    <row r="134" spans="1:134" x14ac:dyDescent="0.2">
      <c r="A134" s="8" t="s">
        <v>867</v>
      </c>
      <c r="B134" s="8" t="s">
        <v>119</v>
      </c>
      <c r="C134" s="8" t="s">
        <v>399</v>
      </c>
      <c r="D134" s="2">
        <v>8608647042</v>
      </c>
      <c r="E134" s="4">
        <v>0.57950947148070298</v>
      </c>
      <c r="F134" s="28" t="b">
        <v>0</v>
      </c>
      <c r="G134" s="29">
        <f t="shared" ref="G134:G197" si="8">1/(1+EXP(-(SUMPRODUCT(T134:BT134,BV134:DV134)+BU134)))</f>
        <v>2.5607334681191425E-2</v>
      </c>
      <c r="H134" s="5" t="b">
        <f t="shared" si="6"/>
        <v>0</v>
      </c>
      <c r="I134" s="8">
        <v>35</v>
      </c>
      <c r="J134">
        <v>1</v>
      </c>
      <c r="K134">
        <v>36</v>
      </c>
      <c r="L134">
        <v>618</v>
      </c>
      <c r="M134">
        <v>4</v>
      </c>
      <c r="N134">
        <v>1</v>
      </c>
      <c r="O134">
        <v>41.738069073685097</v>
      </c>
      <c r="P134">
        <v>4</v>
      </c>
      <c r="Q134">
        <v>4</v>
      </c>
      <c r="R134">
        <v>4</v>
      </c>
      <c r="S134" s="10">
        <v>68.7</v>
      </c>
      <c r="T134" s="8">
        <v>-1.7134323103137701</v>
      </c>
      <c r="U134">
        <v>7.5957643648752104E-3</v>
      </c>
      <c r="V134">
        <v>1.1651042521063699</v>
      </c>
      <c r="W134">
        <v>-1.0262168971954999</v>
      </c>
      <c r="X134">
        <v>-0.29113306284374801</v>
      </c>
      <c r="Y134">
        <v>-1.4044518876044501</v>
      </c>
      <c r="Z134">
        <v>-0.30060878234650001</v>
      </c>
      <c r="AA134">
        <v>0.71867389489572897</v>
      </c>
      <c r="AB134">
        <v>0.68128349962791002</v>
      </c>
      <c r="AC134">
        <v>0.71996333890972197</v>
      </c>
      <c r="AD134" s="10">
        <v>-1.2940841935415599</v>
      </c>
      <c r="AE134" s="8">
        <v>0</v>
      </c>
      <c r="AF134">
        <v>0</v>
      </c>
      <c r="AG134">
        <v>0</v>
      </c>
      <c r="AH134">
        <v>0</v>
      </c>
      <c r="AI134">
        <v>0</v>
      </c>
      <c r="AJ134">
        <v>1</v>
      </c>
      <c r="AK134">
        <v>0</v>
      </c>
      <c r="AL134">
        <v>0</v>
      </c>
      <c r="AM134">
        <v>0</v>
      </c>
      <c r="AN134">
        <v>0</v>
      </c>
      <c r="AO134">
        <v>0</v>
      </c>
      <c r="AP134">
        <v>0</v>
      </c>
      <c r="AQ134">
        <v>0</v>
      </c>
      <c r="AR134">
        <v>0</v>
      </c>
      <c r="AS134">
        <v>0</v>
      </c>
      <c r="AT134">
        <v>0</v>
      </c>
      <c r="AU134">
        <v>0</v>
      </c>
      <c r="AV134">
        <v>0</v>
      </c>
      <c r="AW134">
        <v>0</v>
      </c>
      <c r="AX134">
        <v>0</v>
      </c>
      <c r="AY134">
        <v>0</v>
      </c>
      <c r="AZ134">
        <v>1</v>
      </c>
      <c r="BA134">
        <v>1</v>
      </c>
      <c r="BB134">
        <v>0</v>
      </c>
      <c r="BC134">
        <v>1</v>
      </c>
      <c r="BD134">
        <v>0</v>
      </c>
      <c r="BE134">
        <v>1</v>
      </c>
      <c r="BF134">
        <v>0</v>
      </c>
      <c r="BG134">
        <v>0</v>
      </c>
      <c r="BH134">
        <v>0</v>
      </c>
      <c r="BI134">
        <v>1</v>
      </c>
      <c r="BJ134">
        <v>0</v>
      </c>
      <c r="BK134">
        <v>0</v>
      </c>
      <c r="BL134">
        <v>0</v>
      </c>
      <c r="BM134">
        <v>0</v>
      </c>
      <c r="BN134">
        <v>0</v>
      </c>
      <c r="BO134">
        <v>1</v>
      </c>
      <c r="BP134">
        <v>0</v>
      </c>
      <c r="BQ134">
        <v>1</v>
      </c>
      <c r="BR134">
        <v>0</v>
      </c>
      <c r="BS134">
        <v>0</v>
      </c>
      <c r="BT134" s="10">
        <v>0</v>
      </c>
      <c r="BU134">
        <v>-4.2648743800000002</v>
      </c>
      <c r="BV134">
        <v>0.17994256</v>
      </c>
      <c r="BW134">
        <v>2.5512239999999999E-2</v>
      </c>
      <c r="BX134">
        <v>1.7140852600000001</v>
      </c>
      <c r="BY134">
        <v>1.2451467300000001</v>
      </c>
      <c r="BZ134">
        <v>4.38303536</v>
      </c>
      <c r="CA134">
        <v>1.0542348399999999</v>
      </c>
      <c r="CB134">
        <v>2.36271349</v>
      </c>
      <c r="CC134">
        <v>0</v>
      </c>
      <c r="CD134">
        <v>1.26633956</v>
      </c>
      <c r="CE134">
        <v>1.2966537600000001</v>
      </c>
      <c r="CF134">
        <v>-0.34830556000000001</v>
      </c>
      <c r="CG134">
        <v>0.60595251999999999</v>
      </c>
      <c r="CH134">
        <v>-0.27080598</v>
      </c>
      <c r="CI134">
        <v>0.69837139000000004</v>
      </c>
      <c r="CJ134">
        <v>2.3914729999999999E-2</v>
      </c>
      <c r="CK134">
        <v>-0.35324707</v>
      </c>
      <c r="CL134">
        <v>-4.8291489999999999E-2</v>
      </c>
      <c r="CM134">
        <v>0.58076517999999999</v>
      </c>
      <c r="CN134">
        <v>0.72541518999999999</v>
      </c>
      <c r="CO134">
        <v>-0.20022939000000001</v>
      </c>
      <c r="CP134">
        <v>-0.43475793000000001</v>
      </c>
      <c r="CQ134">
        <v>0.34422587999999998</v>
      </c>
      <c r="CR134">
        <v>-0.48495226000000002</v>
      </c>
      <c r="CS134">
        <v>0.18250256000000001</v>
      </c>
      <c r="CT134">
        <v>-0.16623276000000001</v>
      </c>
      <c r="CU134">
        <v>-9.4743999999999995E-2</v>
      </c>
      <c r="CV134">
        <v>-1.1689752</v>
      </c>
      <c r="CW134">
        <v>-0.52188942000000005</v>
      </c>
      <c r="CX134">
        <v>0.65815442999999996</v>
      </c>
      <c r="CY134">
        <v>9.3649330000000003E-2</v>
      </c>
      <c r="CZ134">
        <v>-0.16819777</v>
      </c>
      <c r="DA134">
        <v>-0.25450494000000001</v>
      </c>
      <c r="DB134">
        <v>0.25513289</v>
      </c>
      <c r="DC134">
        <v>2.5920289999999999E-2</v>
      </c>
      <c r="DD134">
        <v>-2.5292350000000002E-2</v>
      </c>
      <c r="DE134">
        <v>0.26950531</v>
      </c>
      <c r="DF134">
        <v>-0.26887736000000001</v>
      </c>
      <c r="DG134">
        <v>0.1029841</v>
      </c>
      <c r="DH134">
        <v>-0.10235616</v>
      </c>
      <c r="DI134">
        <v>-0.19042195000000001</v>
      </c>
      <c r="DJ134">
        <v>7.7531719999999998E-2</v>
      </c>
      <c r="DK134">
        <v>-0.19522661999999999</v>
      </c>
      <c r="DL134">
        <v>-0.13095082</v>
      </c>
      <c r="DM134">
        <v>-6.0513240000000003E-2</v>
      </c>
      <c r="DN134">
        <v>0.50020885000000004</v>
      </c>
      <c r="DO134">
        <v>0.35778246000000002</v>
      </c>
      <c r="DP134">
        <v>-0.64273818000000005</v>
      </c>
      <c r="DQ134">
        <v>0.94671483000000001</v>
      </c>
      <c r="DR134">
        <v>-0.66113116000000005</v>
      </c>
      <c r="DS134">
        <v>7.7932630000000003E-2</v>
      </c>
      <c r="DT134">
        <v>-0.79014932000000004</v>
      </c>
      <c r="DU134">
        <v>1.3610861400000001</v>
      </c>
      <c r="DV134" s="10">
        <v>-0.64824150000000003</v>
      </c>
      <c r="DW134" s="8" t="s">
        <v>868</v>
      </c>
      <c r="DX134" t="s">
        <v>869</v>
      </c>
      <c r="DY134" s="10" t="s">
        <v>870</v>
      </c>
      <c r="DZ134" s="20">
        <v>35705</v>
      </c>
      <c r="EA134" s="21">
        <v>38521</v>
      </c>
      <c r="EB134" t="s">
        <v>871</v>
      </c>
      <c r="EC134" s="22">
        <v>43921</v>
      </c>
      <c r="ED134" t="b">
        <f t="shared" si="7"/>
        <v>1</v>
      </c>
    </row>
    <row r="135" spans="1:134" x14ac:dyDescent="0.2">
      <c r="A135" s="8" t="s">
        <v>872</v>
      </c>
      <c r="B135" s="8" t="s">
        <v>127</v>
      </c>
      <c r="C135" s="8" t="s">
        <v>147</v>
      </c>
      <c r="D135" s="2" t="s">
        <v>873</v>
      </c>
      <c r="E135" s="4">
        <v>0.48346559368505398</v>
      </c>
      <c r="F135" s="28" t="b">
        <v>0</v>
      </c>
      <c r="G135" s="29">
        <f t="shared" si="8"/>
        <v>0.4389939581823924</v>
      </c>
      <c r="H135" s="5" t="b">
        <f t="shared" si="6"/>
        <v>0</v>
      </c>
      <c r="I135" s="8">
        <v>42</v>
      </c>
      <c r="J135">
        <v>1</v>
      </c>
      <c r="K135">
        <v>30</v>
      </c>
      <c r="L135">
        <v>1311</v>
      </c>
      <c r="M135">
        <v>8</v>
      </c>
      <c r="N135">
        <v>4</v>
      </c>
      <c r="O135">
        <v>25.0661301758607</v>
      </c>
      <c r="P135">
        <v>5</v>
      </c>
      <c r="Q135">
        <v>5</v>
      </c>
      <c r="R135">
        <v>3</v>
      </c>
      <c r="S135" s="10">
        <v>79.900000000000006</v>
      </c>
      <c r="T135" s="8">
        <v>-1.0558650859609</v>
      </c>
      <c r="U135">
        <v>7.5957643648752104E-3</v>
      </c>
      <c r="V135">
        <v>0.38987547332752898</v>
      </c>
      <c r="W135">
        <v>-0.21835108959872401</v>
      </c>
      <c r="X135">
        <v>0.98157978018903103</v>
      </c>
      <c r="Y135">
        <v>0.68524713920936597</v>
      </c>
      <c r="Z135">
        <v>-0.87430179429427701</v>
      </c>
      <c r="AA135">
        <v>1.4284752725705201</v>
      </c>
      <c r="AB135">
        <v>1.4079858992310099</v>
      </c>
      <c r="AC135">
        <v>1.7560081436822399E-2</v>
      </c>
      <c r="AD135" s="10">
        <v>1.1225465638849501</v>
      </c>
      <c r="AE135" s="8">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1</v>
      </c>
      <c r="BA135">
        <v>1</v>
      </c>
      <c r="BB135">
        <v>0</v>
      </c>
      <c r="BC135">
        <v>0</v>
      </c>
      <c r="BD135">
        <v>1</v>
      </c>
      <c r="BE135">
        <v>1</v>
      </c>
      <c r="BF135">
        <v>0</v>
      </c>
      <c r="BG135">
        <v>0</v>
      </c>
      <c r="BH135">
        <v>0</v>
      </c>
      <c r="BI135">
        <v>1</v>
      </c>
      <c r="BJ135">
        <v>0</v>
      </c>
      <c r="BK135">
        <v>0</v>
      </c>
      <c r="BL135">
        <v>0</v>
      </c>
      <c r="BM135">
        <v>1</v>
      </c>
      <c r="BN135">
        <v>0</v>
      </c>
      <c r="BO135">
        <v>0</v>
      </c>
      <c r="BP135">
        <v>0</v>
      </c>
      <c r="BQ135">
        <v>0</v>
      </c>
      <c r="BR135">
        <v>1</v>
      </c>
      <c r="BS135">
        <v>0</v>
      </c>
      <c r="BT135" s="10">
        <v>0</v>
      </c>
      <c r="BU135">
        <v>-4.2648743800000002</v>
      </c>
      <c r="BV135">
        <v>0.17994256</v>
      </c>
      <c r="BW135">
        <v>2.5512239999999999E-2</v>
      </c>
      <c r="BX135">
        <v>1.7140852600000001</v>
      </c>
      <c r="BY135">
        <v>1.2451467300000001</v>
      </c>
      <c r="BZ135">
        <v>4.38303536</v>
      </c>
      <c r="CA135">
        <v>1.0542348399999999</v>
      </c>
      <c r="CB135">
        <v>2.36271349</v>
      </c>
      <c r="CC135">
        <v>0</v>
      </c>
      <c r="CD135">
        <v>1.26633956</v>
      </c>
      <c r="CE135">
        <v>1.2966537600000001</v>
      </c>
      <c r="CF135">
        <v>-0.34830556000000001</v>
      </c>
      <c r="CG135">
        <v>0.60595251999999999</v>
      </c>
      <c r="CH135">
        <v>-0.27080598</v>
      </c>
      <c r="CI135">
        <v>0.69837139000000004</v>
      </c>
      <c r="CJ135">
        <v>2.3914729999999999E-2</v>
      </c>
      <c r="CK135">
        <v>-0.35324707</v>
      </c>
      <c r="CL135">
        <v>-4.8291489999999999E-2</v>
      </c>
      <c r="CM135">
        <v>0.58076517999999999</v>
      </c>
      <c r="CN135">
        <v>0.72541518999999999</v>
      </c>
      <c r="CO135">
        <v>-0.20022939000000001</v>
      </c>
      <c r="CP135">
        <v>-0.43475793000000001</v>
      </c>
      <c r="CQ135">
        <v>0.34422587999999998</v>
      </c>
      <c r="CR135">
        <v>-0.48495226000000002</v>
      </c>
      <c r="CS135">
        <v>0.18250256000000001</v>
      </c>
      <c r="CT135">
        <v>-0.16623276000000001</v>
      </c>
      <c r="CU135">
        <v>-9.4743999999999995E-2</v>
      </c>
      <c r="CV135">
        <v>-1.1689752</v>
      </c>
      <c r="CW135">
        <v>-0.52188942000000005</v>
      </c>
      <c r="CX135">
        <v>0.65815442999999996</v>
      </c>
      <c r="CY135">
        <v>9.3649330000000003E-2</v>
      </c>
      <c r="CZ135">
        <v>-0.16819777</v>
      </c>
      <c r="DA135">
        <v>-0.25450494000000001</v>
      </c>
      <c r="DB135">
        <v>0.25513289</v>
      </c>
      <c r="DC135">
        <v>2.5920289999999999E-2</v>
      </c>
      <c r="DD135">
        <v>-2.5292350000000002E-2</v>
      </c>
      <c r="DE135">
        <v>0.26950531</v>
      </c>
      <c r="DF135">
        <v>-0.26887736000000001</v>
      </c>
      <c r="DG135">
        <v>0.1029841</v>
      </c>
      <c r="DH135">
        <v>-0.10235616</v>
      </c>
      <c r="DI135">
        <v>-0.19042195000000001</v>
      </c>
      <c r="DJ135">
        <v>7.7531719999999998E-2</v>
      </c>
      <c r="DK135">
        <v>-0.19522661999999999</v>
      </c>
      <c r="DL135">
        <v>-0.13095082</v>
      </c>
      <c r="DM135">
        <v>-6.0513240000000003E-2</v>
      </c>
      <c r="DN135">
        <v>0.50020885000000004</v>
      </c>
      <c r="DO135">
        <v>0.35778246000000002</v>
      </c>
      <c r="DP135">
        <v>-0.64273818000000005</v>
      </c>
      <c r="DQ135">
        <v>0.94671483000000001</v>
      </c>
      <c r="DR135">
        <v>-0.66113116000000005</v>
      </c>
      <c r="DS135">
        <v>7.7932630000000003E-2</v>
      </c>
      <c r="DT135">
        <v>-0.79014932000000004</v>
      </c>
      <c r="DU135">
        <v>1.3610861400000001</v>
      </c>
      <c r="DV135" s="10">
        <v>-0.64824150000000003</v>
      </c>
      <c r="DW135" s="8" t="s">
        <v>874</v>
      </c>
      <c r="DX135" t="s">
        <v>875</v>
      </c>
      <c r="DY135" s="10" t="s">
        <v>769</v>
      </c>
      <c r="DZ135" s="20">
        <v>34625</v>
      </c>
      <c r="EA135" s="21">
        <v>36823</v>
      </c>
      <c r="EB135" t="s">
        <v>876</v>
      </c>
      <c r="EC135" s="22">
        <v>43823</v>
      </c>
      <c r="ED135" t="b">
        <f t="shared" si="7"/>
        <v>1</v>
      </c>
    </row>
    <row r="136" spans="1:134" x14ac:dyDescent="0.2">
      <c r="A136" s="8" t="s">
        <v>877</v>
      </c>
      <c r="B136" s="8" t="s">
        <v>119</v>
      </c>
      <c r="C136" s="8" t="s">
        <v>245</v>
      </c>
      <c r="D136" s="2" t="s">
        <v>878</v>
      </c>
      <c r="E136" s="4">
        <v>0.511899127294142</v>
      </c>
      <c r="F136" s="28" t="b">
        <v>0</v>
      </c>
      <c r="G136" s="29">
        <f t="shared" si="8"/>
        <v>8.3944087870884934E-2</v>
      </c>
      <c r="H136" s="5" t="b">
        <f t="shared" si="6"/>
        <v>0</v>
      </c>
      <c r="I136" s="8">
        <v>58</v>
      </c>
      <c r="J136">
        <v>0</v>
      </c>
      <c r="K136">
        <v>26</v>
      </c>
      <c r="L136">
        <v>1513</v>
      </c>
      <c r="M136">
        <v>5</v>
      </c>
      <c r="N136">
        <v>1</v>
      </c>
      <c r="O136">
        <v>55.949563647071002</v>
      </c>
      <c r="P136">
        <v>2</v>
      </c>
      <c r="Q136">
        <v>4</v>
      </c>
      <c r="R136">
        <v>4</v>
      </c>
      <c r="S136" s="10">
        <v>74.3</v>
      </c>
      <c r="T136" s="8">
        <v>0.447145712559954</v>
      </c>
      <c r="U136">
        <v>-1.00517281761849</v>
      </c>
      <c r="V136">
        <v>-0.126943712525036</v>
      </c>
      <c r="W136">
        <v>1.7130718676240501E-2</v>
      </c>
      <c r="X136">
        <v>2.70451479144465E-2</v>
      </c>
      <c r="Y136">
        <v>-1.4044518876044501</v>
      </c>
      <c r="Z136">
        <v>0.188418629285214</v>
      </c>
      <c r="AA136">
        <v>-0.70092886045385905</v>
      </c>
      <c r="AB136">
        <v>0.68128349962791002</v>
      </c>
      <c r="AC136">
        <v>0.71996333890972197</v>
      </c>
      <c r="AD136" s="10">
        <v>-8.5768814828309101E-2</v>
      </c>
      <c r="AE136" s="8">
        <v>0</v>
      </c>
      <c r="AF136">
        <v>0</v>
      </c>
      <c r="AG136">
        <v>0</v>
      </c>
      <c r="AH136">
        <v>0</v>
      </c>
      <c r="AI136">
        <v>0</v>
      </c>
      <c r="AJ136">
        <v>0</v>
      </c>
      <c r="AK136">
        <v>0</v>
      </c>
      <c r="AL136">
        <v>1</v>
      </c>
      <c r="AM136">
        <v>0</v>
      </c>
      <c r="AN136">
        <v>0</v>
      </c>
      <c r="AO136">
        <v>0</v>
      </c>
      <c r="AP136">
        <v>0</v>
      </c>
      <c r="AQ136">
        <v>0</v>
      </c>
      <c r="AR136">
        <v>0</v>
      </c>
      <c r="AS136">
        <v>0</v>
      </c>
      <c r="AT136">
        <v>0</v>
      </c>
      <c r="AU136">
        <v>0</v>
      </c>
      <c r="AV136">
        <v>0</v>
      </c>
      <c r="AW136">
        <v>0</v>
      </c>
      <c r="AX136">
        <v>0</v>
      </c>
      <c r="AY136">
        <v>0</v>
      </c>
      <c r="AZ136">
        <v>1</v>
      </c>
      <c r="BA136">
        <v>0</v>
      </c>
      <c r="BB136">
        <v>1</v>
      </c>
      <c r="BC136">
        <v>0</v>
      </c>
      <c r="BD136">
        <v>1</v>
      </c>
      <c r="BE136">
        <v>0</v>
      </c>
      <c r="BF136">
        <v>1</v>
      </c>
      <c r="BG136">
        <v>0</v>
      </c>
      <c r="BH136">
        <v>0</v>
      </c>
      <c r="BI136">
        <v>1</v>
      </c>
      <c r="BJ136">
        <v>0</v>
      </c>
      <c r="BK136">
        <v>0</v>
      </c>
      <c r="BL136">
        <v>0</v>
      </c>
      <c r="BM136">
        <v>0</v>
      </c>
      <c r="BN136">
        <v>1</v>
      </c>
      <c r="BO136">
        <v>0</v>
      </c>
      <c r="BP136">
        <v>0</v>
      </c>
      <c r="BQ136">
        <v>0</v>
      </c>
      <c r="BR136">
        <v>0</v>
      </c>
      <c r="BS136">
        <v>1</v>
      </c>
      <c r="BT136" s="10">
        <v>0</v>
      </c>
      <c r="BU136">
        <v>-4.2648743800000002</v>
      </c>
      <c r="BV136">
        <v>0.17994256</v>
      </c>
      <c r="BW136">
        <v>2.5512239999999999E-2</v>
      </c>
      <c r="BX136">
        <v>1.7140852600000001</v>
      </c>
      <c r="BY136">
        <v>1.2451467300000001</v>
      </c>
      <c r="BZ136">
        <v>4.38303536</v>
      </c>
      <c r="CA136">
        <v>1.0542348399999999</v>
      </c>
      <c r="CB136">
        <v>2.36271349</v>
      </c>
      <c r="CC136">
        <v>0</v>
      </c>
      <c r="CD136">
        <v>1.26633956</v>
      </c>
      <c r="CE136">
        <v>1.2966537600000001</v>
      </c>
      <c r="CF136">
        <v>-0.34830556000000001</v>
      </c>
      <c r="CG136">
        <v>0.60595251999999999</v>
      </c>
      <c r="CH136">
        <v>-0.27080598</v>
      </c>
      <c r="CI136">
        <v>0.69837139000000004</v>
      </c>
      <c r="CJ136">
        <v>2.3914729999999999E-2</v>
      </c>
      <c r="CK136">
        <v>-0.35324707</v>
      </c>
      <c r="CL136">
        <v>-4.8291489999999999E-2</v>
      </c>
      <c r="CM136">
        <v>0.58076517999999999</v>
      </c>
      <c r="CN136">
        <v>0.72541518999999999</v>
      </c>
      <c r="CO136">
        <v>-0.20022939000000001</v>
      </c>
      <c r="CP136">
        <v>-0.43475793000000001</v>
      </c>
      <c r="CQ136">
        <v>0.34422587999999998</v>
      </c>
      <c r="CR136">
        <v>-0.48495226000000002</v>
      </c>
      <c r="CS136">
        <v>0.18250256000000001</v>
      </c>
      <c r="CT136">
        <v>-0.16623276000000001</v>
      </c>
      <c r="CU136">
        <v>-9.4743999999999995E-2</v>
      </c>
      <c r="CV136">
        <v>-1.1689752</v>
      </c>
      <c r="CW136">
        <v>-0.52188942000000005</v>
      </c>
      <c r="CX136">
        <v>0.65815442999999996</v>
      </c>
      <c r="CY136">
        <v>9.3649330000000003E-2</v>
      </c>
      <c r="CZ136">
        <v>-0.16819777</v>
      </c>
      <c r="DA136">
        <v>-0.25450494000000001</v>
      </c>
      <c r="DB136">
        <v>0.25513289</v>
      </c>
      <c r="DC136">
        <v>2.5920289999999999E-2</v>
      </c>
      <c r="DD136">
        <v>-2.5292350000000002E-2</v>
      </c>
      <c r="DE136">
        <v>0.26950531</v>
      </c>
      <c r="DF136">
        <v>-0.26887736000000001</v>
      </c>
      <c r="DG136">
        <v>0.1029841</v>
      </c>
      <c r="DH136">
        <v>-0.10235616</v>
      </c>
      <c r="DI136">
        <v>-0.19042195000000001</v>
      </c>
      <c r="DJ136">
        <v>7.7531719999999998E-2</v>
      </c>
      <c r="DK136">
        <v>-0.19522661999999999</v>
      </c>
      <c r="DL136">
        <v>-0.13095082</v>
      </c>
      <c r="DM136">
        <v>-6.0513240000000003E-2</v>
      </c>
      <c r="DN136">
        <v>0.50020885000000004</v>
      </c>
      <c r="DO136">
        <v>0.35778246000000002</v>
      </c>
      <c r="DP136">
        <v>-0.64273818000000005</v>
      </c>
      <c r="DQ136">
        <v>0.94671483000000001</v>
      </c>
      <c r="DR136">
        <v>-0.66113116000000005</v>
      </c>
      <c r="DS136">
        <v>7.7932630000000003E-2</v>
      </c>
      <c r="DT136">
        <v>-0.79014932000000004</v>
      </c>
      <c r="DU136">
        <v>1.3610861400000001</v>
      </c>
      <c r="DV136" s="10">
        <v>-0.64824150000000003</v>
      </c>
      <c r="DW136" s="8" t="s">
        <v>879</v>
      </c>
      <c r="DX136" t="s">
        <v>880</v>
      </c>
      <c r="DY136" s="10" t="s">
        <v>881</v>
      </c>
      <c r="DZ136" s="20">
        <v>36865</v>
      </c>
      <c r="EA136" s="21">
        <v>37869</v>
      </c>
      <c r="EB136" t="s">
        <v>368</v>
      </c>
      <c r="EC136" s="22">
        <v>45392</v>
      </c>
      <c r="ED136" t="b">
        <f t="shared" si="7"/>
        <v>1</v>
      </c>
    </row>
    <row r="137" spans="1:134" x14ac:dyDescent="0.2">
      <c r="A137" s="8" t="s">
        <v>882</v>
      </c>
      <c r="B137" s="8" t="s">
        <v>168</v>
      </c>
      <c r="C137" s="8" t="s">
        <v>120</v>
      </c>
      <c r="D137" s="2" t="s">
        <v>883</v>
      </c>
      <c r="E137" s="4">
        <v>0.32424077206173402</v>
      </c>
      <c r="F137" s="28" t="b">
        <v>0</v>
      </c>
      <c r="G137" s="29">
        <f t="shared" si="8"/>
        <v>2.64181195200346E-3</v>
      </c>
      <c r="H137" s="5" t="b">
        <f t="shared" si="6"/>
        <v>0</v>
      </c>
      <c r="I137" s="8">
        <v>36</v>
      </c>
      <c r="J137">
        <v>1</v>
      </c>
      <c r="K137">
        <v>21</v>
      </c>
      <c r="L137">
        <v>413</v>
      </c>
      <c r="M137">
        <v>7</v>
      </c>
      <c r="N137">
        <v>5</v>
      </c>
      <c r="O137">
        <v>11.9787193642004</v>
      </c>
      <c r="P137">
        <v>2</v>
      </c>
      <c r="Q137">
        <v>2</v>
      </c>
      <c r="R137">
        <v>4</v>
      </c>
      <c r="S137" s="10">
        <v>81.8</v>
      </c>
      <c r="T137" s="8">
        <v>-1.61949413540622</v>
      </c>
      <c r="U137">
        <v>7.5957643648752104E-3</v>
      </c>
      <c r="V137">
        <v>-0.77296769484074401</v>
      </c>
      <c r="W137">
        <v>-1.2651959600488101</v>
      </c>
      <c r="X137">
        <v>0.66340156943083595</v>
      </c>
      <c r="Y137">
        <v>1.38181348148064</v>
      </c>
      <c r="Z137">
        <v>-1.32464870194273</v>
      </c>
      <c r="AA137">
        <v>-0.70092886045385905</v>
      </c>
      <c r="AB137">
        <v>-0.772121299578298</v>
      </c>
      <c r="AC137">
        <v>0.71996333890972197</v>
      </c>
      <c r="AD137" s="10">
        <v>1.53251071023409</v>
      </c>
      <c r="AE137" s="8">
        <v>0</v>
      </c>
      <c r="AF137">
        <v>0</v>
      </c>
      <c r="AG137">
        <v>0</v>
      </c>
      <c r="AH137">
        <v>0</v>
      </c>
      <c r="AI137">
        <v>0</v>
      </c>
      <c r="AJ137">
        <v>0</v>
      </c>
      <c r="AK137">
        <v>0</v>
      </c>
      <c r="AL137">
        <v>0</v>
      </c>
      <c r="AM137">
        <v>0</v>
      </c>
      <c r="AN137">
        <v>0</v>
      </c>
      <c r="AO137">
        <v>0</v>
      </c>
      <c r="AP137">
        <v>0</v>
      </c>
      <c r="AQ137">
        <v>0</v>
      </c>
      <c r="AR137">
        <v>0</v>
      </c>
      <c r="AS137">
        <v>1</v>
      </c>
      <c r="AT137">
        <v>0</v>
      </c>
      <c r="AU137">
        <v>0</v>
      </c>
      <c r="AV137">
        <v>0</v>
      </c>
      <c r="AW137">
        <v>0</v>
      </c>
      <c r="AX137">
        <v>0</v>
      </c>
      <c r="AY137">
        <v>0</v>
      </c>
      <c r="AZ137">
        <v>1</v>
      </c>
      <c r="BA137">
        <v>0</v>
      </c>
      <c r="BB137">
        <v>1</v>
      </c>
      <c r="BC137">
        <v>0</v>
      </c>
      <c r="BD137">
        <v>1</v>
      </c>
      <c r="BE137">
        <v>0</v>
      </c>
      <c r="BF137">
        <v>1</v>
      </c>
      <c r="BG137">
        <v>0</v>
      </c>
      <c r="BH137">
        <v>1</v>
      </c>
      <c r="BI137">
        <v>0</v>
      </c>
      <c r="BJ137">
        <v>0</v>
      </c>
      <c r="BK137">
        <v>0</v>
      </c>
      <c r="BL137">
        <v>0</v>
      </c>
      <c r="BM137">
        <v>0</v>
      </c>
      <c r="BN137">
        <v>0</v>
      </c>
      <c r="BO137">
        <v>1</v>
      </c>
      <c r="BP137">
        <v>0</v>
      </c>
      <c r="BQ137">
        <v>1</v>
      </c>
      <c r="BR137">
        <v>0</v>
      </c>
      <c r="BS137">
        <v>0</v>
      </c>
      <c r="BT137" s="10">
        <v>0</v>
      </c>
      <c r="BU137">
        <v>-4.2648743800000002</v>
      </c>
      <c r="BV137">
        <v>0.17994256</v>
      </c>
      <c r="BW137">
        <v>2.5512239999999999E-2</v>
      </c>
      <c r="BX137">
        <v>1.7140852600000001</v>
      </c>
      <c r="BY137">
        <v>1.2451467300000001</v>
      </c>
      <c r="BZ137">
        <v>4.38303536</v>
      </c>
      <c r="CA137">
        <v>1.0542348399999999</v>
      </c>
      <c r="CB137">
        <v>2.36271349</v>
      </c>
      <c r="CC137">
        <v>0</v>
      </c>
      <c r="CD137">
        <v>1.26633956</v>
      </c>
      <c r="CE137">
        <v>1.2966537600000001</v>
      </c>
      <c r="CF137">
        <v>-0.34830556000000001</v>
      </c>
      <c r="CG137">
        <v>0.60595251999999999</v>
      </c>
      <c r="CH137">
        <v>-0.27080598</v>
      </c>
      <c r="CI137">
        <v>0.69837139000000004</v>
      </c>
      <c r="CJ137">
        <v>2.3914729999999999E-2</v>
      </c>
      <c r="CK137">
        <v>-0.35324707</v>
      </c>
      <c r="CL137">
        <v>-4.8291489999999999E-2</v>
      </c>
      <c r="CM137">
        <v>0.58076517999999999</v>
      </c>
      <c r="CN137">
        <v>0.72541518999999999</v>
      </c>
      <c r="CO137">
        <v>-0.20022939000000001</v>
      </c>
      <c r="CP137">
        <v>-0.43475793000000001</v>
      </c>
      <c r="CQ137">
        <v>0.34422587999999998</v>
      </c>
      <c r="CR137">
        <v>-0.48495226000000002</v>
      </c>
      <c r="CS137">
        <v>0.18250256000000001</v>
      </c>
      <c r="CT137">
        <v>-0.16623276000000001</v>
      </c>
      <c r="CU137">
        <v>-9.4743999999999995E-2</v>
      </c>
      <c r="CV137">
        <v>-1.1689752</v>
      </c>
      <c r="CW137">
        <v>-0.52188942000000005</v>
      </c>
      <c r="CX137">
        <v>0.65815442999999996</v>
      </c>
      <c r="CY137">
        <v>9.3649330000000003E-2</v>
      </c>
      <c r="CZ137">
        <v>-0.16819777</v>
      </c>
      <c r="DA137">
        <v>-0.25450494000000001</v>
      </c>
      <c r="DB137">
        <v>0.25513289</v>
      </c>
      <c r="DC137">
        <v>2.5920289999999999E-2</v>
      </c>
      <c r="DD137">
        <v>-2.5292350000000002E-2</v>
      </c>
      <c r="DE137">
        <v>0.26950531</v>
      </c>
      <c r="DF137">
        <v>-0.26887736000000001</v>
      </c>
      <c r="DG137">
        <v>0.1029841</v>
      </c>
      <c r="DH137">
        <v>-0.10235616</v>
      </c>
      <c r="DI137">
        <v>-0.19042195000000001</v>
      </c>
      <c r="DJ137">
        <v>7.7531719999999998E-2</v>
      </c>
      <c r="DK137">
        <v>-0.19522661999999999</v>
      </c>
      <c r="DL137">
        <v>-0.13095082</v>
      </c>
      <c r="DM137">
        <v>-6.0513240000000003E-2</v>
      </c>
      <c r="DN137">
        <v>0.50020885000000004</v>
      </c>
      <c r="DO137">
        <v>0.35778246000000002</v>
      </c>
      <c r="DP137">
        <v>-0.64273818000000005</v>
      </c>
      <c r="DQ137">
        <v>0.94671483000000001</v>
      </c>
      <c r="DR137">
        <v>-0.66113116000000005</v>
      </c>
      <c r="DS137">
        <v>7.7932630000000003E-2</v>
      </c>
      <c r="DT137">
        <v>-0.79014932000000004</v>
      </c>
      <c r="DU137">
        <v>1.3610861400000001</v>
      </c>
      <c r="DV137" s="10">
        <v>-0.64824150000000003</v>
      </c>
      <c r="DW137" s="8" t="s">
        <v>884</v>
      </c>
      <c r="DX137" t="s">
        <v>885</v>
      </c>
      <c r="DY137" s="10" t="s">
        <v>260</v>
      </c>
      <c r="DZ137" s="20">
        <v>36071</v>
      </c>
      <c r="EA137" s="21">
        <v>38133</v>
      </c>
      <c r="EB137" t="s">
        <v>886</v>
      </c>
      <c r="EC137" s="22">
        <v>45439</v>
      </c>
      <c r="ED137" t="b">
        <f t="shared" si="7"/>
        <v>1</v>
      </c>
    </row>
    <row r="138" spans="1:134" x14ac:dyDescent="0.2">
      <c r="A138" s="8" t="s">
        <v>887</v>
      </c>
      <c r="B138" s="8" t="s">
        <v>119</v>
      </c>
      <c r="C138" s="8" t="s">
        <v>154</v>
      </c>
      <c r="D138" s="2" t="s">
        <v>888</v>
      </c>
      <c r="E138" s="4">
        <v>0.39271216625114103</v>
      </c>
      <c r="F138" s="28" t="b">
        <v>0</v>
      </c>
      <c r="G138" s="29">
        <f t="shared" si="8"/>
        <v>1.086431191764863E-3</v>
      </c>
      <c r="H138" s="5" t="b">
        <f t="shared" si="6"/>
        <v>0</v>
      </c>
      <c r="I138" s="8">
        <v>64</v>
      </c>
      <c r="J138">
        <v>1</v>
      </c>
      <c r="K138">
        <v>28</v>
      </c>
      <c r="L138">
        <v>726</v>
      </c>
      <c r="M138">
        <v>6</v>
      </c>
      <c r="N138">
        <v>2</v>
      </c>
      <c r="O138">
        <v>16.906083125570898</v>
      </c>
      <c r="P138">
        <v>4</v>
      </c>
      <c r="Q138">
        <v>2</v>
      </c>
      <c r="R138">
        <v>4</v>
      </c>
      <c r="S138" s="10">
        <v>74.099999999999994</v>
      </c>
      <c r="T138" s="8">
        <v>1.0107747620052701</v>
      </c>
      <c r="U138">
        <v>7.5957643648752104E-3</v>
      </c>
      <c r="V138">
        <v>0.13146588040124599</v>
      </c>
      <c r="W138">
        <v>-0.90031573237523099</v>
      </c>
      <c r="X138">
        <v>0.34522335867264098</v>
      </c>
      <c r="Y138">
        <v>-0.70788554533318204</v>
      </c>
      <c r="Z138">
        <v>-1.15509468818661</v>
      </c>
      <c r="AA138">
        <v>0.71867389489572897</v>
      </c>
      <c r="AB138">
        <v>-0.772121299578298</v>
      </c>
      <c r="AC138">
        <v>0.71996333890972197</v>
      </c>
      <c r="AD138" s="10">
        <v>-0.12892293549664</v>
      </c>
      <c r="AE138" s="8">
        <v>0</v>
      </c>
      <c r="AF138">
        <v>0</v>
      </c>
      <c r="AG138">
        <v>0</v>
      </c>
      <c r="AH138">
        <v>0</v>
      </c>
      <c r="AI138">
        <v>0</v>
      </c>
      <c r="AJ138">
        <v>0</v>
      </c>
      <c r="AK138">
        <v>0</v>
      </c>
      <c r="AL138">
        <v>0</v>
      </c>
      <c r="AM138">
        <v>0</v>
      </c>
      <c r="AN138">
        <v>0</v>
      </c>
      <c r="AO138">
        <v>0</v>
      </c>
      <c r="AP138">
        <v>0</v>
      </c>
      <c r="AQ138">
        <v>0</v>
      </c>
      <c r="AR138">
        <v>0</v>
      </c>
      <c r="AS138">
        <v>1</v>
      </c>
      <c r="AT138">
        <v>0</v>
      </c>
      <c r="AU138">
        <v>0</v>
      </c>
      <c r="AV138">
        <v>0</v>
      </c>
      <c r="AW138">
        <v>0</v>
      </c>
      <c r="AX138">
        <v>0</v>
      </c>
      <c r="AY138">
        <v>1</v>
      </c>
      <c r="AZ138">
        <v>0</v>
      </c>
      <c r="BA138">
        <v>0</v>
      </c>
      <c r="BB138">
        <v>1</v>
      </c>
      <c r="BC138">
        <v>0</v>
      </c>
      <c r="BD138">
        <v>1</v>
      </c>
      <c r="BE138">
        <v>1</v>
      </c>
      <c r="BF138">
        <v>0</v>
      </c>
      <c r="BG138">
        <v>0</v>
      </c>
      <c r="BH138">
        <v>0</v>
      </c>
      <c r="BI138">
        <v>0</v>
      </c>
      <c r="BJ138">
        <v>0</v>
      </c>
      <c r="BK138">
        <v>0</v>
      </c>
      <c r="BL138">
        <v>1</v>
      </c>
      <c r="BM138">
        <v>0</v>
      </c>
      <c r="BN138">
        <v>0</v>
      </c>
      <c r="BO138">
        <v>1</v>
      </c>
      <c r="BP138">
        <v>0</v>
      </c>
      <c r="BQ138">
        <v>0</v>
      </c>
      <c r="BR138">
        <v>1</v>
      </c>
      <c r="BS138">
        <v>0</v>
      </c>
      <c r="BT138" s="10">
        <v>0</v>
      </c>
      <c r="BU138">
        <v>-4.2648743800000002</v>
      </c>
      <c r="BV138">
        <v>0.17994256</v>
      </c>
      <c r="BW138">
        <v>2.5512239999999999E-2</v>
      </c>
      <c r="BX138">
        <v>1.7140852600000001</v>
      </c>
      <c r="BY138">
        <v>1.2451467300000001</v>
      </c>
      <c r="BZ138">
        <v>4.38303536</v>
      </c>
      <c r="CA138">
        <v>1.0542348399999999</v>
      </c>
      <c r="CB138">
        <v>2.36271349</v>
      </c>
      <c r="CC138">
        <v>0</v>
      </c>
      <c r="CD138">
        <v>1.26633956</v>
      </c>
      <c r="CE138">
        <v>1.2966537600000001</v>
      </c>
      <c r="CF138">
        <v>-0.34830556000000001</v>
      </c>
      <c r="CG138">
        <v>0.60595251999999999</v>
      </c>
      <c r="CH138">
        <v>-0.27080598</v>
      </c>
      <c r="CI138">
        <v>0.69837139000000004</v>
      </c>
      <c r="CJ138">
        <v>2.3914729999999999E-2</v>
      </c>
      <c r="CK138">
        <v>-0.35324707</v>
      </c>
      <c r="CL138">
        <v>-4.8291489999999999E-2</v>
      </c>
      <c r="CM138">
        <v>0.58076517999999999</v>
      </c>
      <c r="CN138">
        <v>0.72541518999999999</v>
      </c>
      <c r="CO138">
        <v>-0.20022939000000001</v>
      </c>
      <c r="CP138">
        <v>-0.43475793000000001</v>
      </c>
      <c r="CQ138">
        <v>0.34422587999999998</v>
      </c>
      <c r="CR138">
        <v>-0.48495226000000002</v>
      </c>
      <c r="CS138">
        <v>0.18250256000000001</v>
      </c>
      <c r="CT138">
        <v>-0.16623276000000001</v>
      </c>
      <c r="CU138">
        <v>-9.4743999999999995E-2</v>
      </c>
      <c r="CV138">
        <v>-1.1689752</v>
      </c>
      <c r="CW138">
        <v>-0.52188942000000005</v>
      </c>
      <c r="CX138">
        <v>0.65815442999999996</v>
      </c>
      <c r="CY138">
        <v>9.3649330000000003E-2</v>
      </c>
      <c r="CZ138">
        <v>-0.16819777</v>
      </c>
      <c r="DA138">
        <v>-0.25450494000000001</v>
      </c>
      <c r="DB138">
        <v>0.25513289</v>
      </c>
      <c r="DC138">
        <v>2.5920289999999999E-2</v>
      </c>
      <c r="DD138">
        <v>-2.5292350000000002E-2</v>
      </c>
      <c r="DE138">
        <v>0.26950531</v>
      </c>
      <c r="DF138">
        <v>-0.26887736000000001</v>
      </c>
      <c r="DG138">
        <v>0.1029841</v>
      </c>
      <c r="DH138">
        <v>-0.10235616</v>
      </c>
      <c r="DI138">
        <v>-0.19042195000000001</v>
      </c>
      <c r="DJ138">
        <v>7.7531719999999998E-2</v>
      </c>
      <c r="DK138">
        <v>-0.19522661999999999</v>
      </c>
      <c r="DL138">
        <v>-0.13095082</v>
      </c>
      <c r="DM138">
        <v>-6.0513240000000003E-2</v>
      </c>
      <c r="DN138">
        <v>0.50020885000000004</v>
      </c>
      <c r="DO138">
        <v>0.35778246000000002</v>
      </c>
      <c r="DP138">
        <v>-0.64273818000000005</v>
      </c>
      <c r="DQ138">
        <v>0.94671483000000001</v>
      </c>
      <c r="DR138">
        <v>-0.66113116000000005</v>
      </c>
      <c r="DS138">
        <v>7.7932630000000003E-2</v>
      </c>
      <c r="DT138">
        <v>-0.79014932000000004</v>
      </c>
      <c r="DU138">
        <v>1.3610861400000001</v>
      </c>
      <c r="DV138" s="10">
        <v>-0.64824150000000003</v>
      </c>
      <c r="DW138" s="8" t="s">
        <v>889</v>
      </c>
      <c r="DX138" t="s">
        <v>890</v>
      </c>
      <c r="DY138" s="10" t="s">
        <v>854</v>
      </c>
      <c r="DZ138" s="20">
        <v>37191</v>
      </c>
      <c r="EA138" s="21">
        <v>39727</v>
      </c>
      <c r="EB138" t="s">
        <v>891</v>
      </c>
      <c r="EC138" s="22">
        <v>43941</v>
      </c>
      <c r="ED138" t="b">
        <f t="shared" si="7"/>
        <v>1</v>
      </c>
    </row>
    <row r="139" spans="1:134" x14ac:dyDescent="0.2">
      <c r="A139" s="8" t="s">
        <v>892</v>
      </c>
      <c r="B139" s="8" t="s">
        <v>119</v>
      </c>
      <c r="C139" s="8" t="s">
        <v>275</v>
      </c>
      <c r="D139" s="2" t="s">
        <v>893</v>
      </c>
      <c r="E139" s="4">
        <v>0.66381660971948098</v>
      </c>
      <c r="F139" s="28" t="b">
        <v>1</v>
      </c>
      <c r="G139" s="29">
        <f t="shared" si="8"/>
        <v>3.9259117708727088E-5</v>
      </c>
      <c r="H139" s="5" t="b">
        <f t="shared" si="6"/>
        <v>0</v>
      </c>
      <c r="I139" s="8">
        <v>38</v>
      </c>
      <c r="J139">
        <v>1</v>
      </c>
      <c r="K139">
        <v>33</v>
      </c>
      <c r="L139">
        <v>2192</v>
      </c>
      <c r="M139">
        <v>1</v>
      </c>
      <c r="N139">
        <v>4</v>
      </c>
      <c r="O139">
        <v>2.7416381930739502</v>
      </c>
      <c r="P139">
        <v>5</v>
      </c>
      <c r="Q139">
        <v>3</v>
      </c>
      <c r="R139">
        <v>5</v>
      </c>
      <c r="S139" s="10">
        <v>78.400000000000006</v>
      </c>
      <c r="T139" s="8">
        <v>-1.4316177855911101</v>
      </c>
      <c r="U139">
        <v>7.5957643648752104E-3</v>
      </c>
      <c r="V139">
        <v>0.77748986271695397</v>
      </c>
      <c r="W139">
        <v>0.80867600490743397</v>
      </c>
      <c r="X139">
        <v>-1.2456676951183301</v>
      </c>
      <c r="Y139">
        <v>0.68524713920936597</v>
      </c>
      <c r="Z139">
        <v>-1.6425030889547401</v>
      </c>
      <c r="AA139">
        <v>1.4284752725705201</v>
      </c>
      <c r="AB139">
        <v>-4.5418899975194001E-2</v>
      </c>
      <c r="AC139">
        <v>1.42236659638262</v>
      </c>
      <c r="AD139" s="10">
        <v>0.79889065887247301</v>
      </c>
      <c r="AE139" s="8">
        <v>0</v>
      </c>
      <c r="AF139">
        <v>0</v>
      </c>
      <c r="AG139">
        <v>0</v>
      </c>
      <c r="AH139">
        <v>0</v>
      </c>
      <c r="AI139">
        <v>0</v>
      </c>
      <c r="AJ139">
        <v>0</v>
      </c>
      <c r="AK139">
        <v>0</v>
      </c>
      <c r="AL139">
        <v>0</v>
      </c>
      <c r="AM139">
        <v>0</v>
      </c>
      <c r="AN139">
        <v>0</v>
      </c>
      <c r="AO139">
        <v>0</v>
      </c>
      <c r="AP139">
        <v>0</v>
      </c>
      <c r="AQ139">
        <v>0</v>
      </c>
      <c r="AR139">
        <v>1</v>
      </c>
      <c r="AS139">
        <v>0</v>
      </c>
      <c r="AT139">
        <v>0</v>
      </c>
      <c r="AU139">
        <v>0</v>
      </c>
      <c r="AV139">
        <v>0</v>
      </c>
      <c r="AW139">
        <v>0</v>
      </c>
      <c r="AX139">
        <v>0</v>
      </c>
      <c r="AY139">
        <v>1</v>
      </c>
      <c r="AZ139">
        <v>0</v>
      </c>
      <c r="BA139">
        <v>1</v>
      </c>
      <c r="BB139">
        <v>0</v>
      </c>
      <c r="BC139">
        <v>1</v>
      </c>
      <c r="BD139">
        <v>0</v>
      </c>
      <c r="BE139">
        <v>0</v>
      </c>
      <c r="BF139">
        <v>1</v>
      </c>
      <c r="BG139">
        <v>0</v>
      </c>
      <c r="BH139">
        <v>0</v>
      </c>
      <c r="BI139">
        <v>0</v>
      </c>
      <c r="BJ139">
        <v>0</v>
      </c>
      <c r="BK139">
        <v>1</v>
      </c>
      <c r="BL139">
        <v>0</v>
      </c>
      <c r="BM139">
        <v>0</v>
      </c>
      <c r="BN139">
        <v>1</v>
      </c>
      <c r="BO139">
        <v>0</v>
      </c>
      <c r="BP139">
        <v>0</v>
      </c>
      <c r="BQ139">
        <v>1</v>
      </c>
      <c r="BR139">
        <v>0</v>
      </c>
      <c r="BS139">
        <v>0</v>
      </c>
      <c r="BT139" s="10">
        <v>0</v>
      </c>
      <c r="BU139">
        <v>-4.2648743800000002</v>
      </c>
      <c r="BV139">
        <v>0.17994256</v>
      </c>
      <c r="BW139">
        <v>2.5512239999999999E-2</v>
      </c>
      <c r="BX139">
        <v>1.7140852600000001</v>
      </c>
      <c r="BY139">
        <v>1.2451467300000001</v>
      </c>
      <c r="BZ139">
        <v>4.38303536</v>
      </c>
      <c r="CA139">
        <v>1.0542348399999999</v>
      </c>
      <c r="CB139">
        <v>2.36271349</v>
      </c>
      <c r="CC139">
        <v>0</v>
      </c>
      <c r="CD139">
        <v>1.26633956</v>
      </c>
      <c r="CE139">
        <v>1.2966537600000001</v>
      </c>
      <c r="CF139">
        <v>-0.34830556000000001</v>
      </c>
      <c r="CG139">
        <v>0.60595251999999999</v>
      </c>
      <c r="CH139">
        <v>-0.27080598</v>
      </c>
      <c r="CI139">
        <v>0.69837139000000004</v>
      </c>
      <c r="CJ139">
        <v>2.3914729999999999E-2</v>
      </c>
      <c r="CK139">
        <v>-0.35324707</v>
      </c>
      <c r="CL139">
        <v>-4.8291489999999999E-2</v>
      </c>
      <c r="CM139">
        <v>0.58076517999999999</v>
      </c>
      <c r="CN139">
        <v>0.72541518999999999</v>
      </c>
      <c r="CO139">
        <v>-0.20022939000000001</v>
      </c>
      <c r="CP139">
        <v>-0.43475793000000001</v>
      </c>
      <c r="CQ139">
        <v>0.34422587999999998</v>
      </c>
      <c r="CR139">
        <v>-0.48495226000000002</v>
      </c>
      <c r="CS139">
        <v>0.18250256000000001</v>
      </c>
      <c r="CT139">
        <v>-0.16623276000000001</v>
      </c>
      <c r="CU139">
        <v>-9.4743999999999995E-2</v>
      </c>
      <c r="CV139">
        <v>-1.1689752</v>
      </c>
      <c r="CW139">
        <v>-0.52188942000000005</v>
      </c>
      <c r="CX139">
        <v>0.65815442999999996</v>
      </c>
      <c r="CY139">
        <v>9.3649330000000003E-2</v>
      </c>
      <c r="CZ139">
        <v>-0.16819777</v>
      </c>
      <c r="DA139">
        <v>-0.25450494000000001</v>
      </c>
      <c r="DB139">
        <v>0.25513289</v>
      </c>
      <c r="DC139">
        <v>2.5920289999999999E-2</v>
      </c>
      <c r="DD139">
        <v>-2.5292350000000002E-2</v>
      </c>
      <c r="DE139">
        <v>0.26950531</v>
      </c>
      <c r="DF139">
        <v>-0.26887736000000001</v>
      </c>
      <c r="DG139">
        <v>0.1029841</v>
      </c>
      <c r="DH139">
        <v>-0.10235616</v>
      </c>
      <c r="DI139">
        <v>-0.19042195000000001</v>
      </c>
      <c r="DJ139">
        <v>7.7531719999999998E-2</v>
      </c>
      <c r="DK139">
        <v>-0.19522661999999999</v>
      </c>
      <c r="DL139">
        <v>-0.13095082</v>
      </c>
      <c r="DM139">
        <v>-6.0513240000000003E-2</v>
      </c>
      <c r="DN139">
        <v>0.50020885000000004</v>
      </c>
      <c r="DO139">
        <v>0.35778246000000002</v>
      </c>
      <c r="DP139">
        <v>-0.64273818000000005</v>
      </c>
      <c r="DQ139">
        <v>0.94671483000000001</v>
      </c>
      <c r="DR139">
        <v>-0.66113116000000005</v>
      </c>
      <c r="DS139">
        <v>7.7932630000000003E-2</v>
      </c>
      <c r="DT139">
        <v>-0.79014932000000004</v>
      </c>
      <c r="DU139">
        <v>1.3610861400000001</v>
      </c>
      <c r="DV139" s="10">
        <v>-0.64824150000000003</v>
      </c>
      <c r="DW139" s="8" t="s">
        <v>894</v>
      </c>
      <c r="DX139" t="s">
        <v>895</v>
      </c>
      <c r="DY139" s="10" t="s">
        <v>896</v>
      </c>
      <c r="DZ139" s="20">
        <v>37721</v>
      </c>
      <c r="EA139" s="21">
        <v>39729</v>
      </c>
      <c r="EB139" t="s">
        <v>897</v>
      </c>
      <c r="EC139" s="22">
        <v>45019</v>
      </c>
      <c r="ED139" t="b">
        <f t="shared" si="7"/>
        <v>0</v>
      </c>
    </row>
    <row r="140" spans="1:134" x14ac:dyDescent="0.2">
      <c r="A140" s="8" t="s">
        <v>898</v>
      </c>
      <c r="B140" s="8" t="s">
        <v>119</v>
      </c>
      <c r="C140" s="8" t="s">
        <v>154</v>
      </c>
      <c r="D140" s="2">
        <f>1-826-814-996</f>
        <v>-2635</v>
      </c>
      <c r="E140" s="4">
        <v>0.33228239640889401</v>
      </c>
      <c r="F140" s="28" t="b">
        <v>0</v>
      </c>
      <c r="G140" s="29">
        <f t="shared" si="8"/>
        <v>2.3409803462387226E-4</v>
      </c>
      <c r="H140" s="5" t="b">
        <f t="shared" si="6"/>
        <v>0</v>
      </c>
      <c r="I140" s="8">
        <v>40</v>
      </c>
      <c r="J140">
        <v>1</v>
      </c>
      <c r="K140">
        <v>31</v>
      </c>
      <c r="L140">
        <v>2356</v>
      </c>
      <c r="M140">
        <v>7</v>
      </c>
      <c r="N140">
        <v>1</v>
      </c>
      <c r="O140">
        <v>1.9745315377803201</v>
      </c>
      <c r="P140">
        <v>5</v>
      </c>
      <c r="Q140">
        <v>2</v>
      </c>
      <c r="R140">
        <v>2</v>
      </c>
      <c r="S140" s="10">
        <v>79.599999999999994</v>
      </c>
      <c r="T140" s="8">
        <v>-1.2437414357759999</v>
      </c>
      <c r="U140">
        <v>7.5957643648752104E-3</v>
      </c>
      <c r="V140">
        <v>0.51908026979067101</v>
      </c>
      <c r="W140">
        <v>0.99985925519007801</v>
      </c>
      <c r="X140">
        <v>0.66340156943083595</v>
      </c>
      <c r="Y140">
        <v>-1.4044518876044501</v>
      </c>
      <c r="Z140">
        <v>-1.6688997624465101</v>
      </c>
      <c r="AA140">
        <v>1.4284752725705201</v>
      </c>
      <c r="AB140">
        <v>-0.772121299578298</v>
      </c>
      <c r="AC140">
        <v>-0.68484317603607703</v>
      </c>
      <c r="AD140" s="10">
        <v>1.0578153828824499</v>
      </c>
      <c r="AE140" s="8">
        <v>0</v>
      </c>
      <c r="AF140">
        <v>0</v>
      </c>
      <c r="AG140">
        <v>0</v>
      </c>
      <c r="AH140">
        <v>0</v>
      </c>
      <c r="AI140">
        <v>1</v>
      </c>
      <c r="AJ140">
        <v>0</v>
      </c>
      <c r="AK140">
        <v>0</v>
      </c>
      <c r="AL140">
        <v>0</v>
      </c>
      <c r="AM140">
        <v>0</v>
      </c>
      <c r="AN140">
        <v>0</v>
      </c>
      <c r="AO140">
        <v>0</v>
      </c>
      <c r="AP140">
        <v>0</v>
      </c>
      <c r="AQ140">
        <v>0</v>
      </c>
      <c r="AR140">
        <v>0</v>
      </c>
      <c r="AS140">
        <v>0</v>
      </c>
      <c r="AT140">
        <v>0</v>
      </c>
      <c r="AU140">
        <v>0</v>
      </c>
      <c r="AV140">
        <v>0</v>
      </c>
      <c r="AW140">
        <v>0</v>
      </c>
      <c r="AX140">
        <v>0</v>
      </c>
      <c r="AY140">
        <v>0</v>
      </c>
      <c r="AZ140">
        <v>1</v>
      </c>
      <c r="BA140">
        <v>0</v>
      </c>
      <c r="BB140">
        <v>1</v>
      </c>
      <c r="BC140">
        <v>1</v>
      </c>
      <c r="BD140">
        <v>0</v>
      </c>
      <c r="BE140">
        <v>1</v>
      </c>
      <c r="BF140">
        <v>0</v>
      </c>
      <c r="BG140">
        <v>0</v>
      </c>
      <c r="BH140">
        <v>0</v>
      </c>
      <c r="BI140">
        <v>1</v>
      </c>
      <c r="BJ140">
        <v>0</v>
      </c>
      <c r="BK140">
        <v>0</v>
      </c>
      <c r="BL140">
        <v>0</v>
      </c>
      <c r="BM140">
        <v>0</v>
      </c>
      <c r="BN140">
        <v>0</v>
      </c>
      <c r="BO140">
        <v>0</v>
      </c>
      <c r="BP140">
        <v>1</v>
      </c>
      <c r="BQ140">
        <v>0</v>
      </c>
      <c r="BR140">
        <v>0</v>
      </c>
      <c r="BS140">
        <v>0</v>
      </c>
      <c r="BT140" s="10">
        <v>1</v>
      </c>
      <c r="BU140">
        <v>-4.2648743800000002</v>
      </c>
      <c r="BV140">
        <v>0.17994256</v>
      </c>
      <c r="BW140">
        <v>2.5512239999999999E-2</v>
      </c>
      <c r="BX140">
        <v>1.7140852600000001</v>
      </c>
      <c r="BY140">
        <v>1.2451467300000001</v>
      </c>
      <c r="BZ140">
        <v>4.38303536</v>
      </c>
      <c r="CA140">
        <v>1.0542348399999999</v>
      </c>
      <c r="CB140">
        <v>2.36271349</v>
      </c>
      <c r="CC140">
        <v>0</v>
      </c>
      <c r="CD140">
        <v>1.26633956</v>
      </c>
      <c r="CE140">
        <v>1.2966537600000001</v>
      </c>
      <c r="CF140">
        <v>-0.34830556000000001</v>
      </c>
      <c r="CG140">
        <v>0.60595251999999999</v>
      </c>
      <c r="CH140">
        <v>-0.27080598</v>
      </c>
      <c r="CI140">
        <v>0.69837139000000004</v>
      </c>
      <c r="CJ140">
        <v>2.3914729999999999E-2</v>
      </c>
      <c r="CK140">
        <v>-0.35324707</v>
      </c>
      <c r="CL140">
        <v>-4.8291489999999999E-2</v>
      </c>
      <c r="CM140">
        <v>0.58076517999999999</v>
      </c>
      <c r="CN140">
        <v>0.72541518999999999</v>
      </c>
      <c r="CO140">
        <v>-0.20022939000000001</v>
      </c>
      <c r="CP140">
        <v>-0.43475793000000001</v>
      </c>
      <c r="CQ140">
        <v>0.34422587999999998</v>
      </c>
      <c r="CR140">
        <v>-0.48495226000000002</v>
      </c>
      <c r="CS140">
        <v>0.18250256000000001</v>
      </c>
      <c r="CT140">
        <v>-0.16623276000000001</v>
      </c>
      <c r="CU140">
        <v>-9.4743999999999995E-2</v>
      </c>
      <c r="CV140">
        <v>-1.1689752</v>
      </c>
      <c r="CW140">
        <v>-0.52188942000000005</v>
      </c>
      <c r="CX140">
        <v>0.65815442999999996</v>
      </c>
      <c r="CY140">
        <v>9.3649330000000003E-2</v>
      </c>
      <c r="CZ140">
        <v>-0.16819777</v>
      </c>
      <c r="DA140">
        <v>-0.25450494000000001</v>
      </c>
      <c r="DB140">
        <v>0.25513289</v>
      </c>
      <c r="DC140">
        <v>2.5920289999999999E-2</v>
      </c>
      <c r="DD140">
        <v>-2.5292350000000002E-2</v>
      </c>
      <c r="DE140">
        <v>0.26950531</v>
      </c>
      <c r="DF140">
        <v>-0.26887736000000001</v>
      </c>
      <c r="DG140">
        <v>0.1029841</v>
      </c>
      <c r="DH140">
        <v>-0.10235616</v>
      </c>
      <c r="DI140">
        <v>-0.19042195000000001</v>
      </c>
      <c r="DJ140">
        <v>7.7531719999999998E-2</v>
      </c>
      <c r="DK140">
        <v>-0.19522661999999999</v>
      </c>
      <c r="DL140">
        <v>-0.13095082</v>
      </c>
      <c r="DM140">
        <v>-6.0513240000000003E-2</v>
      </c>
      <c r="DN140">
        <v>0.50020885000000004</v>
      </c>
      <c r="DO140">
        <v>0.35778246000000002</v>
      </c>
      <c r="DP140">
        <v>-0.64273818000000005</v>
      </c>
      <c r="DQ140">
        <v>0.94671483000000001</v>
      </c>
      <c r="DR140">
        <v>-0.66113116000000005</v>
      </c>
      <c r="DS140">
        <v>7.7932630000000003E-2</v>
      </c>
      <c r="DT140">
        <v>-0.79014932000000004</v>
      </c>
      <c r="DU140">
        <v>1.3610861400000001</v>
      </c>
      <c r="DV140" s="10">
        <v>-0.64824150000000003</v>
      </c>
      <c r="DW140" s="8" t="s">
        <v>899</v>
      </c>
      <c r="DX140" t="s">
        <v>900</v>
      </c>
      <c r="DY140" s="10" t="s">
        <v>571</v>
      </c>
      <c r="DZ140" s="20">
        <v>35385</v>
      </c>
      <c r="EA140" s="21">
        <v>37275</v>
      </c>
      <c r="EB140" t="s">
        <v>901</v>
      </c>
      <c r="EC140" s="22">
        <v>43795</v>
      </c>
      <c r="ED140" t="b">
        <f t="shared" si="7"/>
        <v>1</v>
      </c>
    </row>
    <row r="141" spans="1:134" x14ac:dyDescent="0.2">
      <c r="A141" s="8" t="s">
        <v>902</v>
      </c>
      <c r="B141" s="8" t="s">
        <v>168</v>
      </c>
      <c r="C141" s="8" t="s">
        <v>188</v>
      </c>
      <c r="D141" s="2" t="s">
        <v>903</v>
      </c>
      <c r="E141" s="4">
        <v>0.39283816228225998</v>
      </c>
      <c r="F141" s="28" t="b">
        <v>0</v>
      </c>
      <c r="G141" s="29">
        <f t="shared" si="8"/>
        <v>0.79493648648622095</v>
      </c>
      <c r="H141" s="5" t="b">
        <f t="shared" si="6"/>
        <v>1</v>
      </c>
      <c r="I141" s="8">
        <v>41</v>
      </c>
      <c r="J141">
        <v>2</v>
      </c>
      <c r="K141">
        <v>28</v>
      </c>
      <c r="L141">
        <v>1790</v>
      </c>
      <c r="M141">
        <v>10</v>
      </c>
      <c r="N141">
        <v>3</v>
      </c>
      <c r="O141">
        <v>74.752414474463706</v>
      </c>
      <c r="P141">
        <v>5</v>
      </c>
      <c r="Q141">
        <v>1</v>
      </c>
      <c r="R141">
        <v>2</v>
      </c>
      <c r="S141" s="10">
        <v>87.1</v>
      </c>
      <c r="T141" s="8">
        <v>-1.1498032608684501</v>
      </c>
      <c r="U141">
        <v>1.0203643463482399</v>
      </c>
      <c r="V141">
        <v>0.13146588040124599</v>
      </c>
      <c r="W141">
        <v>0.34004389140973101</v>
      </c>
      <c r="X141">
        <v>1.61793620170542</v>
      </c>
      <c r="Y141">
        <v>-1.13192030619081E-2</v>
      </c>
      <c r="Z141">
        <v>0.83543780266877898</v>
      </c>
      <c r="AA141">
        <v>1.4284752725705201</v>
      </c>
      <c r="AB141">
        <v>-1.4988236991813999</v>
      </c>
      <c r="AC141">
        <v>-0.68484317603607703</v>
      </c>
      <c r="AD141" s="10">
        <v>2.6760949079448499</v>
      </c>
      <c r="AE141" s="8">
        <v>0</v>
      </c>
      <c r="AF141">
        <v>0</v>
      </c>
      <c r="AG141">
        <v>1</v>
      </c>
      <c r="AH141">
        <v>0</v>
      </c>
      <c r="AI141">
        <v>0</v>
      </c>
      <c r="AJ141">
        <v>0</v>
      </c>
      <c r="AK141">
        <v>0</v>
      </c>
      <c r="AL141">
        <v>0</v>
      </c>
      <c r="AM141">
        <v>0</v>
      </c>
      <c r="AN141">
        <v>0</v>
      </c>
      <c r="AO141">
        <v>0</v>
      </c>
      <c r="AP141">
        <v>0</v>
      </c>
      <c r="AQ141">
        <v>0</v>
      </c>
      <c r="AR141">
        <v>0</v>
      </c>
      <c r="AS141">
        <v>0</v>
      </c>
      <c r="AT141">
        <v>0</v>
      </c>
      <c r="AU141">
        <v>0</v>
      </c>
      <c r="AV141">
        <v>0</v>
      </c>
      <c r="AW141">
        <v>0</v>
      </c>
      <c r="AX141">
        <v>0</v>
      </c>
      <c r="AY141">
        <v>1</v>
      </c>
      <c r="AZ141">
        <v>0</v>
      </c>
      <c r="BA141">
        <v>1</v>
      </c>
      <c r="BB141">
        <v>0</v>
      </c>
      <c r="BC141">
        <v>0</v>
      </c>
      <c r="BD141">
        <v>1</v>
      </c>
      <c r="BE141">
        <v>1</v>
      </c>
      <c r="BF141">
        <v>0</v>
      </c>
      <c r="BG141">
        <v>0</v>
      </c>
      <c r="BH141">
        <v>1</v>
      </c>
      <c r="BI141">
        <v>0</v>
      </c>
      <c r="BJ141">
        <v>0</v>
      </c>
      <c r="BK141">
        <v>0</v>
      </c>
      <c r="BL141">
        <v>0</v>
      </c>
      <c r="BM141">
        <v>0</v>
      </c>
      <c r="BN141">
        <v>1</v>
      </c>
      <c r="BO141">
        <v>0</v>
      </c>
      <c r="BP141">
        <v>0</v>
      </c>
      <c r="BQ141">
        <v>1</v>
      </c>
      <c r="BR141">
        <v>0</v>
      </c>
      <c r="BS141">
        <v>0</v>
      </c>
      <c r="BT141" s="10">
        <v>0</v>
      </c>
      <c r="BU141">
        <v>-4.2648743800000002</v>
      </c>
      <c r="BV141">
        <v>0.17994256</v>
      </c>
      <c r="BW141">
        <v>2.5512239999999999E-2</v>
      </c>
      <c r="BX141">
        <v>1.7140852600000001</v>
      </c>
      <c r="BY141">
        <v>1.2451467300000001</v>
      </c>
      <c r="BZ141">
        <v>4.38303536</v>
      </c>
      <c r="CA141">
        <v>1.0542348399999999</v>
      </c>
      <c r="CB141">
        <v>2.36271349</v>
      </c>
      <c r="CC141">
        <v>0</v>
      </c>
      <c r="CD141">
        <v>1.26633956</v>
      </c>
      <c r="CE141">
        <v>1.2966537600000001</v>
      </c>
      <c r="CF141">
        <v>-0.34830556000000001</v>
      </c>
      <c r="CG141">
        <v>0.60595251999999999</v>
      </c>
      <c r="CH141">
        <v>-0.27080598</v>
      </c>
      <c r="CI141">
        <v>0.69837139000000004</v>
      </c>
      <c r="CJ141">
        <v>2.3914729999999999E-2</v>
      </c>
      <c r="CK141">
        <v>-0.35324707</v>
      </c>
      <c r="CL141">
        <v>-4.8291489999999999E-2</v>
      </c>
      <c r="CM141">
        <v>0.58076517999999999</v>
      </c>
      <c r="CN141">
        <v>0.72541518999999999</v>
      </c>
      <c r="CO141">
        <v>-0.20022939000000001</v>
      </c>
      <c r="CP141">
        <v>-0.43475793000000001</v>
      </c>
      <c r="CQ141">
        <v>0.34422587999999998</v>
      </c>
      <c r="CR141">
        <v>-0.48495226000000002</v>
      </c>
      <c r="CS141">
        <v>0.18250256000000001</v>
      </c>
      <c r="CT141">
        <v>-0.16623276000000001</v>
      </c>
      <c r="CU141">
        <v>-9.4743999999999995E-2</v>
      </c>
      <c r="CV141">
        <v>-1.1689752</v>
      </c>
      <c r="CW141">
        <v>-0.52188942000000005</v>
      </c>
      <c r="CX141">
        <v>0.65815442999999996</v>
      </c>
      <c r="CY141">
        <v>9.3649330000000003E-2</v>
      </c>
      <c r="CZ141">
        <v>-0.16819777</v>
      </c>
      <c r="DA141">
        <v>-0.25450494000000001</v>
      </c>
      <c r="DB141">
        <v>0.25513289</v>
      </c>
      <c r="DC141">
        <v>2.5920289999999999E-2</v>
      </c>
      <c r="DD141">
        <v>-2.5292350000000002E-2</v>
      </c>
      <c r="DE141">
        <v>0.26950531</v>
      </c>
      <c r="DF141">
        <v>-0.26887736000000001</v>
      </c>
      <c r="DG141">
        <v>0.1029841</v>
      </c>
      <c r="DH141">
        <v>-0.10235616</v>
      </c>
      <c r="DI141">
        <v>-0.19042195000000001</v>
      </c>
      <c r="DJ141">
        <v>7.7531719999999998E-2</v>
      </c>
      <c r="DK141">
        <v>-0.19522661999999999</v>
      </c>
      <c r="DL141">
        <v>-0.13095082</v>
      </c>
      <c r="DM141">
        <v>-6.0513240000000003E-2</v>
      </c>
      <c r="DN141">
        <v>0.50020885000000004</v>
      </c>
      <c r="DO141">
        <v>0.35778246000000002</v>
      </c>
      <c r="DP141">
        <v>-0.64273818000000005</v>
      </c>
      <c r="DQ141">
        <v>0.94671483000000001</v>
      </c>
      <c r="DR141">
        <v>-0.66113116000000005</v>
      </c>
      <c r="DS141">
        <v>7.7932630000000003E-2</v>
      </c>
      <c r="DT141">
        <v>-0.79014932000000004</v>
      </c>
      <c r="DU141">
        <v>1.3610861400000001</v>
      </c>
      <c r="DV141" s="10">
        <v>-0.64824150000000003</v>
      </c>
      <c r="DW141" s="8" t="s">
        <v>904</v>
      </c>
      <c r="DX141" t="s">
        <v>905</v>
      </c>
      <c r="DY141" s="10" t="s">
        <v>906</v>
      </c>
      <c r="DZ141" s="20">
        <v>37501</v>
      </c>
      <c r="EA141" s="21">
        <v>38156</v>
      </c>
      <c r="EB141" t="s">
        <v>907</v>
      </c>
      <c r="EC141" s="22">
        <v>44636</v>
      </c>
      <c r="ED141" t="b">
        <f t="shared" si="7"/>
        <v>0</v>
      </c>
    </row>
    <row r="142" spans="1:134" x14ac:dyDescent="0.2">
      <c r="A142" s="8" t="s">
        <v>908</v>
      </c>
      <c r="B142" s="8" t="s">
        <v>119</v>
      </c>
      <c r="C142" s="8" t="s">
        <v>154</v>
      </c>
      <c r="D142" s="2">
        <v>3213379239</v>
      </c>
      <c r="E142" s="4">
        <v>0.42007693433502002</v>
      </c>
      <c r="F142" s="28" t="b">
        <v>0</v>
      </c>
      <c r="G142" s="29">
        <f t="shared" si="8"/>
        <v>6.6649779523324085E-2</v>
      </c>
      <c r="H142" s="5" t="b">
        <f t="shared" si="6"/>
        <v>0</v>
      </c>
      <c r="I142" s="8">
        <v>70</v>
      </c>
      <c r="J142">
        <v>1</v>
      </c>
      <c r="K142">
        <v>33</v>
      </c>
      <c r="L142">
        <v>2476</v>
      </c>
      <c r="M142">
        <v>7</v>
      </c>
      <c r="N142">
        <v>1</v>
      </c>
      <c r="O142">
        <v>30.871800500843602</v>
      </c>
      <c r="P142">
        <v>4</v>
      </c>
      <c r="Q142">
        <v>4</v>
      </c>
      <c r="R142">
        <v>2</v>
      </c>
      <c r="S142" s="10">
        <v>73.5</v>
      </c>
      <c r="T142" s="8">
        <v>1.5744038114505901</v>
      </c>
      <c r="U142">
        <v>7.5957643648752104E-3</v>
      </c>
      <c r="V142">
        <v>0.77748986271695397</v>
      </c>
      <c r="W142">
        <v>1.1397494383237201</v>
      </c>
      <c r="X142">
        <v>0.66340156943083595</v>
      </c>
      <c r="Y142">
        <v>-1.4044518876044501</v>
      </c>
      <c r="Z142">
        <v>-0.67452464086733499</v>
      </c>
      <c r="AA142">
        <v>0.71867389489572897</v>
      </c>
      <c r="AB142">
        <v>0.68128349962791002</v>
      </c>
      <c r="AC142">
        <v>-0.68484317603607703</v>
      </c>
      <c r="AD142" s="10">
        <v>-0.25838529750163097</v>
      </c>
      <c r="AE142" s="8">
        <v>0</v>
      </c>
      <c r="AF142">
        <v>0</v>
      </c>
      <c r="AG142">
        <v>0</v>
      </c>
      <c r="AH142">
        <v>0</v>
      </c>
      <c r="AI142">
        <v>1</v>
      </c>
      <c r="AJ142">
        <v>0</v>
      </c>
      <c r="AK142">
        <v>0</v>
      </c>
      <c r="AL142">
        <v>0</v>
      </c>
      <c r="AM142">
        <v>0</v>
      </c>
      <c r="AN142">
        <v>0</v>
      </c>
      <c r="AO142">
        <v>0</v>
      </c>
      <c r="AP142">
        <v>0</v>
      </c>
      <c r="AQ142">
        <v>0</v>
      </c>
      <c r="AR142">
        <v>0</v>
      </c>
      <c r="AS142">
        <v>0</v>
      </c>
      <c r="AT142">
        <v>0</v>
      </c>
      <c r="AU142">
        <v>0</v>
      </c>
      <c r="AV142">
        <v>0</v>
      </c>
      <c r="AW142">
        <v>0</v>
      </c>
      <c r="AX142">
        <v>0</v>
      </c>
      <c r="AY142">
        <v>1</v>
      </c>
      <c r="AZ142">
        <v>0</v>
      </c>
      <c r="BA142">
        <v>1</v>
      </c>
      <c r="BB142">
        <v>0</v>
      </c>
      <c r="BC142">
        <v>0</v>
      </c>
      <c r="BD142">
        <v>1</v>
      </c>
      <c r="BE142">
        <v>0</v>
      </c>
      <c r="BF142">
        <v>1</v>
      </c>
      <c r="BG142">
        <v>0</v>
      </c>
      <c r="BH142">
        <v>1</v>
      </c>
      <c r="BI142">
        <v>0</v>
      </c>
      <c r="BJ142">
        <v>0</v>
      </c>
      <c r="BK142">
        <v>0</v>
      </c>
      <c r="BL142">
        <v>0</v>
      </c>
      <c r="BM142">
        <v>1</v>
      </c>
      <c r="BN142">
        <v>0</v>
      </c>
      <c r="BO142">
        <v>0</v>
      </c>
      <c r="BP142">
        <v>0</v>
      </c>
      <c r="BQ142">
        <v>0</v>
      </c>
      <c r="BR142">
        <v>1</v>
      </c>
      <c r="BS142">
        <v>0</v>
      </c>
      <c r="BT142" s="10">
        <v>0</v>
      </c>
      <c r="BU142">
        <v>-4.2648743800000002</v>
      </c>
      <c r="BV142">
        <v>0.17994256</v>
      </c>
      <c r="BW142">
        <v>2.5512239999999999E-2</v>
      </c>
      <c r="BX142">
        <v>1.7140852600000001</v>
      </c>
      <c r="BY142">
        <v>1.2451467300000001</v>
      </c>
      <c r="BZ142">
        <v>4.38303536</v>
      </c>
      <c r="CA142">
        <v>1.0542348399999999</v>
      </c>
      <c r="CB142">
        <v>2.36271349</v>
      </c>
      <c r="CC142">
        <v>0</v>
      </c>
      <c r="CD142">
        <v>1.26633956</v>
      </c>
      <c r="CE142">
        <v>1.2966537600000001</v>
      </c>
      <c r="CF142">
        <v>-0.34830556000000001</v>
      </c>
      <c r="CG142">
        <v>0.60595251999999999</v>
      </c>
      <c r="CH142">
        <v>-0.27080598</v>
      </c>
      <c r="CI142">
        <v>0.69837139000000004</v>
      </c>
      <c r="CJ142">
        <v>2.3914729999999999E-2</v>
      </c>
      <c r="CK142">
        <v>-0.35324707</v>
      </c>
      <c r="CL142">
        <v>-4.8291489999999999E-2</v>
      </c>
      <c r="CM142">
        <v>0.58076517999999999</v>
      </c>
      <c r="CN142">
        <v>0.72541518999999999</v>
      </c>
      <c r="CO142">
        <v>-0.20022939000000001</v>
      </c>
      <c r="CP142">
        <v>-0.43475793000000001</v>
      </c>
      <c r="CQ142">
        <v>0.34422587999999998</v>
      </c>
      <c r="CR142">
        <v>-0.48495226000000002</v>
      </c>
      <c r="CS142">
        <v>0.18250256000000001</v>
      </c>
      <c r="CT142">
        <v>-0.16623276000000001</v>
      </c>
      <c r="CU142">
        <v>-9.4743999999999995E-2</v>
      </c>
      <c r="CV142">
        <v>-1.1689752</v>
      </c>
      <c r="CW142">
        <v>-0.52188942000000005</v>
      </c>
      <c r="CX142">
        <v>0.65815442999999996</v>
      </c>
      <c r="CY142">
        <v>9.3649330000000003E-2</v>
      </c>
      <c r="CZ142">
        <v>-0.16819777</v>
      </c>
      <c r="DA142">
        <v>-0.25450494000000001</v>
      </c>
      <c r="DB142">
        <v>0.25513289</v>
      </c>
      <c r="DC142">
        <v>2.5920289999999999E-2</v>
      </c>
      <c r="DD142">
        <v>-2.5292350000000002E-2</v>
      </c>
      <c r="DE142">
        <v>0.26950531</v>
      </c>
      <c r="DF142">
        <v>-0.26887736000000001</v>
      </c>
      <c r="DG142">
        <v>0.1029841</v>
      </c>
      <c r="DH142">
        <v>-0.10235616</v>
      </c>
      <c r="DI142">
        <v>-0.19042195000000001</v>
      </c>
      <c r="DJ142">
        <v>7.7531719999999998E-2</v>
      </c>
      <c r="DK142">
        <v>-0.19522661999999999</v>
      </c>
      <c r="DL142">
        <v>-0.13095082</v>
      </c>
      <c r="DM142">
        <v>-6.0513240000000003E-2</v>
      </c>
      <c r="DN142">
        <v>0.50020885000000004</v>
      </c>
      <c r="DO142">
        <v>0.35778246000000002</v>
      </c>
      <c r="DP142">
        <v>-0.64273818000000005</v>
      </c>
      <c r="DQ142">
        <v>0.94671483000000001</v>
      </c>
      <c r="DR142">
        <v>-0.66113116000000005</v>
      </c>
      <c r="DS142">
        <v>7.7932630000000003E-2</v>
      </c>
      <c r="DT142">
        <v>-0.79014932000000004</v>
      </c>
      <c r="DU142">
        <v>1.3610861400000001</v>
      </c>
      <c r="DV142" s="10">
        <v>-0.64824150000000003</v>
      </c>
      <c r="DW142" s="8" t="s">
        <v>909</v>
      </c>
      <c r="DX142" t="s">
        <v>910</v>
      </c>
      <c r="DY142" s="10" t="s">
        <v>911</v>
      </c>
      <c r="DZ142" s="20">
        <v>36583</v>
      </c>
      <c r="EA142" s="21">
        <v>38809</v>
      </c>
      <c r="EB142" t="s">
        <v>912</v>
      </c>
      <c r="EC142" s="22">
        <v>44334</v>
      </c>
      <c r="ED142" t="b">
        <f t="shared" si="7"/>
        <v>1</v>
      </c>
    </row>
    <row r="143" spans="1:134" x14ac:dyDescent="0.2">
      <c r="A143" s="8" t="s">
        <v>913</v>
      </c>
      <c r="B143" s="8" t="s">
        <v>127</v>
      </c>
      <c r="C143" s="8" t="s">
        <v>181</v>
      </c>
      <c r="D143" s="2" t="s">
        <v>914</v>
      </c>
      <c r="E143" s="4">
        <v>0.513786907888509</v>
      </c>
      <c r="F143" s="28" t="b">
        <v>0</v>
      </c>
      <c r="G143" s="29">
        <f t="shared" si="8"/>
        <v>0.86176420723304559</v>
      </c>
      <c r="H143" s="5" t="b">
        <f t="shared" si="6"/>
        <v>1</v>
      </c>
      <c r="I143" s="8">
        <v>37</v>
      </c>
      <c r="J143">
        <v>0</v>
      </c>
      <c r="K143">
        <v>20</v>
      </c>
      <c r="L143">
        <v>3088</v>
      </c>
      <c r="M143">
        <v>7</v>
      </c>
      <c r="N143">
        <v>4</v>
      </c>
      <c r="O143">
        <v>53.560120610921302</v>
      </c>
      <c r="P143">
        <v>2</v>
      </c>
      <c r="Q143">
        <v>4</v>
      </c>
      <c r="R143">
        <v>5</v>
      </c>
      <c r="S143" s="10">
        <v>80.400000000000006</v>
      </c>
      <c r="T143" s="8">
        <v>-1.5255559604986699</v>
      </c>
      <c r="U143">
        <v>-1.00517281761849</v>
      </c>
      <c r="V143">
        <v>-0.90217249130388599</v>
      </c>
      <c r="W143">
        <v>1.8531893723052899</v>
      </c>
      <c r="X143">
        <v>0.66340156943083595</v>
      </c>
      <c r="Y143">
        <v>0.68524713920936597</v>
      </c>
      <c r="Z143">
        <v>0.10619623267691</v>
      </c>
      <c r="AA143">
        <v>-0.70092886045385905</v>
      </c>
      <c r="AB143">
        <v>0.68128349962791002</v>
      </c>
      <c r="AC143">
        <v>1.42236659638262</v>
      </c>
      <c r="AD143" s="10">
        <v>1.23043186555578</v>
      </c>
      <c r="AE143" s="8">
        <v>0</v>
      </c>
      <c r="AF143">
        <v>0</v>
      </c>
      <c r="AG143">
        <v>0</v>
      </c>
      <c r="AH143">
        <v>0</v>
      </c>
      <c r="AI143">
        <v>0</v>
      </c>
      <c r="AJ143">
        <v>0</v>
      </c>
      <c r="AK143">
        <v>0</v>
      </c>
      <c r="AL143">
        <v>0</v>
      </c>
      <c r="AM143">
        <v>0</v>
      </c>
      <c r="AN143">
        <v>0</v>
      </c>
      <c r="AO143">
        <v>0</v>
      </c>
      <c r="AP143">
        <v>0</v>
      </c>
      <c r="AQ143">
        <v>0</v>
      </c>
      <c r="AR143">
        <v>1</v>
      </c>
      <c r="AS143">
        <v>0</v>
      </c>
      <c r="AT143">
        <v>0</v>
      </c>
      <c r="AU143">
        <v>0</v>
      </c>
      <c r="AV143">
        <v>0</v>
      </c>
      <c r="AW143">
        <v>0</v>
      </c>
      <c r="AX143">
        <v>0</v>
      </c>
      <c r="AY143">
        <v>1</v>
      </c>
      <c r="AZ143">
        <v>0</v>
      </c>
      <c r="BA143">
        <v>1</v>
      </c>
      <c r="BB143">
        <v>0</v>
      </c>
      <c r="BC143">
        <v>0</v>
      </c>
      <c r="BD143">
        <v>1</v>
      </c>
      <c r="BE143">
        <v>0</v>
      </c>
      <c r="BF143">
        <v>1</v>
      </c>
      <c r="BG143">
        <v>0</v>
      </c>
      <c r="BH143">
        <v>0</v>
      </c>
      <c r="BI143">
        <v>1</v>
      </c>
      <c r="BJ143">
        <v>0</v>
      </c>
      <c r="BK143">
        <v>0</v>
      </c>
      <c r="BL143">
        <v>0</v>
      </c>
      <c r="BM143">
        <v>1</v>
      </c>
      <c r="BN143">
        <v>0</v>
      </c>
      <c r="BO143">
        <v>0</v>
      </c>
      <c r="BP143">
        <v>0</v>
      </c>
      <c r="BQ143">
        <v>1</v>
      </c>
      <c r="BR143">
        <v>0</v>
      </c>
      <c r="BS143">
        <v>0</v>
      </c>
      <c r="BT143" s="10">
        <v>0</v>
      </c>
      <c r="BU143">
        <v>-4.2648743800000002</v>
      </c>
      <c r="BV143">
        <v>0.17994256</v>
      </c>
      <c r="BW143">
        <v>2.5512239999999999E-2</v>
      </c>
      <c r="BX143">
        <v>1.7140852600000001</v>
      </c>
      <c r="BY143">
        <v>1.2451467300000001</v>
      </c>
      <c r="BZ143">
        <v>4.38303536</v>
      </c>
      <c r="CA143">
        <v>1.0542348399999999</v>
      </c>
      <c r="CB143">
        <v>2.36271349</v>
      </c>
      <c r="CC143">
        <v>0</v>
      </c>
      <c r="CD143">
        <v>1.26633956</v>
      </c>
      <c r="CE143">
        <v>1.2966537600000001</v>
      </c>
      <c r="CF143">
        <v>-0.34830556000000001</v>
      </c>
      <c r="CG143">
        <v>0.60595251999999999</v>
      </c>
      <c r="CH143">
        <v>-0.27080598</v>
      </c>
      <c r="CI143">
        <v>0.69837139000000004</v>
      </c>
      <c r="CJ143">
        <v>2.3914729999999999E-2</v>
      </c>
      <c r="CK143">
        <v>-0.35324707</v>
      </c>
      <c r="CL143">
        <v>-4.8291489999999999E-2</v>
      </c>
      <c r="CM143">
        <v>0.58076517999999999</v>
      </c>
      <c r="CN143">
        <v>0.72541518999999999</v>
      </c>
      <c r="CO143">
        <v>-0.20022939000000001</v>
      </c>
      <c r="CP143">
        <v>-0.43475793000000001</v>
      </c>
      <c r="CQ143">
        <v>0.34422587999999998</v>
      </c>
      <c r="CR143">
        <v>-0.48495226000000002</v>
      </c>
      <c r="CS143">
        <v>0.18250256000000001</v>
      </c>
      <c r="CT143">
        <v>-0.16623276000000001</v>
      </c>
      <c r="CU143">
        <v>-9.4743999999999995E-2</v>
      </c>
      <c r="CV143">
        <v>-1.1689752</v>
      </c>
      <c r="CW143">
        <v>-0.52188942000000005</v>
      </c>
      <c r="CX143">
        <v>0.65815442999999996</v>
      </c>
      <c r="CY143">
        <v>9.3649330000000003E-2</v>
      </c>
      <c r="CZ143">
        <v>-0.16819777</v>
      </c>
      <c r="DA143">
        <v>-0.25450494000000001</v>
      </c>
      <c r="DB143">
        <v>0.25513289</v>
      </c>
      <c r="DC143">
        <v>2.5920289999999999E-2</v>
      </c>
      <c r="DD143">
        <v>-2.5292350000000002E-2</v>
      </c>
      <c r="DE143">
        <v>0.26950531</v>
      </c>
      <c r="DF143">
        <v>-0.26887736000000001</v>
      </c>
      <c r="DG143">
        <v>0.1029841</v>
      </c>
      <c r="DH143">
        <v>-0.10235616</v>
      </c>
      <c r="DI143">
        <v>-0.19042195000000001</v>
      </c>
      <c r="DJ143">
        <v>7.7531719999999998E-2</v>
      </c>
      <c r="DK143">
        <v>-0.19522661999999999</v>
      </c>
      <c r="DL143">
        <v>-0.13095082</v>
      </c>
      <c r="DM143">
        <v>-6.0513240000000003E-2</v>
      </c>
      <c r="DN143">
        <v>0.50020885000000004</v>
      </c>
      <c r="DO143">
        <v>0.35778246000000002</v>
      </c>
      <c r="DP143">
        <v>-0.64273818000000005</v>
      </c>
      <c r="DQ143">
        <v>0.94671483000000001</v>
      </c>
      <c r="DR143">
        <v>-0.66113116000000005</v>
      </c>
      <c r="DS143">
        <v>7.7932630000000003E-2</v>
      </c>
      <c r="DT143">
        <v>-0.79014932000000004</v>
      </c>
      <c r="DU143">
        <v>1.3610861400000001</v>
      </c>
      <c r="DV143" s="10">
        <v>-0.64824150000000003</v>
      </c>
      <c r="DW143" s="8" t="s">
        <v>915</v>
      </c>
      <c r="DX143" t="s">
        <v>916</v>
      </c>
      <c r="DY143" s="10" t="s">
        <v>917</v>
      </c>
      <c r="DZ143" s="20">
        <v>35007</v>
      </c>
      <c r="EA143" s="21">
        <v>37470</v>
      </c>
      <c r="EB143" t="s">
        <v>918</v>
      </c>
      <c r="EC143" s="22">
        <v>44151</v>
      </c>
      <c r="ED143" t="b">
        <f t="shared" si="7"/>
        <v>0</v>
      </c>
    </row>
    <row r="144" spans="1:134" x14ac:dyDescent="0.2">
      <c r="A144" s="8" t="s">
        <v>919</v>
      </c>
      <c r="B144" s="8" t="s">
        <v>119</v>
      </c>
      <c r="C144" s="8" t="s">
        <v>147</v>
      </c>
      <c r="D144" s="2" t="s">
        <v>920</v>
      </c>
      <c r="E144" s="4">
        <v>0.620413232352658</v>
      </c>
      <c r="F144" s="28" t="b">
        <v>1</v>
      </c>
      <c r="G144" s="29">
        <f t="shared" si="8"/>
        <v>1.655828854736498E-5</v>
      </c>
      <c r="H144" s="5" t="b">
        <f t="shared" si="6"/>
        <v>0</v>
      </c>
      <c r="I144" s="8">
        <v>51</v>
      </c>
      <c r="J144">
        <v>3</v>
      </c>
      <c r="K144">
        <v>28</v>
      </c>
      <c r="L144">
        <v>2688</v>
      </c>
      <c r="M144">
        <v>0</v>
      </c>
      <c r="N144">
        <v>1</v>
      </c>
      <c r="O144">
        <v>30.2066161763289</v>
      </c>
      <c r="P144">
        <v>4</v>
      </c>
      <c r="Q144">
        <v>5</v>
      </c>
      <c r="R144">
        <v>1</v>
      </c>
      <c r="S144" s="10">
        <v>82.6</v>
      </c>
      <c r="T144" s="8">
        <v>-0.21042151179292001</v>
      </c>
      <c r="U144">
        <v>2.03313292833161</v>
      </c>
      <c r="V144">
        <v>0.13146588040124599</v>
      </c>
      <c r="W144">
        <v>1.38688876185982</v>
      </c>
      <c r="X144">
        <v>-1.5638459058765199</v>
      </c>
      <c r="Y144">
        <v>-1.4044518876044501</v>
      </c>
      <c r="Z144">
        <v>-0.69741409607527505</v>
      </c>
      <c r="AA144">
        <v>0.71867389489572897</v>
      </c>
      <c r="AB144">
        <v>1.4079858992310099</v>
      </c>
      <c r="AC144">
        <v>-1.38724643350897</v>
      </c>
      <c r="AD144" s="10">
        <v>1.7051271929074101</v>
      </c>
      <c r="AE144" s="8">
        <v>0</v>
      </c>
      <c r="AF144">
        <v>0</v>
      </c>
      <c r="AG144">
        <v>0</v>
      </c>
      <c r="AH144">
        <v>0</v>
      </c>
      <c r="AI144">
        <v>0</v>
      </c>
      <c r="AJ144">
        <v>0</v>
      </c>
      <c r="AK144">
        <v>0</v>
      </c>
      <c r="AL144">
        <v>1</v>
      </c>
      <c r="AM144">
        <v>0</v>
      </c>
      <c r="AN144">
        <v>0</v>
      </c>
      <c r="AO144">
        <v>0</v>
      </c>
      <c r="AP144">
        <v>0</v>
      </c>
      <c r="AQ144">
        <v>0</v>
      </c>
      <c r="AR144">
        <v>0</v>
      </c>
      <c r="AS144">
        <v>0</v>
      </c>
      <c r="AT144">
        <v>0</v>
      </c>
      <c r="AU144">
        <v>0</v>
      </c>
      <c r="AV144">
        <v>0</v>
      </c>
      <c r="AW144">
        <v>0</v>
      </c>
      <c r="AX144">
        <v>0</v>
      </c>
      <c r="AY144">
        <v>1</v>
      </c>
      <c r="AZ144">
        <v>0</v>
      </c>
      <c r="BA144">
        <v>1</v>
      </c>
      <c r="BB144">
        <v>0</v>
      </c>
      <c r="BC144">
        <v>1</v>
      </c>
      <c r="BD144">
        <v>0</v>
      </c>
      <c r="BE144">
        <v>0</v>
      </c>
      <c r="BF144">
        <v>1</v>
      </c>
      <c r="BG144">
        <v>0</v>
      </c>
      <c r="BH144">
        <v>0</v>
      </c>
      <c r="BI144">
        <v>0</v>
      </c>
      <c r="BJ144">
        <v>0</v>
      </c>
      <c r="BK144">
        <v>0</v>
      </c>
      <c r="BL144">
        <v>1</v>
      </c>
      <c r="BM144">
        <v>0</v>
      </c>
      <c r="BN144">
        <v>1</v>
      </c>
      <c r="BO144">
        <v>0</v>
      </c>
      <c r="BP144">
        <v>0</v>
      </c>
      <c r="BQ144">
        <v>0</v>
      </c>
      <c r="BR144">
        <v>0</v>
      </c>
      <c r="BS144">
        <v>1</v>
      </c>
      <c r="BT144" s="10">
        <v>0</v>
      </c>
      <c r="BU144">
        <v>-4.2648743800000002</v>
      </c>
      <c r="BV144">
        <v>0.17994256</v>
      </c>
      <c r="BW144">
        <v>2.5512239999999999E-2</v>
      </c>
      <c r="BX144">
        <v>1.7140852600000001</v>
      </c>
      <c r="BY144">
        <v>1.2451467300000001</v>
      </c>
      <c r="BZ144">
        <v>4.38303536</v>
      </c>
      <c r="CA144">
        <v>1.0542348399999999</v>
      </c>
      <c r="CB144">
        <v>2.36271349</v>
      </c>
      <c r="CC144">
        <v>0</v>
      </c>
      <c r="CD144">
        <v>1.26633956</v>
      </c>
      <c r="CE144">
        <v>1.2966537600000001</v>
      </c>
      <c r="CF144">
        <v>-0.34830556000000001</v>
      </c>
      <c r="CG144">
        <v>0.60595251999999999</v>
      </c>
      <c r="CH144">
        <v>-0.27080598</v>
      </c>
      <c r="CI144">
        <v>0.69837139000000004</v>
      </c>
      <c r="CJ144">
        <v>2.3914729999999999E-2</v>
      </c>
      <c r="CK144">
        <v>-0.35324707</v>
      </c>
      <c r="CL144">
        <v>-4.8291489999999999E-2</v>
      </c>
      <c r="CM144">
        <v>0.58076517999999999</v>
      </c>
      <c r="CN144">
        <v>0.72541518999999999</v>
      </c>
      <c r="CO144">
        <v>-0.20022939000000001</v>
      </c>
      <c r="CP144">
        <v>-0.43475793000000001</v>
      </c>
      <c r="CQ144">
        <v>0.34422587999999998</v>
      </c>
      <c r="CR144">
        <v>-0.48495226000000002</v>
      </c>
      <c r="CS144">
        <v>0.18250256000000001</v>
      </c>
      <c r="CT144">
        <v>-0.16623276000000001</v>
      </c>
      <c r="CU144">
        <v>-9.4743999999999995E-2</v>
      </c>
      <c r="CV144">
        <v>-1.1689752</v>
      </c>
      <c r="CW144">
        <v>-0.52188942000000005</v>
      </c>
      <c r="CX144">
        <v>0.65815442999999996</v>
      </c>
      <c r="CY144">
        <v>9.3649330000000003E-2</v>
      </c>
      <c r="CZ144">
        <v>-0.16819777</v>
      </c>
      <c r="DA144">
        <v>-0.25450494000000001</v>
      </c>
      <c r="DB144">
        <v>0.25513289</v>
      </c>
      <c r="DC144">
        <v>2.5920289999999999E-2</v>
      </c>
      <c r="DD144">
        <v>-2.5292350000000002E-2</v>
      </c>
      <c r="DE144">
        <v>0.26950531</v>
      </c>
      <c r="DF144">
        <v>-0.26887736000000001</v>
      </c>
      <c r="DG144">
        <v>0.1029841</v>
      </c>
      <c r="DH144">
        <v>-0.10235616</v>
      </c>
      <c r="DI144">
        <v>-0.19042195000000001</v>
      </c>
      <c r="DJ144">
        <v>7.7531719999999998E-2</v>
      </c>
      <c r="DK144">
        <v>-0.19522661999999999</v>
      </c>
      <c r="DL144">
        <v>-0.13095082</v>
      </c>
      <c r="DM144">
        <v>-6.0513240000000003E-2</v>
      </c>
      <c r="DN144">
        <v>0.50020885000000004</v>
      </c>
      <c r="DO144">
        <v>0.35778246000000002</v>
      </c>
      <c r="DP144">
        <v>-0.64273818000000005</v>
      </c>
      <c r="DQ144">
        <v>0.94671483000000001</v>
      </c>
      <c r="DR144">
        <v>-0.66113116000000005</v>
      </c>
      <c r="DS144">
        <v>7.7932630000000003E-2</v>
      </c>
      <c r="DT144">
        <v>-0.79014932000000004</v>
      </c>
      <c r="DU144">
        <v>1.3610861400000001</v>
      </c>
      <c r="DV144" s="10">
        <v>-0.64824150000000003</v>
      </c>
      <c r="DW144" s="8" t="s">
        <v>921</v>
      </c>
      <c r="DX144" t="s">
        <v>922</v>
      </c>
      <c r="DY144" s="10" t="s">
        <v>923</v>
      </c>
      <c r="DZ144" s="20">
        <v>35855</v>
      </c>
      <c r="EA144" s="21">
        <v>39649</v>
      </c>
      <c r="EB144" t="s">
        <v>924</v>
      </c>
      <c r="EC144" s="22">
        <v>43886</v>
      </c>
      <c r="ED144" t="b">
        <f t="shared" si="7"/>
        <v>0</v>
      </c>
    </row>
    <row r="145" spans="1:134" x14ac:dyDescent="0.2">
      <c r="A145" s="8" t="s">
        <v>925</v>
      </c>
      <c r="B145" s="8" t="s">
        <v>127</v>
      </c>
      <c r="C145" s="8" t="s">
        <v>128</v>
      </c>
      <c r="D145" s="2" t="s">
        <v>926</v>
      </c>
      <c r="E145" s="4">
        <v>0.34504089292086298</v>
      </c>
      <c r="F145" s="28" t="b">
        <v>0</v>
      </c>
      <c r="G145" s="29">
        <f t="shared" si="8"/>
        <v>0.11840229029595875</v>
      </c>
      <c r="H145" s="5" t="b">
        <f t="shared" si="6"/>
        <v>0</v>
      </c>
      <c r="I145" s="8">
        <v>57</v>
      </c>
      <c r="J145">
        <v>0</v>
      </c>
      <c r="K145">
        <v>21</v>
      </c>
      <c r="L145">
        <v>1965</v>
      </c>
      <c r="M145">
        <v>9</v>
      </c>
      <c r="N145">
        <v>3</v>
      </c>
      <c r="O145">
        <v>31.687113127098499</v>
      </c>
      <c r="P145">
        <v>5</v>
      </c>
      <c r="Q145">
        <v>1</v>
      </c>
      <c r="R145">
        <v>5</v>
      </c>
      <c r="S145" s="10">
        <v>73.900000000000006</v>
      </c>
      <c r="T145" s="8">
        <v>0.35320753765240098</v>
      </c>
      <c r="U145">
        <v>-1.00517281761849</v>
      </c>
      <c r="V145">
        <v>-0.77296769484074401</v>
      </c>
      <c r="W145">
        <v>0.54405040847962705</v>
      </c>
      <c r="X145">
        <v>1.2997579909472201</v>
      </c>
      <c r="Y145">
        <v>-1.13192030619081E-2</v>
      </c>
      <c r="Z145">
        <v>-0.64646916639002105</v>
      </c>
      <c r="AA145">
        <v>1.4284752725705201</v>
      </c>
      <c r="AB145">
        <v>-1.4988236991813999</v>
      </c>
      <c r="AC145">
        <v>1.42236659638262</v>
      </c>
      <c r="AD145" s="10">
        <v>-0.17207705616496799</v>
      </c>
      <c r="AE145" s="8">
        <v>0</v>
      </c>
      <c r="AF145">
        <v>0</v>
      </c>
      <c r="AG145">
        <v>0</v>
      </c>
      <c r="AH145">
        <v>0</v>
      </c>
      <c r="AI145">
        <v>0</v>
      </c>
      <c r="AJ145">
        <v>0</v>
      </c>
      <c r="AK145">
        <v>0</v>
      </c>
      <c r="AL145">
        <v>0</v>
      </c>
      <c r="AM145">
        <v>0</v>
      </c>
      <c r="AN145">
        <v>0</v>
      </c>
      <c r="AO145">
        <v>0</v>
      </c>
      <c r="AP145">
        <v>0</v>
      </c>
      <c r="AQ145">
        <v>0</v>
      </c>
      <c r="AR145">
        <v>0</v>
      </c>
      <c r="AS145">
        <v>0</v>
      </c>
      <c r="AT145">
        <v>0</v>
      </c>
      <c r="AU145">
        <v>0</v>
      </c>
      <c r="AV145">
        <v>0</v>
      </c>
      <c r="AW145">
        <v>1</v>
      </c>
      <c r="AX145">
        <v>0</v>
      </c>
      <c r="AY145">
        <v>1</v>
      </c>
      <c r="AZ145">
        <v>0</v>
      </c>
      <c r="BA145">
        <v>1</v>
      </c>
      <c r="BB145">
        <v>0</v>
      </c>
      <c r="BC145">
        <v>0</v>
      </c>
      <c r="BD145">
        <v>1</v>
      </c>
      <c r="BE145">
        <v>0</v>
      </c>
      <c r="BF145">
        <v>1</v>
      </c>
      <c r="BG145">
        <v>0</v>
      </c>
      <c r="BH145">
        <v>0</v>
      </c>
      <c r="BI145">
        <v>0</v>
      </c>
      <c r="BJ145">
        <v>0</v>
      </c>
      <c r="BK145">
        <v>0</v>
      </c>
      <c r="BL145">
        <v>1</v>
      </c>
      <c r="BM145">
        <v>0</v>
      </c>
      <c r="BN145">
        <v>1</v>
      </c>
      <c r="BO145">
        <v>0</v>
      </c>
      <c r="BP145">
        <v>0</v>
      </c>
      <c r="BQ145">
        <v>0</v>
      </c>
      <c r="BR145">
        <v>0</v>
      </c>
      <c r="BS145">
        <v>0</v>
      </c>
      <c r="BT145" s="10">
        <v>1</v>
      </c>
      <c r="BU145">
        <v>-4.2648743800000002</v>
      </c>
      <c r="BV145">
        <v>0.17994256</v>
      </c>
      <c r="BW145">
        <v>2.5512239999999999E-2</v>
      </c>
      <c r="BX145">
        <v>1.7140852600000001</v>
      </c>
      <c r="BY145">
        <v>1.2451467300000001</v>
      </c>
      <c r="BZ145">
        <v>4.38303536</v>
      </c>
      <c r="CA145">
        <v>1.0542348399999999</v>
      </c>
      <c r="CB145">
        <v>2.36271349</v>
      </c>
      <c r="CC145">
        <v>0</v>
      </c>
      <c r="CD145">
        <v>1.26633956</v>
      </c>
      <c r="CE145">
        <v>1.2966537600000001</v>
      </c>
      <c r="CF145">
        <v>-0.34830556000000001</v>
      </c>
      <c r="CG145">
        <v>0.60595251999999999</v>
      </c>
      <c r="CH145">
        <v>-0.27080598</v>
      </c>
      <c r="CI145">
        <v>0.69837139000000004</v>
      </c>
      <c r="CJ145">
        <v>2.3914729999999999E-2</v>
      </c>
      <c r="CK145">
        <v>-0.35324707</v>
      </c>
      <c r="CL145">
        <v>-4.8291489999999999E-2</v>
      </c>
      <c r="CM145">
        <v>0.58076517999999999</v>
      </c>
      <c r="CN145">
        <v>0.72541518999999999</v>
      </c>
      <c r="CO145">
        <v>-0.20022939000000001</v>
      </c>
      <c r="CP145">
        <v>-0.43475793000000001</v>
      </c>
      <c r="CQ145">
        <v>0.34422587999999998</v>
      </c>
      <c r="CR145">
        <v>-0.48495226000000002</v>
      </c>
      <c r="CS145">
        <v>0.18250256000000001</v>
      </c>
      <c r="CT145">
        <v>-0.16623276000000001</v>
      </c>
      <c r="CU145">
        <v>-9.4743999999999995E-2</v>
      </c>
      <c r="CV145">
        <v>-1.1689752</v>
      </c>
      <c r="CW145">
        <v>-0.52188942000000005</v>
      </c>
      <c r="CX145">
        <v>0.65815442999999996</v>
      </c>
      <c r="CY145">
        <v>9.3649330000000003E-2</v>
      </c>
      <c r="CZ145">
        <v>-0.16819777</v>
      </c>
      <c r="DA145">
        <v>-0.25450494000000001</v>
      </c>
      <c r="DB145">
        <v>0.25513289</v>
      </c>
      <c r="DC145">
        <v>2.5920289999999999E-2</v>
      </c>
      <c r="DD145">
        <v>-2.5292350000000002E-2</v>
      </c>
      <c r="DE145">
        <v>0.26950531</v>
      </c>
      <c r="DF145">
        <v>-0.26887736000000001</v>
      </c>
      <c r="DG145">
        <v>0.1029841</v>
      </c>
      <c r="DH145">
        <v>-0.10235616</v>
      </c>
      <c r="DI145">
        <v>-0.19042195000000001</v>
      </c>
      <c r="DJ145">
        <v>7.7531719999999998E-2</v>
      </c>
      <c r="DK145">
        <v>-0.19522661999999999</v>
      </c>
      <c r="DL145">
        <v>-0.13095082</v>
      </c>
      <c r="DM145">
        <v>-6.0513240000000003E-2</v>
      </c>
      <c r="DN145">
        <v>0.50020885000000004</v>
      </c>
      <c r="DO145">
        <v>0.35778246000000002</v>
      </c>
      <c r="DP145">
        <v>-0.64273818000000005</v>
      </c>
      <c r="DQ145">
        <v>0.94671483000000001</v>
      </c>
      <c r="DR145">
        <v>-0.66113116000000005</v>
      </c>
      <c r="DS145">
        <v>7.7932630000000003E-2</v>
      </c>
      <c r="DT145">
        <v>-0.79014932000000004</v>
      </c>
      <c r="DU145">
        <v>1.3610861400000001</v>
      </c>
      <c r="DV145" s="10">
        <v>-0.64824150000000003</v>
      </c>
      <c r="DW145" s="8" t="s">
        <v>927</v>
      </c>
      <c r="DX145" t="s">
        <v>928</v>
      </c>
      <c r="DY145" s="10" t="s">
        <v>448</v>
      </c>
      <c r="DZ145" s="20">
        <v>35373</v>
      </c>
      <c r="EA145" s="21">
        <v>39581</v>
      </c>
      <c r="EB145" t="s">
        <v>929</v>
      </c>
      <c r="EC145" s="22">
        <v>44591</v>
      </c>
      <c r="ED145" t="b">
        <f t="shared" si="7"/>
        <v>1</v>
      </c>
    </row>
    <row r="146" spans="1:134" x14ac:dyDescent="0.2">
      <c r="A146" s="8" t="s">
        <v>930</v>
      </c>
      <c r="B146" s="8" t="s">
        <v>119</v>
      </c>
      <c r="C146" s="8" t="s">
        <v>216</v>
      </c>
      <c r="D146" s="2" t="s">
        <v>931</v>
      </c>
      <c r="E146" s="4">
        <v>0.44240736253706597</v>
      </c>
      <c r="F146" s="28" t="b">
        <v>0</v>
      </c>
      <c r="G146" s="29">
        <f t="shared" si="8"/>
        <v>4.1688342741961187E-5</v>
      </c>
      <c r="H146" s="5" t="b">
        <f t="shared" si="6"/>
        <v>0</v>
      </c>
      <c r="I146" s="8">
        <v>58</v>
      </c>
      <c r="J146">
        <v>0</v>
      </c>
      <c r="K146">
        <v>29</v>
      </c>
      <c r="L146">
        <v>2459</v>
      </c>
      <c r="M146">
        <v>3</v>
      </c>
      <c r="N146">
        <v>1</v>
      </c>
      <c r="O146">
        <v>50.370347935200002</v>
      </c>
      <c r="P146">
        <v>1</v>
      </c>
      <c r="Q146">
        <v>3</v>
      </c>
      <c r="R146">
        <v>1</v>
      </c>
      <c r="S146" s="10">
        <v>77.2</v>
      </c>
      <c r="T146" s="8">
        <v>0.447145712559954</v>
      </c>
      <c r="U146">
        <v>-1.00517281761849</v>
      </c>
      <c r="V146">
        <v>0.260670676864387</v>
      </c>
      <c r="W146">
        <v>1.1199316623797799</v>
      </c>
      <c r="X146">
        <v>-0.60931127360194304</v>
      </c>
      <c r="Y146">
        <v>-1.4044518876044501</v>
      </c>
      <c r="Z146">
        <v>-3.56606341704298E-3</v>
      </c>
      <c r="AA146">
        <v>-1.4107302381286499</v>
      </c>
      <c r="AB146">
        <v>-4.5418899975194001E-2</v>
      </c>
      <c r="AC146">
        <v>-1.38724643350897</v>
      </c>
      <c r="AD146" s="10">
        <v>0.53996593486248801</v>
      </c>
      <c r="AE146" s="8">
        <v>0</v>
      </c>
      <c r="AF146">
        <v>0</v>
      </c>
      <c r="AG146">
        <v>0</v>
      </c>
      <c r="AH146">
        <v>0</v>
      </c>
      <c r="AI146">
        <v>0</v>
      </c>
      <c r="AJ146">
        <v>1</v>
      </c>
      <c r="AK146">
        <v>0</v>
      </c>
      <c r="AL146">
        <v>0</v>
      </c>
      <c r="AM146">
        <v>0</v>
      </c>
      <c r="AN146">
        <v>0</v>
      </c>
      <c r="AO146">
        <v>0</v>
      </c>
      <c r="AP146">
        <v>0</v>
      </c>
      <c r="AQ146">
        <v>0</v>
      </c>
      <c r="AR146">
        <v>0</v>
      </c>
      <c r="AS146">
        <v>0</v>
      </c>
      <c r="AT146">
        <v>0</v>
      </c>
      <c r="AU146">
        <v>0</v>
      </c>
      <c r="AV146">
        <v>0</v>
      </c>
      <c r="AW146">
        <v>0</v>
      </c>
      <c r="AX146">
        <v>0</v>
      </c>
      <c r="AY146">
        <v>1</v>
      </c>
      <c r="AZ146">
        <v>0</v>
      </c>
      <c r="BA146">
        <v>0</v>
      </c>
      <c r="BB146">
        <v>1</v>
      </c>
      <c r="BC146">
        <v>1</v>
      </c>
      <c r="BD146">
        <v>0</v>
      </c>
      <c r="BE146">
        <v>0</v>
      </c>
      <c r="BF146">
        <v>1</v>
      </c>
      <c r="BG146">
        <v>0</v>
      </c>
      <c r="BH146">
        <v>0</v>
      </c>
      <c r="BI146">
        <v>0</v>
      </c>
      <c r="BJ146">
        <v>0</v>
      </c>
      <c r="BK146">
        <v>1</v>
      </c>
      <c r="BL146">
        <v>0</v>
      </c>
      <c r="BM146">
        <v>0</v>
      </c>
      <c r="BN146">
        <v>1</v>
      </c>
      <c r="BO146">
        <v>0</v>
      </c>
      <c r="BP146">
        <v>0</v>
      </c>
      <c r="BQ146">
        <v>0</v>
      </c>
      <c r="BR146">
        <v>0</v>
      </c>
      <c r="BS146">
        <v>0</v>
      </c>
      <c r="BT146" s="10">
        <v>1</v>
      </c>
      <c r="BU146">
        <v>-4.2648743800000002</v>
      </c>
      <c r="BV146">
        <v>0.17994256</v>
      </c>
      <c r="BW146">
        <v>2.5512239999999999E-2</v>
      </c>
      <c r="BX146">
        <v>1.7140852600000001</v>
      </c>
      <c r="BY146">
        <v>1.2451467300000001</v>
      </c>
      <c r="BZ146">
        <v>4.38303536</v>
      </c>
      <c r="CA146">
        <v>1.0542348399999999</v>
      </c>
      <c r="CB146">
        <v>2.36271349</v>
      </c>
      <c r="CC146">
        <v>0</v>
      </c>
      <c r="CD146">
        <v>1.26633956</v>
      </c>
      <c r="CE146">
        <v>1.2966537600000001</v>
      </c>
      <c r="CF146">
        <v>-0.34830556000000001</v>
      </c>
      <c r="CG146">
        <v>0.60595251999999999</v>
      </c>
      <c r="CH146">
        <v>-0.27080598</v>
      </c>
      <c r="CI146">
        <v>0.69837139000000004</v>
      </c>
      <c r="CJ146">
        <v>2.3914729999999999E-2</v>
      </c>
      <c r="CK146">
        <v>-0.35324707</v>
      </c>
      <c r="CL146">
        <v>-4.8291489999999999E-2</v>
      </c>
      <c r="CM146">
        <v>0.58076517999999999</v>
      </c>
      <c r="CN146">
        <v>0.72541518999999999</v>
      </c>
      <c r="CO146">
        <v>-0.20022939000000001</v>
      </c>
      <c r="CP146">
        <v>-0.43475793000000001</v>
      </c>
      <c r="CQ146">
        <v>0.34422587999999998</v>
      </c>
      <c r="CR146">
        <v>-0.48495226000000002</v>
      </c>
      <c r="CS146">
        <v>0.18250256000000001</v>
      </c>
      <c r="CT146">
        <v>-0.16623276000000001</v>
      </c>
      <c r="CU146">
        <v>-9.4743999999999995E-2</v>
      </c>
      <c r="CV146">
        <v>-1.1689752</v>
      </c>
      <c r="CW146">
        <v>-0.52188942000000005</v>
      </c>
      <c r="CX146">
        <v>0.65815442999999996</v>
      </c>
      <c r="CY146">
        <v>9.3649330000000003E-2</v>
      </c>
      <c r="CZ146">
        <v>-0.16819777</v>
      </c>
      <c r="DA146">
        <v>-0.25450494000000001</v>
      </c>
      <c r="DB146">
        <v>0.25513289</v>
      </c>
      <c r="DC146">
        <v>2.5920289999999999E-2</v>
      </c>
      <c r="DD146">
        <v>-2.5292350000000002E-2</v>
      </c>
      <c r="DE146">
        <v>0.26950531</v>
      </c>
      <c r="DF146">
        <v>-0.26887736000000001</v>
      </c>
      <c r="DG146">
        <v>0.1029841</v>
      </c>
      <c r="DH146">
        <v>-0.10235616</v>
      </c>
      <c r="DI146">
        <v>-0.19042195000000001</v>
      </c>
      <c r="DJ146">
        <v>7.7531719999999998E-2</v>
      </c>
      <c r="DK146">
        <v>-0.19522661999999999</v>
      </c>
      <c r="DL146">
        <v>-0.13095082</v>
      </c>
      <c r="DM146">
        <v>-6.0513240000000003E-2</v>
      </c>
      <c r="DN146">
        <v>0.50020885000000004</v>
      </c>
      <c r="DO146">
        <v>0.35778246000000002</v>
      </c>
      <c r="DP146">
        <v>-0.64273818000000005</v>
      </c>
      <c r="DQ146">
        <v>0.94671483000000001</v>
      </c>
      <c r="DR146">
        <v>-0.66113116000000005</v>
      </c>
      <c r="DS146">
        <v>7.7932630000000003E-2</v>
      </c>
      <c r="DT146">
        <v>-0.79014932000000004</v>
      </c>
      <c r="DU146">
        <v>1.3610861400000001</v>
      </c>
      <c r="DV146" s="10">
        <v>-0.64824150000000003</v>
      </c>
      <c r="DW146" s="8" t="s">
        <v>932</v>
      </c>
      <c r="DX146" t="s">
        <v>933</v>
      </c>
      <c r="DY146" s="10" t="s">
        <v>379</v>
      </c>
      <c r="DZ146" s="20">
        <v>36060</v>
      </c>
      <c r="EA146" s="21">
        <v>36225</v>
      </c>
      <c r="EB146" t="s">
        <v>934</v>
      </c>
      <c r="EC146" s="22">
        <v>44729</v>
      </c>
      <c r="ED146" t="b">
        <f t="shared" si="7"/>
        <v>1</v>
      </c>
    </row>
    <row r="147" spans="1:134" x14ac:dyDescent="0.2">
      <c r="A147" s="8" t="s">
        <v>935</v>
      </c>
      <c r="B147" s="8" t="s">
        <v>119</v>
      </c>
      <c r="C147" s="8" t="s">
        <v>154</v>
      </c>
      <c r="D147" s="2" t="s">
        <v>936</v>
      </c>
      <c r="E147" s="4">
        <v>0.34219958649947202</v>
      </c>
      <c r="F147" s="28" t="b">
        <v>0</v>
      </c>
      <c r="G147" s="29">
        <f t="shared" si="8"/>
        <v>3.6840745763552351E-4</v>
      </c>
      <c r="H147" s="5" t="b">
        <f t="shared" si="6"/>
        <v>0</v>
      </c>
      <c r="I147" s="8">
        <v>63</v>
      </c>
      <c r="J147">
        <v>0</v>
      </c>
      <c r="K147">
        <v>15</v>
      </c>
      <c r="L147">
        <v>1970</v>
      </c>
      <c r="M147">
        <v>6</v>
      </c>
      <c r="N147">
        <v>2</v>
      </c>
      <c r="O147">
        <v>21.933126583069502</v>
      </c>
      <c r="P147">
        <v>3</v>
      </c>
      <c r="Q147">
        <v>5</v>
      </c>
      <c r="R147">
        <v>1</v>
      </c>
      <c r="S147" s="10">
        <v>86.7</v>
      </c>
      <c r="T147" s="8">
        <v>0.91683658709772198</v>
      </c>
      <c r="U147">
        <v>-1.00517281761849</v>
      </c>
      <c r="V147">
        <v>-1.5481964736195899</v>
      </c>
      <c r="W147">
        <v>0.54987916611019505</v>
      </c>
      <c r="X147">
        <v>0.34522335867264098</v>
      </c>
      <c r="Y147">
        <v>-0.70788554533318204</v>
      </c>
      <c r="Z147">
        <v>-0.98211062676463501</v>
      </c>
      <c r="AA147">
        <v>8.8725172209350497E-3</v>
      </c>
      <c r="AB147">
        <v>1.4079858992310099</v>
      </c>
      <c r="AC147">
        <v>-1.38724643350897</v>
      </c>
      <c r="AD147" s="10">
        <v>2.5897866666081901</v>
      </c>
      <c r="AE147" s="8">
        <v>0</v>
      </c>
      <c r="AF147">
        <v>0</v>
      </c>
      <c r="AG147">
        <v>0</v>
      </c>
      <c r="AH147">
        <v>0</v>
      </c>
      <c r="AI147">
        <v>0</v>
      </c>
      <c r="AJ147">
        <v>0</v>
      </c>
      <c r="AK147">
        <v>1</v>
      </c>
      <c r="AL147">
        <v>0</v>
      </c>
      <c r="AM147">
        <v>0</v>
      </c>
      <c r="AN147">
        <v>0</v>
      </c>
      <c r="AO147">
        <v>0</v>
      </c>
      <c r="AP147">
        <v>0</v>
      </c>
      <c r="AQ147">
        <v>0</v>
      </c>
      <c r="AR147">
        <v>0</v>
      </c>
      <c r="AS147">
        <v>0</v>
      </c>
      <c r="AT147">
        <v>0</v>
      </c>
      <c r="AU147">
        <v>0</v>
      </c>
      <c r="AV147">
        <v>0</v>
      </c>
      <c r="AW147">
        <v>0</v>
      </c>
      <c r="AX147">
        <v>0</v>
      </c>
      <c r="AY147">
        <v>1</v>
      </c>
      <c r="AZ147">
        <v>0</v>
      </c>
      <c r="BA147">
        <v>1</v>
      </c>
      <c r="BB147">
        <v>0</v>
      </c>
      <c r="BC147">
        <v>1</v>
      </c>
      <c r="BD147">
        <v>0</v>
      </c>
      <c r="BE147">
        <v>1</v>
      </c>
      <c r="BF147">
        <v>0</v>
      </c>
      <c r="BG147">
        <v>0</v>
      </c>
      <c r="BH147">
        <v>0</v>
      </c>
      <c r="BI147">
        <v>0</v>
      </c>
      <c r="BJ147">
        <v>0</v>
      </c>
      <c r="BK147">
        <v>0</v>
      </c>
      <c r="BL147">
        <v>1</v>
      </c>
      <c r="BM147">
        <v>0</v>
      </c>
      <c r="BN147">
        <v>1</v>
      </c>
      <c r="BO147">
        <v>0</v>
      </c>
      <c r="BP147">
        <v>0</v>
      </c>
      <c r="BQ147">
        <v>1</v>
      </c>
      <c r="BR147">
        <v>0</v>
      </c>
      <c r="BS147">
        <v>0</v>
      </c>
      <c r="BT147" s="10">
        <v>0</v>
      </c>
      <c r="BU147">
        <v>-4.2648743800000002</v>
      </c>
      <c r="BV147">
        <v>0.17994256</v>
      </c>
      <c r="BW147">
        <v>2.5512239999999999E-2</v>
      </c>
      <c r="BX147">
        <v>1.7140852600000001</v>
      </c>
      <c r="BY147">
        <v>1.2451467300000001</v>
      </c>
      <c r="BZ147">
        <v>4.38303536</v>
      </c>
      <c r="CA147">
        <v>1.0542348399999999</v>
      </c>
      <c r="CB147">
        <v>2.36271349</v>
      </c>
      <c r="CC147">
        <v>0</v>
      </c>
      <c r="CD147">
        <v>1.26633956</v>
      </c>
      <c r="CE147">
        <v>1.2966537600000001</v>
      </c>
      <c r="CF147">
        <v>-0.34830556000000001</v>
      </c>
      <c r="CG147">
        <v>0.60595251999999999</v>
      </c>
      <c r="CH147">
        <v>-0.27080598</v>
      </c>
      <c r="CI147">
        <v>0.69837139000000004</v>
      </c>
      <c r="CJ147">
        <v>2.3914729999999999E-2</v>
      </c>
      <c r="CK147">
        <v>-0.35324707</v>
      </c>
      <c r="CL147">
        <v>-4.8291489999999999E-2</v>
      </c>
      <c r="CM147">
        <v>0.58076517999999999</v>
      </c>
      <c r="CN147">
        <v>0.72541518999999999</v>
      </c>
      <c r="CO147">
        <v>-0.20022939000000001</v>
      </c>
      <c r="CP147">
        <v>-0.43475793000000001</v>
      </c>
      <c r="CQ147">
        <v>0.34422587999999998</v>
      </c>
      <c r="CR147">
        <v>-0.48495226000000002</v>
      </c>
      <c r="CS147">
        <v>0.18250256000000001</v>
      </c>
      <c r="CT147">
        <v>-0.16623276000000001</v>
      </c>
      <c r="CU147">
        <v>-9.4743999999999995E-2</v>
      </c>
      <c r="CV147">
        <v>-1.1689752</v>
      </c>
      <c r="CW147">
        <v>-0.52188942000000005</v>
      </c>
      <c r="CX147">
        <v>0.65815442999999996</v>
      </c>
      <c r="CY147">
        <v>9.3649330000000003E-2</v>
      </c>
      <c r="CZ147">
        <v>-0.16819777</v>
      </c>
      <c r="DA147">
        <v>-0.25450494000000001</v>
      </c>
      <c r="DB147">
        <v>0.25513289</v>
      </c>
      <c r="DC147">
        <v>2.5920289999999999E-2</v>
      </c>
      <c r="DD147">
        <v>-2.5292350000000002E-2</v>
      </c>
      <c r="DE147">
        <v>0.26950531</v>
      </c>
      <c r="DF147">
        <v>-0.26887736000000001</v>
      </c>
      <c r="DG147">
        <v>0.1029841</v>
      </c>
      <c r="DH147">
        <v>-0.10235616</v>
      </c>
      <c r="DI147">
        <v>-0.19042195000000001</v>
      </c>
      <c r="DJ147">
        <v>7.7531719999999998E-2</v>
      </c>
      <c r="DK147">
        <v>-0.19522661999999999</v>
      </c>
      <c r="DL147">
        <v>-0.13095082</v>
      </c>
      <c r="DM147">
        <v>-6.0513240000000003E-2</v>
      </c>
      <c r="DN147">
        <v>0.50020885000000004</v>
      </c>
      <c r="DO147">
        <v>0.35778246000000002</v>
      </c>
      <c r="DP147">
        <v>-0.64273818000000005</v>
      </c>
      <c r="DQ147">
        <v>0.94671483000000001</v>
      </c>
      <c r="DR147">
        <v>-0.66113116000000005</v>
      </c>
      <c r="DS147">
        <v>7.7932630000000003E-2</v>
      </c>
      <c r="DT147">
        <v>-0.79014932000000004</v>
      </c>
      <c r="DU147">
        <v>1.3610861400000001</v>
      </c>
      <c r="DV147" s="10">
        <v>-0.64824150000000003</v>
      </c>
      <c r="DW147" s="8" t="s">
        <v>937</v>
      </c>
      <c r="DX147" t="s">
        <v>938</v>
      </c>
      <c r="DY147" s="10" t="s">
        <v>534</v>
      </c>
      <c r="DZ147" s="20">
        <v>37795</v>
      </c>
      <c r="EA147" s="21">
        <v>38580</v>
      </c>
      <c r="EB147" t="s">
        <v>939</v>
      </c>
      <c r="EC147" s="22">
        <v>43886</v>
      </c>
      <c r="ED147" t="b">
        <f t="shared" si="7"/>
        <v>1</v>
      </c>
    </row>
    <row r="148" spans="1:134" x14ac:dyDescent="0.2">
      <c r="A148" s="8" t="s">
        <v>940</v>
      </c>
      <c r="B148" s="8" t="s">
        <v>127</v>
      </c>
      <c r="C148" s="8" t="s">
        <v>195</v>
      </c>
      <c r="D148" s="2" t="s">
        <v>941</v>
      </c>
      <c r="E148" s="4">
        <v>0.52881651987156697</v>
      </c>
      <c r="F148" s="28" t="b">
        <v>0</v>
      </c>
      <c r="G148" s="29">
        <f t="shared" si="8"/>
        <v>5.0431945050349804E-4</v>
      </c>
      <c r="H148" s="5" t="b">
        <f t="shared" si="6"/>
        <v>0</v>
      </c>
      <c r="I148" s="8">
        <v>35</v>
      </c>
      <c r="J148">
        <v>0</v>
      </c>
      <c r="K148">
        <v>15</v>
      </c>
      <c r="L148">
        <v>1225</v>
      </c>
      <c r="M148">
        <v>4</v>
      </c>
      <c r="N148">
        <v>2</v>
      </c>
      <c r="O148">
        <v>81.908259935783406</v>
      </c>
      <c r="P148">
        <v>3</v>
      </c>
      <c r="Q148">
        <v>1</v>
      </c>
      <c r="R148">
        <v>2</v>
      </c>
      <c r="S148" s="10">
        <v>73.7</v>
      </c>
      <c r="T148" s="8">
        <v>-1.7134323103137701</v>
      </c>
      <c r="U148">
        <v>-1.00517281761849</v>
      </c>
      <c r="V148">
        <v>-1.5481964736195899</v>
      </c>
      <c r="W148">
        <v>-0.31860572084450101</v>
      </c>
      <c r="X148">
        <v>-0.29113306284374801</v>
      </c>
      <c r="Y148">
        <v>-0.70788554533318204</v>
      </c>
      <c r="Z148">
        <v>1.0816754215142399</v>
      </c>
      <c r="AA148">
        <v>8.8725172209350497E-3</v>
      </c>
      <c r="AB148">
        <v>-1.4988236991813999</v>
      </c>
      <c r="AC148">
        <v>-0.68484317603607703</v>
      </c>
      <c r="AD148" s="10">
        <v>-0.21523117683330001</v>
      </c>
      <c r="AE148" s="8">
        <v>0</v>
      </c>
      <c r="AF148">
        <v>0</v>
      </c>
      <c r="AG148">
        <v>0</v>
      </c>
      <c r="AH148">
        <v>0</v>
      </c>
      <c r="AI148">
        <v>0</v>
      </c>
      <c r="AJ148">
        <v>0</v>
      </c>
      <c r="AK148">
        <v>0</v>
      </c>
      <c r="AL148">
        <v>0</v>
      </c>
      <c r="AM148">
        <v>0</v>
      </c>
      <c r="AN148">
        <v>0</v>
      </c>
      <c r="AO148">
        <v>0</v>
      </c>
      <c r="AP148">
        <v>0</v>
      </c>
      <c r="AQ148">
        <v>0</v>
      </c>
      <c r="AR148">
        <v>0</v>
      </c>
      <c r="AS148">
        <v>0</v>
      </c>
      <c r="AT148">
        <v>0</v>
      </c>
      <c r="AU148">
        <v>0</v>
      </c>
      <c r="AV148">
        <v>1</v>
      </c>
      <c r="AW148">
        <v>0</v>
      </c>
      <c r="AX148">
        <v>0</v>
      </c>
      <c r="AY148">
        <v>1</v>
      </c>
      <c r="AZ148">
        <v>0</v>
      </c>
      <c r="BA148">
        <v>1</v>
      </c>
      <c r="BB148">
        <v>0</v>
      </c>
      <c r="BC148">
        <v>0</v>
      </c>
      <c r="BD148">
        <v>1</v>
      </c>
      <c r="BE148">
        <v>0</v>
      </c>
      <c r="BF148">
        <v>1</v>
      </c>
      <c r="BG148">
        <v>0</v>
      </c>
      <c r="BH148">
        <v>0</v>
      </c>
      <c r="BI148">
        <v>0</v>
      </c>
      <c r="BJ148">
        <v>1</v>
      </c>
      <c r="BK148">
        <v>0</v>
      </c>
      <c r="BL148">
        <v>0</v>
      </c>
      <c r="BM148">
        <v>0</v>
      </c>
      <c r="BN148">
        <v>0</v>
      </c>
      <c r="BO148">
        <v>1</v>
      </c>
      <c r="BP148">
        <v>0</v>
      </c>
      <c r="BQ148">
        <v>0</v>
      </c>
      <c r="BR148">
        <v>0</v>
      </c>
      <c r="BS148">
        <v>1</v>
      </c>
      <c r="BT148" s="10">
        <v>0</v>
      </c>
      <c r="BU148">
        <v>-4.2648743800000002</v>
      </c>
      <c r="BV148">
        <v>0.17994256</v>
      </c>
      <c r="BW148">
        <v>2.5512239999999999E-2</v>
      </c>
      <c r="BX148">
        <v>1.7140852600000001</v>
      </c>
      <c r="BY148">
        <v>1.2451467300000001</v>
      </c>
      <c r="BZ148">
        <v>4.38303536</v>
      </c>
      <c r="CA148">
        <v>1.0542348399999999</v>
      </c>
      <c r="CB148">
        <v>2.36271349</v>
      </c>
      <c r="CC148">
        <v>0</v>
      </c>
      <c r="CD148">
        <v>1.26633956</v>
      </c>
      <c r="CE148">
        <v>1.2966537600000001</v>
      </c>
      <c r="CF148">
        <v>-0.34830556000000001</v>
      </c>
      <c r="CG148">
        <v>0.60595251999999999</v>
      </c>
      <c r="CH148">
        <v>-0.27080598</v>
      </c>
      <c r="CI148">
        <v>0.69837139000000004</v>
      </c>
      <c r="CJ148">
        <v>2.3914729999999999E-2</v>
      </c>
      <c r="CK148">
        <v>-0.35324707</v>
      </c>
      <c r="CL148">
        <v>-4.8291489999999999E-2</v>
      </c>
      <c r="CM148">
        <v>0.58076517999999999</v>
      </c>
      <c r="CN148">
        <v>0.72541518999999999</v>
      </c>
      <c r="CO148">
        <v>-0.20022939000000001</v>
      </c>
      <c r="CP148">
        <v>-0.43475793000000001</v>
      </c>
      <c r="CQ148">
        <v>0.34422587999999998</v>
      </c>
      <c r="CR148">
        <v>-0.48495226000000002</v>
      </c>
      <c r="CS148">
        <v>0.18250256000000001</v>
      </c>
      <c r="CT148">
        <v>-0.16623276000000001</v>
      </c>
      <c r="CU148">
        <v>-9.4743999999999995E-2</v>
      </c>
      <c r="CV148">
        <v>-1.1689752</v>
      </c>
      <c r="CW148">
        <v>-0.52188942000000005</v>
      </c>
      <c r="CX148">
        <v>0.65815442999999996</v>
      </c>
      <c r="CY148">
        <v>9.3649330000000003E-2</v>
      </c>
      <c r="CZ148">
        <v>-0.16819777</v>
      </c>
      <c r="DA148">
        <v>-0.25450494000000001</v>
      </c>
      <c r="DB148">
        <v>0.25513289</v>
      </c>
      <c r="DC148">
        <v>2.5920289999999999E-2</v>
      </c>
      <c r="DD148">
        <v>-2.5292350000000002E-2</v>
      </c>
      <c r="DE148">
        <v>0.26950531</v>
      </c>
      <c r="DF148">
        <v>-0.26887736000000001</v>
      </c>
      <c r="DG148">
        <v>0.1029841</v>
      </c>
      <c r="DH148">
        <v>-0.10235616</v>
      </c>
      <c r="DI148">
        <v>-0.19042195000000001</v>
      </c>
      <c r="DJ148">
        <v>7.7531719999999998E-2</v>
      </c>
      <c r="DK148">
        <v>-0.19522661999999999</v>
      </c>
      <c r="DL148">
        <v>-0.13095082</v>
      </c>
      <c r="DM148">
        <v>-6.0513240000000003E-2</v>
      </c>
      <c r="DN148">
        <v>0.50020885000000004</v>
      </c>
      <c r="DO148">
        <v>0.35778246000000002</v>
      </c>
      <c r="DP148">
        <v>-0.64273818000000005</v>
      </c>
      <c r="DQ148">
        <v>0.94671483000000001</v>
      </c>
      <c r="DR148">
        <v>-0.66113116000000005</v>
      </c>
      <c r="DS148">
        <v>7.7932630000000003E-2</v>
      </c>
      <c r="DT148">
        <v>-0.79014932000000004</v>
      </c>
      <c r="DU148">
        <v>1.3610861400000001</v>
      </c>
      <c r="DV148" s="10">
        <v>-0.64824150000000003</v>
      </c>
      <c r="DW148" s="8" t="s">
        <v>942</v>
      </c>
      <c r="DX148" t="s">
        <v>943</v>
      </c>
      <c r="DY148" s="10" t="s">
        <v>301</v>
      </c>
      <c r="DZ148" s="20">
        <v>35036</v>
      </c>
      <c r="EA148" s="21">
        <v>37504</v>
      </c>
      <c r="EB148" t="s">
        <v>944</v>
      </c>
      <c r="EC148" s="22">
        <v>45039</v>
      </c>
      <c r="ED148" t="b">
        <f t="shared" si="7"/>
        <v>1</v>
      </c>
    </row>
    <row r="149" spans="1:134" x14ac:dyDescent="0.2">
      <c r="A149" s="8" t="s">
        <v>945</v>
      </c>
      <c r="B149" s="8" t="s">
        <v>119</v>
      </c>
      <c r="C149" s="8" t="s">
        <v>120</v>
      </c>
      <c r="D149" s="2" t="s">
        <v>946</v>
      </c>
      <c r="E149" s="4">
        <v>0.77298724180936895</v>
      </c>
      <c r="F149" s="28" t="b">
        <v>1</v>
      </c>
      <c r="G149" s="29">
        <f t="shared" si="8"/>
        <v>7.3543006334883853E-3</v>
      </c>
      <c r="H149" s="5" t="b">
        <f t="shared" si="6"/>
        <v>0</v>
      </c>
      <c r="I149" s="8">
        <v>69</v>
      </c>
      <c r="J149">
        <v>1</v>
      </c>
      <c r="K149">
        <v>39</v>
      </c>
      <c r="L149">
        <v>2211</v>
      </c>
      <c r="M149">
        <v>0</v>
      </c>
      <c r="N149">
        <v>2</v>
      </c>
      <c r="O149">
        <v>73.993620904684605</v>
      </c>
      <c r="P149">
        <v>3</v>
      </c>
      <c r="Q149">
        <v>2</v>
      </c>
      <c r="R149">
        <v>2</v>
      </c>
      <c r="S149" s="10">
        <v>74.400000000000006</v>
      </c>
      <c r="T149" s="8">
        <v>1.48046563654304</v>
      </c>
      <c r="U149">
        <v>7.5957643648752104E-3</v>
      </c>
      <c r="V149">
        <v>1.5527186414958001</v>
      </c>
      <c r="W149">
        <v>0.830825283903594</v>
      </c>
      <c r="X149">
        <v>-1.5638459058765199</v>
      </c>
      <c r="Y149">
        <v>-0.70788554533318204</v>
      </c>
      <c r="Z149">
        <v>0.80932718823088601</v>
      </c>
      <c r="AA149">
        <v>8.8725172209350497E-3</v>
      </c>
      <c r="AB149">
        <v>-0.772121299578298</v>
      </c>
      <c r="AC149">
        <v>-0.68484317603607703</v>
      </c>
      <c r="AD149" s="10">
        <v>-6.4191754494141801E-2</v>
      </c>
      <c r="AE149" s="8">
        <v>0</v>
      </c>
      <c r="AF149">
        <v>0</v>
      </c>
      <c r="AG149">
        <v>0</v>
      </c>
      <c r="AH149">
        <v>0</v>
      </c>
      <c r="AI149">
        <v>0</v>
      </c>
      <c r="AJ149">
        <v>0</v>
      </c>
      <c r="AK149">
        <v>0</v>
      </c>
      <c r="AL149">
        <v>0</v>
      </c>
      <c r="AM149">
        <v>0</v>
      </c>
      <c r="AN149">
        <v>0</v>
      </c>
      <c r="AO149">
        <v>0</v>
      </c>
      <c r="AP149">
        <v>0</v>
      </c>
      <c r="AQ149">
        <v>1</v>
      </c>
      <c r="AR149">
        <v>0</v>
      </c>
      <c r="AS149">
        <v>0</v>
      </c>
      <c r="AT149">
        <v>0</v>
      </c>
      <c r="AU149">
        <v>0</v>
      </c>
      <c r="AV149">
        <v>0</v>
      </c>
      <c r="AW149">
        <v>0</v>
      </c>
      <c r="AX149">
        <v>0</v>
      </c>
      <c r="AY149">
        <v>1</v>
      </c>
      <c r="AZ149">
        <v>0</v>
      </c>
      <c r="BA149">
        <v>1</v>
      </c>
      <c r="BB149">
        <v>0</v>
      </c>
      <c r="BC149">
        <v>1</v>
      </c>
      <c r="BD149">
        <v>0</v>
      </c>
      <c r="BE149">
        <v>0</v>
      </c>
      <c r="BF149">
        <v>1</v>
      </c>
      <c r="BG149">
        <v>0</v>
      </c>
      <c r="BH149">
        <v>0</v>
      </c>
      <c r="BI149">
        <v>0</v>
      </c>
      <c r="BJ149">
        <v>0</v>
      </c>
      <c r="BK149">
        <v>0</v>
      </c>
      <c r="BL149">
        <v>1</v>
      </c>
      <c r="BM149">
        <v>0</v>
      </c>
      <c r="BN149">
        <v>0</v>
      </c>
      <c r="BO149">
        <v>1</v>
      </c>
      <c r="BP149">
        <v>0</v>
      </c>
      <c r="BQ149">
        <v>0</v>
      </c>
      <c r="BR149">
        <v>0</v>
      </c>
      <c r="BS149">
        <v>1</v>
      </c>
      <c r="BT149" s="10">
        <v>0</v>
      </c>
      <c r="BU149">
        <v>-4.2648743800000002</v>
      </c>
      <c r="BV149">
        <v>0.17994256</v>
      </c>
      <c r="BW149">
        <v>2.5512239999999999E-2</v>
      </c>
      <c r="BX149">
        <v>1.7140852600000001</v>
      </c>
      <c r="BY149">
        <v>1.2451467300000001</v>
      </c>
      <c r="BZ149">
        <v>4.38303536</v>
      </c>
      <c r="CA149">
        <v>1.0542348399999999</v>
      </c>
      <c r="CB149">
        <v>2.36271349</v>
      </c>
      <c r="CC149">
        <v>0</v>
      </c>
      <c r="CD149">
        <v>1.26633956</v>
      </c>
      <c r="CE149">
        <v>1.2966537600000001</v>
      </c>
      <c r="CF149">
        <v>-0.34830556000000001</v>
      </c>
      <c r="CG149">
        <v>0.60595251999999999</v>
      </c>
      <c r="CH149">
        <v>-0.27080598</v>
      </c>
      <c r="CI149">
        <v>0.69837139000000004</v>
      </c>
      <c r="CJ149">
        <v>2.3914729999999999E-2</v>
      </c>
      <c r="CK149">
        <v>-0.35324707</v>
      </c>
      <c r="CL149">
        <v>-4.8291489999999999E-2</v>
      </c>
      <c r="CM149">
        <v>0.58076517999999999</v>
      </c>
      <c r="CN149">
        <v>0.72541518999999999</v>
      </c>
      <c r="CO149">
        <v>-0.20022939000000001</v>
      </c>
      <c r="CP149">
        <v>-0.43475793000000001</v>
      </c>
      <c r="CQ149">
        <v>0.34422587999999998</v>
      </c>
      <c r="CR149">
        <v>-0.48495226000000002</v>
      </c>
      <c r="CS149">
        <v>0.18250256000000001</v>
      </c>
      <c r="CT149">
        <v>-0.16623276000000001</v>
      </c>
      <c r="CU149">
        <v>-9.4743999999999995E-2</v>
      </c>
      <c r="CV149">
        <v>-1.1689752</v>
      </c>
      <c r="CW149">
        <v>-0.52188942000000005</v>
      </c>
      <c r="CX149">
        <v>0.65815442999999996</v>
      </c>
      <c r="CY149">
        <v>9.3649330000000003E-2</v>
      </c>
      <c r="CZ149">
        <v>-0.16819777</v>
      </c>
      <c r="DA149">
        <v>-0.25450494000000001</v>
      </c>
      <c r="DB149">
        <v>0.25513289</v>
      </c>
      <c r="DC149">
        <v>2.5920289999999999E-2</v>
      </c>
      <c r="DD149">
        <v>-2.5292350000000002E-2</v>
      </c>
      <c r="DE149">
        <v>0.26950531</v>
      </c>
      <c r="DF149">
        <v>-0.26887736000000001</v>
      </c>
      <c r="DG149">
        <v>0.1029841</v>
      </c>
      <c r="DH149">
        <v>-0.10235616</v>
      </c>
      <c r="DI149">
        <v>-0.19042195000000001</v>
      </c>
      <c r="DJ149">
        <v>7.7531719999999998E-2</v>
      </c>
      <c r="DK149">
        <v>-0.19522661999999999</v>
      </c>
      <c r="DL149">
        <v>-0.13095082</v>
      </c>
      <c r="DM149">
        <v>-6.0513240000000003E-2</v>
      </c>
      <c r="DN149">
        <v>0.50020885000000004</v>
      </c>
      <c r="DO149">
        <v>0.35778246000000002</v>
      </c>
      <c r="DP149">
        <v>-0.64273818000000005</v>
      </c>
      <c r="DQ149">
        <v>0.94671483000000001</v>
      </c>
      <c r="DR149">
        <v>-0.66113116000000005</v>
      </c>
      <c r="DS149">
        <v>7.7932630000000003E-2</v>
      </c>
      <c r="DT149">
        <v>-0.79014932000000004</v>
      </c>
      <c r="DU149">
        <v>1.3610861400000001</v>
      </c>
      <c r="DV149" s="10">
        <v>-0.64824150000000003</v>
      </c>
      <c r="DW149" s="8" t="s">
        <v>947</v>
      </c>
      <c r="DX149" t="s">
        <v>948</v>
      </c>
      <c r="DY149" s="10" t="s">
        <v>284</v>
      </c>
      <c r="DZ149" s="20">
        <v>37012</v>
      </c>
      <c r="EA149" s="21">
        <v>39744</v>
      </c>
      <c r="EB149" t="s">
        <v>949</v>
      </c>
      <c r="EC149" s="22">
        <v>45052</v>
      </c>
      <c r="ED149" t="b">
        <f t="shared" si="7"/>
        <v>0</v>
      </c>
    </row>
    <row r="150" spans="1:134" x14ac:dyDescent="0.2">
      <c r="A150" s="8" t="s">
        <v>950</v>
      </c>
      <c r="B150" s="8" t="s">
        <v>168</v>
      </c>
      <c r="C150" s="8" t="s">
        <v>120</v>
      </c>
      <c r="D150" s="2">
        <f>1-439-447-4899</f>
        <v>-5784</v>
      </c>
      <c r="E150" s="4">
        <v>0.48777475193857101</v>
      </c>
      <c r="F150" s="28" t="b">
        <v>0</v>
      </c>
      <c r="G150" s="29">
        <f t="shared" si="8"/>
        <v>0.2416069239701012</v>
      </c>
      <c r="H150" s="5" t="b">
        <f t="shared" si="6"/>
        <v>0</v>
      </c>
      <c r="I150" s="8">
        <v>70</v>
      </c>
      <c r="J150">
        <v>0</v>
      </c>
      <c r="K150">
        <v>36</v>
      </c>
      <c r="L150">
        <v>2369</v>
      </c>
      <c r="M150">
        <v>6</v>
      </c>
      <c r="N150">
        <v>2</v>
      </c>
      <c r="O150">
        <v>50.554042635952399</v>
      </c>
      <c r="P150">
        <v>2</v>
      </c>
      <c r="Q150">
        <v>5</v>
      </c>
      <c r="R150">
        <v>2</v>
      </c>
      <c r="S150" s="10">
        <v>80</v>
      </c>
      <c r="T150" s="8">
        <v>1.5744038114505901</v>
      </c>
      <c r="U150">
        <v>-1.00517281761849</v>
      </c>
      <c r="V150">
        <v>1.1651042521063699</v>
      </c>
      <c r="W150">
        <v>1.0150140250295501</v>
      </c>
      <c r="X150">
        <v>0.34522335867264098</v>
      </c>
      <c r="Y150">
        <v>-0.70788554533318204</v>
      </c>
      <c r="Z150">
        <v>2.7549989860386698E-3</v>
      </c>
      <c r="AA150">
        <v>-0.70092886045385905</v>
      </c>
      <c r="AB150">
        <v>1.4079858992310099</v>
      </c>
      <c r="AC150">
        <v>-0.68484317603607703</v>
      </c>
      <c r="AD150" s="10">
        <v>1.14412362421911</v>
      </c>
      <c r="AE150" s="8">
        <v>0</v>
      </c>
      <c r="AF150">
        <v>1</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1</v>
      </c>
      <c r="BA150">
        <v>1</v>
      </c>
      <c r="BB150">
        <v>0</v>
      </c>
      <c r="BC150">
        <v>0</v>
      </c>
      <c r="BD150">
        <v>1</v>
      </c>
      <c r="BE150">
        <v>1</v>
      </c>
      <c r="BF150">
        <v>0</v>
      </c>
      <c r="BG150">
        <v>0</v>
      </c>
      <c r="BH150">
        <v>0</v>
      </c>
      <c r="BI150">
        <v>0</v>
      </c>
      <c r="BJ150">
        <v>0</v>
      </c>
      <c r="BK150">
        <v>1</v>
      </c>
      <c r="BL150">
        <v>0</v>
      </c>
      <c r="BM150">
        <v>0</v>
      </c>
      <c r="BN150">
        <v>0</v>
      </c>
      <c r="BO150">
        <v>0</v>
      </c>
      <c r="BP150">
        <v>1</v>
      </c>
      <c r="BQ150">
        <v>0</v>
      </c>
      <c r="BR150">
        <v>1</v>
      </c>
      <c r="BS150">
        <v>0</v>
      </c>
      <c r="BT150" s="10">
        <v>0</v>
      </c>
      <c r="BU150">
        <v>-4.2648743800000002</v>
      </c>
      <c r="BV150">
        <v>0.17994256</v>
      </c>
      <c r="BW150">
        <v>2.5512239999999999E-2</v>
      </c>
      <c r="BX150">
        <v>1.7140852600000001</v>
      </c>
      <c r="BY150">
        <v>1.2451467300000001</v>
      </c>
      <c r="BZ150">
        <v>4.38303536</v>
      </c>
      <c r="CA150">
        <v>1.0542348399999999</v>
      </c>
      <c r="CB150">
        <v>2.36271349</v>
      </c>
      <c r="CC150">
        <v>0</v>
      </c>
      <c r="CD150">
        <v>1.26633956</v>
      </c>
      <c r="CE150">
        <v>1.2966537600000001</v>
      </c>
      <c r="CF150">
        <v>-0.34830556000000001</v>
      </c>
      <c r="CG150">
        <v>0.60595251999999999</v>
      </c>
      <c r="CH150">
        <v>-0.27080598</v>
      </c>
      <c r="CI150">
        <v>0.69837139000000004</v>
      </c>
      <c r="CJ150">
        <v>2.3914729999999999E-2</v>
      </c>
      <c r="CK150">
        <v>-0.35324707</v>
      </c>
      <c r="CL150">
        <v>-4.8291489999999999E-2</v>
      </c>
      <c r="CM150">
        <v>0.58076517999999999</v>
      </c>
      <c r="CN150">
        <v>0.72541518999999999</v>
      </c>
      <c r="CO150">
        <v>-0.20022939000000001</v>
      </c>
      <c r="CP150">
        <v>-0.43475793000000001</v>
      </c>
      <c r="CQ150">
        <v>0.34422587999999998</v>
      </c>
      <c r="CR150">
        <v>-0.48495226000000002</v>
      </c>
      <c r="CS150">
        <v>0.18250256000000001</v>
      </c>
      <c r="CT150">
        <v>-0.16623276000000001</v>
      </c>
      <c r="CU150">
        <v>-9.4743999999999995E-2</v>
      </c>
      <c r="CV150">
        <v>-1.1689752</v>
      </c>
      <c r="CW150">
        <v>-0.52188942000000005</v>
      </c>
      <c r="CX150">
        <v>0.65815442999999996</v>
      </c>
      <c r="CY150">
        <v>9.3649330000000003E-2</v>
      </c>
      <c r="CZ150">
        <v>-0.16819777</v>
      </c>
      <c r="DA150">
        <v>-0.25450494000000001</v>
      </c>
      <c r="DB150">
        <v>0.25513289</v>
      </c>
      <c r="DC150">
        <v>2.5920289999999999E-2</v>
      </c>
      <c r="DD150">
        <v>-2.5292350000000002E-2</v>
      </c>
      <c r="DE150">
        <v>0.26950531</v>
      </c>
      <c r="DF150">
        <v>-0.26887736000000001</v>
      </c>
      <c r="DG150">
        <v>0.1029841</v>
      </c>
      <c r="DH150">
        <v>-0.10235616</v>
      </c>
      <c r="DI150">
        <v>-0.19042195000000001</v>
      </c>
      <c r="DJ150">
        <v>7.7531719999999998E-2</v>
      </c>
      <c r="DK150">
        <v>-0.19522661999999999</v>
      </c>
      <c r="DL150">
        <v>-0.13095082</v>
      </c>
      <c r="DM150">
        <v>-6.0513240000000003E-2</v>
      </c>
      <c r="DN150">
        <v>0.50020885000000004</v>
      </c>
      <c r="DO150">
        <v>0.35778246000000002</v>
      </c>
      <c r="DP150">
        <v>-0.64273818000000005</v>
      </c>
      <c r="DQ150">
        <v>0.94671483000000001</v>
      </c>
      <c r="DR150">
        <v>-0.66113116000000005</v>
      </c>
      <c r="DS150">
        <v>7.7932630000000003E-2</v>
      </c>
      <c r="DT150">
        <v>-0.79014932000000004</v>
      </c>
      <c r="DU150">
        <v>1.3610861400000001</v>
      </c>
      <c r="DV150" s="10">
        <v>-0.64824150000000003</v>
      </c>
      <c r="DW150" s="8" t="s">
        <v>951</v>
      </c>
      <c r="DX150" t="s">
        <v>952</v>
      </c>
      <c r="DY150" s="10" t="s">
        <v>373</v>
      </c>
      <c r="DZ150" s="20">
        <v>37307</v>
      </c>
      <c r="EA150" s="21">
        <v>38579</v>
      </c>
      <c r="EB150" t="s">
        <v>953</v>
      </c>
      <c r="EC150" s="22">
        <v>43695</v>
      </c>
      <c r="ED150" t="b">
        <f t="shared" si="7"/>
        <v>1</v>
      </c>
    </row>
    <row r="151" spans="1:134" x14ac:dyDescent="0.2">
      <c r="A151" s="8" t="s">
        <v>954</v>
      </c>
      <c r="B151" s="8" t="s">
        <v>127</v>
      </c>
      <c r="C151" s="8" t="s">
        <v>399</v>
      </c>
      <c r="D151" s="2" t="s">
        <v>955</v>
      </c>
      <c r="E151" s="4">
        <v>0.53957266023065498</v>
      </c>
      <c r="F151" s="28" t="b">
        <v>0</v>
      </c>
      <c r="G151" s="29">
        <f t="shared" si="8"/>
        <v>0.9991151575983136</v>
      </c>
      <c r="H151" s="5" t="b">
        <f t="shared" si="6"/>
        <v>1</v>
      </c>
      <c r="I151" s="8">
        <v>48</v>
      </c>
      <c r="J151">
        <v>1</v>
      </c>
      <c r="K151">
        <v>34</v>
      </c>
      <c r="L151">
        <v>1523</v>
      </c>
      <c r="M151">
        <v>9</v>
      </c>
      <c r="N151">
        <v>5</v>
      </c>
      <c r="O151">
        <v>69.7863301153278</v>
      </c>
      <c r="P151">
        <v>5</v>
      </c>
      <c r="Q151">
        <v>1</v>
      </c>
      <c r="R151">
        <v>4</v>
      </c>
      <c r="S151" s="10">
        <v>64.2</v>
      </c>
      <c r="T151" s="8">
        <v>-0.49223603651558001</v>
      </c>
      <c r="U151">
        <v>7.5957643648752104E-3</v>
      </c>
      <c r="V151">
        <v>0.90669465918009495</v>
      </c>
      <c r="W151">
        <v>2.8788233937377401E-2</v>
      </c>
      <c r="X151">
        <v>1.2997579909472201</v>
      </c>
      <c r="Y151">
        <v>1.38181348148064</v>
      </c>
      <c r="Z151">
        <v>0.66455138621536902</v>
      </c>
      <c r="AA151">
        <v>1.4284752725705201</v>
      </c>
      <c r="AB151">
        <v>-1.4988236991813999</v>
      </c>
      <c r="AC151">
        <v>0.71996333890972197</v>
      </c>
      <c r="AD151" s="10">
        <v>-2.26505190857901</v>
      </c>
      <c r="AE151" s="8">
        <v>1</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1</v>
      </c>
      <c r="BA151">
        <v>1</v>
      </c>
      <c r="BB151">
        <v>0</v>
      </c>
      <c r="BC151">
        <v>0</v>
      </c>
      <c r="BD151">
        <v>1</v>
      </c>
      <c r="BE151">
        <v>1</v>
      </c>
      <c r="BF151">
        <v>0</v>
      </c>
      <c r="BG151">
        <v>0</v>
      </c>
      <c r="BH151">
        <v>0</v>
      </c>
      <c r="BI151">
        <v>1</v>
      </c>
      <c r="BJ151">
        <v>0</v>
      </c>
      <c r="BK151">
        <v>0</v>
      </c>
      <c r="BL151">
        <v>0</v>
      </c>
      <c r="BM151">
        <v>0</v>
      </c>
      <c r="BN151">
        <v>1</v>
      </c>
      <c r="BO151">
        <v>0</v>
      </c>
      <c r="BP151">
        <v>0</v>
      </c>
      <c r="BQ151">
        <v>0</v>
      </c>
      <c r="BR151">
        <v>0</v>
      </c>
      <c r="BS151">
        <v>1</v>
      </c>
      <c r="BT151" s="10">
        <v>0</v>
      </c>
      <c r="BU151">
        <v>-4.2648743800000002</v>
      </c>
      <c r="BV151">
        <v>0.17994256</v>
      </c>
      <c r="BW151">
        <v>2.5512239999999999E-2</v>
      </c>
      <c r="BX151">
        <v>1.7140852600000001</v>
      </c>
      <c r="BY151">
        <v>1.2451467300000001</v>
      </c>
      <c r="BZ151">
        <v>4.38303536</v>
      </c>
      <c r="CA151">
        <v>1.0542348399999999</v>
      </c>
      <c r="CB151">
        <v>2.36271349</v>
      </c>
      <c r="CC151">
        <v>0</v>
      </c>
      <c r="CD151">
        <v>1.26633956</v>
      </c>
      <c r="CE151">
        <v>1.2966537600000001</v>
      </c>
      <c r="CF151">
        <v>-0.34830556000000001</v>
      </c>
      <c r="CG151">
        <v>0.60595251999999999</v>
      </c>
      <c r="CH151">
        <v>-0.27080598</v>
      </c>
      <c r="CI151">
        <v>0.69837139000000004</v>
      </c>
      <c r="CJ151">
        <v>2.3914729999999999E-2</v>
      </c>
      <c r="CK151">
        <v>-0.35324707</v>
      </c>
      <c r="CL151">
        <v>-4.8291489999999999E-2</v>
      </c>
      <c r="CM151">
        <v>0.58076517999999999</v>
      </c>
      <c r="CN151">
        <v>0.72541518999999999</v>
      </c>
      <c r="CO151">
        <v>-0.20022939000000001</v>
      </c>
      <c r="CP151">
        <v>-0.43475793000000001</v>
      </c>
      <c r="CQ151">
        <v>0.34422587999999998</v>
      </c>
      <c r="CR151">
        <v>-0.48495226000000002</v>
      </c>
      <c r="CS151">
        <v>0.18250256000000001</v>
      </c>
      <c r="CT151">
        <v>-0.16623276000000001</v>
      </c>
      <c r="CU151">
        <v>-9.4743999999999995E-2</v>
      </c>
      <c r="CV151">
        <v>-1.1689752</v>
      </c>
      <c r="CW151">
        <v>-0.52188942000000005</v>
      </c>
      <c r="CX151">
        <v>0.65815442999999996</v>
      </c>
      <c r="CY151">
        <v>9.3649330000000003E-2</v>
      </c>
      <c r="CZ151">
        <v>-0.16819777</v>
      </c>
      <c r="DA151">
        <v>-0.25450494000000001</v>
      </c>
      <c r="DB151">
        <v>0.25513289</v>
      </c>
      <c r="DC151">
        <v>2.5920289999999999E-2</v>
      </c>
      <c r="DD151">
        <v>-2.5292350000000002E-2</v>
      </c>
      <c r="DE151">
        <v>0.26950531</v>
      </c>
      <c r="DF151">
        <v>-0.26887736000000001</v>
      </c>
      <c r="DG151">
        <v>0.1029841</v>
      </c>
      <c r="DH151">
        <v>-0.10235616</v>
      </c>
      <c r="DI151">
        <v>-0.19042195000000001</v>
      </c>
      <c r="DJ151">
        <v>7.7531719999999998E-2</v>
      </c>
      <c r="DK151">
        <v>-0.19522661999999999</v>
      </c>
      <c r="DL151">
        <v>-0.13095082</v>
      </c>
      <c r="DM151">
        <v>-6.0513240000000003E-2</v>
      </c>
      <c r="DN151">
        <v>0.50020885000000004</v>
      </c>
      <c r="DO151">
        <v>0.35778246000000002</v>
      </c>
      <c r="DP151">
        <v>-0.64273818000000005</v>
      </c>
      <c r="DQ151">
        <v>0.94671483000000001</v>
      </c>
      <c r="DR151">
        <v>-0.66113116000000005</v>
      </c>
      <c r="DS151">
        <v>7.7932630000000003E-2</v>
      </c>
      <c r="DT151">
        <v>-0.79014932000000004</v>
      </c>
      <c r="DU151">
        <v>1.3610861400000001</v>
      </c>
      <c r="DV151" s="10">
        <v>-0.64824150000000003</v>
      </c>
      <c r="DW151" s="8" t="s">
        <v>956</v>
      </c>
      <c r="DX151" t="s">
        <v>957</v>
      </c>
      <c r="DY151" s="10" t="s">
        <v>354</v>
      </c>
      <c r="DZ151" s="20">
        <v>37877</v>
      </c>
      <c r="EA151" s="21">
        <v>39450</v>
      </c>
      <c r="EB151" t="s">
        <v>958</v>
      </c>
      <c r="EC151" s="22">
        <v>44968</v>
      </c>
      <c r="ED151" t="b">
        <f t="shared" si="7"/>
        <v>0</v>
      </c>
    </row>
    <row r="152" spans="1:134" x14ac:dyDescent="0.2">
      <c r="A152" s="8" t="s">
        <v>959</v>
      </c>
      <c r="B152" s="8" t="s">
        <v>119</v>
      </c>
      <c r="C152" s="8" t="s">
        <v>209</v>
      </c>
      <c r="D152" s="2" t="s">
        <v>960</v>
      </c>
      <c r="E152" s="4">
        <v>0.424055674564836</v>
      </c>
      <c r="F152" s="28" t="b">
        <v>0</v>
      </c>
      <c r="G152" s="29">
        <f t="shared" si="8"/>
        <v>4.8780666486230657E-6</v>
      </c>
      <c r="H152" s="5" t="b">
        <f t="shared" si="6"/>
        <v>0</v>
      </c>
      <c r="I152" s="8">
        <v>62</v>
      </c>
      <c r="J152">
        <v>1</v>
      </c>
      <c r="K152">
        <v>20</v>
      </c>
      <c r="L152">
        <v>199</v>
      </c>
      <c r="M152">
        <v>2</v>
      </c>
      <c r="N152">
        <v>3</v>
      </c>
      <c r="O152">
        <v>22.102837282418299</v>
      </c>
      <c r="P152">
        <v>4</v>
      </c>
      <c r="Q152">
        <v>1</v>
      </c>
      <c r="R152">
        <v>5</v>
      </c>
      <c r="S152" s="10">
        <v>77.5</v>
      </c>
      <c r="T152" s="8">
        <v>0.82289841219016902</v>
      </c>
      <c r="U152">
        <v>7.5957643648752104E-3</v>
      </c>
      <c r="V152">
        <v>-0.90217249130388599</v>
      </c>
      <c r="W152">
        <v>-1.5146667866371399</v>
      </c>
      <c r="X152">
        <v>-0.92748948436013701</v>
      </c>
      <c r="Y152">
        <v>-1.13192030619081E-2</v>
      </c>
      <c r="Z152">
        <v>-0.97627076357500298</v>
      </c>
      <c r="AA152">
        <v>0.71867389489572897</v>
      </c>
      <c r="AB152">
        <v>-1.4988236991813999</v>
      </c>
      <c r="AC152">
        <v>1.42236659638262</v>
      </c>
      <c r="AD152" s="10">
        <v>0.60469711586498298</v>
      </c>
      <c r="AE152" s="8">
        <v>0</v>
      </c>
      <c r="AF152">
        <v>0</v>
      </c>
      <c r="AG152">
        <v>0</v>
      </c>
      <c r="AH152">
        <v>0</v>
      </c>
      <c r="AI152">
        <v>0</v>
      </c>
      <c r="AJ152">
        <v>0</v>
      </c>
      <c r="AK152">
        <v>0</v>
      </c>
      <c r="AL152">
        <v>1</v>
      </c>
      <c r="AM152">
        <v>0</v>
      </c>
      <c r="AN152">
        <v>0</v>
      </c>
      <c r="AO152">
        <v>0</v>
      </c>
      <c r="AP152">
        <v>0</v>
      </c>
      <c r="AQ152">
        <v>0</v>
      </c>
      <c r="AR152">
        <v>0</v>
      </c>
      <c r="AS152">
        <v>0</v>
      </c>
      <c r="AT152">
        <v>0</v>
      </c>
      <c r="AU152">
        <v>0</v>
      </c>
      <c r="AV152">
        <v>0</v>
      </c>
      <c r="AW152">
        <v>0</v>
      </c>
      <c r="AX152">
        <v>0</v>
      </c>
      <c r="AY152">
        <v>0</v>
      </c>
      <c r="AZ152">
        <v>1</v>
      </c>
      <c r="BA152">
        <v>1</v>
      </c>
      <c r="BB152">
        <v>0</v>
      </c>
      <c r="BC152">
        <v>1</v>
      </c>
      <c r="BD152">
        <v>0</v>
      </c>
      <c r="BE152">
        <v>1</v>
      </c>
      <c r="BF152">
        <v>0</v>
      </c>
      <c r="BG152">
        <v>0</v>
      </c>
      <c r="BH152">
        <v>0</v>
      </c>
      <c r="BI152">
        <v>0</v>
      </c>
      <c r="BJ152">
        <v>1</v>
      </c>
      <c r="BK152">
        <v>0</v>
      </c>
      <c r="BL152">
        <v>0</v>
      </c>
      <c r="BM152">
        <v>0</v>
      </c>
      <c r="BN152">
        <v>1</v>
      </c>
      <c r="BO152">
        <v>0</v>
      </c>
      <c r="BP152">
        <v>0</v>
      </c>
      <c r="BQ152">
        <v>0</v>
      </c>
      <c r="BR152">
        <v>0</v>
      </c>
      <c r="BS152">
        <v>1</v>
      </c>
      <c r="BT152" s="10">
        <v>0</v>
      </c>
      <c r="BU152">
        <v>-4.2648743800000002</v>
      </c>
      <c r="BV152">
        <v>0.17994256</v>
      </c>
      <c r="BW152">
        <v>2.5512239999999999E-2</v>
      </c>
      <c r="BX152">
        <v>1.7140852600000001</v>
      </c>
      <c r="BY152">
        <v>1.2451467300000001</v>
      </c>
      <c r="BZ152">
        <v>4.38303536</v>
      </c>
      <c r="CA152">
        <v>1.0542348399999999</v>
      </c>
      <c r="CB152">
        <v>2.36271349</v>
      </c>
      <c r="CC152">
        <v>0</v>
      </c>
      <c r="CD152">
        <v>1.26633956</v>
      </c>
      <c r="CE152">
        <v>1.2966537600000001</v>
      </c>
      <c r="CF152">
        <v>-0.34830556000000001</v>
      </c>
      <c r="CG152">
        <v>0.60595251999999999</v>
      </c>
      <c r="CH152">
        <v>-0.27080598</v>
      </c>
      <c r="CI152">
        <v>0.69837139000000004</v>
      </c>
      <c r="CJ152">
        <v>2.3914729999999999E-2</v>
      </c>
      <c r="CK152">
        <v>-0.35324707</v>
      </c>
      <c r="CL152">
        <v>-4.8291489999999999E-2</v>
      </c>
      <c r="CM152">
        <v>0.58076517999999999</v>
      </c>
      <c r="CN152">
        <v>0.72541518999999999</v>
      </c>
      <c r="CO152">
        <v>-0.20022939000000001</v>
      </c>
      <c r="CP152">
        <v>-0.43475793000000001</v>
      </c>
      <c r="CQ152">
        <v>0.34422587999999998</v>
      </c>
      <c r="CR152">
        <v>-0.48495226000000002</v>
      </c>
      <c r="CS152">
        <v>0.18250256000000001</v>
      </c>
      <c r="CT152">
        <v>-0.16623276000000001</v>
      </c>
      <c r="CU152">
        <v>-9.4743999999999995E-2</v>
      </c>
      <c r="CV152">
        <v>-1.1689752</v>
      </c>
      <c r="CW152">
        <v>-0.52188942000000005</v>
      </c>
      <c r="CX152">
        <v>0.65815442999999996</v>
      </c>
      <c r="CY152">
        <v>9.3649330000000003E-2</v>
      </c>
      <c r="CZ152">
        <v>-0.16819777</v>
      </c>
      <c r="DA152">
        <v>-0.25450494000000001</v>
      </c>
      <c r="DB152">
        <v>0.25513289</v>
      </c>
      <c r="DC152">
        <v>2.5920289999999999E-2</v>
      </c>
      <c r="DD152">
        <v>-2.5292350000000002E-2</v>
      </c>
      <c r="DE152">
        <v>0.26950531</v>
      </c>
      <c r="DF152">
        <v>-0.26887736000000001</v>
      </c>
      <c r="DG152">
        <v>0.1029841</v>
      </c>
      <c r="DH152">
        <v>-0.10235616</v>
      </c>
      <c r="DI152">
        <v>-0.19042195000000001</v>
      </c>
      <c r="DJ152">
        <v>7.7531719999999998E-2</v>
      </c>
      <c r="DK152">
        <v>-0.19522661999999999</v>
      </c>
      <c r="DL152">
        <v>-0.13095082</v>
      </c>
      <c r="DM152">
        <v>-6.0513240000000003E-2</v>
      </c>
      <c r="DN152">
        <v>0.50020885000000004</v>
      </c>
      <c r="DO152">
        <v>0.35778246000000002</v>
      </c>
      <c r="DP152">
        <v>-0.64273818000000005</v>
      </c>
      <c r="DQ152">
        <v>0.94671483000000001</v>
      </c>
      <c r="DR152">
        <v>-0.66113116000000005</v>
      </c>
      <c r="DS152">
        <v>7.7932630000000003E-2</v>
      </c>
      <c r="DT152">
        <v>-0.79014932000000004</v>
      </c>
      <c r="DU152">
        <v>1.3610861400000001</v>
      </c>
      <c r="DV152" s="10">
        <v>-0.64824150000000003</v>
      </c>
      <c r="DW152" s="8" t="s">
        <v>961</v>
      </c>
      <c r="DX152" t="s">
        <v>962</v>
      </c>
      <c r="DY152" s="10" t="s">
        <v>963</v>
      </c>
      <c r="DZ152" s="20">
        <v>34708</v>
      </c>
      <c r="EA152" s="21">
        <v>38715</v>
      </c>
      <c r="EB152" t="s">
        <v>964</v>
      </c>
      <c r="EC152" s="22">
        <v>44072</v>
      </c>
      <c r="ED152" t="b">
        <f t="shared" si="7"/>
        <v>1</v>
      </c>
    </row>
    <row r="153" spans="1:134" x14ac:dyDescent="0.2">
      <c r="A153" s="8" t="s">
        <v>965</v>
      </c>
      <c r="B153" s="8" t="s">
        <v>119</v>
      </c>
      <c r="C153" s="8" t="s">
        <v>188</v>
      </c>
      <c r="D153" s="2" t="s">
        <v>966</v>
      </c>
      <c r="E153" s="4">
        <v>0.61414536564414501</v>
      </c>
      <c r="F153" s="28" t="b">
        <v>1</v>
      </c>
      <c r="G153" s="29">
        <f t="shared" si="8"/>
        <v>9.7682855752945002E-4</v>
      </c>
      <c r="H153" s="5" t="b">
        <f t="shared" si="6"/>
        <v>0</v>
      </c>
      <c r="I153" s="8">
        <v>38</v>
      </c>
      <c r="J153">
        <v>2</v>
      </c>
      <c r="K153">
        <v>25</v>
      </c>
      <c r="L153">
        <v>775</v>
      </c>
      <c r="M153">
        <v>2</v>
      </c>
      <c r="N153">
        <v>2</v>
      </c>
      <c r="O153">
        <v>81.447682822072807</v>
      </c>
      <c r="P153">
        <v>2</v>
      </c>
      <c r="Q153">
        <v>3</v>
      </c>
      <c r="R153">
        <v>4</v>
      </c>
      <c r="S153" s="10">
        <v>69.599999999999994</v>
      </c>
      <c r="T153" s="8">
        <v>-1.4316177855911101</v>
      </c>
      <c r="U153">
        <v>1.0203643463482399</v>
      </c>
      <c r="V153">
        <v>-0.25614850898817798</v>
      </c>
      <c r="W153">
        <v>-0.84319390759566004</v>
      </c>
      <c r="X153">
        <v>-0.92748948436013701</v>
      </c>
      <c r="Y153">
        <v>-0.70788554533318204</v>
      </c>
      <c r="Z153">
        <v>1.0658266427238301</v>
      </c>
      <c r="AA153">
        <v>-0.70092886045385905</v>
      </c>
      <c r="AB153">
        <v>-4.5418899975194001E-2</v>
      </c>
      <c r="AC153">
        <v>0.71996333890972197</v>
      </c>
      <c r="AD153" s="10">
        <v>-1.09989065053408</v>
      </c>
      <c r="AE153" s="8">
        <v>0</v>
      </c>
      <c r="AF153">
        <v>0</v>
      </c>
      <c r="AG153">
        <v>0</v>
      </c>
      <c r="AH153">
        <v>0</v>
      </c>
      <c r="AI153">
        <v>0</v>
      </c>
      <c r="AJ153">
        <v>0</v>
      </c>
      <c r="AK153">
        <v>0</v>
      </c>
      <c r="AL153">
        <v>0</v>
      </c>
      <c r="AM153">
        <v>0</v>
      </c>
      <c r="AN153">
        <v>0</v>
      </c>
      <c r="AO153">
        <v>0</v>
      </c>
      <c r="AP153">
        <v>0</v>
      </c>
      <c r="AQ153">
        <v>0</v>
      </c>
      <c r="AR153">
        <v>0</v>
      </c>
      <c r="AS153">
        <v>1</v>
      </c>
      <c r="AT153">
        <v>0</v>
      </c>
      <c r="AU153">
        <v>0</v>
      </c>
      <c r="AV153">
        <v>0</v>
      </c>
      <c r="AW153">
        <v>0</v>
      </c>
      <c r="AX153">
        <v>0</v>
      </c>
      <c r="AY153">
        <v>0</v>
      </c>
      <c r="AZ153">
        <v>1</v>
      </c>
      <c r="BA153">
        <v>0</v>
      </c>
      <c r="BB153">
        <v>1</v>
      </c>
      <c r="BC153">
        <v>1</v>
      </c>
      <c r="BD153">
        <v>0</v>
      </c>
      <c r="BE153">
        <v>0</v>
      </c>
      <c r="BF153">
        <v>1</v>
      </c>
      <c r="BG153">
        <v>0</v>
      </c>
      <c r="BH153">
        <v>1</v>
      </c>
      <c r="BI153">
        <v>0</v>
      </c>
      <c r="BJ153">
        <v>0</v>
      </c>
      <c r="BK153">
        <v>0</v>
      </c>
      <c r="BL153">
        <v>0</v>
      </c>
      <c r="BM153">
        <v>1</v>
      </c>
      <c r="BN153">
        <v>0</v>
      </c>
      <c r="BO153">
        <v>0</v>
      </c>
      <c r="BP153">
        <v>0</v>
      </c>
      <c r="BQ153">
        <v>0</v>
      </c>
      <c r="BR153">
        <v>0</v>
      </c>
      <c r="BS153">
        <v>0</v>
      </c>
      <c r="BT153" s="10">
        <v>1</v>
      </c>
      <c r="BU153">
        <v>-4.2648743800000002</v>
      </c>
      <c r="BV153">
        <v>0.17994256</v>
      </c>
      <c r="BW153">
        <v>2.5512239999999999E-2</v>
      </c>
      <c r="BX153">
        <v>1.7140852600000001</v>
      </c>
      <c r="BY153">
        <v>1.2451467300000001</v>
      </c>
      <c r="BZ153">
        <v>4.38303536</v>
      </c>
      <c r="CA153">
        <v>1.0542348399999999</v>
      </c>
      <c r="CB153">
        <v>2.36271349</v>
      </c>
      <c r="CC153">
        <v>0</v>
      </c>
      <c r="CD153">
        <v>1.26633956</v>
      </c>
      <c r="CE153">
        <v>1.2966537600000001</v>
      </c>
      <c r="CF153">
        <v>-0.34830556000000001</v>
      </c>
      <c r="CG153">
        <v>0.60595251999999999</v>
      </c>
      <c r="CH153">
        <v>-0.27080598</v>
      </c>
      <c r="CI153">
        <v>0.69837139000000004</v>
      </c>
      <c r="CJ153">
        <v>2.3914729999999999E-2</v>
      </c>
      <c r="CK153">
        <v>-0.35324707</v>
      </c>
      <c r="CL153">
        <v>-4.8291489999999999E-2</v>
      </c>
      <c r="CM153">
        <v>0.58076517999999999</v>
      </c>
      <c r="CN153">
        <v>0.72541518999999999</v>
      </c>
      <c r="CO153">
        <v>-0.20022939000000001</v>
      </c>
      <c r="CP153">
        <v>-0.43475793000000001</v>
      </c>
      <c r="CQ153">
        <v>0.34422587999999998</v>
      </c>
      <c r="CR153">
        <v>-0.48495226000000002</v>
      </c>
      <c r="CS153">
        <v>0.18250256000000001</v>
      </c>
      <c r="CT153">
        <v>-0.16623276000000001</v>
      </c>
      <c r="CU153">
        <v>-9.4743999999999995E-2</v>
      </c>
      <c r="CV153">
        <v>-1.1689752</v>
      </c>
      <c r="CW153">
        <v>-0.52188942000000005</v>
      </c>
      <c r="CX153">
        <v>0.65815442999999996</v>
      </c>
      <c r="CY153">
        <v>9.3649330000000003E-2</v>
      </c>
      <c r="CZ153">
        <v>-0.16819777</v>
      </c>
      <c r="DA153">
        <v>-0.25450494000000001</v>
      </c>
      <c r="DB153">
        <v>0.25513289</v>
      </c>
      <c r="DC153">
        <v>2.5920289999999999E-2</v>
      </c>
      <c r="DD153">
        <v>-2.5292350000000002E-2</v>
      </c>
      <c r="DE153">
        <v>0.26950531</v>
      </c>
      <c r="DF153">
        <v>-0.26887736000000001</v>
      </c>
      <c r="DG153">
        <v>0.1029841</v>
      </c>
      <c r="DH153">
        <v>-0.10235616</v>
      </c>
      <c r="DI153">
        <v>-0.19042195000000001</v>
      </c>
      <c r="DJ153">
        <v>7.7531719999999998E-2</v>
      </c>
      <c r="DK153">
        <v>-0.19522661999999999</v>
      </c>
      <c r="DL153">
        <v>-0.13095082</v>
      </c>
      <c r="DM153">
        <v>-6.0513240000000003E-2</v>
      </c>
      <c r="DN153">
        <v>0.50020885000000004</v>
      </c>
      <c r="DO153">
        <v>0.35778246000000002</v>
      </c>
      <c r="DP153">
        <v>-0.64273818000000005</v>
      </c>
      <c r="DQ153">
        <v>0.94671483000000001</v>
      </c>
      <c r="DR153">
        <v>-0.66113116000000005</v>
      </c>
      <c r="DS153">
        <v>7.7932630000000003E-2</v>
      </c>
      <c r="DT153">
        <v>-0.79014932000000004</v>
      </c>
      <c r="DU153">
        <v>1.3610861400000001</v>
      </c>
      <c r="DV153" s="10">
        <v>-0.64824150000000003</v>
      </c>
      <c r="DW153" s="8" t="s">
        <v>967</v>
      </c>
      <c r="DX153" t="s">
        <v>968</v>
      </c>
      <c r="DY153" s="10" t="s">
        <v>284</v>
      </c>
      <c r="DZ153" s="20">
        <v>36715</v>
      </c>
      <c r="EA153" s="21">
        <v>39370</v>
      </c>
      <c r="EB153" t="s">
        <v>969</v>
      </c>
      <c r="EC153" s="22">
        <v>44811</v>
      </c>
      <c r="ED153" t="b">
        <f t="shared" si="7"/>
        <v>0</v>
      </c>
    </row>
    <row r="154" spans="1:134" x14ac:dyDescent="0.2">
      <c r="A154" s="8" t="s">
        <v>970</v>
      </c>
      <c r="B154" s="8" t="s">
        <v>119</v>
      </c>
      <c r="C154" s="8" t="s">
        <v>128</v>
      </c>
      <c r="D154" s="2" t="s">
        <v>971</v>
      </c>
      <c r="E154" s="4">
        <v>0.50526145953754198</v>
      </c>
      <c r="F154" s="28" t="b">
        <v>0</v>
      </c>
      <c r="G154" s="29">
        <f t="shared" si="8"/>
        <v>4.251539148061185E-4</v>
      </c>
      <c r="H154" s="5" t="b">
        <f t="shared" si="6"/>
        <v>0</v>
      </c>
      <c r="I154" s="8">
        <v>54</v>
      </c>
      <c r="J154">
        <v>1</v>
      </c>
      <c r="K154">
        <v>29</v>
      </c>
      <c r="L154">
        <v>117</v>
      </c>
      <c r="M154">
        <v>3</v>
      </c>
      <c r="N154">
        <v>4</v>
      </c>
      <c r="O154">
        <v>48.022396435437798</v>
      </c>
      <c r="P154">
        <v>3</v>
      </c>
      <c r="Q154">
        <v>4</v>
      </c>
      <c r="R154">
        <v>5</v>
      </c>
      <c r="S154" s="10">
        <v>74.5</v>
      </c>
      <c r="T154" s="8">
        <v>7.1393012929740499E-2</v>
      </c>
      <c r="U154">
        <v>7.5957643648752104E-3</v>
      </c>
      <c r="V154">
        <v>0.260670676864387</v>
      </c>
      <c r="W154">
        <v>-1.61025841177846</v>
      </c>
      <c r="X154">
        <v>-0.60931127360194304</v>
      </c>
      <c r="Y154">
        <v>0.68524713920936597</v>
      </c>
      <c r="Z154">
        <v>-8.4360707403030602E-2</v>
      </c>
      <c r="AA154">
        <v>8.8725172209350497E-3</v>
      </c>
      <c r="AB154">
        <v>0.68128349962791002</v>
      </c>
      <c r="AC154">
        <v>1.42236659638262</v>
      </c>
      <c r="AD154" s="10">
        <v>-4.2614694159977699E-2</v>
      </c>
      <c r="AE154" s="8">
        <v>0</v>
      </c>
      <c r="AF154">
        <v>0</v>
      </c>
      <c r="AG154">
        <v>0</v>
      </c>
      <c r="AH154">
        <v>0</v>
      </c>
      <c r="AI154">
        <v>0</v>
      </c>
      <c r="AJ154">
        <v>0</v>
      </c>
      <c r="AK154">
        <v>0</v>
      </c>
      <c r="AL154">
        <v>0</v>
      </c>
      <c r="AM154">
        <v>0</v>
      </c>
      <c r="AN154">
        <v>0</v>
      </c>
      <c r="AO154">
        <v>0</v>
      </c>
      <c r="AP154">
        <v>0</v>
      </c>
      <c r="AQ154">
        <v>0</v>
      </c>
      <c r="AR154">
        <v>0</v>
      </c>
      <c r="AS154">
        <v>0</v>
      </c>
      <c r="AT154">
        <v>1</v>
      </c>
      <c r="AU154">
        <v>0</v>
      </c>
      <c r="AV154">
        <v>0</v>
      </c>
      <c r="AW154">
        <v>0</v>
      </c>
      <c r="AX154">
        <v>0</v>
      </c>
      <c r="AY154">
        <v>0</v>
      </c>
      <c r="AZ154">
        <v>1</v>
      </c>
      <c r="BA154">
        <v>0</v>
      </c>
      <c r="BB154">
        <v>1</v>
      </c>
      <c r="BC154">
        <v>0</v>
      </c>
      <c r="BD154">
        <v>1</v>
      </c>
      <c r="BE154">
        <v>1</v>
      </c>
      <c r="BF154">
        <v>0</v>
      </c>
      <c r="BG154">
        <v>0</v>
      </c>
      <c r="BH154">
        <v>0</v>
      </c>
      <c r="BI154">
        <v>0</v>
      </c>
      <c r="BJ154">
        <v>1</v>
      </c>
      <c r="BK154">
        <v>0</v>
      </c>
      <c r="BL154">
        <v>0</v>
      </c>
      <c r="BM154">
        <v>0</v>
      </c>
      <c r="BN154">
        <v>1</v>
      </c>
      <c r="BO154">
        <v>0</v>
      </c>
      <c r="BP154">
        <v>0</v>
      </c>
      <c r="BQ154">
        <v>0</v>
      </c>
      <c r="BR154">
        <v>0</v>
      </c>
      <c r="BS154">
        <v>0</v>
      </c>
      <c r="BT154" s="10">
        <v>1</v>
      </c>
      <c r="BU154">
        <v>-4.2648743800000002</v>
      </c>
      <c r="BV154">
        <v>0.17994256</v>
      </c>
      <c r="BW154">
        <v>2.5512239999999999E-2</v>
      </c>
      <c r="BX154">
        <v>1.7140852600000001</v>
      </c>
      <c r="BY154">
        <v>1.2451467300000001</v>
      </c>
      <c r="BZ154">
        <v>4.38303536</v>
      </c>
      <c r="CA154">
        <v>1.0542348399999999</v>
      </c>
      <c r="CB154">
        <v>2.36271349</v>
      </c>
      <c r="CC154">
        <v>0</v>
      </c>
      <c r="CD154">
        <v>1.26633956</v>
      </c>
      <c r="CE154">
        <v>1.2966537600000001</v>
      </c>
      <c r="CF154">
        <v>-0.34830556000000001</v>
      </c>
      <c r="CG154">
        <v>0.60595251999999999</v>
      </c>
      <c r="CH154">
        <v>-0.27080598</v>
      </c>
      <c r="CI154">
        <v>0.69837139000000004</v>
      </c>
      <c r="CJ154">
        <v>2.3914729999999999E-2</v>
      </c>
      <c r="CK154">
        <v>-0.35324707</v>
      </c>
      <c r="CL154">
        <v>-4.8291489999999999E-2</v>
      </c>
      <c r="CM154">
        <v>0.58076517999999999</v>
      </c>
      <c r="CN154">
        <v>0.72541518999999999</v>
      </c>
      <c r="CO154">
        <v>-0.20022939000000001</v>
      </c>
      <c r="CP154">
        <v>-0.43475793000000001</v>
      </c>
      <c r="CQ154">
        <v>0.34422587999999998</v>
      </c>
      <c r="CR154">
        <v>-0.48495226000000002</v>
      </c>
      <c r="CS154">
        <v>0.18250256000000001</v>
      </c>
      <c r="CT154">
        <v>-0.16623276000000001</v>
      </c>
      <c r="CU154">
        <v>-9.4743999999999995E-2</v>
      </c>
      <c r="CV154">
        <v>-1.1689752</v>
      </c>
      <c r="CW154">
        <v>-0.52188942000000005</v>
      </c>
      <c r="CX154">
        <v>0.65815442999999996</v>
      </c>
      <c r="CY154">
        <v>9.3649330000000003E-2</v>
      </c>
      <c r="CZ154">
        <v>-0.16819777</v>
      </c>
      <c r="DA154">
        <v>-0.25450494000000001</v>
      </c>
      <c r="DB154">
        <v>0.25513289</v>
      </c>
      <c r="DC154">
        <v>2.5920289999999999E-2</v>
      </c>
      <c r="DD154">
        <v>-2.5292350000000002E-2</v>
      </c>
      <c r="DE154">
        <v>0.26950531</v>
      </c>
      <c r="DF154">
        <v>-0.26887736000000001</v>
      </c>
      <c r="DG154">
        <v>0.1029841</v>
      </c>
      <c r="DH154">
        <v>-0.10235616</v>
      </c>
      <c r="DI154">
        <v>-0.19042195000000001</v>
      </c>
      <c r="DJ154">
        <v>7.7531719999999998E-2</v>
      </c>
      <c r="DK154">
        <v>-0.19522661999999999</v>
      </c>
      <c r="DL154">
        <v>-0.13095082</v>
      </c>
      <c r="DM154">
        <v>-6.0513240000000003E-2</v>
      </c>
      <c r="DN154">
        <v>0.50020885000000004</v>
      </c>
      <c r="DO154">
        <v>0.35778246000000002</v>
      </c>
      <c r="DP154">
        <v>-0.64273818000000005</v>
      </c>
      <c r="DQ154">
        <v>0.94671483000000001</v>
      </c>
      <c r="DR154">
        <v>-0.66113116000000005</v>
      </c>
      <c r="DS154">
        <v>7.7932630000000003E-2</v>
      </c>
      <c r="DT154">
        <v>-0.79014932000000004</v>
      </c>
      <c r="DU154">
        <v>1.3610861400000001</v>
      </c>
      <c r="DV154" s="10">
        <v>-0.64824150000000003</v>
      </c>
      <c r="DW154" s="8" t="s">
        <v>972</v>
      </c>
      <c r="DX154" t="s">
        <v>973</v>
      </c>
      <c r="DY154" s="10" t="s">
        <v>896</v>
      </c>
      <c r="DZ154" s="20">
        <v>35399</v>
      </c>
      <c r="EA154" s="21">
        <v>36158</v>
      </c>
      <c r="EB154" t="s">
        <v>974</v>
      </c>
      <c r="EC154" s="22">
        <v>44078</v>
      </c>
      <c r="ED154" t="b">
        <f t="shared" si="7"/>
        <v>1</v>
      </c>
    </row>
    <row r="155" spans="1:134" x14ac:dyDescent="0.2">
      <c r="A155" s="8" t="s">
        <v>975</v>
      </c>
      <c r="B155" s="8" t="s">
        <v>127</v>
      </c>
      <c r="C155" s="8" t="s">
        <v>245</v>
      </c>
      <c r="D155" s="2" t="s">
        <v>976</v>
      </c>
      <c r="E155" s="4">
        <v>0.65663495820570394</v>
      </c>
      <c r="F155" s="28" t="b">
        <v>1</v>
      </c>
      <c r="G155" s="29">
        <f t="shared" si="8"/>
        <v>7.4421896489769536E-6</v>
      </c>
      <c r="H155" s="5" t="b">
        <f t="shared" si="6"/>
        <v>0</v>
      </c>
      <c r="I155" s="8">
        <v>40</v>
      </c>
      <c r="J155">
        <v>0</v>
      </c>
      <c r="K155">
        <v>25</v>
      </c>
      <c r="L155">
        <v>2228</v>
      </c>
      <c r="M155">
        <v>0</v>
      </c>
      <c r="N155">
        <v>3</v>
      </c>
      <c r="O155">
        <v>39.150812436185703</v>
      </c>
      <c r="P155">
        <v>5</v>
      </c>
      <c r="Q155">
        <v>2</v>
      </c>
      <c r="R155">
        <v>1</v>
      </c>
      <c r="S155" s="10">
        <v>79.5</v>
      </c>
      <c r="T155" s="8">
        <v>-1.2437414357759999</v>
      </c>
      <c r="U155">
        <v>-1.00517281761849</v>
      </c>
      <c r="V155">
        <v>-0.25614850898817798</v>
      </c>
      <c r="W155">
        <v>0.85064305984752597</v>
      </c>
      <c r="X155">
        <v>-1.5638459058765199</v>
      </c>
      <c r="Y155">
        <v>-1.13192030619081E-2</v>
      </c>
      <c r="Z155">
        <v>-0.38963808254640903</v>
      </c>
      <c r="AA155">
        <v>1.4284752725705201</v>
      </c>
      <c r="AB155">
        <v>-0.772121299578298</v>
      </c>
      <c r="AC155">
        <v>-1.38724643350897</v>
      </c>
      <c r="AD155" s="10">
        <v>1.0362383225482901</v>
      </c>
      <c r="AE155" s="8">
        <v>0</v>
      </c>
      <c r="AF155">
        <v>0</v>
      </c>
      <c r="AG155">
        <v>1</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1</v>
      </c>
      <c r="BA155">
        <v>1</v>
      </c>
      <c r="BB155">
        <v>0</v>
      </c>
      <c r="BC155">
        <v>1</v>
      </c>
      <c r="BD155">
        <v>0</v>
      </c>
      <c r="BE155">
        <v>1</v>
      </c>
      <c r="BF155">
        <v>0</v>
      </c>
      <c r="BG155">
        <v>0</v>
      </c>
      <c r="BH155">
        <v>0</v>
      </c>
      <c r="BI155">
        <v>0</v>
      </c>
      <c r="BJ155">
        <v>0</v>
      </c>
      <c r="BK155">
        <v>1</v>
      </c>
      <c r="BL155">
        <v>0</v>
      </c>
      <c r="BM155">
        <v>1</v>
      </c>
      <c r="BN155">
        <v>0</v>
      </c>
      <c r="BO155">
        <v>0</v>
      </c>
      <c r="BP155">
        <v>0</v>
      </c>
      <c r="BQ155">
        <v>0</v>
      </c>
      <c r="BR155">
        <v>0</v>
      </c>
      <c r="BS155">
        <v>1</v>
      </c>
      <c r="BT155" s="10">
        <v>0</v>
      </c>
      <c r="BU155">
        <v>-4.2648743800000002</v>
      </c>
      <c r="BV155">
        <v>0.17994256</v>
      </c>
      <c r="BW155">
        <v>2.5512239999999999E-2</v>
      </c>
      <c r="BX155">
        <v>1.7140852600000001</v>
      </c>
      <c r="BY155">
        <v>1.2451467300000001</v>
      </c>
      <c r="BZ155">
        <v>4.38303536</v>
      </c>
      <c r="CA155">
        <v>1.0542348399999999</v>
      </c>
      <c r="CB155">
        <v>2.36271349</v>
      </c>
      <c r="CC155">
        <v>0</v>
      </c>
      <c r="CD155">
        <v>1.26633956</v>
      </c>
      <c r="CE155">
        <v>1.2966537600000001</v>
      </c>
      <c r="CF155">
        <v>-0.34830556000000001</v>
      </c>
      <c r="CG155">
        <v>0.60595251999999999</v>
      </c>
      <c r="CH155">
        <v>-0.27080598</v>
      </c>
      <c r="CI155">
        <v>0.69837139000000004</v>
      </c>
      <c r="CJ155">
        <v>2.3914729999999999E-2</v>
      </c>
      <c r="CK155">
        <v>-0.35324707</v>
      </c>
      <c r="CL155">
        <v>-4.8291489999999999E-2</v>
      </c>
      <c r="CM155">
        <v>0.58076517999999999</v>
      </c>
      <c r="CN155">
        <v>0.72541518999999999</v>
      </c>
      <c r="CO155">
        <v>-0.20022939000000001</v>
      </c>
      <c r="CP155">
        <v>-0.43475793000000001</v>
      </c>
      <c r="CQ155">
        <v>0.34422587999999998</v>
      </c>
      <c r="CR155">
        <v>-0.48495226000000002</v>
      </c>
      <c r="CS155">
        <v>0.18250256000000001</v>
      </c>
      <c r="CT155">
        <v>-0.16623276000000001</v>
      </c>
      <c r="CU155">
        <v>-9.4743999999999995E-2</v>
      </c>
      <c r="CV155">
        <v>-1.1689752</v>
      </c>
      <c r="CW155">
        <v>-0.52188942000000005</v>
      </c>
      <c r="CX155">
        <v>0.65815442999999996</v>
      </c>
      <c r="CY155">
        <v>9.3649330000000003E-2</v>
      </c>
      <c r="CZ155">
        <v>-0.16819777</v>
      </c>
      <c r="DA155">
        <v>-0.25450494000000001</v>
      </c>
      <c r="DB155">
        <v>0.25513289</v>
      </c>
      <c r="DC155">
        <v>2.5920289999999999E-2</v>
      </c>
      <c r="DD155">
        <v>-2.5292350000000002E-2</v>
      </c>
      <c r="DE155">
        <v>0.26950531</v>
      </c>
      <c r="DF155">
        <v>-0.26887736000000001</v>
      </c>
      <c r="DG155">
        <v>0.1029841</v>
      </c>
      <c r="DH155">
        <v>-0.10235616</v>
      </c>
      <c r="DI155">
        <v>-0.19042195000000001</v>
      </c>
      <c r="DJ155">
        <v>7.7531719999999998E-2</v>
      </c>
      <c r="DK155">
        <v>-0.19522661999999999</v>
      </c>
      <c r="DL155">
        <v>-0.13095082</v>
      </c>
      <c r="DM155">
        <v>-6.0513240000000003E-2</v>
      </c>
      <c r="DN155">
        <v>0.50020885000000004</v>
      </c>
      <c r="DO155">
        <v>0.35778246000000002</v>
      </c>
      <c r="DP155">
        <v>-0.64273818000000005</v>
      </c>
      <c r="DQ155">
        <v>0.94671483000000001</v>
      </c>
      <c r="DR155">
        <v>-0.66113116000000005</v>
      </c>
      <c r="DS155">
        <v>7.7932630000000003E-2</v>
      </c>
      <c r="DT155">
        <v>-0.79014932000000004</v>
      </c>
      <c r="DU155">
        <v>1.3610861400000001</v>
      </c>
      <c r="DV155" s="10">
        <v>-0.64824150000000003</v>
      </c>
      <c r="DW155" s="8" t="s">
        <v>977</v>
      </c>
      <c r="DX155" t="s">
        <v>978</v>
      </c>
      <c r="DY155" s="10" t="s">
        <v>979</v>
      </c>
      <c r="DZ155" s="20">
        <v>35253</v>
      </c>
      <c r="EA155" s="21">
        <v>35965</v>
      </c>
      <c r="EB155" t="s">
        <v>980</v>
      </c>
      <c r="EC155" s="22">
        <v>44802</v>
      </c>
      <c r="ED155" t="b">
        <f t="shared" si="7"/>
        <v>0</v>
      </c>
    </row>
    <row r="156" spans="1:134" x14ac:dyDescent="0.2">
      <c r="A156" s="8" t="s">
        <v>981</v>
      </c>
      <c r="B156" s="8" t="s">
        <v>127</v>
      </c>
      <c r="C156" s="8" t="s">
        <v>332</v>
      </c>
      <c r="D156" s="2" t="s">
        <v>982</v>
      </c>
      <c r="E156" s="4">
        <v>0.65703700925923803</v>
      </c>
      <c r="F156" s="28" t="b">
        <v>1</v>
      </c>
      <c r="G156" s="29">
        <f t="shared" si="8"/>
        <v>1.1169516146851133E-4</v>
      </c>
      <c r="H156" s="5" t="b">
        <f t="shared" si="6"/>
        <v>0</v>
      </c>
      <c r="I156" s="8">
        <v>42</v>
      </c>
      <c r="J156">
        <v>0</v>
      </c>
      <c r="K156">
        <v>38</v>
      </c>
      <c r="L156">
        <v>2121</v>
      </c>
      <c r="M156">
        <v>0</v>
      </c>
      <c r="N156">
        <v>2</v>
      </c>
      <c r="O156">
        <v>38.518504629619201</v>
      </c>
      <c r="P156">
        <v>2</v>
      </c>
      <c r="Q156">
        <v>5</v>
      </c>
      <c r="R156">
        <v>3</v>
      </c>
      <c r="S156" s="10">
        <v>73.099999999999994</v>
      </c>
      <c r="T156" s="8">
        <v>-1.0558650859609</v>
      </c>
      <c r="U156">
        <v>-1.00517281761849</v>
      </c>
      <c r="V156">
        <v>1.4235138450326601</v>
      </c>
      <c r="W156">
        <v>0.72590764655336204</v>
      </c>
      <c r="X156">
        <v>-1.5638459058765199</v>
      </c>
      <c r="Y156">
        <v>-0.70788554533318204</v>
      </c>
      <c r="Z156">
        <v>-0.41139623390782798</v>
      </c>
      <c r="AA156">
        <v>-0.70092886045385905</v>
      </c>
      <c r="AB156">
        <v>1.4079858992310099</v>
      </c>
      <c r="AC156">
        <v>1.7560081436822399E-2</v>
      </c>
      <c r="AD156" s="10">
        <v>-0.34469353883829401</v>
      </c>
      <c r="AE156" s="8">
        <v>0</v>
      </c>
      <c r="AF156">
        <v>1</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1</v>
      </c>
      <c r="AZ156">
        <v>0</v>
      </c>
      <c r="BA156">
        <v>0</v>
      </c>
      <c r="BB156">
        <v>1</v>
      </c>
      <c r="BC156">
        <v>1</v>
      </c>
      <c r="BD156">
        <v>0</v>
      </c>
      <c r="BE156">
        <v>0</v>
      </c>
      <c r="BF156">
        <v>1</v>
      </c>
      <c r="BG156">
        <v>0</v>
      </c>
      <c r="BH156">
        <v>0</v>
      </c>
      <c r="BI156">
        <v>0</v>
      </c>
      <c r="BJ156">
        <v>0</v>
      </c>
      <c r="BK156">
        <v>0</v>
      </c>
      <c r="BL156">
        <v>1</v>
      </c>
      <c r="BM156">
        <v>0</v>
      </c>
      <c r="BN156">
        <v>1</v>
      </c>
      <c r="BO156">
        <v>0</v>
      </c>
      <c r="BP156">
        <v>0</v>
      </c>
      <c r="BQ156">
        <v>0</v>
      </c>
      <c r="BR156">
        <v>1</v>
      </c>
      <c r="BS156">
        <v>0</v>
      </c>
      <c r="BT156" s="10">
        <v>0</v>
      </c>
      <c r="BU156">
        <v>-4.2648743800000002</v>
      </c>
      <c r="BV156">
        <v>0.17994256</v>
      </c>
      <c r="BW156">
        <v>2.5512239999999999E-2</v>
      </c>
      <c r="BX156">
        <v>1.7140852600000001</v>
      </c>
      <c r="BY156">
        <v>1.2451467300000001</v>
      </c>
      <c r="BZ156">
        <v>4.38303536</v>
      </c>
      <c r="CA156">
        <v>1.0542348399999999</v>
      </c>
      <c r="CB156">
        <v>2.36271349</v>
      </c>
      <c r="CC156">
        <v>0</v>
      </c>
      <c r="CD156">
        <v>1.26633956</v>
      </c>
      <c r="CE156">
        <v>1.2966537600000001</v>
      </c>
      <c r="CF156">
        <v>-0.34830556000000001</v>
      </c>
      <c r="CG156">
        <v>0.60595251999999999</v>
      </c>
      <c r="CH156">
        <v>-0.27080598</v>
      </c>
      <c r="CI156">
        <v>0.69837139000000004</v>
      </c>
      <c r="CJ156">
        <v>2.3914729999999999E-2</v>
      </c>
      <c r="CK156">
        <v>-0.35324707</v>
      </c>
      <c r="CL156">
        <v>-4.8291489999999999E-2</v>
      </c>
      <c r="CM156">
        <v>0.58076517999999999</v>
      </c>
      <c r="CN156">
        <v>0.72541518999999999</v>
      </c>
      <c r="CO156">
        <v>-0.20022939000000001</v>
      </c>
      <c r="CP156">
        <v>-0.43475793000000001</v>
      </c>
      <c r="CQ156">
        <v>0.34422587999999998</v>
      </c>
      <c r="CR156">
        <v>-0.48495226000000002</v>
      </c>
      <c r="CS156">
        <v>0.18250256000000001</v>
      </c>
      <c r="CT156">
        <v>-0.16623276000000001</v>
      </c>
      <c r="CU156">
        <v>-9.4743999999999995E-2</v>
      </c>
      <c r="CV156">
        <v>-1.1689752</v>
      </c>
      <c r="CW156">
        <v>-0.52188942000000005</v>
      </c>
      <c r="CX156">
        <v>0.65815442999999996</v>
      </c>
      <c r="CY156">
        <v>9.3649330000000003E-2</v>
      </c>
      <c r="CZ156">
        <v>-0.16819777</v>
      </c>
      <c r="DA156">
        <v>-0.25450494000000001</v>
      </c>
      <c r="DB156">
        <v>0.25513289</v>
      </c>
      <c r="DC156">
        <v>2.5920289999999999E-2</v>
      </c>
      <c r="DD156">
        <v>-2.5292350000000002E-2</v>
      </c>
      <c r="DE156">
        <v>0.26950531</v>
      </c>
      <c r="DF156">
        <v>-0.26887736000000001</v>
      </c>
      <c r="DG156">
        <v>0.1029841</v>
      </c>
      <c r="DH156">
        <v>-0.10235616</v>
      </c>
      <c r="DI156">
        <v>-0.19042195000000001</v>
      </c>
      <c r="DJ156">
        <v>7.7531719999999998E-2</v>
      </c>
      <c r="DK156">
        <v>-0.19522661999999999</v>
      </c>
      <c r="DL156">
        <v>-0.13095082</v>
      </c>
      <c r="DM156">
        <v>-6.0513240000000003E-2</v>
      </c>
      <c r="DN156">
        <v>0.50020885000000004</v>
      </c>
      <c r="DO156">
        <v>0.35778246000000002</v>
      </c>
      <c r="DP156">
        <v>-0.64273818000000005</v>
      </c>
      <c r="DQ156">
        <v>0.94671483000000001</v>
      </c>
      <c r="DR156">
        <v>-0.66113116000000005</v>
      </c>
      <c r="DS156">
        <v>7.7932630000000003E-2</v>
      </c>
      <c r="DT156">
        <v>-0.79014932000000004</v>
      </c>
      <c r="DU156">
        <v>1.3610861400000001</v>
      </c>
      <c r="DV156" s="10">
        <v>-0.64824150000000003</v>
      </c>
      <c r="DW156" s="8" t="s">
        <v>983</v>
      </c>
      <c r="DX156" t="s">
        <v>984</v>
      </c>
      <c r="DY156" s="10" t="s">
        <v>266</v>
      </c>
      <c r="DZ156" s="20">
        <v>35034</v>
      </c>
      <c r="EA156" s="21">
        <v>35655</v>
      </c>
      <c r="EB156" t="s">
        <v>985</v>
      </c>
      <c r="EC156" s="22">
        <v>45272</v>
      </c>
      <c r="ED156" t="b">
        <f t="shared" si="7"/>
        <v>0</v>
      </c>
    </row>
    <row r="157" spans="1:134" x14ac:dyDescent="0.2">
      <c r="A157" s="8" t="s">
        <v>986</v>
      </c>
      <c r="B157" s="8" t="s">
        <v>127</v>
      </c>
      <c r="C157" s="8" t="s">
        <v>188</v>
      </c>
      <c r="D157" s="2" t="s">
        <v>987</v>
      </c>
      <c r="E157" s="4">
        <v>0.69516146849609695</v>
      </c>
      <c r="F157" s="28" t="b">
        <v>1</v>
      </c>
      <c r="G157" s="29">
        <f t="shared" si="8"/>
        <v>2.3061900411754765E-2</v>
      </c>
      <c r="H157" s="5" t="b">
        <f t="shared" si="6"/>
        <v>0</v>
      </c>
      <c r="I157" s="8">
        <v>63</v>
      </c>
      <c r="J157">
        <v>1</v>
      </c>
      <c r="K157">
        <v>27</v>
      </c>
      <c r="L157">
        <v>3096</v>
      </c>
      <c r="M157">
        <v>1</v>
      </c>
      <c r="N157">
        <v>3</v>
      </c>
      <c r="O157">
        <v>80.080734248048898</v>
      </c>
      <c r="P157">
        <v>3</v>
      </c>
      <c r="Q157">
        <v>3</v>
      </c>
      <c r="R157">
        <v>5</v>
      </c>
      <c r="S157" s="10">
        <v>74.3</v>
      </c>
      <c r="T157" s="8">
        <v>0.91683658709772198</v>
      </c>
      <c r="U157">
        <v>7.5957643648752104E-3</v>
      </c>
      <c r="V157">
        <v>2.2610839381047498E-3</v>
      </c>
      <c r="W157">
        <v>1.8625153845142</v>
      </c>
      <c r="X157">
        <v>-1.2456676951183301</v>
      </c>
      <c r="Y157">
        <v>-1.13192030619081E-2</v>
      </c>
      <c r="Z157">
        <v>1.0187889916494299</v>
      </c>
      <c r="AA157">
        <v>8.8725172209350497E-3</v>
      </c>
      <c r="AB157">
        <v>-4.5418899975194001E-2</v>
      </c>
      <c r="AC157">
        <v>1.42236659638262</v>
      </c>
      <c r="AD157" s="10">
        <v>-8.5768814828309101E-2</v>
      </c>
      <c r="AE157" s="8">
        <v>0</v>
      </c>
      <c r="AF157">
        <v>0</v>
      </c>
      <c r="AG157">
        <v>1</v>
      </c>
      <c r="AH157">
        <v>0</v>
      </c>
      <c r="AI157">
        <v>0</v>
      </c>
      <c r="AJ157">
        <v>0</v>
      </c>
      <c r="AK157">
        <v>0</v>
      </c>
      <c r="AL157">
        <v>0</v>
      </c>
      <c r="AM157">
        <v>0</v>
      </c>
      <c r="AN157">
        <v>0</v>
      </c>
      <c r="AO157">
        <v>0</v>
      </c>
      <c r="AP157">
        <v>0</v>
      </c>
      <c r="AQ157">
        <v>0</v>
      </c>
      <c r="AR157">
        <v>0</v>
      </c>
      <c r="AS157">
        <v>0</v>
      </c>
      <c r="AT157">
        <v>0</v>
      </c>
      <c r="AU157">
        <v>0</v>
      </c>
      <c r="AV157">
        <v>0</v>
      </c>
      <c r="AW157">
        <v>0</v>
      </c>
      <c r="AX157">
        <v>0</v>
      </c>
      <c r="AY157">
        <v>1</v>
      </c>
      <c r="AZ157">
        <v>0</v>
      </c>
      <c r="BA157">
        <v>1</v>
      </c>
      <c r="BB157">
        <v>0</v>
      </c>
      <c r="BC157">
        <v>1</v>
      </c>
      <c r="BD157">
        <v>0</v>
      </c>
      <c r="BE157">
        <v>1</v>
      </c>
      <c r="BF157">
        <v>0</v>
      </c>
      <c r="BG157">
        <v>0</v>
      </c>
      <c r="BH157">
        <v>0</v>
      </c>
      <c r="BI157">
        <v>0</v>
      </c>
      <c r="BJ157">
        <v>1</v>
      </c>
      <c r="BK157">
        <v>0</v>
      </c>
      <c r="BL157">
        <v>0</v>
      </c>
      <c r="BM157">
        <v>0</v>
      </c>
      <c r="BN157">
        <v>1</v>
      </c>
      <c r="BO157">
        <v>0</v>
      </c>
      <c r="BP157">
        <v>0</v>
      </c>
      <c r="BQ157">
        <v>0</v>
      </c>
      <c r="BR157">
        <v>1</v>
      </c>
      <c r="BS157">
        <v>0</v>
      </c>
      <c r="BT157" s="10">
        <v>0</v>
      </c>
      <c r="BU157">
        <v>-4.2648743800000002</v>
      </c>
      <c r="BV157">
        <v>0.17994256</v>
      </c>
      <c r="BW157">
        <v>2.5512239999999999E-2</v>
      </c>
      <c r="BX157">
        <v>1.7140852600000001</v>
      </c>
      <c r="BY157">
        <v>1.2451467300000001</v>
      </c>
      <c r="BZ157">
        <v>4.38303536</v>
      </c>
      <c r="CA157">
        <v>1.0542348399999999</v>
      </c>
      <c r="CB157">
        <v>2.36271349</v>
      </c>
      <c r="CC157">
        <v>0</v>
      </c>
      <c r="CD157">
        <v>1.26633956</v>
      </c>
      <c r="CE157">
        <v>1.2966537600000001</v>
      </c>
      <c r="CF157">
        <v>-0.34830556000000001</v>
      </c>
      <c r="CG157">
        <v>0.60595251999999999</v>
      </c>
      <c r="CH157">
        <v>-0.27080598</v>
      </c>
      <c r="CI157">
        <v>0.69837139000000004</v>
      </c>
      <c r="CJ157">
        <v>2.3914729999999999E-2</v>
      </c>
      <c r="CK157">
        <v>-0.35324707</v>
      </c>
      <c r="CL157">
        <v>-4.8291489999999999E-2</v>
      </c>
      <c r="CM157">
        <v>0.58076517999999999</v>
      </c>
      <c r="CN157">
        <v>0.72541518999999999</v>
      </c>
      <c r="CO157">
        <v>-0.20022939000000001</v>
      </c>
      <c r="CP157">
        <v>-0.43475793000000001</v>
      </c>
      <c r="CQ157">
        <v>0.34422587999999998</v>
      </c>
      <c r="CR157">
        <v>-0.48495226000000002</v>
      </c>
      <c r="CS157">
        <v>0.18250256000000001</v>
      </c>
      <c r="CT157">
        <v>-0.16623276000000001</v>
      </c>
      <c r="CU157">
        <v>-9.4743999999999995E-2</v>
      </c>
      <c r="CV157">
        <v>-1.1689752</v>
      </c>
      <c r="CW157">
        <v>-0.52188942000000005</v>
      </c>
      <c r="CX157">
        <v>0.65815442999999996</v>
      </c>
      <c r="CY157">
        <v>9.3649330000000003E-2</v>
      </c>
      <c r="CZ157">
        <v>-0.16819777</v>
      </c>
      <c r="DA157">
        <v>-0.25450494000000001</v>
      </c>
      <c r="DB157">
        <v>0.25513289</v>
      </c>
      <c r="DC157">
        <v>2.5920289999999999E-2</v>
      </c>
      <c r="DD157">
        <v>-2.5292350000000002E-2</v>
      </c>
      <c r="DE157">
        <v>0.26950531</v>
      </c>
      <c r="DF157">
        <v>-0.26887736000000001</v>
      </c>
      <c r="DG157">
        <v>0.1029841</v>
      </c>
      <c r="DH157">
        <v>-0.10235616</v>
      </c>
      <c r="DI157">
        <v>-0.19042195000000001</v>
      </c>
      <c r="DJ157">
        <v>7.7531719999999998E-2</v>
      </c>
      <c r="DK157">
        <v>-0.19522661999999999</v>
      </c>
      <c r="DL157">
        <v>-0.13095082</v>
      </c>
      <c r="DM157">
        <v>-6.0513240000000003E-2</v>
      </c>
      <c r="DN157">
        <v>0.50020885000000004</v>
      </c>
      <c r="DO157">
        <v>0.35778246000000002</v>
      </c>
      <c r="DP157">
        <v>-0.64273818000000005</v>
      </c>
      <c r="DQ157">
        <v>0.94671483000000001</v>
      </c>
      <c r="DR157">
        <v>-0.66113116000000005</v>
      </c>
      <c r="DS157">
        <v>7.7932630000000003E-2</v>
      </c>
      <c r="DT157">
        <v>-0.79014932000000004</v>
      </c>
      <c r="DU157">
        <v>1.3610861400000001</v>
      </c>
      <c r="DV157" s="10">
        <v>-0.64824150000000003</v>
      </c>
      <c r="DW157" s="8" t="s">
        <v>988</v>
      </c>
      <c r="DX157" t="s">
        <v>989</v>
      </c>
      <c r="DY157" s="10" t="s">
        <v>730</v>
      </c>
      <c r="DZ157" s="20">
        <v>37218</v>
      </c>
      <c r="EA157" s="21">
        <v>39572</v>
      </c>
      <c r="EB157" t="s">
        <v>990</v>
      </c>
      <c r="EC157" s="22">
        <v>45342</v>
      </c>
      <c r="ED157" t="b">
        <f t="shared" si="7"/>
        <v>0</v>
      </c>
    </row>
    <row r="158" spans="1:134" x14ac:dyDescent="0.2">
      <c r="A158" s="8" t="s">
        <v>991</v>
      </c>
      <c r="B158" s="8" t="s">
        <v>127</v>
      </c>
      <c r="C158" s="8" t="s">
        <v>181</v>
      </c>
      <c r="D158" s="2" t="s">
        <v>992</v>
      </c>
      <c r="E158" s="4">
        <v>0.34913215889675497</v>
      </c>
      <c r="F158" s="28" t="b">
        <v>0</v>
      </c>
      <c r="G158" s="29">
        <f t="shared" si="8"/>
        <v>0.11581892833293442</v>
      </c>
      <c r="H158" s="5" t="b">
        <f t="shared" si="6"/>
        <v>0</v>
      </c>
      <c r="I158" s="8">
        <v>55</v>
      </c>
      <c r="J158">
        <v>0</v>
      </c>
      <c r="K158">
        <v>20</v>
      </c>
      <c r="L158">
        <v>959</v>
      </c>
      <c r="M158">
        <v>10</v>
      </c>
      <c r="N158">
        <v>4</v>
      </c>
      <c r="O158">
        <v>49.307746115044203</v>
      </c>
      <c r="P158">
        <v>5</v>
      </c>
      <c r="Q158">
        <v>2</v>
      </c>
      <c r="R158">
        <v>1</v>
      </c>
      <c r="S158" s="10">
        <v>76</v>
      </c>
      <c r="T158" s="8">
        <v>0.165331187837294</v>
      </c>
      <c r="U158">
        <v>-1.00517281761849</v>
      </c>
      <c r="V158">
        <v>-0.90217249130388599</v>
      </c>
      <c r="W158">
        <v>-0.62869562679074198</v>
      </c>
      <c r="X158">
        <v>1.61793620170542</v>
      </c>
      <c r="Y158">
        <v>0.68524713920936597</v>
      </c>
      <c r="Z158">
        <v>-4.0130931033365E-2</v>
      </c>
      <c r="AA158">
        <v>1.4284752725705201</v>
      </c>
      <c r="AB158">
        <v>-0.772121299578298</v>
      </c>
      <c r="AC158">
        <v>-1.38724643350897</v>
      </c>
      <c r="AD158" s="10">
        <v>0.281041210852502</v>
      </c>
      <c r="AE158" s="8">
        <v>0</v>
      </c>
      <c r="AF158">
        <v>0</v>
      </c>
      <c r="AG158">
        <v>0</v>
      </c>
      <c r="AH158">
        <v>0</v>
      </c>
      <c r="AI158">
        <v>0</v>
      </c>
      <c r="AJ158">
        <v>0</v>
      </c>
      <c r="AK158">
        <v>0</v>
      </c>
      <c r="AL158">
        <v>0</v>
      </c>
      <c r="AM158">
        <v>0</v>
      </c>
      <c r="AN158">
        <v>0</v>
      </c>
      <c r="AO158">
        <v>0</v>
      </c>
      <c r="AP158">
        <v>0</v>
      </c>
      <c r="AQ158">
        <v>0</v>
      </c>
      <c r="AR158">
        <v>0</v>
      </c>
      <c r="AS158">
        <v>0</v>
      </c>
      <c r="AT158">
        <v>0</v>
      </c>
      <c r="AU158">
        <v>1</v>
      </c>
      <c r="AV158">
        <v>0</v>
      </c>
      <c r="AW158">
        <v>0</v>
      </c>
      <c r="AX158">
        <v>0</v>
      </c>
      <c r="AY158">
        <v>0</v>
      </c>
      <c r="AZ158">
        <v>1</v>
      </c>
      <c r="BA158">
        <v>0</v>
      </c>
      <c r="BB158">
        <v>1</v>
      </c>
      <c r="BC158">
        <v>0</v>
      </c>
      <c r="BD158">
        <v>1</v>
      </c>
      <c r="BE158">
        <v>0</v>
      </c>
      <c r="BF158">
        <v>1</v>
      </c>
      <c r="BG158">
        <v>0</v>
      </c>
      <c r="BH158">
        <v>1</v>
      </c>
      <c r="BI158">
        <v>0</v>
      </c>
      <c r="BJ158">
        <v>0</v>
      </c>
      <c r="BK158">
        <v>0</v>
      </c>
      <c r="BL158">
        <v>0</v>
      </c>
      <c r="BM158">
        <v>0</v>
      </c>
      <c r="BN158">
        <v>0</v>
      </c>
      <c r="BO158">
        <v>1</v>
      </c>
      <c r="BP158">
        <v>0</v>
      </c>
      <c r="BQ158">
        <v>0</v>
      </c>
      <c r="BR158">
        <v>0</v>
      </c>
      <c r="BS158">
        <v>0</v>
      </c>
      <c r="BT158" s="10">
        <v>1</v>
      </c>
      <c r="BU158">
        <v>-4.2648743800000002</v>
      </c>
      <c r="BV158">
        <v>0.17994256</v>
      </c>
      <c r="BW158">
        <v>2.5512239999999999E-2</v>
      </c>
      <c r="BX158">
        <v>1.7140852600000001</v>
      </c>
      <c r="BY158">
        <v>1.2451467300000001</v>
      </c>
      <c r="BZ158">
        <v>4.38303536</v>
      </c>
      <c r="CA158">
        <v>1.0542348399999999</v>
      </c>
      <c r="CB158">
        <v>2.36271349</v>
      </c>
      <c r="CC158">
        <v>0</v>
      </c>
      <c r="CD158">
        <v>1.26633956</v>
      </c>
      <c r="CE158">
        <v>1.2966537600000001</v>
      </c>
      <c r="CF158">
        <v>-0.34830556000000001</v>
      </c>
      <c r="CG158">
        <v>0.60595251999999999</v>
      </c>
      <c r="CH158">
        <v>-0.27080598</v>
      </c>
      <c r="CI158">
        <v>0.69837139000000004</v>
      </c>
      <c r="CJ158">
        <v>2.3914729999999999E-2</v>
      </c>
      <c r="CK158">
        <v>-0.35324707</v>
      </c>
      <c r="CL158">
        <v>-4.8291489999999999E-2</v>
      </c>
      <c r="CM158">
        <v>0.58076517999999999</v>
      </c>
      <c r="CN158">
        <v>0.72541518999999999</v>
      </c>
      <c r="CO158">
        <v>-0.20022939000000001</v>
      </c>
      <c r="CP158">
        <v>-0.43475793000000001</v>
      </c>
      <c r="CQ158">
        <v>0.34422587999999998</v>
      </c>
      <c r="CR158">
        <v>-0.48495226000000002</v>
      </c>
      <c r="CS158">
        <v>0.18250256000000001</v>
      </c>
      <c r="CT158">
        <v>-0.16623276000000001</v>
      </c>
      <c r="CU158">
        <v>-9.4743999999999995E-2</v>
      </c>
      <c r="CV158">
        <v>-1.1689752</v>
      </c>
      <c r="CW158">
        <v>-0.52188942000000005</v>
      </c>
      <c r="CX158">
        <v>0.65815442999999996</v>
      </c>
      <c r="CY158">
        <v>9.3649330000000003E-2</v>
      </c>
      <c r="CZ158">
        <v>-0.16819777</v>
      </c>
      <c r="DA158">
        <v>-0.25450494000000001</v>
      </c>
      <c r="DB158">
        <v>0.25513289</v>
      </c>
      <c r="DC158">
        <v>2.5920289999999999E-2</v>
      </c>
      <c r="DD158">
        <v>-2.5292350000000002E-2</v>
      </c>
      <c r="DE158">
        <v>0.26950531</v>
      </c>
      <c r="DF158">
        <v>-0.26887736000000001</v>
      </c>
      <c r="DG158">
        <v>0.1029841</v>
      </c>
      <c r="DH158">
        <v>-0.10235616</v>
      </c>
      <c r="DI158">
        <v>-0.19042195000000001</v>
      </c>
      <c r="DJ158">
        <v>7.7531719999999998E-2</v>
      </c>
      <c r="DK158">
        <v>-0.19522661999999999</v>
      </c>
      <c r="DL158">
        <v>-0.13095082</v>
      </c>
      <c r="DM158">
        <v>-6.0513240000000003E-2</v>
      </c>
      <c r="DN158">
        <v>0.50020885000000004</v>
      </c>
      <c r="DO158">
        <v>0.35778246000000002</v>
      </c>
      <c r="DP158">
        <v>-0.64273818000000005</v>
      </c>
      <c r="DQ158">
        <v>0.94671483000000001</v>
      </c>
      <c r="DR158">
        <v>-0.66113116000000005</v>
      </c>
      <c r="DS158">
        <v>7.7932630000000003E-2</v>
      </c>
      <c r="DT158">
        <v>-0.79014932000000004</v>
      </c>
      <c r="DU158">
        <v>1.3610861400000001</v>
      </c>
      <c r="DV158" s="10">
        <v>-0.64824150000000003</v>
      </c>
      <c r="DW158" s="8" t="s">
        <v>993</v>
      </c>
      <c r="DX158" t="s">
        <v>994</v>
      </c>
      <c r="DY158" s="10" t="s">
        <v>255</v>
      </c>
      <c r="DZ158" s="20">
        <v>36511</v>
      </c>
      <c r="EA158" s="21">
        <v>36835</v>
      </c>
      <c r="EB158" t="s">
        <v>995</v>
      </c>
      <c r="EC158" s="22">
        <v>44161</v>
      </c>
      <c r="ED158" t="b">
        <f t="shared" si="7"/>
        <v>1</v>
      </c>
    </row>
    <row r="159" spans="1:134" x14ac:dyDescent="0.2">
      <c r="A159" s="8" t="s">
        <v>996</v>
      </c>
      <c r="B159" s="8" t="s">
        <v>119</v>
      </c>
      <c r="C159" s="8" t="s">
        <v>161</v>
      </c>
      <c r="D159" s="2">
        <v>8626178640</v>
      </c>
      <c r="E159" s="4">
        <v>0.55852948885988996</v>
      </c>
      <c r="F159" s="28" t="b">
        <v>0</v>
      </c>
      <c r="G159" s="29">
        <f t="shared" si="8"/>
        <v>2.1669965667213444E-2</v>
      </c>
      <c r="H159" s="5" t="b">
        <f t="shared" si="6"/>
        <v>0</v>
      </c>
      <c r="I159" s="8">
        <v>37</v>
      </c>
      <c r="J159">
        <v>0</v>
      </c>
      <c r="K159">
        <v>28</v>
      </c>
      <c r="L159">
        <v>1833</v>
      </c>
      <c r="M159">
        <v>5</v>
      </c>
      <c r="N159">
        <v>4</v>
      </c>
      <c r="O159">
        <v>62.598077763278297</v>
      </c>
      <c r="P159">
        <v>4</v>
      </c>
      <c r="Q159">
        <v>3</v>
      </c>
      <c r="R159">
        <v>2</v>
      </c>
      <c r="S159" s="10">
        <v>69.099999999999994</v>
      </c>
      <c r="T159" s="8">
        <v>-1.5255559604986699</v>
      </c>
      <c r="U159">
        <v>-1.00517281761849</v>
      </c>
      <c r="V159">
        <v>0.13146588040124599</v>
      </c>
      <c r="W159">
        <v>0.39017120703261998</v>
      </c>
      <c r="X159">
        <v>2.70451479144465E-2</v>
      </c>
      <c r="Y159">
        <v>0.68524713920936597</v>
      </c>
      <c r="Z159">
        <v>0.41719862372257599</v>
      </c>
      <c r="AA159">
        <v>0.71867389489572897</v>
      </c>
      <c r="AB159">
        <v>-4.5418899975194001E-2</v>
      </c>
      <c r="AC159">
        <v>-0.68484317603607703</v>
      </c>
      <c r="AD159" s="10">
        <v>-1.2077759522049001</v>
      </c>
      <c r="AE159" s="8">
        <v>0</v>
      </c>
      <c r="AF159">
        <v>0</v>
      </c>
      <c r="AG159">
        <v>0</v>
      </c>
      <c r="AH159">
        <v>0</v>
      </c>
      <c r="AI159">
        <v>0</v>
      </c>
      <c r="AJ159">
        <v>0</v>
      </c>
      <c r="AK159">
        <v>0</v>
      </c>
      <c r="AL159">
        <v>0</v>
      </c>
      <c r="AM159">
        <v>0</v>
      </c>
      <c r="AN159">
        <v>0</v>
      </c>
      <c r="AO159">
        <v>0</v>
      </c>
      <c r="AP159">
        <v>0</v>
      </c>
      <c r="AQ159">
        <v>0</v>
      </c>
      <c r="AR159">
        <v>0</v>
      </c>
      <c r="AS159">
        <v>1</v>
      </c>
      <c r="AT159">
        <v>0</v>
      </c>
      <c r="AU159">
        <v>0</v>
      </c>
      <c r="AV159">
        <v>0</v>
      </c>
      <c r="AW159">
        <v>0</v>
      </c>
      <c r="AX159">
        <v>0</v>
      </c>
      <c r="AY159">
        <v>1</v>
      </c>
      <c r="AZ159">
        <v>0</v>
      </c>
      <c r="BA159">
        <v>1</v>
      </c>
      <c r="BB159">
        <v>0</v>
      </c>
      <c r="BC159">
        <v>0</v>
      </c>
      <c r="BD159">
        <v>1</v>
      </c>
      <c r="BE159">
        <v>0</v>
      </c>
      <c r="BF159">
        <v>1</v>
      </c>
      <c r="BG159">
        <v>0</v>
      </c>
      <c r="BH159">
        <v>0</v>
      </c>
      <c r="BI159">
        <v>0</v>
      </c>
      <c r="BJ159">
        <v>1</v>
      </c>
      <c r="BK159">
        <v>0</v>
      </c>
      <c r="BL159">
        <v>0</v>
      </c>
      <c r="BM159">
        <v>1</v>
      </c>
      <c r="BN159">
        <v>0</v>
      </c>
      <c r="BO159">
        <v>0</v>
      </c>
      <c r="BP159">
        <v>0</v>
      </c>
      <c r="BQ159">
        <v>0</v>
      </c>
      <c r="BR159">
        <v>1</v>
      </c>
      <c r="BS159">
        <v>0</v>
      </c>
      <c r="BT159" s="10">
        <v>0</v>
      </c>
      <c r="BU159">
        <v>-4.2648743800000002</v>
      </c>
      <c r="BV159">
        <v>0.17994256</v>
      </c>
      <c r="BW159">
        <v>2.5512239999999999E-2</v>
      </c>
      <c r="BX159">
        <v>1.7140852600000001</v>
      </c>
      <c r="BY159">
        <v>1.2451467300000001</v>
      </c>
      <c r="BZ159">
        <v>4.38303536</v>
      </c>
      <c r="CA159">
        <v>1.0542348399999999</v>
      </c>
      <c r="CB159">
        <v>2.36271349</v>
      </c>
      <c r="CC159">
        <v>0</v>
      </c>
      <c r="CD159">
        <v>1.26633956</v>
      </c>
      <c r="CE159">
        <v>1.2966537600000001</v>
      </c>
      <c r="CF159">
        <v>-0.34830556000000001</v>
      </c>
      <c r="CG159">
        <v>0.60595251999999999</v>
      </c>
      <c r="CH159">
        <v>-0.27080598</v>
      </c>
      <c r="CI159">
        <v>0.69837139000000004</v>
      </c>
      <c r="CJ159">
        <v>2.3914729999999999E-2</v>
      </c>
      <c r="CK159">
        <v>-0.35324707</v>
      </c>
      <c r="CL159">
        <v>-4.8291489999999999E-2</v>
      </c>
      <c r="CM159">
        <v>0.58076517999999999</v>
      </c>
      <c r="CN159">
        <v>0.72541518999999999</v>
      </c>
      <c r="CO159">
        <v>-0.20022939000000001</v>
      </c>
      <c r="CP159">
        <v>-0.43475793000000001</v>
      </c>
      <c r="CQ159">
        <v>0.34422587999999998</v>
      </c>
      <c r="CR159">
        <v>-0.48495226000000002</v>
      </c>
      <c r="CS159">
        <v>0.18250256000000001</v>
      </c>
      <c r="CT159">
        <v>-0.16623276000000001</v>
      </c>
      <c r="CU159">
        <v>-9.4743999999999995E-2</v>
      </c>
      <c r="CV159">
        <v>-1.1689752</v>
      </c>
      <c r="CW159">
        <v>-0.52188942000000005</v>
      </c>
      <c r="CX159">
        <v>0.65815442999999996</v>
      </c>
      <c r="CY159">
        <v>9.3649330000000003E-2</v>
      </c>
      <c r="CZ159">
        <v>-0.16819777</v>
      </c>
      <c r="DA159">
        <v>-0.25450494000000001</v>
      </c>
      <c r="DB159">
        <v>0.25513289</v>
      </c>
      <c r="DC159">
        <v>2.5920289999999999E-2</v>
      </c>
      <c r="DD159">
        <v>-2.5292350000000002E-2</v>
      </c>
      <c r="DE159">
        <v>0.26950531</v>
      </c>
      <c r="DF159">
        <v>-0.26887736000000001</v>
      </c>
      <c r="DG159">
        <v>0.1029841</v>
      </c>
      <c r="DH159">
        <v>-0.10235616</v>
      </c>
      <c r="DI159">
        <v>-0.19042195000000001</v>
      </c>
      <c r="DJ159">
        <v>7.7531719999999998E-2</v>
      </c>
      <c r="DK159">
        <v>-0.19522661999999999</v>
      </c>
      <c r="DL159">
        <v>-0.13095082</v>
      </c>
      <c r="DM159">
        <v>-6.0513240000000003E-2</v>
      </c>
      <c r="DN159">
        <v>0.50020885000000004</v>
      </c>
      <c r="DO159">
        <v>0.35778246000000002</v>
      </c>
      <c r="DP159">
        <v>-0.64273818000000005</v>
      </c>
      <c r="DQ159">
        <v>0.94671483000000001</v>
      </c>
      <c r="DR159">
        <v>-0.66113116000000005</v>
      </c>
      <c r="DS159">
        <v>7.7932630000000003E-2</v>
      </c>
      <c r="DT159">
        <v>-0.79014932000000004</v>
      </c>
      <c r="DU159">
        <v>1.3610861400000001</v>
      </c>
      <c r="DV159" s="10">
        <v>-0.64824150000000003</v>
      </c>
      <c r="DW159" s="8" t="s">
        <v>997</v>
      </c>
      <c r="DX159" t="s">
        <v>998</v>
      </c>
      <c r="DY159" s="10" t="s">
        <v>999</v>
      </c>
      <c r="DZ159" s="20">
        <v>37106</v>
      </c>
      <c r="EA159" s="21">
        <v>39235</v>
      </c>
      <c r="EB159" t="s">
        <v>1000</v>
      </c>
      <c r="EC159" s="22">
        <v>43774</v>
      </c>
      <c r="ED159" t="b">
        <f t="shared" si="7"/>
        <v>1</v>
      </c>
    </row>
    <row r="160" spans="1:134" x14ac:dyDescent="0.2">
      <c r="A160" s="8" t="s">
        <v>1001</v>
      </c>
      <c r="B160" s="8" t="s">
        <v>127</v>
      </c>
      <c r="C160" s="8" t="s">
        <v>491</v>
      </c>
      <c r="D160" s="2" t="s">
        <v>1002</v>
      </c>
      <c r="E160" s="4">
        <v>0.59104829437012496</v>
      </c>
      <c r="F160" s="28" t="b">
        <v>0</v>
      </c>
      <c r="G160" s="29">
        <f t="shared" si="8"/>
        <v>2.0649775123765867E-5</v>
      </c>
      <c r="H160" s="5" t="b">
        <f t="shared" si="6"/>
        <v>0</v>
      </c>
      <c r="I160" s="8">
        <v>40</v>
      </c>
      <c r="J160">
        <v>0</v>
      </c>
      <c r="K160">
        <v>17</v>
      </c>
      <c r="L160">
        <v>2518</v>
      </c>
      <c r="M160">
        <v>1</v>
      </c>
      <c r="N160">
        <v>4</v>
      </c>
      <c r="O160">
        <v>39.690813851729096</v>
      </c>
      <c r="P160">
        <v>3</v>
      </c>
      <c r="Q160">
        <v>4</v>
      </c>
      <c r="R160">
        <v>1</v>
      </c>
      <c r="S160" s="10">
        <v>76.8</v>
      </c>
      <c r="T160" s="8">
        <v>-1.2437414357759999</v>
      </c>
      <c r="U160">
        <v>-1.00517281761849</v>
      </c>
      <c r="V160">
        <v>-1.2897868806933099</v>
      </c>
      <c r="W160">
        <v>1.1887110024204901</v>
      </c>
      <c r="X160">
        <v>-1.2456676951183301</v>
      </c>
      <c r="Y160">
        <v>0.68524713920936597</v>
      </c>
      <c r="Z160">
        <v>-0.37105625829442601</v>
      </c>
      <c r="AA160">
        <v>8.8725172209350497E-3</v>
      </c>
      <c r="AB160">
        <v>0.68128349962791002</v>
      </c>
      <c r="AC160">
        <v>-1.38724643350897</v>
      </c>
      <c r="AD160" s="10">
        <v>0.45365769352582502</v>
      </c>
      <c r="AE160" s="8">
        <v>0</v>
      </c>
      <c r="AF160">
        <v>0</v>
      </c>
      <c r="AG160">
        <v>0</v>
      </c>
      <c r="AH160">
        <v>0</v>
      </c>
      <c r="AI160">
        <v>0</v>
      </c>
      <c r="AJ160">
        <v>0</v>
      </c>
      <c r="AK160">
        <v>0</v>
      </c>
      <c r="AL160">
        <v>1</v>
      </c>
      <c r="AM160">
        <v>0</v>
      </c>
      <c r="AN160">
        <v>0</v>
      </c>
      <c r="AO160">
        <v>0</v>
      </c>
      <c r="AP160">
        <v>0</v>
      </c>
      <c r="AQ160">
        <v>0</v>
      </c>
      <c r="AR160">
        <v>0</v>
      </c>
      <c r="AS160">
        <v>0</v>
      </c>
      <c r="AT160">
        <v>0</v>
      </c>
      <c r="AU160">
        <v>0</v>
      </c>
      <c r="AV160">
        <v>0</v>
      </c>
      <c r="AW160">
        <v>0</v>
      </c>
      <c r="AX160">
        <v>0</v>
      </c>
      <c r="AY160">
        <v>0</v>
      </c>
      <c r="AZ160">
        <v>1</v>
      </c>
      <c r="BA160">
        <v>0</v>
      </c>
      <c r="BB160">
        <v>1</v>
      </c>
      <c r="BC160">
        <v>0</v>
      </c>
      <c r="BD160">
        <v>1</v>
      </c>
      <c r="BE160">
        <v>1</v>
      </c>
      <c r="BF160">
        <v>0</v>
      </c>
      <c r="BG160">
        <v>0</v>
      </c>
      <c r="BH160">
        <v>1</v>
      </c>
      <c r="BI160">
        <v>0</v>
      </c>
      <c r="BJ160">
        <v>0</v>
      </c>
      <c r="BK160">
        <v>0</v>
      </c>
      <c r="BL160">
        <v>0</v>
      </c>
      <c r="BM160">
        <v>0</v>
      </c>
      <c r="BN160">
        <v>0</v>
      </c>
      <c r="BO160">
        <v>1</v>
      </c>
      <c r="BP160">
        <v>0</v>
      </c>
      <c r="BQ160">
        <v>0</v>
      </c>
      <c r="BR160">
        <v>0</v>
      </c>
      <c r="BS160">
        <v>0</v>
      </c>
      <c r="BT160" s="10">
        <v>1</v>
      </c>
      <c r="BU160">
        <v>-4.2648743800000002</v>
      </c>
      <c r="BV160">
        <v>0.17994256</v>
      </c>
      <c r="BW160">
        <v>2.5512239999999999E-2</v>
      </c>
      <c r="BX160">
        <v>1.7140852600000001</v>
      </c>
      <c r="BY160">
        <v>1.2451467300000001</v>
      </c>
      <c r="BZ160">
        <v>4.38303536</v>
      </c>
      <c r="CA160">
        <v>1.0542348399999999</v>
      </c>
      <c r="CB160">
        <v>2.36271349</v>
      </c>
      <c r="CC160">
        <v>0</v>
      </c>
      <c r="CD160">
        <v>1.26633956</v>
      </c>
      <c r="CE160">
        <v>1.2966537600000001</v>
      </c>
      <c r="CF160">
        <v>-0.34830556000000001</v>
      </c>
      <c r="CG160">
        <v>0.60595251999999999</v>
      </c>
      <c r="CH160">
        <v>-0.27080598</v>
      </c>
      <c r="CI160">
        <v>0.69837139000000004</v>
      </c>
      <c r="CJ160">
        <v>2.3914729999999999E-2</v>
      </c>
      <c r="CK160">
        <v>-0.35324707</v>
      </c>
      <c r="CL160">
        <v>-4.8291489999999999E-2</v>
      </c>
      <c r="CM160">
        <v>0.58076517999999999</v>
      </c>
      <c r="CN160">
        <v>0.72541518999999999</v>
      </c>
      <c r="CO160">
        <v>-0.20022939000000001</v>
      </c>
      <c r="CP160">
        <v>-0.43475793000000001</v>
      </c>
      <c r="CQ160">
        <v>0.34422587999999998</v>
      </c>
      <c r="CR160">
        <v>-0.48495226000000002</v>
      </c>
      <c r="CS160">
        <v>0.18250256000000001</v>
      </c>
      <c r="CT160">
        <v>-0.16623276000000001</v>
      </c>
      <c r="CU160">
        <v>-9.4743999999999995E-2</v>
      </c>
      <c r="CV160">
        <v>-1.1689752</v>
      </c>
      <c r="CW160">
        <v>-0.52188942000000005</v>
      </c>
      <c r="CX160">
        <v>0.65815442999999996</v>
      </c>
      <c r="CY160">
        <v>9.3649330000000003E-2</v>
      </c>
      <c r="CZ160">
        <v>-0.16819777</v>
      </c>
      <c r="DA160">
        <v>-0.25450494000000001</v>
      </c>
      <c r="DB160">
        <v>0.25513289</v>
      </c>
      <c r="DC160">
        <v>2.5920289999999999E-2</v>
      </c>
      <c r="DD160">
        <v>-2.5292350000000002E-2</v>
      </c>
      <c r="DE160">
        <v>0.26950531</v>
      </c>
      <c r="DF160">
        <v>-0.26887736000000001</v>
      </c>
      <c r="DG160">
        <v>0.1029841</v>
      </c>
      <c r="DH160">
        <v>-0.10235616</v>
      </c>
      <c r="DI160">
        <v>-0.19042195000000001</v>
      </c>
      <c r="DJ160">
        <v>7.7531719999999998E-2</v>
      </c>
      <c r="DK160">
        <v>-0.19522661999999999</v>
      </c>
      <c r="DL160">
        <v>-0.13095082</v>
      </c>
      <c r="DM160">
        <v>-6.0513240000000003E-2</v>
      </c>
      <c r="DN160">
        <v>0.50020885000000004</v>
      </c>
      <c r="DO160">
        <v>0.35778246000000002</v>
      </c>
      <c r="DP160">
        <v>-0.64273818000000005</v>
      </c>
      <c r="DQ160">
        <v>0.94671483000000001</v>
      </c>
      <c r="DR160">
        <v>-0.66113116000000005</v>
      </c>
      <c r="DS160">
        <v>7.7932630000000003E-2</v>
      </c>
      <c r="DT160">
        <v>-0.79014932000000004</v>
      </c>
      <c r="DU160">
        <v>1.3610861400000001</v>
      </c>
      <c r="DV160" s="10">
        <v>-0.64824150000000003</v>
      </c>
      <c r="DW160" s="8" t="s">
        <v>1003</v>
      </c>
      <c r="DX160" t="s">
        <v>1004</v>
      </c>
      <c r="DY160" s="10" t="s">
        <v>1005</v>
      </c>
      <c r="DZ160" s="20">
        <v>36364</v>
      </c>
      <c r="EA160" s="21">
        <v>37393</v>
      </c>
      <c r="EB160" t="s">
        <v>1006</v>
      </c>
      <c r="EC160" s="22">
        <v>44700</v>
      </c>
      <c r="ED160" t="b">
        <f t="shared" si="7"/>
        <v>1</v>
      </c>
    </row>
    <row r="161" spans="1:134" x14ac:dyDescent="0.2">
      <c r="A161" s="8" t="s">
        <v>1007</v>
      </c>
      <c r="B161" s="8" t="s">
        <v>168</v>
      </c>
      <c r="C161" s="8" t="s">
        <v>399</v>
      </c>
      <c r="D161" s="2" t="s">
        <v>1008</v>
      </c>
      <c r="E161" s="4">
        <v>0.56716569698740005</v>
      </c>
      <c r="F161" s="28" t="b">
        <v>0</v>
      </c>
      <c r="G161" s="29">
        <f t="shared" si="8"/>
        <v>1.4951283277482654E-2</v>
      </c>
      <c r="H161" s="5" t="b">
        <f t="shared" si="6"/>
        <v>0</v>
      </c>
      <c r="I161" s="8">
        <v>54</v>
      </c>
      <c r="J161">
        <v>1</v>
      </c>
      <c r="K161">
        <v>29</v>
      </c>
      <c r="L161">
        <v>1395</v>
      </c>
      <c r="M161">
        <v>4</v>
      </c>
      <c r="N161">
        <v>5</v>
      </c>
      <c r="O161">
        <v>47.749515160366798</v>
      </c>
      <c r="P161">
        <v>2</v>
      </c>
      <c r="Q161">
        <v>3</v>
      </c>
      <c r="R161">
        <v>4</v>
      </c>
      <c r="S161" s="10">
        <v>77.2</v>
      </c>
      <c r="T161" s="8">
        <v>7.1393012929740499E-2</v>
      </c>
      <c r="U161">
        <v>7.5957643648752104E-3</v>
      </c>
      <c r="V161">
        <v>0.260670676864387</v>
      </c>
      <c r="W161">
        <v>-0.12042796140517401</v>
      </c>
      <c r="X161">
        <v>-0.29113306284374801</v>
      </c>
      <c r="Y161">
        <v>1.38181348148064</v>
      </c>
      <c r="Z161">
        <v>-9.3750741853074304E-2</v>
      </c>
      <c r="AA161">
        <v>-0.70092886045385905</v>
      </c>
      <c r="AB161">
        <v>-4.5418899975194001E-2</v>
      </c>
      <c r="AC161">
        <v>0.71996333890972197</v>
      </c>
      <c r="AD161" s="10">
        <v>0.53996593486248801</v>
      </c>
      <c r="AE161" s="8">
        <v>0</v>
      </c>
      <c r="AF161">
        <v>0</v>
      </c>
      <c r="AG161">
        <v>0</v>
      </c>
      <c r="AH161">
        <v>0</v>
      </c>
      <c r="AI161">
        <v>0</v>
      </c>
      <c r="AJ161">
        <v>0</v>
      </c>
      <c r="AK161">
        <v>0</v>
      </c>
      <c r="AL161">
        <v>0</v>
      </c>
      <c r="AM161">
        <v>0</v>
      </c>
      <c r="AN161">
        <v>0</v>
      </c>
      <c r="AO161">
        <v>0</v>
      </c>
      <c r="AP161">
        <v>0</v>
      </c>
      <c r="AQ161">
        <v>0</v>
      </c>
      <c r="AR161">
        <v>0</v>
      </c>
      <c r="AS161">
        <v>0</v>
      </c>
      <c r="AT161">
        <v>0</v>
      </c>
      <c r="AU161">
        <v>0</v>
      </c>
      <c r="AV161">
        <v>0</v>
      </c>
      <c r="AW161">
        <v>1</v>
      </c>
      <c r="AX161">
        <v>0</v>
      </c>
      <c r="AY161">
        <v>0</v>
      </c>
      <c r="AZ161">
        <v>1</v>
      </c>
      <c r="BA161">
        <v>1</v>
      </c>
      <c r="BB161">
        <v>0</v>
      </c>
      <c r="BC161">
        <v>1</v>
      </c>
      <c r="BD161">
        <v>0</v>
      </c>
      <c r="BE161">
        <v>0</v>
      </c>
      <c r="BF161">
        <v>1</v>
      </c>
      <c r="BG161">
        <v>0</v>
      </c>
      <c r="BH161">
        <v>0</v>
      </c>
      <c r="BI161">
        <v>0</v>
      </c>
      <c r="BJ161">
        <v>1</v>
      </c>
      <c r="BK161">
        <v>0</v>
      </c>
      <c r="BL161">
        <v>0</v>
      </c>
      <c r="BM161">
        <v>0</v>
      </c>
      <c r="BN161">
        <v>1</v>
      </c>
      <c r="BO161">
        <v>0</v>
      </c>
      <c r="BP161">
        <v>0</v>
      </c>
      <c r="BQ161">
        <v>0</v>
      </c>
      <c r="BR161">
        <v>0</v>
      </c>
      <c r="BS161">
        <v>0</v>
      </c>
      <c r="BT161" s="10">
        <v>1</v>
      </c>
      <c r="BU161">
        <v>-4.2648743800000002</v>
      </c>
      <c r="BV161">
        <v>0.17994256</v>
      </c>
      <c r="BW161">
        <v>2.5512239999999999E-2</v>
      </c>
      <c r="BX161">
        <v>1.7140852600000001</v>
      </c>
      <c r="BY161">
        <v>1.2451467300000001</v>
      </c>
      <c r="BZ161">
        <v>4.38303536</v>
      </c>
      <c r="CA161">
        <v>1.0542348399999999</v>
      </c>
      <c r="CB161">
        <v>2.36271349</v>
      </c>
      <c r="CC161">
        <v>0</v>
      </c>
      <c r="CD161">
        <v>1.26633956</v>
      </c>
      <c r="CE161">
        <v>1.2966537600000001</v>
      </c>
      <c r="CF161">
        <v>-0.34830556000000001</v>
      </c>
      <c r="CG161">
        <v>0.60595251999999999</v>
      </c>
      <c r="CH161">
        <v>-0.27080598</v>
      </c>
      <c r="CI161">
        <v>0.69837139000000004</v>
      </c>
      <c r="CJ161">
        <v>2.3914729999999999E-2</v>
      </c>
      <c r="CK161">
        <v>-0.35324707</v>
      </c>
      <c r="CL161">
        <v>-4.8291489999999999E-2</v>
      </c>
      <c r="CM161">
        <v>0.58076517999999999</v>
      </c>
      <c r="CN161">
        <v>0.72541518999999999</v>
      </c>
      <c r="CO161">
        <v>-0.20022939000000001</v>
      </c>
      <c r="CP161">
        <v>-0.43475793000000001</v>
      </c>
      <c r="CQ161">
        <v>0.34422587999999998</v>
      </c>
      <c r="CR161">
        <v>-0.48495226000000002</v>
      </c>
      <c r="CS161">
        <v>0.18250256000000001</v>
      </c>
      <c r="CT161">
        <v>-0.16623276000000001</v>
      </c>
      <c r="CU161">
        <v>-9.4743999999999995E-2</v>
      </c>
      <c r="CV161">
        <v>-1.1689752</v>
      </c>
      <c r="CW161">
        <v>-0.52188942000000005</v>
      </c>
      <c r="CX161">
        <v>0.65815442999999996</v>
      </c>
      <c r="CY161">
        <v>9.3649330000000003E-2</v>
      </c>
      <c r="CZ161">
        <v>-0.16819777</v>
      </c>
      <c r="DA161">
        <v>-0.25450494000000001</v>
      </c>
      <c r="DB161">
        <v>0.25513289</v>
      </c>
      <c r="DC161">
        <v>2.5920289999999999E-2</v>
      </c>
      <c r="DD161">
        <v>-2.5292350000000002E-2</v>
      </c>
      <c r="DE161">
        <v>0.26950531</v>
      </c>
      <c r="DF161">
        <v>-0.26887736000000001</v>
      </c>
      <c r="DG161">
        <v>0.1029841</v>
      </c>
      <c r="DH161">
        <v>-0.10235616</v>
      </c>
      <c r="DI161">
        <v>-0.19042195000000001</v>
      </c>
      <c r="DJ161">
        <v>7.7531719999999998E-2</v>
      </c>
      <c r="DK161">
        <v>-0.19522661999999999</v>
      </c>
      <c r="DL161">
        <v>-0.13095082</v>
      </c>
      <c r="DM161">
        <v>-6.0513240000000003E-2</v>
      </c>
      <c r="DN161">
        <v>0.50020885000000004</v>
      </c>
      <c r="DO161">
        <v>0.35778246000000002</v>
      </c>
      <c r="DP161">
        <v>-0.64273818000000005</v>
      </c>
      <c r="DQ161">
        <v>0.94671483000000001</v>
      </c>
      <c r="DR161">
        <v>-0.66113116000000005</v>
      </c>
      <c r="DS161">
        <v>7.7932630000000003E-2</v>
      </c>
      <c r="DT161">
        <v>-0.79014932000000004</v>
      </c>
      <c r="DU161">
        <v>1.3610861400000001</v>
      </c>
      <c r="DV161" s="10">
        <v>-0.64824150000000003</v>
      </c>
      <c r="DW161" s="8" t="s">
        <v>1009</v>
      </c>
      <c r="DX161" t="s">
        <v>1010</v>
      </c>
      <c r="DY161" s="10" t="s">
        <v>555</v>
      </c>
      <c r="DZ161" s="20">
        <v>35943</v>
      </c>
      <c r="EA161" s="21">
        <v>38936</v>
      </c>
      <c r="EB161" t="s">
        <v>1011</v>
      </c>
      <c r="EC161" s="22">
        <v>44024</v>
      </c>
      <c r="ED161" t="b">
        <f t="shared" si="7"/>
        <v>1</v>
      </c>
    </row>
    <row r="162" spans="1:134" x14ac:dyDescent="0.2">
      <c r="A162" s="8" t="s">
        <v>1012</v>
      </c>
      <c r="B162" s="8" t="s">
        <v>168</v>
      </c>
      <c r="C162" s="8" t="s">
        <v>147</v>
      </c>
      <c r="D162" s="2" t="s">
        <v>1013</v>
      </c>
      <c r="E162" s="4">
        <v>0.48064530103011599</v>
      </c>
      <c r="F162" s="28" t="b">
        <v>0</v>
      </c>
      <c r="G162" s="29">
        <f t="shared" si="8"/>
        <v>0.97553734934879943</v>
      </c>
      <c r="H162" s="5" t="b">
        <f t="shared" si="6"/>
        <v>1</v>
      </c>
      <c r="I162" s="8">
        <v>43</v>
      </c>
      <c r="J162">
        <v>3</v>
      </c>
      <c r="K162">
        <v>35</v>
      </c>
      <c r="L162">
        <v>587</v>
      </c>
      <c r="M162">
        <v>9</v>
      </c>
      <c r="N162">
        <v>4</v>
      </c>
      <c r="O162">
        <v>67.130983848391296</v>
      </c>
      <c r="P162">
        <v>4</v>
      </c>
      <c r="Q162">
        <v>5</v>
      </c>
      <c r="R162">
        <v>3</v>
      </c>
      <c r="S162" s="10">
        <v>72.2</v>
      </c>
      <c r="T162" s="8">
        <v>-0.96192691105334804</v>
      </c>
      <c r="U162">
        <v>2.03313292833161</v>
      </c>
      <c r="V162">
        <v>1.0358994556432299</v>
      </c>
      <c r="W162">
        <v>-1.06235519450503</v>
      </c>
      <c r="X162">
        <v>1.2997579909472201</v>
      </c>
      <c r="Y162">
        <v>0.68524713920936597</v>
      </c>
      <c r="Z162">
        <v>0.57317907451370798</v>
      </c>
      <c r="AA162">
        <v>0.71867389489572897</v>
      </c>
      <c r="AB162">
        <v>1.4079858992310099</v>
      </c>
      <c r="AC162">
        <v>1.7560081436822399E-2</v>
      </c>
      <c r="AD162" s="10">
        <v>-0.53888708184578005</v>
      </c>
      <c r="AE162" s="8">
        <v>0</v>
      </c>
      <c r="AF162">
        <v>0</v>
      </c>
      <c r="AG162">
        <v>0</v>
      </c>
      <c r="AH162">
        <v>0</v>
      </c>
      <c r="AI162">
        <v>0</v>
      </c>
      <c r="AJ162">
        <v>1</v>
      </c>
      <c r="AK162">
        <v>0</v>
      </c>
      <c r="AL162">
        <v>0</v>
      </c>
      <c r="AM162">
        <v>0</v>
      </c>
      <c r="AN162">
        <v>0</v>
      </c>
      <c r="AO162">
        <v>0</v>
      </c>
      <c r="AP162">
        <v>0</v>
      </c>
      <c r="AQ162">
        <v>0</v>
      </c>
      <c r="AR162">
        <v>0</v>
      </c>
      <c r="AS162">
        <v>0</v>
      </c>
      <c r="AT162">
        <v>0</v>
      </c>
      <c r="AU162">
        <v>0</v>
      </c>
      <c r="AV162">
        <v>0</v>
      </c>
      <c r="AW162">
        <v>0</v>
      </c>
      <c r="AX162">
        <v>0</v>
      </c>
      <c r="AY162">
        <v>1</v>
      </c>
      <c r="AZ162">
        <v>0</v>
      </c>
      <c r="BA162">
        <v>1</v>
      </c>
      <c r="BB162">
        <v>0</v>
      </c>
      <c r="BC162">
        <v>0</v>
      </c>
      <c r="BD162">
        <v>1</v>
      </c>
      <c r="BE162">
        <v>0</v>
      </c>
      <c r="BF162">
        <v>1</v>
      </c>
      <c r="BG162">
        <v>1</v>
      </c>
      <c r="BH162">
        <v>0</v>
      </c>
      <c r="BI162">
        <v>0</v>
      </c>
      <c r="BJ162">
        <v>0</v>
      </c>
      <c r="BK162">
        <v>0</v>
      </c>
      <c r="BL162">
        <v>0</v>
      </c>
      <c r="BM162">
        <v>0</v>
      </c>
      <c r="BN162">
        <v>0</v>
      </c>
      <c r="BO162">
        <v>0</v>
      </c>
      <c r="BP162">
        <v>1</v>
      </c>
      <c r="BQ162">
        <v>0</v>
      </c>
      <c r="BR162">
        <v>0</v>
      </c>
      <c r="BS162">
        <v>0</v>
      </c>
      <c r="BT162" s="10">
        <v>1</v>
      </c>
      <c r="BU162">
        <v>-4.2648743800000002</v>
      </c>
      <c r="BV162">
        <v>0.17994256</v>
      </c>
      <c r="BW162">
        <v>2.5512239999999999E-2</v>
      </c>
      <c r="BX162">
        <v>1.7140852600000001</v>
      </c>
      <c r="BY162">
        <v>1.2451467300000001</v>
      </c>
      <c r="BZ162">
        <v>4.38303536</v>
      </c>
      <c r="CA162">
        <v>1.0542348399999999</v>
      </c>
      <c r="CB162">
        <v>2.36271349</v>
      </c>
      <c r="CC162">
        <v>0</v>
      </c>
      <c r="CD162">
        <v>1.26633956</v>
      </c>
      <c r="CE162">
        <v>1.2966537600000001</v>
      </c>
      <c r="CF162">
        <v>-0.34830556000000001</v>
      </c>
      <c r="CG162">
        <v>0.60595251999999999</v>
      </c>
      <c r="CH162">
        <v>-0.27080598</v>
      </c>
      <c r="CI162">
        <v>0.69837139000000004</v>
      </c>
      <c r="CJ162">
        <v>2.3914729999999999E-2</v>
      </c>
      <c r="CK162">
        <v>-0.35324707</v>
      </c>
      <c r="CL162">
        <v>-4.8291489999999999E-2</v>
      </c>
      <c r="CM162">
        <v>0.58076517999999999</v>
      </c>
      <c r="CN162">
        <v>0.72541518999999999</v>
      </c>
      <c r="CO162">
        <v>-0.20022939000000001</v>
      </c>
      <c r="CP162">
        <v>-0.43475793000000001</v>
      </c>
      <c r="CQ162">
        <v>0.34422587999999998</v>
      </c>
      <c r="CR162">
        <v>-0.48495226000000002</v>
      </c>
      <c r="CS162">
        <v>0.18250256000000001</v>
      </c>
      <c r="CT162">
        <v>-0.16623276000000001</v>
      </c>
      <c r="CU162">
        <v>-9.4743999999999995E-2</v>
      </c>
      <c r="CV162">
        <v>-1.1689752</v>
      </c>
      <c r="CW162">
        <v>-0.52188942000000005</v>
      </c>
      <c r="CX162">
        <v>0.65815442999999996</v>
      </c>
      <c r="CY162">
        <v>9.3649330000000003E-2</v>
      </c>
      <c r="CZ162">
        <v>-0.16819777</v>
      </c>
      <c r="DA162">
        <v>-0.25450494000000001</v>
      </c>
      <c r="DB162">
        <v>0.25513289</v>
      </c>
      <c r="DC162">
        <v>2.5920289999999999E-2</v>
      </c>
      <c r="DD162">
        <v>-2.5292350000000002E-2</v>
      </c>
      <c r="DE162">
        <v>0.26950531</v>
      </c>
      <c r="DF162">
        <v>-0.26887736000000001</v>
      </c>
      <c r="DG162">
        <v>0.1029841</v>
      </c>
      <c r="DH162">
        <v>-0.10235616</v>
      </c>
      <c r="DI162">
        <v>-0.19042195000000001</v>
      </c>
      <c r="DJ162">
        <v>7.7531719999999998E-2</v>
      </c>
      <c r="DK162">
        <v>-0.19522661999999999</v>
      </c>
      <c r="DL162">
        <v>-0.13095082</v>
      </c>
      <c r="DM162">
        <v>-6.0513240000000003E-2</v>
      </c>
      <c r="DN162">
        <v>0.50020885000000004</v>
      </c>
      <c r="DO162">
        <v>0.35778246000000002</v>
      </c>
      <c r="DP162">
        <v>-0.64273818000000005</v>
      </c>
      <c r="DQ162">
        <v>0.94671483000000001</v>
      </c>
      <c r="DR162">
        <v>-0.66113116000000005</v>
      </c>
      <c r="DS162">
        <v>7.7932630000000003E-2</v>
      </c>
      <c r="DT162">
        <v>-0.79014932000000004</v>
      </c>
      <c r="DU162">
        <v>1.3610861400000001</v>
      </c>
      <c r="DV162" s="10">
        <v>-0.64824150000000003</v>
      </c>
      <c r="DW162" s="8" t="s">
        <v>1014</v>
      </c>
      <c r="DX162" t="s">
        <v>1015</v>
      </c>
      <c r="DY162" s="10" t="s">
        <v>132</v>
      </c>
      <c r="DZ162" s="20">
        <v>36439</v>
      </c>
      <c r="EA162" s="21">
        <v>37568</v>
      </c>
      <c r="EB162" t="s">
        <v>1016</v>
      </c>
      <c r="EC162" s="22">
        <v>44085</v>
      </c>
      <c r="ED162" t="b">
        <f t="shared" si="7"/>
        <v>0</v>
      </c>
    </row>
    <row r="163" spans="1:134" x14ac:dyDescent="0.2">
      <c r="A163" s="8" t="s">
        <v>1017</v>
      </c>
      <c r="B163" s="8" t="s">
        <v>127</v>
      </c>
      <c r="C163" s="8" t="s">
        <v>161</v>
      </c>
      <c r="D163" s="2" t="s">
        <v>1018</v>
      </c>
      <c r="E163" s="4">
        <v>0.56574989339275406</v>
      </c>
      <c r="F163" s="28" t="b">
        <v>0</v>
      </c>
      <c r="G163" s="29">
        <f t="shared" si="8"/>
        <v>4.1504553311332825E-6</v>
      </c>
      <c r="H163" s="5" t="b">
        <f t="shared" si="6"/>
        <v>0</v>
      </c>
      <c r="I163" s="8">
        <v>62</v>
      </c>
      <c r="J163">
        <v>1</v>
      </c>
      <c r="K163">
        <v>23</v>
      </c>
      <c r="L163">
        <v>958</v>
      </c>
      <c r="M163">
        <v>2</v>
      </c>
      <c r="N163">
        <v>3</v>
      </c>
      <c r="O163">
        <v>13.5249466963774</v>
      </c>
      <c r="P163">
        <v>5</v>
      </c>
      <c r="Q163">
        <v>5</v>
      </c>
      <c r="R163">
        <v>4</v>
      </c>
      <c r="S163" s="10">
        <v>76.3</v>
      </c>
      <c r="T163" s="8">
        <v>0.82289841219016902</v>
      </c>
      <c r="U163">
        <v>7.5957643648752104E-3</v>
      </c>
      <c r="V163">
        <v>-0.51455810191446105</v>
      </c>
      <c r="W163">
        <v>-0.62986137831685496</v>
      </c>
      <c r="X163">
        <v>-0.92748948436013701</v>
      </c>
      <c r="Y163">
        <v>-1.13192030619081E-2</v>
      </c>
      <c r="Z163">
        <v>-1.27144194412116</v>
      </c>
      <c r="AA163">
        <v>1.4284752725705201</v>
      </c>
      <c r="AB163">
        <v>1.4079858992310099</v>
      </c>
      <c r="AC163">
        <v>0.71996333890972197</v>
      </c>
      <c r="AD163" s="10">
        <v>0.34577239185499797</v>
      </c>
      <c r="AE163" s="8">
        <v>0</v>
      </c>
      <c r="AF163">
        <v>0</v>
      </c>
      <c r="AG163">
        <v>0</v>
      </c>
      <c r="AH163">
        <v>0</v>
      </c>
      <c r="AI163">
        <v>0</v>
      </c>
      <c r="AJ163">
        <v>0</v>
      </c>
      <c r="AK163">
        <v>0</v>
      </c>
      <c r="AL163">
        <v>0</v>
      </c>
      <c r="AM163">
        <v>0</v>
      </c>
      <c r="AN163">
        <v>1</v>
      </c>
      <c r="AO163">
        <v>0</v>
      </c>
      <c r="AP163">
        <v>0</v>
      </c>
      <c r="AQ163">
        <v>0</v>
      </c>
      <c r="AR163">
        <v>0</v>
      </c>
      <c r="AS163">
        <v>0</v>
      </c>
      <c r="AT163">
        <v>0</v>
      </c>
      <c r="AU163">
        <v>0</v>
      </c>
      <c r="AV163">
        <v>0</v>
      </c>
      <c r="AW163">
        <v>0</v>
      </c>
      <c r="AX163">
        <v>0</v>
      </c>
      <c r="AY163">
        <v>1</v>
      </c>
      <c r="AZ163">
        <v>0</v>
      </c>
      <c r="BA163">
        <v>1</v>
      </c>
      <c r="BB163">
        <v>0</v>
      </c>
      <c r="BC163">
        <v>1</v>
      </c>
      <c r="BD163">
        <v>0</v>
      </c>
      <c r="BE163">
        <v>0</v>
      </c>
      <c r="BF163">
        <v>1</v>
      </c>
      <c r="BG163">
        <v>0</v>
      </c>
      <c r="BH163">
        <v>0</v>
      </c>
      <c r="BI163">
        <v>1</v>
      </c>
      <c r="BJ163">
        <v>0</v>
      </c>
      <c r="BK163">
        <v>0</v>
      </c>
      <c r="BL163">
        <v>0</v>
      </c>
      <c r="BM163">
        <v>0</v>
      </c>
      <c r="BN163">
        <v>1</v>
      </c>
      <c r="BO163">
        <v>0</v>
      </c>
      <c r="BP163">
        <v>0</v>
      </c>
      <c r="BQ163">
        <v>0</v>
      </c>
      <c r="BR163">
        <v>1</v>
      </c>
      <c r="BS163">
        <v>0</v>
      </c>
      <c r="BT163" s="10">
        <v>0</v>
      </c>
      <c r="BU163">
        <v>-4.2648743800000002</v>
      </c>
      <c r="BV163">
        <v>0.17994256</v>
      </c>
      <c r="BW163">
        <v>2.5512239999999999E-2</v>
      </c>
      <c r="BX163">
        <v>1.7140852600000001</v>
      </c>
      <c r="BY163">
        <v>1.2451467300000001</v>
      </c>
      <c r="BZ163">
        <v>4.38303536</v>
      </c>
      <c r="CA163">
        <v>1.0542348399999999</v>
      </c>
      <c r="CB163">
        <v>2.36271349</v>
      </c>
      <c r="CC163">
        <v>0</v>
      </c>
      <c r="CD163">
        <v>1.26633956</v>
      </c>
      <c r="CE163">
        <v>1.2966537600000001</v>
      </c>
      <c r="CF163">
        <v>-0.34830556000000001</v>
      </c>
      <c r="CG163">
        <v>0.60595251999999999</v>
      </c>
      <c r="CH163">
        <v>-0.27080598</v>
      </c>
      <c r="CI163">
        <v>0.69837139000000004</v>
      </c>
      <c r="CJ163">
        <v>2.3914729999999999E-2</v>
      </c>
      <c r="CK163">
        <v>-0.35324707</v>
      </c>
      <c r="CL163">
        <v>-4.8291489999999999E-2</v>
      </c>
      <c r="CM163">
        <v>0.58076517999999999</v>
      </c>
      <c r="CN163">
        <v>0.72541518999999999</v>
      </c>
      <c r="CO163">
        <v>-0.20022939000000001</v>
      </c>
      <c r="CP163">
        <v>-0.43475793000000001</v>
      </c>
      <c r="CQ163">
        <v>0.34422587999999998</v>
      </c>
      <c r="CR163">
        <v>-0.48495226000000002</v>
      </c>
      <c r="CS163">
        <v>0.18250256000000001</v>
      </c>
      <c r="CT163">
        <v>-0.16623276000000001</v>
      </c>
      <c r="CU163">
        <v>-9.4743999999999995E-2</v>
      </c>
      <c r="CV163">
        <v>-1.1689752</v>
      </c>
      <c r="CW163">
        <v>-0.52188942000000005</v>
      </c>
      <c r="CX163">
        <v>0.65815442999999996</v>
      </c>
      <c r="CY163">
        <v>9.3649330000000003E-2</v>
      </c>
      <c r="CZ163">
        <v>-0.16819777</v>
      </c>
      <c r="DA163">
        <v>-0.25450494000000001</v>
      </c>
      <c r="DB163">
        <v>0.25513289</v>
      </c>
      <c r="DC163">
        <v>2.5920289999999999E-2</v>
      </c>
      <c r="DD163">
        <v>-2.5292350000000002E-2</v>
      </c>
      <c r="DE163">
        <v>0.26950531</v>
      </c>
      <c r="DF163">
        <v>-0.26887736000000001</v>
      </c>
      <c r="DG163">
        <v>0.1029841</v>
      </c>
      <c r="DH163">
        <v>-0.10235616</v>
      </c>
      <c r="DI163">
        <v>-0.19042195000000001</v>
      </c>
      <c r="DJ163">
        <v>7.7531719999999998E-2</v>
      </c>
      <c r="DK163">
        <v>-0.19522661999999999</v>
      </c>
      <c r="DL163">
        <v>-0.13095082</v>
      </c>
      <c r="DM163">
        <v>-6.0513240000000003E-2</v>
      </c>
      <c r="DN163">
        <v>0.50020885000000004</v>
      </c>
      <c r="DO163">
        <v>0.35778246000000002</v>
      </c>
      <c r="DP163">
        <v>-0.64273818000000005</v>
      </c>
      <c r="DQ163">
        <v>0.94671483000000001</v>
      </c>
      <c r="DR163">
        <v>-0.66113116000000005</v>
      </c>
      <c r="DS163">
        <v>7.7932630000000003E-2</v>
      </c>
      <c r="DT163">
        <v>-0.79014932000000004</v>
      </c>
      <c r="DU163">
        <v>1.3610861400000001</v>
      </c>
      <c r="DV163" s="10">
        <v>-0.64824150000000003</v>
      </c>
      <c r="DW163" s="8" t="s">
        <v>1019</v>
      </c>
      <c r="DX163" t="s">
        <v>1020</v>
      </c>
      <c r="DY163" s="10" t="s">
        <v>724</v>
      </c>
      <c r="DZ163" s="20">
        <v>35156</v>
      </c>
      <c r="EA163" s="21">
        <v>38903</v>
      </c>
      <c r="EB163" t="s">
        <v>1021</v>
      </c>
      <c r="EC163" s="22">
        <v>44711</v>
      </c>
      <c r="ED163" t="b">
        <f t="shared" si="7"/>
        <v>1</v>
      </c>
    </row>
    <row r="164" spans="1:134" x14ac:dyDescent="0.2">
      <c r="A164" s="8" t="s">
        <v>1022</v>
      </c>
      <c r="B164" s="8" t="s">
        <v>119</v>
      </c>
      <c r="C164" s="8" t="s">
        <v>245</v>
      </c>
      <c r="D164" s="2" t="s">
        <v>1023</v>
      </c>
      <c r="E164" s="4">
        <v>0.55808041452294299</v>
      </c>
      <c r="F164" s="28" t="b">
        <v>0</v>
      </c>
      <c r="G164" s="29">
        <f t="shared" si="8"/>
        <v>4.2055630495498118E-6</v>
      </c>
      <c r="H164" s="5" t="b">
        <f t="shared" si="6"/>
        <v>0</v>
      </c>
      <c r="I164" s="8">
        <v>46</v>
      </c>
      <c r="J164">
        <v>0</v>
      </c>
      <c r="K164">
        <v>15</v>
      </c>
      <c r="L164">
        <v>2635</v>
      </c>
      <c r="M164">
        <v>1</v>
      </c>
      <c r="N164">
        <v>4</v>
      </c>
      <c r="O164">
        <v>43.2068739281384</v>
      </c>
      <c r="P164">
        <v>4</v>
      </c>
      <c r="Q164">
        <v>4</v>
      </c>
      <c r="R164">
        <v>1</v>
      </c>
      <c r="S164" s="10">
        <v>70.2</v>
      </c>
      <c r="T164" s="8">
        <v>-0.68011238633068705</v>
      </c>
      <c r="U164">
        <v>-1.00517281761849</v>
      </c>
      <c r="V164">
        <v>-1.5481964736195899</v>
      </c>
      <c r="W164">
        <v>1.3251039309757899</v>
      </c>
      <c r="X164">
        <v>-1.2456676951183301</v>
      </c>
      <c r="Y164">
        <v>0.68524713920936597</v>
      </c>
      <c r="Z164">
        <v>-0.250066185826742</v>
      </c>
      <c r="AA164">
        <v>0.71867389489572897</v>
      </c>
      <c r="AB164">
        <v>0.68128349962791002</v>
      </c>
      <c r="AC164">
        <v>-1.38724643350897</v>
      </c>
      <c r="AD164" s="10">
        <v>-0.97042828852908802</v>
      </c>
      <c r="AE164" s="8">
        <v>0</v>
      </c>
      <c r="AF164">
        <v>0</v>
      </c>
      <c r="AG164">
        <v>0</v>
      </c>
      <c r="AH164">
        <v>0</v>
      </c>
      <c r="AI164">
        <v>0</v>
      </c>
      <c r="AJ164">
        <v>0</v>
      </c>
      <c r="AK164">
        <v>0</v>
      </c>
      <c r="AL164">
        <v>0</v>
      </c>
      <c r="AM164">
        <v>1</v>
      </c>
      <c r="AN164">
        <v>0</v>
      </c>
      <c r="AO164">
        <v>0</v>
      </c>
      <c r="AP164">
        <v>0</v>
      </c>
      <c r="AQ164">
        <v>0</v>
      </c>
      <c r="AR164">
        <v>0</v>
      </c>
      <c r="AS164">
        <v>0</v>
      </c>
      <c r="AT164">
        <v>0</v>
      </c>
      <c r="AU164">
        <v>0</v>
      </c>
      <c r="AV164">
        <v>0</v>
      </c>
      <c r="AW164">
        <v>0</v>
      </c>
      <c r="AX164">
        <v>0</v>
      </c>
      <c r="AY164">
        <v>0</v>
      </c>
      <c r="AZ164">
        <v>1</v>
      </c>
      <c r="BA164">
        <v>1</v>
      </c>
      <c r="BB164">
        <v>0</v>
      </c>
      <c r="BC164">
        <v>0</v>
      </c>
      <c r="BD164">
        <v>1</v>
      </c>
      <c r="BE164">
        <v>1</v>
      </c>
      <c r="BF164">
        <v>0</v>
      </c>
      <c r="BG164">
        <v>0</v>
      </c>
      <c r="BH164">
        <v>0</v>
      </c>
      <c r="BI164">
        <v>0</v>
      </c>
      <c r="BJ164">
        <v>0</v>
      </c>
      <c r="BK164">
        <v>0</v>
      </c>
      <c r="BL164">
        <v>1</v>
      </c>
      <c r="BM164">
        <v>0</v>
      </c>
      <c r="BN164">
        <v>0</v>
      </c>
      <c r="BO164">
        <v>0</v>
      </c>
      <c r="BP164">
        <v>1</v>
      </c>
      <c r="BQ164">
        <v>0</v>
      </c>
      <c r="BR164">
        <v>1</v>
      </c>
      <c r="BS164">
        <v>0</v>
      </c>
      <c r="BT164" s="10">
        <v>0</v>
      </c>
      <c r="BU164">
        <v>-4.2648743800000002</v>
      </c>
      <c r="BV164">
        <v>0.17994256</v>
      </c>
      <c r="BW164">
        <v>2.5512239999999999E-2</v>
      </c>
      <c r="BX164">
        <v>1.7140852600000001</v>
      </c>
      <c r="BY164">
        <v>1.2451467300000001</v>
      </c>
      <c r="BZ164">
        <v>4.38303536</v>
      </c>
      <c r="CA164">
        <v>1.0542348399999999</v>
      </c>
      <c r="CB164">
        <v>2.36271349</v>
      </c>
      <c r="CC164">
        <v>0</v>
      </c>
      <c r="CD164">
        <v>1.26633956</v>
      </c>
      <c r="CE164">
        <v>1.2966537600000001</v>
      </c>
      <c r="CF164">
        <v>-0.34830556000000001</v>
      </c>
      <c r="CG164">
        <v>0.60595251999999999</v>
      </c>
      <c r="CH164">
        <v>-0.27080598</v>
      </c>
      <c r="CI164">
        <v>0.69837139000000004</v>
      </c>
      <c r="CJ164">
        <v>2.3914729999999999E-2</v>
      </c>
      <c r="CK164">
        <v>-0.35324707</v>
      </c>
      <c r="CL164">
        <v>-4.8291489999999999E-2</v>
      </c>
      <c r="CM164">
        <v>0.58076517999999999</v>
      </c>
      <c r="CN164">
        <v>0.72541518999999999</v>
      </c>
      <c r="CO164">
        <v>-0.20022939000000001</v>
      </c>
      <c r="CP164">
        <v>-0.43475793000000001</v>
      </c>
      <c r="CQ164">
        <v>0.34422587999999998</v>
      </c>
      <c r="CR164">
        <v>-0.48495226000000002</v>
      </c>
      <c r="CS164">
        <v>0.18250256000000001</v>
      </c>
      <c r="CT164">
        <v>-0.16623276000000001</v>
      </c>
      <c r="CU164">
        <v>-9.4743999999999995E-2</v>
      </c>
      <c r="CV164">
        <v>-1.1689752</v>
      </c>
      <c r="CW164">
        <v>-0.52188942000000005</v>
      </c>
      <c r="CX164">
        <v>0.65815442999999996</v>
      </c>
      <c r="CY164">
        <v>9.3649330000000003E-2</v>
      </c>
      <c r="CZ164">
        <v>-0.16819777</v>
      </c>
      <c r="DA164">
        <v>-0.25450494000000001</v>
      </c>
      <c r="DB164">
        <v>0.25513289</v>
      </c>
      <c r="DC164">
        <v>2.5920289999999999E-2</v>
      </c>
      <c r="DD164">
        <v>-2.5292350000000002E-2</v>
      </c>
      <c r="DE164">
        <v>0.26950531</v>
      </c>
      <c r="DF164">
        <v>-0.26887736000000001</v>
      </c>
      <c r="DG164">
        <v>0.1029841</v>
      </c>
      <c r="DH164">
        <v>-0.10235616</v>
      </c>
      <c r="DI164">
        <v>-0.19042195000000001</v>
      </c>
      <c r="DJ164">
        <v>7.7531719999999998E-2</v>
      </c>
      <c r="DK164">
        <v>-0.19522661999999999</v>
      </c>
      <c r="DL164">
        <v>-0.13095082</v>
      </c>
      <c r="DM164">
        <v>-6.0513240000000003E-2</v>
      </c>
      <c r="DN164">
        <v>0.50020885000000004</v>
      </c>
      <c r="DO164">
        <v>0.35778246000000002</v>
      </c>
      <c r="DP164">
        <v>-0.64273818000000005</v>
      </c>
      <c r="DQ164">
        <v>0.94671483000000001</v>
      </c>
      <c r="DR164">
        <v>-0.66113116000000005</v>
      </c>
      <c r="DS164">
        <v>7.7932630000000003E-2</v>
      </c>
      <c r="DT164">
        <v>-0.79014932000000004</v>
      </c>
      <c r="DU164">
        <v>1.3610861400000001</v>
      </c>
      <c r="DV164" s="10">
        <v>-0.64824150000000003</v>
      </c>
      <c r="DW164" s="8" t="s">
        <v>1024</v>
      </c>
      <c r="DX164" t="s">
        <v>1025</v>
      </c>
      <c r="DY164" s="10" t="s">
        <v>290</v>
      </c>
      <c r="DZ164" s="20">
        <v>37788</v>
      </c>
      <c r="EA164" s="21">
        <v>39663</v>
      </c>
      <c r="EB164" t="s">
        <v>1026</v>
      </c>
      <c r="EC164" s="22">
        <v>44858</v>
      </c>
      <c r="ED164" t="b">
        <f t="shared" si="7"/>
        <v>1</v>
      </c>
    </row>
    <row r="165" spans="1:134" x14ac:dyDescent="0.2">
      <c r="A165" s="8" t="s">
        <v>1027</v>
      </c>
      <c r="B165" s="8" t="s">
        <v>119</v>
      </c>
      <c r="C165" s="8" t="s">
        <v>195</v>
      </c>
      <c r="D165" s="2" t="s">
        <v>1028</v>
      </c>
      <c r="E165" s="4">
        <v>0.26701230542418702</v>
      </c>
      <c r="F165" s="28" t="b">
        <v>0</v>
      </c>
      <c r="G165" s="29">
        <f t="shared" si="8"/>
        <v>1.1712927010595181E-9</v>
      </c>
      <c r="H165" s="5" t="b">
        <f t="shared" si="6"/>
        <v>0</v>
      </c>
      <c r="I165" s="8">
        <v>39</v>
      </c>
      <c r="J165">
        <v>1</v>
      </c>
      <c r="K165">
        <v>23</v>
      </c>
      <c r="L165">
        <v>412</v>
      </c>
      <c r="M165">
        <v>2</v>
      </c>
      <c r="N165">
        <v>1</v>
      </c>
      <c r="O165">
        <v>0.10615271209352101</v>
      </c>
      <c r="P165">
        <v>1</v>
      </c>
      <c r="Q165">
        <v>1</v>
      </c>
      <c r="R165">
        <v>2</v>
      </c>
      <c r="S165" s="10">
        <v>78.3</v>
      </c>
      <c r="T165" s="8">
        <v>-1.33767961068356</v>
      </c>
      <c r="U165">
        <v>7.5957643648752104E-3</v>
      </c>
      <c r="V165">
        <v>-0.51455810191446105</v>
      </c>
      <c r="W165">
        <v>-1.2663617115749199</v>
      </c>
      <c r="X165">
        <v>-0.92748948436013701</v>
      </c>
      <c r="Y165">
        <v>-1.4044518876044501</v>
      </c>
      <c r="Z165">
        <v>-1.7331919771994999</v>
      </c>
      <c r="AA165">
        <v>-1.4107302381286499</v>
      </c>
      <c r="AB165">
        <v>-1.4988236991813999</v>
      </c>
      <c r="AC165">
        <v>-0.68484317603607703</v>
      </c>
      <c r="AD165" s="10">
        <v>0.77731359853830595</v>
      </c>
      <c r="AE165" s="8">
        <v>0</v>
      </c>
      <c r="AF165">
        <v>0</v>
      </c>
      <c r="AG165">
        <v>0</v>
      </c>
      <c r="AH165">
        <v>0</v>
      </c>
      <c r="AI165">
        <v>0</v>
      </c>
      <c r="AJ165">
        <v>0</v>
      </c>
      <c r="AK165">
        <v>0</v>
      </c>
      <c r="AL165">
        <v>0</v>
      </c>
      <c r="AM165">
        <v>0</v>
      </c>
      <c r="AN165">
        <v>0</v>
      </c>
      <c r="AO165">
        <v>0</v>
      </c>
      <c r="AP165">
        <v>0</v>
      </c>
      <c r="AQ165">
        <v>0</v>
      </c>
      <c r="AR165">
        <v>0</v>
      </c>
      <c r="AS165">
        <v>0</v>
      </c>
      <c r="AT165">
        <v>0</v>
      </c>
      <c r="AU165">
        <v>1</v>
      </c>
      <c r="AV165">
        <v>0</v>
      </c>
      <c r="AW165">
        <v>0</v>
      </c>
      <c r="AX165">
        <v>0</v>
      </c>
      <c r="AY165">
        <v>0</v>
      </c>
      <c r="AZ165">
        <v>1</v>
      </c>
      <c r="BA165">
        <v>0</v>
      </c>
      <c r="BB165">
        <v>1</v>
      </c>
      <c r="BC165">
        <v>1</v>
      </c>
      <c r="BD165">
        <v>0</v>
      </c>
      <c r="BE165">
        <v>0</v>
      </c>
      <c r="BF165">
        <v>1</v>
      </c>
      <c r="BG165">
        <v>0</v>
      </c>
      <c r="BH165">
        <v>0</v>
      </c>
      <c r="BI165">
        <v>1</v>
      </c>
      <c r="BJ165">
        <v>0</v>
      </c>
      <c r="BK165">
        <v>0</v>
      </c>
      <c r="BL165">
        <v>0</v>
      </c>
      <c r="BM165">
        <v>0</v>
      </c>
      <c r="BN165">
        <v>0</v>
      </c>
      <c r="BO165">
        <v>0</v>
      </c>
      <c r="BP165">
        <v>1</v>
      </c>
      <c r="BQ165">
        <v>1</v>
      </c>
      <c r="BR165">
        <v>0</v>
      </c>
      <c r="BS165">
        <v>0</v>
      </c>
      <c r="BT165" s="10">
        <v>0</v>
      </c>
      <c r="BU165">
        <v>-4.2648743800000002</v>
      </c>
      <c r="BV165">
        <v>0.17994256</v>
      </c>
      <c r="BW165">
        <v>2.5512239999999999E-2</v>
      </c>
      <c r="BX165">
        <v>1.7140852600000001</v>
      </c>
      <c r="BY165">
        <v>1.2451467300000001</v>
      </c>
      <c r="BZ165">
        <v>4.38303536</v>
      </c>
      <c r="CA165">
        <v>1.0542348399999999</v>
      </c>
      <c r="CB165">
        <v>2.36271349</v>
      </c>
      <c r="CC165">
        <v>0</v>
      </c>
      <c r="CD165">
        <v>1.26633956</v>
      </c>
      <c r="CE165">
        <v>1.2966537600000001</v>
      </c>
      <c r="CF165">
        <v>-0.34830556000000001</v>
      </c>
      <c r="CG165">
        <v>0.60595251999999999</v>
      </c>
      <c r="CH165">
        <v>-0.27080598</v>
      </c>
      <c r="CI165">
        <v>0.69837139000000004</v>
      </c>
      <c r="CJ165">
        <v>2.3914729999999999E-2</v>
      </c>
      <c r="CK165">
        <v>-0.35324707</v>
      </c>
      <c r="CL165">
        <v>-4.8291489999999999E-2</v>
      </c>
      <c r="CM165">
        <v>0.58076517999999999</v>
      </c>
      <c r="CN165">
        <v>0.72541518999999999</v>
      </c>
      <c r="CO165">
        <v>-0.20022939000000001</v>
      </c>
      <c r="CP165">
        <v>-0.43475793000000001</v>
      </c>
      <c r="CQ165">
        <v>0.34422587999999998</v>
      </c>
      <c r="CR165">
        <v>-0.48495226000000002</v>
      </c>
      <c r="CS165">
        <v>0.18250256000000001</v>
      </c>
      <c r="CT165">
        <v>-0.16623276000000001</v>
      </c>
      <c r="CU165">
        <v>-9.4743999999999995E-2</v>
      </c>
      <c r="CV165">
        <v>-1.1689752</v>
      </c>
      <c r="CW165">
        <v>-0.52188942000000005</v>
      </c>
      <c r="CX165">
        <v>0.65815442999999996</v>
      </c>
      <c r="CY165">
        <v>9.3649330000000003E-2</v>
      </c>
      <c r="CZ165">
        <v>-0.16819777</v>
      </c>
      <c r="DA165">
        <v>-0.25450494000000001</v>
      </c>
      <c r="DB165">
        <v>0.25513289</v>
      </c>
      <c r="DC165">
        <v>2.5920289999999999E-2</v>
      </c>
      <c r="DD165">
        <v>-2.5292350000000002E-2</v>
      </c>
      <c r="DE165">
        <v>0.26950531</v>
      </c>
      <c r="DF165">
        <v>-0.26887736000000001</v>
      </c>
      <c r="DG165">
        <v>0.1029841</v>
      </c>
      <c r="DH165">
        <v>-0.10235616</v>
      </c>
      <c r="DI165">
        <v>-0.19042195000000001</v>
      </c>
      <c r="DJ165">
        <v>7.7531719999999998E-2</v>
      </c>
      <c r="DK165">
        <v>-0.19522661999999999</v>
      </c>
      <c r="DL165">
        <v>-0.13095082</v>
      </c>
      <c r="DM165">
        <v>-6.0513240000000003E-2</v>
      </c>
      <c r="DN165">
        <v>0.50020885000000004</v>
      </c>
      <c r="DO165">
        <v>0.35778246000000002</v>
      </c>
      <c r="DP165">
        <v>-0.64273818000000005</v>
      </c>
      <c r="DQ165">
        <v>0.94671483000000001</v>
      </c>
      <c r="DR165">
        <v>-0.66113116000000005</v>
      </c>
      <c r="DS165">
        <v>7.7932630000000003E-2</v>
      </c>
      <c r="DT165">
        <v>-0.79014932000000004</v>
      </c>
      <c r="DU165">
        <v>1.3610861400000001</v>
      </c>
      <c r="DV165" s="10">
        <v>-0.64824150000000003</v>
      </c>
      <c r="DW165" s="8" t="s">
        <v>1029</v>
      </c>
      <c r="DX165" t="s">
        <v>1030</v>
      </c>
      <c r="DY165" s="10" t="s">
        <v>379</v>
      </c>
      <c r="DZ165" s="20">
        <v>37540</v>
      </c>
      <c r="EA165" s="21">
        <v>38574</v>
      </c>
      <c r="EB165" t="s">
        <v>1031</v>
      </c>
      <c r="EC165" s="22">
        <v>45162</v>
      </c>
      <c r="ED165" t="b">
        <f t="shared" si="7"/>
        <v>1</v>
      </c>
    </row>
    <row r="166" spans="1:134" x14ac:dyDescent="0.2">
      <c r="A166" s="8" t="s">
        <v>1032</v>
      </c>
      <c r="B166" s="8" t="s">
        <v>168</v>
      </c>
      <c r="C166" s="8" t="s">
        <v>135</v>
      </c>
      <c r="D166" s="2" t="s">
        <v>1033</v>
      </c>
      <c r="E166" s="4">
        <v>0.548190187029437</v>
      </c>
      <c r="F166" s="28" t="b">
        <v>0</v>
      </c>
      <c r="G166" s="29">
        <f t="shared" si="8"/>
        <v>8.1691211849365987E-3</v>
      </c>
      <c r="H166" s="5" t="b">
        <f t="shared" si="6"/>
        <v>0</v>
      </c>
      <c r="I166" s="8">
        <v>61</v>
      </c>
      <c r="J166">
        <v>1</v>
      </c>
      <c r="K166">
        <v>20</v>
      </c>
      <c r="L166">
        <v>79</v>
      </c>
      <c r="M166">
        <v>4</v>
      </c>
      <c r="N166">
        <v>3</v>
      </c>
      <c r="O166">
        <v>93.170093514718502</v>
      </c>
      <c r="P166">
        <v>5</v>
      </c>
      <c r="Q166">
        <v>3</v>
      </c>
      <c r="R166">
        <v>5</v>
      </c>
      <c r="S166" s="10">
        <v>77.8</v>
      </c>
      <c r="T166" s="8">
        <v>0.72896023728261505</v>
      </c>
      <c r="U166">
        <v>7.5957643648752104E-3</v>
      </c>
      <c r="V166">
        <v>-0.90217249130388599</v>
      </c>
      <c r="W166">
        <v>-1.65455696977078</v>
      </c>
      <c r="X166">
        <v>-0.29113306284374801</v>
      </c>
      <c r="Y166">
        <v>-1.13192030619081E-2</v>
      </c>
      <c r="Z166">
        <v>1.46920294698981</v>
      </c>
      <c r="AA166">
        <v>1.4284752725705201</v>
      </c>
      <c r="AB166">
        <v>-4.5418899975194001E-2</v>
      </c>
      <c r="AC166">
        <v>1.42236659638262</v>
      </c>
      <c r="AD166" s="10">
        <v>0.66942829686747896</v>
      </c>
      <c r="AE166" s="8">
        <v>0</v>
      </c>
      <c r="AF166">
        <v>0</v>
      </c>
      <c r="AG166">
        <v>0</v>
      </c>
      <c r="AH166">
        <v>0</v>
      </c>
      <c r="AI166">
        <v>0</v>
      </c>
      <c r="AJ166">
        <v>0</v>
      </c>
      <c r="AK166">
        <v>0</v>
      </c>
      <c r="AL166">
        <v>0</v>
      </c>
      <c r="AM166">
        <v>1</v>
      </c>
      <c r="AN166">
        <v>0</v>
      </c>
      <c r="AO166">
        <v>0</v>
      </c>
      <c r="AP166">
        <v>0</v>
      </c>
      <c r="AQ166">
        <v>0</v>
      </c>
      <c r="AR166">
        <v>0</v>
      </c>
      <c r="AS166">
        <v>0</v>
      </c>
      <c r="AT166">
        <v>0</v>
      </c>
      <c r="AU166">
        <v>0</v>
      </c>
      <c r="AV166">
        <v>0</v>
      </c>
      <c r="AW166">
        <v>0</v>
      </c>
      <c r="AX166">
        <v>0</v>
      </c>
      <c r="AY166">
        <v>0</v>
      </c>
      <c r="AZ166">
        <v>1</v>
      </c>
      <c r="BA166">
        <v>1</v>
      </c>
      <c r="BB166">
        <v>0</v>
      </c>
      <c r="BC166">
        <v>0</v>
      </c>
      <c r="BD166">
        <v>1</v>
      </c>
      <c r="BE166">
        <v>0</v>
      </c>
      <c r="BF166">
        <v>1</v>
      </c>
      <c r="BG166">
        <v>0</v>
      </c>
      <c r="BH166">
        <v>1</v>
      </c>
      <c r="BI166">
        <v>0</v>
      </c>
      <c r="BJ166">
        <v>0</v>
      </c>
      <c r="BK166">
        <v>0</v>
      </c>
      <c r="BL166">
        <v>0</v>
      </c>
      <c r="BM166">
        <v>0</v>
      </c>
      <c r="BN166">
        <v>0</v>
      </c>
      <c r="BO166">
        <v>0</v>
      </c>
      <c r="BP166">
        <v>1</v>
      </c>
      <c r="BQ166">
        <v>1</v>
      </c>
      <c r="BR166">
        <v>0</v>
      </c>
      <c r="BS166">
        <v>0</v>
      </c>
      <c r="BT166" s="10">
        <v>0</v>
      </c>
      <c r="BU166">
        <v>-4.2648743800000002</v>
      </c>
      <c r="BV166">
        <v>0.17994256</v>
      </c>
      <c r="BW166">
        <v>2.5512239999999999E-2</v>
      </c>
      <c r="BX166">
        <v>1.7140852600000001</v>
      </c>
      <c r="BY166">
        <v>1.2451467300000001</v>
      </c>
      <c r="BZ166">
        <v>4.38303536</v>
      </c>
      <c r="CA166">
        <v>1.0542348399999999</v>
      </c>
      <c r="CB166">
        <v>2.36271349</v>
      </c>
      <c r="CC166">
        <v>0</v>
      </c>
      <c r="CD166">
        <v>1.26633956</v>
      </c>
      <c r="CE166">
        <v>1.2966537600000001</v>
      </c>
      <c r="CF166">
        <v>-0.34830556000000001</v>
      </c>
      <c r="CG166">
        <v>0.60595251999999999</v>
      </c>
      <c r="CH166">
        <v>-0.27080598</v>
      </c>
      <c r="CI166">
        <v>0.69837139000000004</v>
      </c>
      <c r="CJ166">
        <v>2.3914729999999999E-2</v>
      </c>
      <c r="CK166">
        <v>-0.35324707</v>
      </c>
      <c r="CL166">
        <v>-4.8291489999999999E-2</v>
      </c>
      <c r="CM166">
        <v>0.58076517999999999</v>
      </c>
      <c r="CN166">
        <v>0.72541518999999999</v>
      </c>
      <c r="CO166">
        <v>-0.20022939000000001</v>
      </c>
      <c r="CP166">
        <v>-0.43475793000000001</v>
      </c>
      <c r="CQ166">
        <v>0.34422587999999998</v>
      </c>
      <c r="CR166">
        <v>-0.48495226000000002</v>
      </c>
      <c r="CS166">
        <v>0.18250256000000001</v>
      </c>
      <c r="CT166">
        <v>-0.16623276000000001</v>
      </c>
      <c r="CU166">
        <v>-9.4743999999999995E-2</v>
      </c>
      <c r="CV166">
        <v>-1.1689752</v>
      </c>
      <c r="CW166">
        <v>-0.52188942000000005</v>
      </c>
      <c r="CX166">
        <v>0.65815442999999996</v>
      </c>
      <c r="CY166">
        <v>9.3649330000000003E-2</v>
      </c>
      <c r="CZ166">
        <v>-0.16819777</v>
      </c>
      <c r="DA166">
        <v>-0.25450494000000001</v>
      </c>
      <c r="DB166">
        <v>0.25513289</v>
      </c>
      <c r="DC166">
        <v>2.5920289999999999E-2</v>
      </c>
      <c r="DD166">
        <v>-2.5292350000000002E-2</v>
      </c>
      <c r="DE166">
        <v>0.26950531</v>
      </c>
      <c r="DF166">
        <v>-0.26887736000000001</v>
      </c>
      <c r="DG166">
        <v>0.1029841</v>
      </c>
      <c r="DH166">
        <v>-0.10235616</v>
      </c>
      <c r="DI166">
        <v>-0.19042195000000001</v>
      </c>
      <c r="DJ166">
        <v>7.7531719999999998E-2</v>
      </c>
      <c r="DK166">
        <v>-0.19522661999999999</v>
      </c>
      <c r="DL166">
        <v>-0.13095082</v>
      </c>
      <c r="DM166">
        <v>-6.0513240000000003E-2</v>
      </c>
      <c r="DN166">
        <v>0.50020885000000004</v>
      </c>
      <c r="DO166">
        <v>0.35778246000000002</v>
      </c>
      <c r="DP166">
        <v>-0.64273818000000005</v>
      </c>
      <c r="DQ166">
        <v>0.94671483000000001</v>
      </c>
      <c r="DR166">
        <v>-0.66113116000000005</v>
      </c>
      <c r="DS166">
        <v>7.7932630000000003E-2</v>
      </c>
      <c r="DT166">
        <v>-0.79014932000000004</v>
      </c>
      <c r="DU166">
        <v>1.3610861400000001</v>
      </c>
      <c r="DV166" s="10">
        <v>-0.64824150000000003</v>
      </c>
      <c r="DW166" s="8" t="s">
        <v>1034</v>
      </c>
      <c r="DX166" t="s">
        <v>1035</v>
      </c>
      <c r="DY166" s="10" t="s">
        <v>614</v>
      </c>
      <c r="DZ166" s="20">
        <v>37355</v>
      </c>
      <c r="EA166" s="21">
        <v>38725</v>
      </c>
      <c r="EB166" t="s">
        <v>1036</v>
      </c>
      <c r="EC166" s="22">
        <v>44506</v>
      </c>
      <c r="ED166" t="b">
        <f t="shared" si="7"/>
        <v>1</v>
      </c>
    </row>
    <row r="167" spans="1:134" x14ac:dyDescent="0.2">
      <c r="A167" s="8" t="s">
        <v>1037</v>
      </c>
      <c r="B167" s="8" t="s">
        <v>127</v>
      </c>
      <c r="C167" s="8" t="s">
        <v>181</v>
      </c>
      <c r="D167" s="2" t="s">
        <v>1038</v>
      </c>
      <c r="E167" s="4">
        <v>0.77744259152746598</v>
      </c>
      <c r="F167" s="28" t="b">
        <v>1</v>
      </c>
      <c r="G167" s="29">
        <f t="shared" si="8"/>
        <v>3.8368227093124208E-2</v>
      </c>
      <c r="H167" s="5" t="b">
        <f t="shared" si="6"/>
        <v>0</v>
      </c>
      <c r="I167" s="8">
        <v>38</v>
      </c>
      <c r="J167">
        <v>0</v>
      </c>
      <c r="K167">
        <v>26</v>
      </c>
      <c r="L167">
        <v>3781</v>
      </c>
      <c r="M167">
        <v>1</v>
      </c>
      <c r="N167">
        <v>5</v>
      </c>
      <c r="O167">
        <v>98.721295763733195</v>
      </c>
      <c r="P167">
        <v>4</v>
      </c>
      <c r="Q167">
        <v>4</v>
      </c>
      <c r="R167">
        <v>1</v>
      </c>
      <c r="S167" s="10">
        <v>78.099999999999994</v>
      </c>
      <c r="T167" s="8">
        <v>-1.4316177855911101</v>
      </c>
      <c r="U167">
        <v>-1.00517281761849</v>
      </c>
      <c r="V167">
        <v>-0.126943712525036</v>
      </c>
      <c r="W167">
        <v>2.6610551799020801</v>
      </c>
      <c r="X167">
        <v>-1.2456676951183301</v>
      </c>
      <c r="Y167">
        <v>1.38181348148064</v>
      </c>
      <c r="Z167">
        <v>1.6602236769532599</v>
      </c>
      <c r="AA167">
        <v>0.71867389489572897</v>
      </c>
      <c r="AB167">
        <v>0.68128349962791002</v>
      </c>
      <c r="AC167">
        <v>-1.38724643350897</v>
      </c>
      <c r="AD167" s="10">
        <v>0.73415947786997404</v>
      </c>
      <c r="AE167" s="8">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1</v>
      </c>
      <c r="AY167">
        <v>1</v>
      </c>
      <c r="AZ167">
        <v>0</v>
      </c>
      <c r="BA167">
        <v>0</v>
      </c>
      <c r="BB167">
        <v>1</v>
      </c>
      <c r="BC167">
        <v>1</v>
      </c>
      <c r="BD167">
        <v>0</v>
      </c>
      <c r="BE167">
        <v>1</v>
      </c>
      <c r="BF167">
        <v>0</v>
      </c>
      <c r="BG167">
        <v>0</v>
      </c>
      <c r="BH167">
        <v>0</v>
      </c>
      <c r="BI167">
        <v>0</v>
      </c>
      <c r="BJ167">
        <v>1</v>
      </c>
      <c r="BK167">
        <v>0</v>
      </c>
      <c r="BL167">
        <v>0</v>
      </c>
      <c r="BM167">
        <v>1</v>
      </c>
      <c r="BN167">
        <v>0</v>
      </c>
      <c r="BO167">
        <v>0</v>
      </c>
      <c r="BP167">
        <v>0</v>
      </c>
      <c r="BQ167">
        <v>0</v>
      </c>
      <c r="BR167">
        <v>0</v>
      </c>
      <c r="BS167">
        <v>0</v>
      </c>
      <c r="BT167" s="10">
        <v>1</v>
      </c>
      <c r="BU167">
        <v>-4.2648743800000002</v>
      </c>
      <c r="BV167">
        <v>0.17994256</v>
      </c>
      <c r="BW167">
        <v>2.5512239999999999E-2</v>
      </c>
      <c r="BX167">
        <v>1.7140852600000001</v>
      </c>
      <c r="BY167">
        <v>1.2451467300000001</v>
      </c>
      <c r="BZ167">
        <v>4.38303536</v>
      </c>
      <c r="CA167">
        <v>1.0542348399999999</v>
      </c>
      <c r="CB167">
        <v>2.36271349</v>
      </c>
      <c r="CC167">
        <v>0</v>
      </c>
      <c r="CD167">
        <v>1.26633956</v>
      </c>
      <c r="CE167">
        <v>1.2966537600000001</v>
      </c>
      <c r="CF167">
        <v>-0.34830556000000001</v>
      </c>
      <c r="CG167">
        <v>0.60595251999999999</v>
      </c>
      <c r="CH167">
        <v>-0.27080598</v>
      </c>
      <c r="CI167">
        <v>0.69837139000000004</v>
      </c>
      <c r="CJ167">
        <v>2.3914729999999999E-2</v>
      </c>
      <c r="CK167">
        <v>-0.35324707</v>
      </c>
      <c r="CL167">
        <v>-4.8291489999999999E-2</v>
      </c>
      <c r="CM167">
        <v>0.58076517999999999</v>
      </c>
      <c r="CN167">
        <v>0.72541518999999999</v>
      </c>
      <c r="CO167">
        <v>-0.20022939000000001</v>
      </c>
      <c r="CP167">
        <v>-0.43475793000000001</v>
      </c>
      <c r="CQ167">
        <v>0.34422587999999998</v>
      </c>
      <c r="CR167">
        <v>-0.48495226000000002</v>
      </c>
      <c r="CS167">
        <v>0.18250256000000001</v>
      </c>
      <c r="CT167">
        <v>-0.16623276000000001</v>
      </c>
      <c r="CU167">
        <v>-9.4743999999999995E-2</v>
      </c>
      <c r="CV167">
        <v>-1.1689752</v>
      </c>
      <c r="CW167">
        <v>-0.52188942000000005</v>
      </c>
      <c r="CX167">
        <v>0.65815442999999996</v>
      </c>
      <c r="CY167">
        <v>9.3649330000000003E-2</v>
      </c>
      <c r="CZ167">
        <v>-0.16819777</v>
      </c>
      <c r="DA167">
        <v>-0.25450494000000001</v>
      </c>
      <c r="DB167">
        <v>0.25513289</v>
      </c>
      <c r="DC167">
        <v>2.5920289999999999E-2</v>
      </c>
      <c r="DD167">
        <v>-2.5292350000000002E-2</v>
      </c>
      <c r="DE167">
        <v>0.26950531</v>
      </c>
      <c r="DF167">
        <v>-0.26887736000000001</v>
      </c>
      <c r="DG167">
        <v>0.1029841</v>
      </c>
      <c r="DH167">
        <v>-0.10235616</v>
      </c>
      <c r="DI167">
        <v>-0.19042195000000001</v>
      </c>
      <c r="DJ167">
        <v>7.7531719999999998E-2</v>
      </c>
      <c r="DK167">
        <v>-0.19522661999999999</v>
      </c>
      <c r="DL167">
        <v>-0.13095082</v>
      </c>
      <c r="DM167">
        <v>-6.0513240000000003E-2</v>
      </c>
      <c r="DN167">
        <v>0.50020885000000004</v>
      </c>
      <c r="DO167">
        <v>0.35778246000000002</v>
      </c>
      <c r="DP167">
        <v>-0.64273818000000005</v>
      </c>
      <c r="DQ167">
        <v>0.94671483000000001</v>
      </c>
      <c r="DR167">
        <v>-0.66113116000000005</v>
      </c>
      <c r="DS167">
        <v>7.7932630000000003E-2</v>
      </c>
      <c r="DT167">
        <v>-0.79014932000000004</v>
      </c>
      <c r="DU167">
        <v>1.3610861400000001</v>
      </c>
      <c r="DV167" s="10">
        <v>-0.64824150000000003</v>
      </c>
      <c r="DW167" s="8" t="s">
        <v>1039</v>
      </c>
      <c r="DX167" t="s">
        <v>1040</v>
      </c>
      <c r="DY167" s="10" t="s">
        <v>1041</v>
      </c>
      <c r="DZ167" s="20">
        <v>34657</v>
      </c>
      <c r="EA167" s="21">
        <v>38898</v>
      </c>
      <c r="EB167" t="s">
        <v>1042</v>
      </c>
      <c r="EC167" s="22">
        <v>43928</v>
      </c>
      <c r="ED167" t="b">
        <f t="shared" si="7"/>
        <v>0</v>
      </c>
    </row>
    <row r="168" spans="1:134" x14ac:dyDescent="0.2">
      <c r="A168" s="8" t="s">
        <v>1043</v>
      </c>
      <c r="B168" s="8" t="s">
        <v>127</v>
      </c>
      <c r="C168" s="8" t="s">
        <v>188</v>
      </c>
      <c r="D168" s="2" t="s">
        <v>1044</v>
      </c>
      <c r="E168" s="4">
        <v>0.54884001250291503</v>
      </c>
      <c r="F168" s="28" t="b">
        <v>0</v>
      </c>
      <c r="G168" s="29">
        <f t="shared" si="8"/>
        <v>2.1410980953576601E-4</v>
      </c>
      <c r="H168" s="5" t="b">
        <f t="shared" si="6"/>
        <v>0</v>
      </c>
      <c r="I168" s="8">
        <v>56</v>
      </c>
      <c r="J168">
        <v>0</v>
      </c>
      <c r="K168">
        <v>20</v>
      </c>
      <c r="L168">
        <v>2132</v>
      </c>
      <c r="M168">
        <v>3</v>
      </c>
      <c r="N168">
        <v>5</v>
      </c>
      <c r="O168">
        <v>47.753339584790901</v>
      </c>
      <c r="P168">
        <v>4</v>
      </c>
      <c r="Q168">
        <v>3</v>
      </c>
      <c r="R168">
        <v>1</v>
      </c>
      <c r="S168" s="10">
        <v>73.3</v>
      </c>
      <c r="T168" s="8">
        <v>0.25926936274484702</v>
      </c>
      <c r="U168">
        <v>-1.00517281761849</v>
      </c>
      <c r="V168">
        <v>-0.90217249130388599</v>
      </c>
      <c r="W168">
        <v>0.73873091334061203</v>
      </c>
      <c r="X168">
        <v>-0.60931127360194304</v>
      </c>
      <c r="Y168">
        <v>1.38181348148064</v>
      </c>
      <c r="Z168">
        <v>-9.3619140748952695E-2</v>
      </c>
      <c r="AA168">
        <v>0.71867389489572897</v>
      </c>
      <c r="AB168">
        <v>-4.5418899975194001E-2</v>
      </c>
      <c r="AC168">
        <v>-1.38724643350897</v>
      </c>
      <c r="AD168" s="10">
        <v>-0.30153941816996199</v>
      </c>
      <c r="AE168" s="8">
        <v>0</v>
      </c>
      <c r="AF168">
        <v>0</v>
      </c>
      <c r="AG168">
        <v>0</v>
      </c>
      <c r="AH168">
        <v>0</v>
      </c>
      <c r="AI168">
        <v>0</v>
      </c>
      <c r="AJ168">
        <v>0</v>
      </c>
      <c r="AK168">
        <v>0</v>
      </c>
      <c r="AL168">
        <v>0</v>
      </c>
      <c r="AM168">
        <v>0</v>
      </c>
      <c r="AN168">
        <v>0</v>
      </c>
      <c r="AO168">
        <v>0</v>
      </c>
      <c r="AP168">
        <v>0</v>
      </c>
      <c r="AQ168">
        <v>0</v>
      </c>
      <c r="AR168">
        <v>1</v>
      </c>
      <c r="AS168">
        <v>0</v>
      </c>
      <c r="AT168">
        <v>0</v>
      </c>
      <c r="AU168">
        <v>0</v>
      </c>
      <c r="AV168">
        <v>0</v>
      </c>
      <c r="AW168">
        <v>0</v>
      </c>
      <c r="AX168">
        <v>0</v>
      </c>
      <c r="AY168">
        <v>0</v>
      </c>
      <c r="AZ168">
        <v>1</v>
      </c>
      <c r="BA168">
        <v>0</v>
      </c>
      <c r="BB168">
        <v>1</v>
      </c>
      <c r="BC168">
        <v>1</v>
      </c>
      <c r="BD168">
        <v>0</v>
      </c>
      <c r="BE168">
        <v>0</v>
      </c>
      <c r="BF168">
        <v>1</v>
      </c>
      <c r="BG168">
        <v>1</v>
      </c>
      <c r="BH168">
        <v>0</v>
      </c>
      <c r="BI168">
        <v>0</v>
      </c>
      <c r="BJ168">
        <v>0</v>
      </c>
      <c r="BK168">
        <v>0</v>
      </c>
      <c r="BL168">
        <v>0</v>
      </c>
      <c r="BM168">
        <v>1</v>
      </c>
      <c r="BN168">
        <v>0</v>
      </c>
      <c r="BO168">
        <v>0</v>
      </c>
      <c r="BP168">
        <v>0</v>
      </c>
      <c r="BQ168">
        <v>0</v>
      </c>
      <c r="BR168">
        <v>1</v>
      </c>
      <c r="BS168">
        <v>0</v>
      </c>
      <c r="BT168" s="10">
        <v>0</v>
      </c>
      <c r="BU168">
        <v>-4.2648743800000002</v>
      </c>
      <c r="BV168">
        <v>0.17994256</v>
      </c>
      <c r="BW168">
        <v>2.5512239999999999E-2</v>
      </c>
      <c r="BX168">
        <v>1.7140852600000001</v>
      </c>
      <c r="BY168">
        <v>1.2451467300000001</v>
      </c>
      <c r="BZ168">
        <v>4.38303536</v>
      </c>
      <c r="CA168">
        <v>1.0542348399999999</v>
      </c>
      <c r="CB168">
        <v>2.36271349</v>
      </c>
      <c r="CC168">
        <v>0</v>
      </c>
      <c r="CD168">
        <v>1.26633956</v>
      </c>
      <c r="CE168">
        <v>1.2966537600000001</v>
      </c>
      <c r="CF168">
        <v>-0.34830556000000001</v>
      </c>
      <c r="CG168">
        <v>0.60595251999999999</v>
      </c>
      <c r="CH168">
        <v>-0.27080598</v>
      </c>
      <c r="CI168">
        <v>0.69837139000000004</v>
      </c>
      <c r="CJ168">
        <v>2.3914729999999999E-2</v>
      </c>
      <c r="CK168">
        <v>-0.35324707</v>
      </c>
      <c r="CL168">
        <v>-4.8291489999999999E-2</v>
      </c>
      <c r="CM168">
        <v>0.58076517999999999</v>
      </c>
      <c r="CN168">
        <v>0.72541518999999999</v>
      </c>
      <c r="CO168">
        <v>-0.20022939000000001</v>
      </c>
      <c r="CP168">
        <v>-0.43475793000000001</v>
      </c>
      <c r="CQ168">
        <v>0.34422587999999998</v>
      </c>
      <c r="CR168">
        <v>-0.48495226000000002</v>
      </c>
      <c r="CS168">
        <v>0.18250256000000001</v>
      </c>
      <c r="CT168">
        <v>-0.16623276000000001</v>
      </c>
      <c r="CU168">
        <v>-9.4743999999999995E-2</v>
      </c>
      <c r="CV168">
        <v>-1.1689752</v>
      </c>
      <c r="CW168">
        <v>-0.52188942000000005</v>
      </c>
      <c r="CX168">
        <v>0.65815442999999996</v>
      </c>
      <c r="CY168">
        <v>9.3649330000000003E-2</v>
      </c>
      <c r="CZ168">
        <v>-0.16819777</v>
      </c>
      <c r="DA168">
        <v>-0.25450494000000001</v>
      </c>
      <c r="DB168">
        <v>0.25513289</v>
      </c>
      <c r="DC168">
        <v>2.5920289999999999E-2</v>
      </c>
      <c r="DD168">
        <v>-2.5292350000000002E-2</v>
      </c>
      <c r="DE168">
        <v>0.26950531</v>
      </c>
      <c r="DF168">
        <v>-0.26887736000000001</v>
      </c>
      <c r="DG168">
        <v>0.1029841</v>
      </c>
      <c r="DH168">
        <v>-0.10235616</v>
      </c>
      <c r="DI168">
        <v>-0.19042195000000001</v>
      </c>
      <c r="DJ168">
        <v>7.7531719999999998E-2</v>
      </c>
      <c r="DK168">
        <v>-0.19522661999999999</v>
      </c>
      <c r="DL168">
        <v>-0.13095082</v>
      </c>
      <c r="DM168">
        <v>-6.0513240000000003E-2</v>
      </c>
      <c r="DN168">
        <v>0.50020885000000004</v>
      </c>
      <c r="DO168">
        <v>0.35778246000000002</v>
      </c>
      <c r="DP168">
        <v>-0.64273818000000005</v>
      </c>
      <c r="DQ168">
        <v>0.94671483000000001</v>
      </c>
      <c r="DR168">
        <v>-0.66113116000000005</v>
      </c>
      <c r="DS168">
        <v>7.7932630000000003E-2</v>
      </c>
      <c r="DT168">
        <v>-0.79014932000000004</v>
      </c>
      <c r="DU168">
        <v>1.3610861400000001</v>
      </c>
      <c r="DV168" s="10">
        <v>-0.64824150000000003</v>
      </c>
      <c r="DW168" s="8" t="s">
        <v>1045</v>
      </c>
      <c r="DX168" t="s">
        <v>1046</v>
      </c>
      <c r="DY168" s="10" t="s">
        <v>260</v>
      </c>
      <c r="DZ168" s="20">
        <v>36677</v>
      </c>
      <c r="EA168" s="21">
        <v>37979</v>
      </c>
      <c r="EB168" t="s">
        <v>1047</v>
      </c>
      <c r="EC168" s="22">
        <v>45444</v>
      </c>
      <c r="ED168" t="b">
        <f t="shared" si="7"/>
        <v>1</v>
      </c>
    </row>
    <row r="169" spans="1:134" x14ac:dyDescent="0.2">
      <c r="A169" s="8" t="s">
        <v>1048</v>
      </c>
      <c r="B169" s="8" t="s">
        <v>168</v>
      </c>
      <c r="C169" s="8" t="s">
        <v>188</v>
      </c>
      <c r="D169" s="2" t="s">
        <v>1049</v>
      </c>
      <c r="E169" s="4">
        <v>0.62590599108812095</v>
      </c>
      <c r="F169" s="28" t="b">
        <v>1</v>
      </c>
      <c r="G169" s="29">
        <f t="shared" si="8"/>
        <v>0.12247316848524883</v>
      </c>
      <c r="H169" s="5" t="b">
        <f t="shared" si="6"/>
        <v>0</v>
      </c>
      <c r="I169" s="8">
        <v>49</v>
      </c>
      <c r="J169">
        <v>2</v>
      </c>
      <c r="K169">
        <v>28</v>
      </c>
      <c r="L169">
        <v>2382</v>
      </c>
      <c r="M169">
        <v>4</v>
      </c>
      <c r="N169">
        <v>3</v>
      </c>
      <c r="O169">
        <v>82.952995544060499</v>
      </c>
      <c r="P169">
        <v>4</v>
      </c>
      <c r="Q169">
        <v>2</v>
      </c>
      <c r="R169">
        <v>3</v>
      </c>
      <c r="S169" s="10">
        <v>73.599999999999994</v>
      </c>
      <c r="T169" s="8">
        <v>-0.39829786160802699</v>
      </c>
      <c r="U169">
        <v>1.0203643463482399</v>
      </c>
      <c r="V169">
        <v>0.13146588040124599</v>
      </c>
      <c r="W169">
        <v>1.0301687948690299</v>
      </c>
      <c r="X169">
        <v>-0.29113306284374801</v>
      </c>
      <c r="Y169">
        <v>-1.13192030619081E-2</v>
      </c>
      <c r="Z169">
        <v>1.1176255003547799</v>
      </c>
      <c r="AA169">
        <v>0.71867389489572897</v>
      </c>
      <c r="AB169">
        <v>-0.772121299578298</v>
      </c>
      <c r="AC169">
        <v>1.7560081436822399E-2</v>
      </c>
      <c r="AD169" s="10">
        <v>-0.23680823716746699</v>
      </c>
      <c r="AE169" s="8">
        <v>0</v>
      </c>
      <c r="AF169">
        <v>0</v>
      </c>
      <c r="AG169">
        <v>0</v>
      </c>
      <c r="AH169">
        <v>0</v>
      </c>
      <c r="AI169">
        <v>0</v>
      </c>
      <c r="AJ169">
        <v>1</v>
      </c>
      <c r="AK169">
        <v>0</v>
      </c>
      <c r="AL169">
        <v>0</v>
      </c>
      <c r="AM169">
        <v>0</v>
      </c>
      <c r="AN169">
        <v>0</v>
      </c>
      <c r="AO169">
        <v>0</v>
      </c>
      <c r="AP169">
        <v>0</v>
      </c>
      <c r="AQ169">
        <v>0</v>
      </c>
      <c r="AR169">
        <v>0</v>
      </c>
      <c r="AS169">
        <v>0</v>
      </c>
      <c r="AT169">
        <v>0</v>
      </c>
      <c r="AU169">
        <v>0</v>
      </c>
      <c r="AV169">
        <v>0</v>
      </c>
      <c r="AW169">
        <v>0</v>
      </c>
      <c r="AX169">
        <v>0</v>
      </c>
      <c r="AY169">
        <v>1</v>
      </c>
      <c r="AZ169">
        <v>0</v>
      </c>
      <c r="BA169">
        <v>1</v>
      </c>
      <c r="BB169">
        <v>0</v>
      </c>
      <c r="BC169">
        <v>0</v>
      </c>
      <c r="BD169">
        <v>1</v>
      </c>
      <c r="BE169">
        <v>1</v>
      </c>
      <c r="BF169">
        <v>0</v>
      </c>
      <c r="BG169">
        <v>0</v>
      </c>
      <c r="BH169">
        <v>1</v>
      </c>
      <c r="BI169">
        <v>0</v>
      </c>
      <c r="BJ169">
        <v>0</v>
      </c>
      <c r="BK169">
        <v>0</v>
      </c>
      <c r="BL169">
        <v>0</v>
      </c>
      <c r="BM169">
        <v>0</v>
      </c>
      <c r="BN169">
        <v>1</v>
      </c>
      <c r="BO169">
        <v>0</v>
      </c>
      <c r="BP169">
        <v>0</v>
      </c>
      <c r="BQ169">
        <v>0</v>
      </c>
      <c r="BR169">
        <v>0</v>
      </c>
      <c r="BS169">
        <v>1</v>
      </c>
      <c r="BT169" s="10">
        <v>0</v>
      </c>
      <c r="BU169">
        <v>-4.2648743800000002</v>
      </c>
      <c r="BV169">
        <v>0.17994256</v>
      </c>
      <c r="BW169">
        <v>2.5512239999999999E-2</v>
      </c>
      <c r="BX169">
        <v>1.7140852600000001</v>
      </c>
      <c r="BY169">
        <v>1.2451467300000001</v>
      </c>
      <c r="BZ169">
        <v>4.38303536</v>
      </c>
      <c r="CA169">
        <v>1.0542348399999999</v>
      </c>
      <c r="CB169">
        <v>2.36271349</v>
      </c>
      <c r="CC169">
        <v>0</v>
      </c>
      <c r="CD169">
        <v>1.26633956</v>
      </c>
      <c r="CE169">
        <v>1.2966537600000001</v>
      </c>
      <c r="CF169">
        <v>-0.34830556000000001</v>
      </c>
      <c r="CG169">
        <v>0.60595251999999999</v>
      </c>
      <c r="CH169">
        <v>-0.27080598</v>
      </c>
      <c r="CI169">
        <v>0.69837139000000004</v>
      </c>
      <c r="CJ169">
        <v>2.3914729999999999E-2</v>
      </c>
      <c r="CK169">
        <v>-0.35324707</v>
      </c>
      <c r="CL169">
        <v>-4.8291489999999999E-2</v>
      </c>
      <c r="CM169">
        <v>0.58076517999999999</v>
      </c>
      <c r="CN169">
        <v>0.72541518999999999</v>
      </c>
      <c r="CO169">
        <v>-0.20022939000000001</v>
      </c>
      <c r="CP169">
        <v>-0.43475793000000001</v>
      </c>
      <c r="CQ169">
        <v>0.34422587999999998</v>
      </c>
      <c r="CR169">
        <v>-0.48495226000000002</v>
      </c>
      <c r="CS169">
        <v>0.18250256000000001</v>
      </c>
      <c r="CT169">
        <v>-0.16623276000000001</v>
      </c>
      <c r="CU169">
        <v>-9.4743999999999995E-2</v>
      </c>
      <c r="CV169">
        <v>-1.1689752</v>
      </c>
      <c r="CW169">
        <v>-0.52188942000000005</v>
      </c>
      <c r="CX169">
        <v>0.65815442999999996</v>
      </c>
      <c r="CY169">
        <v>9.3649330000000003E-2</v>
      </c>
      <c r="CZ169">
        <v>-0.16819777</v>
      </c>
      <c r="DA169">
        <v>-0.25450494000000001</v>
      </c>
      <c r="DB169">
        <v>0.25513289</v>
      </c>
      <c r="DC169">
        <v>2.5920289999999999E-2</v>
      </c>
      <c r="DD169">
        <v>-2.5292350000000002E-2</v>
      </c>
      <c r="DE169">
        <v>0.26950531</v>
      </c>
      <c r="DF169">
        <v>-0.26887736000000001</v>
      </c>
      <c r="DG169">
        <v>0.1029841</v>
      </c>
      <c r="DH169">
        <v>-0.10235616</v>
      </c>
      <c r="DI169">
        <v>-0.19042195000000001</v>
      </c>
      <c r="DJ169">
        <v>7.7531719999999998E-2</v>
      </c>
      <c r="DK169">
        <v>-0.19522661999999999</v>
      </c>
      <c r="DL169">
        <v>-0.13095082</v>
      </c>
      <c r="DM169">
        <v>-6.0513240000000003E-2</v>
      </c>
      <c r="DN169">
        <v>0.50020885000000004</v>
      </c>
      <c r="DO169">
        <v>0.35778246000000002</v>
      </c>
      <c r="DP169">
        <v>-0.64273818000000005</v>
      </c>
      <c r="DQ169">
        <v>0.94671483000000001</v>
      </c>
      <c r="DR169">
        <v>-0.66113116000000005</v>
      </c>
      <c r="DS169">
        <v>7.7932630000000003E-2</v>
      </c>
      <c r="DT169">
        <v>-0.79014932000000004</v>
      </c>
      <c r="DU169">
        <v>1.3610861400000001</v>
      </c>
      <c r="DV169" s="10">
        <v>-0.64824150000000003</v>
      </c>
      <c r="DW169" s="8" t="s">
        <v>1050</v>
      </c>
      <c r="DX169" t="s">
        <v>1051</v>
      </c>
      <c r="DY169" s="10" t="s">
        <v>1052</v>
      </c>
      <c r="DZ169" s="20">
        <v>34854</v>
      </c>
      <c r="EA169" s="21">
        <v>37264</v>
      </c>
      <c r="EB169" t="s">
        <v>1053</v>
      </c>
      <c r="EC169" s="22">
        <v>44623</v>
      </c>
      <c r="ED169" t="b">
        <f t="shared" si="7"/>
        <v>0</v>
      </c>
    </row>
    <row r="170" spans="1:134" x14ac:dyDescent="0.2">
      <c r="A170" s="8" t="s">
        <v>1054</v>
      </c>
      <c r="B170" s="8" t="s">
        <v>168</v>
      </c>
      <c r="C170" s="8" t="s">
        <v>120</v>
      </c>
      <c r="D170" s="2" t="s">
        <v>1055</v>
      </c>
      <c r="E170" s="4">
        <v>0.66070208338096403</v>
      </c>
      <c r="F170" s="28" t="b">
        <v>1</v>
      </c>
      <c r="G170" s="29">
        <f t="shared" si="8"/>
        <v>6.917621267073213E-3</v>
      </c>
      <c r="H170" s="5" t="b">
        <f t="shared" si="6"/>
        <v>0</v>
      </c>
      <c r="I170" s="8">
        <v>70</v>
      </c>
      <c r="J170">
        <v>1</v>
      </c>
      <c r="K170">
        <v>39</v>
      </c>
      <c r="L170">
        <v>1515</v>
      </c>
      <c r="M170">
        <v>2</v>
      </c>
      <c r="N170">
        <v>2</v>
      </c>
      <c r="O170">
        <v>56.184375023815598</v>
      </c>
      <c r="P170">
        <v>2</v>
      </c>
      <c r="Q170">
        <v>4</v>
      </c>
      <c r="R170">
        <v>1</v>
      </c>
      <c r="S170" s="10">
        <v>69.400000000000006</v>
      </c>
      <c r="T170" s="8">
        <v>1.5744038114505901</v>
      </c>
      <c r="U170">
        <v>7.5957643648752104E-3</v>
      </c>
      <c r="V170">
        <v>1.5527186414958001</v>
      </c>
      <c r="W170">
        <v>1.9462221728467899E-2</v>
      </c>
      <c r="X170">
        <v>-0.92748948436013701</v>
      </c>
      <c r="Y170">
        <v>-0.70788554533318204</v>
      </c>
      <c r="Z170">
        <v>0.196498652058198</v>
      </c>
      <c r="AA170">
        <v>-0.70092886045385905</v>
      </c>
      <c r="AB170">
        <v>0.68128349962791002</v>
      </c>
      <c r="AC170">
        <v>-1.38724643350897</v>
      </c>
      <c r="AD170" s="10">
        <v>-1.1430447712024101</v>
      </c>
      <c r="AE170" s="8">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1</v>
      </c>
      <c r="AY170">
        <v>0</v>
      </c>
      <c r="AZ170">
        <v>1</v>
      </c>
      <c r="BA170">
        <v>0</v>
      </c>
      <c r="BB170">
        <v>1</v>
      </c>
      <c r="BC170">
        <v>0</v>
      </c>
      <c r="BD170">
        <v>1</v>
      </c>
      <c r="BE170">
        <v>0</v>
      </c>
      <c r="BF170">
        <v>1</v>
      </c>
      <c r="BG170">
        <v>0</v>
      </c>
      <c r="BH170">
        <v>0</v>
      </c>
      <c r="BI170">
        <v>1</v>
      </c>
      <c r="BJ170">
        <v>0</v>
      </c>
      <c r="BK170">
        <v>0</v>
      </c>
      <c r="BL170">
        <v>0</v>
      </c>
      <c r="BM170">
        <v>1</v>
      </c>
      <c r="BN170">
        <v>0</v>
      </c>
      <c r="BO170">
        <v>0</v>
      </c>
      <c r="BP170">
        <v>0</v>
      </c>
      <c r="BQ170">
        <v>0</v>
      </c>
      <c r="BR170">
        <v>0</v>
      </c>
      <c r="BS170">
        <v>1</v>
      </c>
      <c r="BT170" s="10">
        <v>0</v>
      </c>
      <c r="BU170">
        <v>-4.2648743800000002</v>
      </c>
      <c r="BV170">
        <v>0.17994256</v>
      </c>
      <c r="BW170">
        <v>2.5512239999999999E-2</v>
      </c>
      <c r="BX170">
        <v>1.7140852600000001</v>
      </c>
      <c r="BY170">
        <v>1.2451467300000001</v>
      </c>
      <c r="BZ170">
        <v>4.38303536</v>
      </c>
      <c r="CA170">
        <v>1.0542348399999999</v>
      </c>
      <c r="CB170">
        <v>2.36271349</v>
      </c>
      <c r="CC170">
        <v>0</v>
      </c>
      <c r="CD170">
        <v>1.26633956</v>
      </c>
      <c r="CE170">
        <v>1.2966537600000001</v>
      </c>
      <c r="CF170">
        <v>-0.34830556000000001</v>
      </c>
      <c r="CG170">
        <v>0.60595251999999999</v>
      </c>
      <c r="CH170">
        <v>-0.27080598</v>
      </c>
      <c r="CI170">
        <v>0.69837139000000004</v>
      </c>
      <c r="CJ170">
        <v>2.3914729999999999E-2</v>
      </c>
      <c r="CK170">
        <v>-0.35324707</v>
      </c>
      <c r="CL170">
        <v>-4.8291489999999999E-2</v>
      </c>
      <c r="CM170">
        <v>0.58076517999999999</v>
      </c>
      <c r="CN170">
        <v>0.72541518999999999</v>
      </c>
      <c r="CO170">
        <v>-0.20022939000000001</v>
      </c>
      <c r="CP170">
        <v>-0.43475793000000001</v>
      </c>
      <c r="CQ170">
        <v>0.34422587999999998</v>
      </c>
      <c r="CR170">
        <v>-0.48495226000000002</v>
      </c>
      <c r="CS170">
        <v>0.18250256000000001</v>
      </c>
      <c r="CT170">
        <v>-0.16623276000000001</v>
      </c>
      <c r="CU170">
        <v>-9.4743999999999995E-2</v>
      </c>
      <c r="CV170">
        <v>-1.1689752</v>
      </c>
      <c r="CW170">
        <v>-0.52188942000000005</v>
      </c>
      <c r="CX170">
        <v>0.65815442999999996</v>
      </c>
      <c r="CY170">
        <v>9.3649330000000003E-2</v>
      </c>
      <c r="CZ170">
        <v>-0.16819777</v>
      </c>
      <c r="DA170">
        <v>-0.25450494000000001</v>
      </c>
      <c r="DB170">
        <v>0.25513289</v>
      </c>
      <c r="DC170">
        <v>2.5920289999999999E-2</v>
      </c>
      <c r="DD170">
        <v>-2.5292350000000002E-2</v>
      </c>
      <c r="DE170">
        <v>0.26950531</v>
      </c>
      <c r="DF170">
        <v>-0.26887736000000001</v>
      </c>
      <c r="DG170">
        <v>0.1029841</v>
      </c>
      <c r="DH170">
        <v>-0.10235616</v>
      </c>
      <c r="DI170">
        <v>-0.19042195000000001</v>
      </c>
      <c r="DJ170">
        <v>7.7531719999999998E-2</v>
      </c>
      <c r="DK170">
        <v>-0.19522661999999999</v>
      </c>
      <c r="DL170">
        <v>-0.13095082</v>
      </c>
      <c r="DM170">
        <v>-6.0513240000000003E-2</v>
      </c>
      <c r="DN170">
        <v>0.50020885000000004</v>
      </c>
      <c r="DO170">
        <v>0.35778246000000002</v>
      </c>
      <c r="DP170">
        <v>-0.64273818000000005</v>
      </c>
      <c r="DQ170">
        <v>0.94671483000000001</v>
      </c>
      <c r="DR170">
        <v>-0.66113116000000005</v>
      </c>
      <c r="DS170">
        <v>7.7932630000000003E-2</v>
      </c>
      <c r="DT170">
        <v>-0.79014932000000004</v>
      </c>
      <c r="DU170">
        <v>1.3610861400000001</v>
      </c>
      <c r="DV170" s="10">
        <v>-0.64824150000000003</v>
      </c>
      <c r="DW170" s="8" t="s">
        <v>1056</v>
      </c>
      <c r="DX170" t="s">
        <v>1057</v>
      </c>
      <c r="DY170" s="10" t="s">
        <v>592</v>
      </c>
      <c r="DZ170" s="20">
        <v>35847</v>
      </c>
      <c r="EA170" s="21">
        <v>39838</v>
      </c>
      <c r="EB170" t="s">
        <v>1058</v>
      </c>
      <c r="EC170" s="22">
        <v>43691</v>
      </c>
      <c r="ED170" t="b">
        <f t="shared" si="7"/>
        <v>0</v>
      </c>
    </row>
    <row r="171" spans="1:134" x14ac:dyDescent="0.2">
      <c r="A171" s="8" t="s">
        <v>1059</v>
      </c>
      <c r="B171" s="8" t="s">
        <v>119</v>
      </c>
      <c r="C171" s="8" t="s">
        <v>120</v>
      </c>
      <c r="D171" s="2" t="s">
        <v>1060</v>
      </c>
      <c r="E171" s="4">
        <v>0.50166260263071705</v>
      </c>
      <c r="F171" s="28" t="b">
        <v>0</v>
      </c>
      <c r="G171" s="29">
        <f t="shared" si="8"/>
        <v>0.77324901131770485</v>
      </c>
      <c r="H171" s="5" t="b">
        <f t="shared" si="6"/>
        <v>1</v>
      </c>
      <c r="I171" s="8">
        <v>43</v>
      </c>
      <c r="J171">
        <v>1</v>
      </c>
      <c r="K171">
        <v>38</v>
      </c>
      <c r="L171">
        <v>3418</v>
      </c>
      <c r="M171">
        <v>7</v>
      </c>
      <c r="N171">
        <v>5</v>
      </c>
      <c r="O171">
        <v>24.164634648692299</v>
      </c>
      <c r="P171">
        <v>3</v>
      </c>
      <c r="Q171">
        <v>3</v>
      </c>
      <c r="R171">
        <v>1</v>
      </c>
      <c r="S171" s="10">
        <v>78.3</v>
      </c>
      <c r="T171" s="8">
        <v>-0.96192691105334804</v>
      </c>
      <c r="U171">
        <v>7.5957643648752104E-3</v>
      </c>
      <c r="V171">
        <v>1.4235138450326601</v>
      </c>
      <c r="W171">
        <v>2.23788737592281</v>
      </c>
      <c r="X171">
        <v>0.66340156943083595</v>
      </c>
      <c r="Y171">
        <v>1.38181348148064</v>
      </c>
      <c r="Z171">
        <v>-0.90532288232778602</v>
      </c>
      <c r="AA171">
        <v>8.8725172209350497E-3</v>
      </c>
      <c r="AB171">
        <v>-4.5418899975194001E-2</v>
      </c>
      <c r="AC171">
        <v>-1.38724643350897</v>
      </c>
      <c r="AD171" s="10">
        <v>0.77731359853830595</v>
      </c>
      <c r="AE171" s="8">
        <v>0</v>
      </c>
      <c r="AF171">
        <v>0</v>
      </c>
      <c r="AG171">
        <v>0</v>
      </c>
      <c r="AH171">
        <v>0</v>
      </c>
      <c r="AI171">
        <v>1</v>
      </c>
      <c r="AJ171">
        <v>0</v>
      </c>
      <c r="AK171">
        <v>0</v>
      </c>
      <c r="AL171">
        <v>0</v>
      </c>
      <c r="AM171">
        <v>0</v>
      </c>
      <c r="AN171">
        <v>0</v>
      </c>
      <c r="AO171">
        <v>0</v>
      </c>
      <c r="AP171">
        <v>0</v>
      </c>
      <c r="AQ171">
        <v>0</v>
      </c>
      <c r="AR171">
        <v>0</v>
      </c>
      <c r="AS171">
        <v>0</v>
      </c>
      <c r="AT171">
        <v>0</v>
      </c>
      <c r="AU171">
        <v>0</v>
      </c>
      <c r="AV171">
        <v>0</v>
      </c>
      <c r="AW171">
        <v>0</v>
      </c>
      <c r="AX171">
        <v>0</v>
      </c>
      <c r="AY171">
        <v>0</v>
      </c>
      <c r="AZ171">
        <v>1</v>
      </c>
      <c r="BA171">
        <v>0</v>
      </c>
      <c r="BB171">
        <v>1</v>
      </c>
      <c r="BC171">
        <v>0</v>
      </c>
      <c r="BD171">
        <v>1</v>
      </c>
      <c r="BE171">
        <v>0</v>
      </c>
      <c r="BF171">
        <v>1</v>
      </c>
      <c r="BG171">
        <v>1</v>
      </c>
      <c r="BH171">
        <v>0</v>
      </c>
      <c r="BI171">
        <v>0</v>
      </c>
      <c r="BJ171">
        <v>0</v>
      </c>
      <c r="BK171">
        <v>0</v>
      </c>
      <c r="BL171">
        <v>0</v>
      </c>
      <c r="BM171">
        <v>0</v>
      </c>
      <c r="BN171">
        <v>0</v>
      </c>
      <c r="BO171">
        <v>1</v>
      </c>
      <c r="BP171">
        <v>0</v>
      </c>
      <c r="BQ171">
        <v>1</v>
      </c>
      <c r="BR171">
        <v>0</v>
      </c>
      <c r="BS171">
        <v>0</v>
      </c>
      <c r="BT171" s="10">
        <v>0</v>
      </c>
      <c r="BU171">
        <v>-4.2648743800000002</v>
      </c>
      <c r="BV171">
        <v>0.17994256</v>
      </c>
      <c r="BW171">
        <v>2.5512239999999999E-2</v>
      </c>
      <c r="BX171">
        <v>1.7140852600000001</v>
      </c>
      <c r="BY171">
        <v>1.2451467300000001</v>
      </c>
      <c r="BZ171">
        <v>4.38303536</v>
      </c>
      <c r="CA171">
        <v>1.0542348399999999</v>
      </c>
      <c r="CB171">
        <v>2.36271349</v>
      </c>
      <c r="CC171">
        <v>0</v>
      </c>
      <c r="CD171">
        <v>1.26633956</v>
      </c>
      <c r="CE171">
        <v>1.2966537600000001</v>
      </c>
      <c r="CF171">
        <v>-0.34830556000000001</v>
      </c>
      <c r="CG171">
        <v>0.60595251999999999</v>
      </c>
      <c r="CH171">
        <v>-0.27080598</v>
      </c>
      <c r="CI171">
        <v>0.69837139000000004</v>
      </c>
      <c r="CJ171">
        <v>2.3914729999999999E-2</v>
      </c>
      <c r="CK171">
        <v>-0.35324707</v>
      </c>
      <c r="CL171">
        <v>-4.8291489999999999E-2</v>
      </c>
      <c r="CM171">
        <v>0.58076517999999999</v>
      </c>
      <c r="CN171">
        <v>0.72541518999999999</v>
      </c>
      <c r="CO171">
        <v>-0.20022939000000001</v>
      </c>
      <c r="CP171">
        <v>-0.43475793000000001</v>
      </c>
      <c r="CQ171">
        <v>0.34422587999999998</v>
      </c>
      <c r="CR171">
        <v>-0.48495226000000002</v>
      </c>
      <c r="CS171">
        <v>0.18250256000000001</v>
      </c>
      <c r="CT171">
        <v>-0.16623276000000001</v>
      </c>
      <c r="CU171">
        <v>-9.4743999999999995E-2</v>
      </c>
      <c r="CV171">
        <v>-1.1689752</v>
      </c>
      <c r="CW171">
        <v>-0.52188942000000005</v>
      </c>
      <c r="CX171">
        <v>0.65815442999999996</v>
      </c>
      <c r="CY171">
        <v>9.3649330000000003E-2</v>
      </c>
      <c r="CZ171">
        <v>-0.16819777</v>
      </c>
      <c r="DA171">
        <v>-0.25450494000000001</v>
      </c>
      <c r="DB171">
        <v>0.25513289</v>
      </c>
      <c r="DC171">
        <v>2.5920289999999999E-2</v>
      </c>
      <c r="DD171">
        <v>-2.5292350000000002E-2</v>
      </c>
      <c r="DE171">
        <v>0.26950531</v>
      </c>
      <c r="DF171">
        <v>-0.26887736000000001</v>
      </c>
      <c r="DG171">
        <v>0.1029841</v>
      </c>
      <c r="DH171">
        <v>-0.10235616</v>
      </c>
      <c r="DI171">
        <v>-0.19042195000000001</v>
      </c>
      <c r="DJ171">
        <v>7.7531719999999998E-2</v>
      </c>
      <c r="DK171">
        <v>-0.19522661999999999</v>
      </c>
      <c r="DL171">
        <v>-0.13095082</v>
      </c>
      <c r="DM171">
        <v>-6.0513240000000003E-2</v>
      </c>
      <c r="DN171">
        <v>0.50020885000000004</v>
      </c>
      <c r="DO171">
        <v>0.35778246000000002</v>
      </c>
      <c r="DP171">
        <v>-0.64273818000000005</v>
      </c>
      <c r="DQ171">
        <v>0.94671483000000001</v>
      </c>
      <c r="DR171">
        <v>-0.66113116000000005</v>
      </c>
      <c r="DS171">
        <v>7.7932630000000003E-2</v>
      </c>
      <c r="DT171">
        <v>-0.79014932000000004</v>
      </c>
      <c r="DU171">
        <v>1.3610861400000001</v>
      </c>
      <c r="DV171" s="10">
        <v>-0.64824150000000003</v>
      </c>
      <c r="DW171" s="8" t="s">
        <v>1061</v>
      </c>
      <c r="DX171" t="s">
        <v>1062</v>
      </c>
      <c r="DY171" s="10" t="s">
        <v>199</v>
      </c>
      <c r="DZ171" s="20">
        <v>37547</v>
      </c>
      <c r="EA171" s="21">
        <v>39136</v>
      </c>
      <c r="EB171" t="s">
        <v>1063</v>
      </c>
      <c r="EC171" s="22">
        <v>44198</v>
      </c>
      <c r="ED171" t="b">
        <f t="shared" si="7"/>
        <v>0</v>
      </c>
    </row>
    <row r="172" spans="1:134" x14ac:dyDescent="0.2">
      <c r="A172" s="8" t="s">
        <v>1064</v>
      </c>
      <c r="B172" s="8" t="s">
        <v>127</v>
      </c>
      <c r="C172" s="8" t="s">
        <v>209</v>
      </c>
      <c r="D172" s="2">
        <v>2465195203</v>
      </c>
      <c r="E172" s="4">
        <v>0.31442517073422599</v>
      </c>
      <c r="F172" s="28" t="b">
        <v>0</v>
      </c>
      <c r="G172" s="29">
        <f t="shared" si="8"/>
        <v>0.61787825512564365</v>
      </c>
      <c r="H172" s="5" t="b">
        <f t="shared" si="6"/>
        <v>1</v>
      </c>
      <c r="I172" s="8">
        <v>43</v>
      </c>
      <c r="J172">
        <v>4</v>
      </c>
      <c r="K172">
        <v>28</v>
      </c>
      <c r="L172">
        <v>2250</v>
      </c>
      <c r="M172">
        <v>10</v>
      </c>
      <c r="N172">
        <v>4</v>
      </c>
      <c r="O172">
        <v>0.54591870044664503</v>
      </c>
      <c r="P172">
        <v>4</v>
      </c>
      <c r="Q172">
        <v>1</v>
      </c>
      <c r="R172">
        <v>3</v>
      </c>
      <c r="S172" s="10">
        <v>71.3</v>
      </c>
      <c r="T172" s="8">
        <v>-0.96192691105334804</v>
      </c>
      <c r="U172">
        <v>3.04590151031497</v>
      </c>
      <c r="V172">
        <v>0.13146588040124599</v>
      </c>
      <c r="W172">
        <v>0.87628959342202795</v>
      </c>
      <c r="X172">
        <v>1.61793620170542</v>
      </c>
      <c r="Y172">
        <v>0.68524713920936597</v>
      </c>
      <c r="Z172">
        <v>-1.71805932370571</v>
      </c>
      <c r="AA172">
        <v>0.71867389489572897</v>
      </c>
      <c r="AB172">
        <v>-1.4988236991813999</v>
      </c>
      <c r="AC172">
        <v>1.7560081436822399E-2</v>
      </c>
      <c r="AD172" s="10">
        <v>-0.73308062485326997</v>
      </c>
      <c r="AE172" s="8">
        <v>0</v>
      </c>
      <c r="AF172">
        <v>0</v>
      </c>
      <c r="AG172">
        <v>0</v>
      </c>
      <c r="AH172">
        <v>0</v>
      </c>
      <c r="AI172">
        <v>0</v>
      </c>
      <c r="AJ172">
        <v>0</v>
      </c>
      <c r="AK172">
        <v>0</v>
      </c>
      <c r="AL172">
        <v>0</v>
      </c>
      <c r="AM172">
        <v>0</v>
      </c>
      <c r="AN172">
        <v>0</v>
      </c>
      <c r="AO172">
        <v>0</v>
      </c>
      <c r="AP172">
        <v>0</v>
      </c>
      <c r="AQ172">
        <v>0</v>
      </c>
      <c r="AR172">
        <v>0</v>
      </c>
      <c r="AS172">
        <v>0</v>
      </c>
      <c r="AT172">
        <v>0</v>
      </c>
      <c r="AU172">
        <v>1</v>
      </c>
      <c r="AV172">
        <v>0</v>
      </c>
      <c r="AW172">
        <v>0</v>
      </c>
      <c r="AX172">
        <v>0</v>
      </c>
      <c r="AY172">
        <v>0</v>
      </c>
      <c r="AZ172">
        <v>1</v>
      </c>
      <c r="BA172">
        <v>1</v>
      </c>
      <c r="BB172">
        <v>0</v>
      </c>
      <c r="BC172">
        <v>0</v>
      </c>
      <c r="BD172">
        <v>1</v>
      </c>
      <c r="BE172">
        <v>1</v>
      </c>
      <c r="BF172">
        <v>0</v>
      </c>
      <c r="BG172">
        <v>0</v>
      </c>
      <c r="BH172">
        <v>1</v>
      </c>
      <c r="BI172">
        <v>0</v>
      </c>
      <c r="BJ172">
        <v>0</v>
      </c>
      <c r="BK172">
        <v>0</v>
      </c>
      <c r="BL172">
        <v>0</v>
      </c>
      <c r="BM172">
        <v>1</v>
      </c>
      <c r="BN172">
        <v>0</v>
      </c>
      <c r="BO172">
        <v>0</v>
      </c>
      <c r="BP172">
        <v>0</v>
      </c>
      <c r="BQ172">
        <v>0</v>
      </c>
      <c r="BR172">
        <v>0</v>
      </c>
      <c r="BS172">
        <v>1</v>
      </c>
      <c r="BT172" s="10">
        <v>0</v>
      </c>
      <c r="BU172">
        <v>-4.2648743800000002</v>
      </c>
      <c r="BV172">
        <v>0.17994256</v>
      </c>
      <c r="BW172">
        <v>2.5512239999999999E-2</v>
      </c>
      <c r="BX172">
        <v>1.7140852600000001</v>
      </c>
      <c r="BY172">
        <v>1.2451467300000001</v>
      </c>
      <c r="BZ172">
        <v>4.38303536</v>
      </c>
      <c r="CA172">
        <v>1.0542348399999999</v>
      </c>
      <c r="CB172">
        <v>2.36271349</v>
      </c>
      <c r="CC172">
        <v>0</v>
      </c>
      <c r="CD172">
        <v>1.26633956</v>
      </c>
      <c r="CE172">
        <v>1.2966537600000001</v>
      </c>
      <c r="CF172">
        <v>-0.34830556000000001</v>
      </c>
      <c r="CG172">
        <v>0.60595251999999999</v>
      </c>
      <c r="CH172">
        <v>-0.27080598</v>
      </c>
      <c r="CI172">
        <v>0.69837139000000004</v>
      </c>
      <c r="CJ172">
        <v>2.3914729999999999E-2</v>
      </c>
      <c r="CK172">
        <v>-0.35324707</v>
      </c>
      <c r="CL172">
        <v>-4.8291489999999999E-2</v>
      </c>
      <c r="CM172">
        <v>0.58076517999999999</v>
      </c>
      <c r="CN172">
        <v>0.72541518999999999</v>
      </c>
      <c r="CO172">
        <v>-0.20022939000000001</v>
      </c>
      <c r="CP172">
        <v>-0.43475793000000001</v>
      </c>
      <c r="CQ172">
        <v>0.34422587999999998</v>
      </c>
      <c r="CR172">
        <v>-0.48495226000000002</v>
      </c>
      <c r="CS172">
        <v>0.18250256000000001</v>
      </c>
      <c r="CT172">
        <v>-0.16623276000000001</v>
      </c>
      <c r="CU172">
        <v>-9.4743999999999995E-2</v>
      </c>
      <c r="CV172">
        <v>-1.1689752</v>
      </c>
      <c r="CW172">
        <v>-0.52188942000000005</v>
      </c>
      <c r="CX172">
        <v>0.65815442999999996</v>
      </c>
      <c r="CY172">
        <v>9.3649330000000003E-2</v>
      </c>
      <c r="CZ172">
        <v>-0.16819777</v>
      </c>
      <c r="DA172">
        <v>-0.25450494000000001</v>
      </c>
      <c r="DB172">
        <v>0.25513289</v>
      </c>
      <c r="DC172">
        <v>2.5920289999999999E-2</v>
      </c>
      <c r="DD172">
        <v>-2.5292350000000002E-2</v>
      </c>
      <c r="DE172">
        <v>0.26950531</v>
      </c>
      <c r="DF172">
        <v>-0.26887736000000001</v>
      </c>
      <c r="DG172">
        <v>0.1029841</v>
      </c>
      <c r="DH172">
        <v>-0.10235616</v>
      </c>
      <c r="DI172">
        <v>-0.19042195000000001</v>
      </c>
      <c r="DJ172">
        <v>7.7531719999999998E-2</v>
      </c>
      <c r="DK172">
        <v>-0.19522661999999999</v>
      </c>
      <c r="DL172">
        <v>-0.13095082</v>
      </c>
      <c r="DM172">
        <v>-6.0513240000000003E-2</v>
      </c>
      <c r="DN172">
        <v>0.50020885000000004</v>
      </c>
      <c r="DO172">
        <v>0.35778246000000002</v>
      </c>
      <c r="DP172">
        <v>-0.64273818000000005</v>
      </c>
      <c r="DQ172">
        <v>0.94671483000000001</v>
      </c>
      <c r="DR172">
        <v>-0.66113116000000005</v>
      </c>
      <c r="DS172">
        <v>7.7932630000000003E-2</v>
      </c>
      <c r="DT172">
        <v>-0.79014932000000004</v>
      </c>
      <c r="DU172">
        <v>1.3610861400000001</v>
      </c>
      <c r="DV172" s="10">
        <v>-0.64824150000000003</v>
      </c>
      <c r="DW172" s="8" t="s">
        <v>1065</v>
      </c>
      <c r="DX172" t="s">
        <v>1066</v>
      </c>
      <c r="DY172" s="10" t="s">
        <v>1067</v>
      </c>
      <c r="DZ172" s="20">
        <v>36880</v>
      </c>
      <c r="EA172" s="21">
        <v>37846</v>
      </c>
      <c r="EB172" t="s">
        <v>1068</v>
      </c>
      <c r="EC172" s="22">
        <v>43718</v>
      </c>
      <c r="ED172" t="b">
        <f t="shared" si="7"/>
        <v>0</v>
      </c>
    </row>
    <row r="173" spans="1:134" x14ac:dyDescent="0.2">
      <c r="A173" s="8" t="s">
        <v>1069</v>
      </c>
      <c r="B173" s="8" t="s">
        <v>168</v>
      </c>
      <c r="C173" s="8" t="s">
        <v>120</v>
      </c>
      <c r="D173" s="2" t="s">
        <v>1070</v>
      </c>
      <c r="E173" s="4">
        <v>0.70325789315365606</v>
      </c>
      <c r="F173" s="28" t="b">
        <v>1</v>
      </c>
      <c r="G173" s="29">
        <f t="shared" si="8"/>
        <v>1.4596142317794618E-2</v>
      </c>
      <c r="H173" s="5" t="b">
        <f t="shared" si="6"/>
        <v>0</v>
      </c>
      <c r="I173" s="8">
        <v>39</v>
      </c>
      <c r="J173">
        <v>0</v>
      </c>
      <c r="K173">
        <v>32</v>
      </c>
      <c r="L173">
        <v>217</v>
      </c>
      <c r="M173">
        <v>1</v>
      </c>
      <c r="N173">
        <v>3</v>
      </c>
      <c r="O173">
        <v>98.687279910161706</v>
      </c>
      <c r="P173">
        <v>3</v>
      </c>
      <c r="Q173">
        <v>5</v>
      </c>
      <c r="R173">
        <v>2</v>
      </c>
      <c r="S173" s="10">
        <v>74.400000000000006</v>
      </c>
      <c r="T173" s="8">
        <v>-1.33767961068356</v>
      </c>
      <c r="U173">
        <v>-1.00517281761849</v>
      </c>
      <c r="V173">
        <v>0.64828506625381199</v>
      </c>
      <c r="W173">
        <v>-1.4936832591670901</v>
      </c>
      <c r="X173">
        <v>-1.2456676951183301</v>
      </c>
      <c r="Y173">
        <v>-1.13192030619081E-2</v>
      </c>
      <c r="Z173">
        <v>1.6590531677756</v>
      </c>
      <c r="AA173">
        <v>8.8725172209350497E-3</v>
      </c>
      <c r="AB173">
        <v>1.4079858992310099</v>
      </c>
      <c r="AC173">
        <v>-0.68484317603607703</v>
      </c>
      <c r="AD173" s="10">
        <v>-6.4191754494141801E-2</v>
      </c>
      <c r="AE173" s="8">
        <v>0</v>
      </c>
      <c r="AF173">
        <v>0</v>
      </c>
      <c r="AG173">
        <v>0</v>
      </c>
      <c r="AH173">
        <v>0</v>
      </c>
      <c r="AI173">
        <v>1</v>
      </c>
      <c r="AJ173">
        <v>0</v>
      </c>
      <c r="AK173">
        <v>0</v>
      </c>
      <c r="AL173">
        <v>0</v>
      </c>
      <c r="AM173">
        <v>0</v>
      </c>
      <c r="AN173">
        <v>0</v>
      </c>
      <c r="AO173">
        <v>0</v>
      </c>
      <c r="AP173">
        <v>0</v>
      </c>
      <c r="AQ173">
        <v>0</v>
      </c>
      <c r="AR173">
        <v>0</v>
      </c>
      <c r="AS173">
        <v>0</v>
      </c>
      <c r="AT173">
        <v>0</v>
      </c>
      <c r="AU173">
        <v>0</v>
      </c>
      <c r="AV173">
        <v>0</v>
      </c>
      <c r="AW173">
        <v>0</v>
      </c>
      <c r="AX173">
        <v>0</v>
      </c>
      <c r="AY173">
        <v>0</v>
      </c>
      <c r="AZ173">
        <v>1</v>
      </c>
      <c r="BA173">
        <v>0</v>
      </c>
      <c r="BB173">
        <v>1</v>
      </c>
      <c r="BC173">
        <v>1</v>
      </c>
      <c r="BD173">
        <v>0</v>
      </c>
      <c r="BE173">
        <v>0</v>
      </c>
      <c r="BF173">
        <v>1</v>
      </c>
      <c r="BG173">
        <v>0</v>
      </c>
      <c r="BH173">
        <v>0</v>
      </c>
      <c r="BI173">
        <v>0</v>
      </c>
      <c r="BJ173">
        <v>0</v>
      </c>
      <c r="BK173">
        <v>1</v>
      </c>
      <c r="BL173">
        <v>0</v>
      </c>
      <c r="BM173">
        <v>1</v>
      </c>
      <c r="BN173">
        <v>0</v>
      </c>
      <c r="BO173">
        <v>0</v>
      </c>
      <c r="BP173">
        <v>0</v>
      </c>
      <c r="BQ173">
        <v>0</v>
      </c>
      <c r="BR173">
        <v>0</v>
      </c>
      <c r="BS173">
        <v>1</v>
      </c>
      <c r="BT173" s="10">
        <v>0</v>
      </c>
      <c r="BU173">
        <v>-4.2648743800000002</v>
      </c>
      <c r="BV173">
        <v>0.17994256</v>
      </c>
      <c r="BW173">
        <v>2.5512239999999999E-2</v>
      </c>
      <c r="BX173">
        <v>1.7140852600000001</v>
      </c>
      <c r="BY173">
        <v>1.2451467300000001</v>
      </c>
      <c r="BZ173">
        <v>4.38303536</v>
      </c>
      <c r="CA173">
        <v>1.0542348399999999</v>
      </c>
      <c r="CB173">
        <v>2.36271349</v>
      </c>
      <c r="CC173">
        <v>0</v>
      </c>
      <c r="CD173">
        <v>1.26633956</v>
      </c>
      <c r="CE173">
        <v>1.2966537600000001</v>
      </c>
      <c r="CF173">
        <v>-0.34830556000000001</v>
      </c>
      <c r="CG173">
        <v>0.60595251999999999</v>
      </c>
      <c r="CH173">
        <v>-0.27080598</v>
      </c>
      <c r="CI173">
        <v>0.69837139000000004</v>
      </c>
      <c r="CJ173">
        <v>2.3914729999999999E-2</v>
      </c>
      <c r="CK173">
        <v>-0.35324707</v>
      </c>
      <c r="CL173">
        <v>-4.8291489999999999E-2</v>
      </c>
      <c r="CM173">
        <v>0.58076517999999999</v>
      </c>
      <c r="CN173">
        <v>0.72541518999999999</v>
      </c>
      <c r="CO173">
        <v>-0.20022939000000001</v>
      </c>
      <c r="CP173">
        <v>-0.43475793000000001</v>
      </c>
      <c r="CQ173">
        <v>0.34422587999999998</v>
      </c>
      <c r="CR173">
        <v>-0.48495226000000002</v>
      </c>
      <c r="CS173">
        <v>0.18250256000000001</v>
      </c>
      <c r="CT173">
        <v>-0.16623276000000001</v>
      </c>
      <c r="CU173">
        <v>-9.4743999999999995E-2</v>
      </c>
      <c r="CV173">
        <v>-1.1689752</v>
      </c>
      <c r="CW173">
        <v>-0.52188942000000005</v>
      </c>
      <c r="CX173">
        <v>0.65815442999999996</v>
      </c>
      <c r="CY173">
        <v>9.3649330000000003E-2</v>
      </c>
      <c r="CZ173">
        <v>-0.16819777</v>
      </c>
      <c r="DA173">
        <v>-0.25450494000000001</v>
      </c>
      <c r="DB173">
        <v>0.25513289</v>
      </c>
      <c r="DC173">
        <v>2.5920289999999999E-2</v>
      </c>
      <c r="DD173">
        <v>-2.5292350000000002E-2</v>
      </c>
      <c r="DE173">
        <v>0.26950531</v>
      </c>
      <c r="DF173">
        <v>-0.26887736000000001</v>
      </c>
      <c r="DG173">
        <v>0.1029841</v>
      </c>
      <c r="DH173">
        <v>-0.10235616</v>
      </c>
      <c r="DI173">
        <v>-0.19042195000000001</v>
      </c>
      <c r="DJ173">
        <v>7.7531719999999998E-2</v>
      </c>
      <c r="DK173">
        <v>-0.19522661999999999</v>
      </c>
      <c r="DL173">
        <v>-0.13095082</v>
      </c>
      <c r="DM173">
        <v>-6.0513240000000003E-2</v>
      </c>
      <c r="DN173">
        <v>0.50020885000000004</v>
      </c>
      <c r="DO173">
        <v>0.35778246000000002</v>
      </c>
      <c r="DP173">
        <v>-0.64273818000000005</v>
      </c>
      <c r="DQ173">
        <v>0.94671483000000001</v>
      </c>
      <c r="DR173">
        <v>-0.66113116000000005</v>
      </c>
      <c r="DS173">
        <v>7.7932630000000003E-2</v>
      </c>
      <c r="DT173">
        <v>-0.79014932000000004</v>
      </c>
      <c r="DU173">
        <v>1.3610861400000001</v>
      </c>
      <c r="DV173" s="10">
        <v>-0.64824150000000003</v>
      </c>
      <c r="DW173" s="8" t="s">
        <v>1071</v>
      </c>
      <c r="DX173" t="s">
        <v>1072</v>
      </c>
      <c r="DY173" s="10" t="s">
        <v>1073</v>
      </c>
      <c r="DZ173" s="20">
        <v>35115</v>
      </c>
      <c r="EA173" s="21">
        <v>36867</v>
      </c>
      <c r="EB173" t="s">
        <v>1074</v>
      </c>
      <c r="EC173" s="22">
        <v>44784</v>
      </c>
      <c r="ED173" t="b">
        <f t="shared" si="7"/>
        <v>0</v>
      </c>
    </row>
    <row r="174" spans="1:134" x14ac:dyDescent="0.2">
      <c r="A174" s="8" t="s">
        <v>1075</v>
      </c>
      <c r="B174" s="8" t="s">
        <v>119</v>
      </c>
      <c r="C174" s="8" t="s">
        <v>209</v>
      </c>
      <c r="D174" s="2" t="s">
        <v>1076</v>
      </c>
      <c r="E174" s="4">
        <v>0.55107696157707697</v>
      </c>
      <c r="F174" s="28" t="b">
        <v>0</v>
      </c>
      <c r="G174" s="29">
        <f t="shared" si="8"/>
        <v>0.1112057148923189</v>
      </c>
      <c r="H174" s="5" t="b">
        <f t="shared" si="6"/>
        <v>0</v>
      </c>
      <c r="I174" s="8">
        <v>62</v>
      </c>
      <c r="J174">
        <v>1</v>
      </c>
      <c r="K174">
        <v>33</v>
      </c>
      <c r="L174">
        <v>249</v>
      </c>
      <c r="M174">
        <v>4</v>
      </c>
      <c r="N174">
        <v>5</v>
      </c>
      <c r="O174">
        <v>57.696814121872102</v>
      </c>
      <c r="P174">
        <v>2</v>
      </c>
      <c r="Q174">
        <v>4</v>
      </c>
      <c r="R174">
        <v>5</v>
      </c>
      <c r="S174" s="10">
        <v>75.3</v>
      </c>
      <c r="T174" s="8">
        <v>0.82289841219016902</v>
      </c>
      <c r="U174">
        <v>7.5957643648752104E-3</v>
      </c>
      <c r="V174">
        <v>0.77748986271695397</v>
      </c>
      <c r="W174">
        <v>-1.4563792103314599</v>
      </c>
      <c r="X174">
        <v>-0.29113306284374801</v>
      </c>
      <c r="Y174">
        <v>1.38181348148064</v>
      </c>
      <c r="Z174">
        <v>0.24854273324571</v>
      </c>
      <c r="AA174">
        <v>-0.70092886045385905</v>
      </c>
      <c r="AB174">
        <v>0.68128349962791002</v>
      </c>
      <c r="AC174">
        <v>1.42236659638262</v>
      </c>
      <c r="AD174" s="10">
        <v>0.13000178851334401</v>
      </c>
      <c r="AE174" s="8">
        <v>0</v>
      </c>
      <c r="AF174">
        <v>1</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1</v>
      </c>
      <c r="BA174">
        <v>1</v>
      </c>
      <c r="BB174">
        <v>0</v>
      </c>
      <c r="BC174">
        <v>0</v>
      </c>
      <c r="BD174">
        <v>1</v>
      </c>
      <c r="BE174">
        <v>1</v>
      </c>
      <c r="BF174">
        <v>0</v>
      </c>
      <c r="BG174">
        <v>1</v>
      </c>
      <c r="BH174">
        <v>0</v>
      </c>
      <c r="BI174">
        <v>0</v>
      </c>
      <c r="BJ174">
        <v>0</v>
      </c>
      <c r="BK174">
        <v>0</v>
      </c>
      <c r="BL174">
        <v>0</v>
      </c>
      <c r="BM174">
        <v>0</v>
      </c>
      <c r="BN174">
        <v>1</v>
      </c>
      <c r="BO174">
        <v>0</v>
      </c>
      <c r="BP174">
        <v>0</v>
      </c>
      <c r="BQ174">
        <v>1</v>
      </c>
      <c r="BR174">
        <v>0</v>
      </c>
      <c r="BS174">
        <v>0</v>
      </c>
      <c r="BT174" s="10">
        <v>0</v>
      </c>
      <c r="BU174">
        <v>-4.2648743800000002</v>
      </c>
      <c r="BV174">
        <v>0.17994256</v>
      </c>
      <c r="BW174">
        <v>2.5512239999999999E-2</v>
      </c>
      <c r="BX174">
        <v>1.7140852600000001</v>
      </c>
      <c r="BY174">
        <v>1.2451467300000001</v>
      </c>
      <c r="BZ174">
        <v>4.38303536</v>
      </c>
      <c r="CA174">
        <v>1.0542348399999999</v>
      </c>
      <c r="CB174">
        <v>2.36271349</v>
      </c>
      <c r="CC174">
        <v>0</v>
      </c>
      <c r="CD174">
        <v>1.26633956</v>
      </c>
      <c r="CE174">
        <v>1.2966537600000001</v>
      </c>
      <c r="CF174">
        <v>-0.34830556000000001</v>
      </c>
      <c r="CG174">
        <v>0.60595251999999999</v>
      </c>
      <c r="CH174">
        <v>-0.27080598</v>
      </c>
      <c r="CI174">
        <v>0.69837139000000004</v>
      </c>
      <c r="CJ174">
        <v>2.3914729999999999E-2</v>
      </c>
      <c r="CK174">
        <v>-0.35324707</v>
      </c>
      <c r="CL174">
        <v>-4.8291489999999999E-2</v>
      </c>
      <c r="CM174">
        <v>0.58076517999999999</v>
      </c>
      <c r="CN174">
        <v>0.72541518999999999</v>
      </c>
      <c r="CO174">
        <v>-0.20022939000000001</v>
      </c>
      <c r="CP174">
        <v>-0.43475793000000001</v>
      </c>
      <c r="CQ174">
        <v>0.34422587999999998</v>
      </c>
      <c r="CR174">
        <v>-0.48495226000000002</v>
      </c>
      <c r="CS174">
        <v>0.18250256000000001</v>
      </c>
      <c r="CT174">
        <v>-0.16623276000000001</v>
      </c>
      <c r="CU174">
        <v>-9.4743999999999995E-2</v>
      </c>
      <c r="CV174">
        <v>-1.1689752</v>
      </c>
      <c r="CW174">
        <v>-0.52188942000000005</v>
      </c>
      <c r="CX174">
        <v>0.65815442999999996</v>
      </c>
      <c r="CY174">
        <v>9.3649330000000003E-2</v>
      </c>
      <c r="CZ174">
        <v>-0.16819777</v>
      </c>
      <c r="DA174">
        <v>-0.25450494000000001</v>
      </c>
      <c r="DB174">
        <v>0.25513289</v>
      </c>
      <c r="DC174">
        <v>2.5920289999999999E-2</v>
      </c>
      <c r="DD174">
        <v>-2.5292350000000002E-2</v>
      </c>
      <c r="DE174">
        <v>0.26950531</v>
      </c>
      <c r="DF174">
        <v>-0.26887736000000001</v>
      </c>
      <c r="DG174">
        <v>0.1029841</v>
      </c>
      <c r="DH174">
        <v>-0.10235616</v>
      </c>
      <c r="DI174">
        <v>-0.19042195000000001</v>
      </c>
      <c r="DJ174">
        <v>7.7531719999999998E-2</v>
      </c>
      <c r="DK174">
        <v>-0.19522661999999999</v>
      </c>
      <c r="DL174">
        <v>-0.13095082</v>
      </c>
      <c r="DM174">
        <v>-6.0513240000000003E-2</v>
      </c>
      <c r="DN174">
        <v>0.50020885000000004</v>
      </c>
      <c r="DO174">
        <v>0.35778246000000002</v>
      </c>
      <c r="DP174">
        <v>-0.64273818000000005</v>
      </c>
      <c r="DQ174">
        <v>0.94671483000000001</v>
      </c>
      <c r="DR174">
        <v>-0.66113116000000005</v>
      </c>
      <c r="DS174">
        <v>7.7932630000000003E-2</v>
      </c>
      <c r="DT174">
        <v>-0.79014932000000004</v>
      </c>
      <c r="DU174">
        <v>1.3610861400000001</v>
      </c>
      <c r="DV174" s="10">
        <v>-0.64824150000000003</v>
      </c>
      <c r="DW174" s="8" t="s">
        <v>1077</v>
      </c>
      <c r="DX174" t="s">
        <v>1078</v>
      </c>
      <c r="DY174" s="10" t="s">
        <v>714</v>
      </c>
      <c r="DZ174" s="20">
        <v>35106</v>
      </c>
      <c r="EA174" s="21">
        <v>35597</v>
      </c>
      <c r="EB174" t="s">
        <v>1079</v>
      </c>
      <c r="EC174" s="22">
        <v>43658</v>
      </c>
      <c r="ED174" t="b">
        <f t="shared" si="7"/>
        <v>1</v>
      </c>
    </row>
    <row r="175" spans="1:134" x14ac:dyDescent="0.2">
      <c r="A175" s="8" t="s">
        <v>1080</v>
      </c>
      <c r="B175" s="8" t="s">
        <v>119</v>
      </c>
      <c r="C175" s="8" t="s">
        <v>181</v>
      </c>
      <c r="D175" s="2" t="s">
        <v>1081</v>
      </c>
      <c r="E175" s="4">
        <v>0.43846601187495199</v>
      </c>
      <c r="F175" s="28" t="b">
        <v>0</v>
      </c>
      <c r="G175" s="29">
        <f t="shared" si="8"/>
        <v>3.5971733289066258E-3</v>
      </c>
      <c r="H175" s="5" t="b">
        <f t="shared" si="6"/>
        <v>0</v>
      </c>
      <c r="I175" s="8">
        <v>58</v>
      </c>
      <c r="J175">
        <v>2</v>
      </c>
      <c r="K175">
        <v>26</v>
      </c>
      <c r="L175">
        <v>418</v>
      </c>
      <c r="M175">
        <v>5</v>
      </c>
      <c r="N175">
        <v>2</v>
      </c>
      <c r="O175">
        <v>74.549672604143097</v>
      </c>
      <c r="P175">
        <v>3</v>
      </c>
      <c r="Q175">
        <v>1</v>
      </c>
      <c r="R175">
        <v>3</v>
      </c>
      <c r="S175" s="10">
        <v>83.7</v>
      </c>
      <c r="T175" s="8">
        <v>0.447145712559954</v>
      </c>
      <c r="U175">
        <v>1.0203643463482399</v>
      </c>
      <c r="V175">
        <v>-0.126943712525036</v>
      </c>
      <c r="W175">
        <v>-1.2593672024182401</v>
      </c>
      <c r="X175">
        <v>2.70451479144465E-2</v>
      </c>
      <c r="Y175">
        <v>-0.70788554533318204</v>
      </c>
      <c r="Z175">
        <v>0.82846131391453204</v>
      </c>
      <c r="AA175">
        <v>8.8725172209350497E-3</v>
      </c>
      <c r="AB175">
        <v>-1.4988236991813999</v>
      </c>
      <c r="AC175">
        <v>1.7560081436822399E-2</v>
      </c>
      <c r="AD175" s="10">
        <v>1.9424748565832299</v>
      </c>
      <c r="AE175" s="8">
        <v>0</v>
      </c>
      <c r="AF175">
        <v>0</v>
      </c>
      <c r="AG175">
        <v>0</v>
      </c>
      <c r="AH175">
        <v>0</v>
      </c>
      <c r="AI175">
        <v>0</v>
      </c>
      <c r="AJ175">
        <v>0</v>
      </c>
      <c r="AK175">
        <v>1</v>
      </c>
      <c r="AL175">
        <v>0</v>
      </c>
      <c r="AM175">
        <v>0</v>
      </c>
      <c r="AN175">
        <v>0</v>
      </c>
      <c r="AO175">
        <v>0</v>
      </c>
      <c r="AP175">
        <v>0</v>
      </c>
      <c r="AQ175">
        <v>0</v>
      </c>
      <c r="AR175">
        <v>0</v>
      </c>
      <c r="AS175">
        <v>0</v>
      </c>
      <c r="AT175">
        <v>0</v>
      </c>
      <c r="AU175">
        <v>0</v>
      </c>
      <c r="AV175">
        <v>0</v>
      </c>
      <c r="AW175">
        <v>0</v>
      </c>
      <c r="AX175">
        <v>0</v>
      </c>
      <c r="AY175">
        <v>0</v>
      </c>
      <c r="AZ175">
        <v>1</v>
      </c>
      <c r="BA175">
        <v>1</v>
      </c>
      <c r="BB175">
        <v>0</v>
      </c>
      <c r="BC175">
        <v>1</v>
      </c>
      <c r="BD175">
        <v>0</v>
      </c>
      <c r="BE175">
        <v>0</v>
      </c>
      <c r="BF175">
        <v>1</v>
      </c>
      <c r="BG175">
        <v>0</v>
      </c>
      <c r="BH175">
        <v>1</v>
      </c>
      <c r="BI175">
        <v>0</v>
      </c>
      <c r="BJ175">
        <v>0</v>
      </c>
      <c r="BK175">
        <v>0</v>
      </c>
      <c r="BL175">
        <v>0</v>
      </c>
      <c r="BM175">
        <v>1</v>
      </c>
      <c r="BN175">
        <v>0</v>
      </c>
      <c r="BO175">
        <v>0</v>
      </c>
      <c r="BP175">
        <v>0</v>
      </c>
      <c r="BQ175">
        <v>1</v>
      </c>
      <c r="BR175">
        <v>0</v>
      </c>
      <c r="BS175">
        <v>0</v>
      </c>
      <c r="BT175" s="10">
        <v>0</v>
      </c>
      <c r="BU175">
        <v>-4.2648743800000002</v>
      </c>
      <c r="BV175">
        <v>0.17994256</v>
      </c>
      <c r="BW175">
        <v>2.5512239999999999E-2</v>
      </c>
      <c r="BX175">
        <v>1.7140852600000001</v>
      </c>
      <c r="BY175">
        <v>1.2451467300000001</v>
      </c>
      <c r="BZ175">
        <v>4.38303536</v>
      </c>
      <c r="CA175">
        <v>1.0542348399999999</v>
      </c>
      <c r="CB175">
        <v>2.36271349</v>
      </c>
      <c r="CC175">
        <v>0</v>
      </c>
      <c r="CD175">
        <v>1.26633956</v>
      </c>
      <c r="CE175">
        <v>1.2966537600000001</v>
      </c>
      <c r="CF175">
        <v>-0.34830556000000001</v>
      </c>
      <c r="CG175">
        <v>0.60595251999999999</v>
      </c>
      <c r="CH175">
        <v>-0.27080598</v>
      </c>
      <c r="CI175">
        <v>0.69837139000000004</v>
      </c>
      <c r="CJ175">
        <v>2.3914729999999999E-2</v>
      </c>
      <c r="CK175">
        <v>-0.35324707</v>
      </c>
      <c r="CL175">
        <v>-4.8291489999999999E-2</v>
      </c>
      <c r="CM175">
        <v>0.58076517999999999</v>
      </c>
      <c r="CN175">
        <v>0.72541518999999999</v>
      </c>
      <c r="CO175">
        <v>-0.20022939000000001</v>
      </c>
      <c r="CP175">
        <v>-0.43475793000000001</v>
      </c>
      <c r="CQ175">
        <v>0.34422587999999998</v>
      </c>
      <c r="CR175">
        <v>-0.48495226000000002</v>
      </c>
      <c r="CS175">
        <v>0.18250256000000001</v>
      </c>
      <c r="CT175">
        <v>-0.16623276000000001</v>
      </c>
      <c r="CU175">
        <v>-9.4743999999999995E-2</v>
      </c>
      <c r="CV175">
        <v>-1.1689752</v>
      </c>
      <c r="CW175">
        <v>-0.52188942000000005</v>
      </c>
      <c r="CX175">
        <v>0.65815442999999996</v>
      </c>
      <c r="CY175">
        <v>9.3649330000000003E-2</v>
      </c>
      <c r="CZ175">
        <v>-0.16819777</v>
      </c>
      <c r="DA175">
        <v>-0.25450494000000001</v>
      </c>
      <c r="DB175">
        <v>0.25513289</v>
      </c>
      <c r="DC175">
        <v>2.5920289999999999E-2</v>
      </c>
      <c r="DD175">
        <v>-2.5292350000000002E-2</v>
      </c>
      <c r="DE175">
        <v>0.26950531</v>
      </c>
      <c r="DF175">
        <v>-0.26887736000000001</v>
      </c>
      <c r="DG175">
        <v>0.1029841</v>
      </c>
      <c r="DH175">
        <v>-0.10235616</v>
      </c>
      <c r="DI175">
        <v>-0.19042195000000001</v>
      </c>
      <c r="DJ175">
        <v>7.7531719999999998E-2</v>
      </c>
      <c r="DK175">
        <v>-0.19522661999999999</v>
      </c>
      <c r="DL175">
        <v>-0.13095082</v>
      </c>
      <c r="DM175">
        <v>-6.0513240000000003E-2</v>
      </c>
      <c r="DN175">
        <v>0.50020885000000004</v>
      </c>
      <c r="DO175">
        <v>0.35778246000000002</v>
      </c>
      <c r="DP175">
        <v>-0.64273818000000005</v>
      </c>
      <c r="DQ175">
        <v>0.94671483000000001</v>
      </c>
      <c r="DR175">
        <v>-0.66113116000000005</v>
      </c>
      <c r="DS175">
        <v>7.7932630000000003E-2</v>
      </c>
      <c r="DT175">
        <v>-0.79014932000000004</v>
      </c>
      <c r="DU175">
        <v>1.3610861400000001</v>
      </c>
      <c r="DV175" s="10">
        <v>-0.64824150000000003</v>
      </c>
      <c r="DW175" s="8" t="s">
        <v>1082</v>
      </c>
      <c r="DX175" t="s">
        <v>1083</v>
      </c>
      <c r="DY175" s="10" t="s">
        <v>1084</v>
      </c>
      <c r="DZ175" s="20">
        <v>37561</v>
      </c>
      <c r="EA175" s="21">
        <v>39892</v>
      </c>
      <c r="EB175" t="s">
        <v>1085</v>
      </c>
      <c r="EC175" s="22">
        <v>44079</v>
      </c>
      <c r="ED175" t="b">
        <f t="shared" si="7"/>
        <v>1</v>
      </c>
    </row>
    <row r="176" spans="1:134" x14ac:dyDescent="0.2">
      <c r="A176" s="8" t="s">
        <v>1086</v>
      </c>
      <c r="B176" s="8" t="s">
        <v>127</v>
      </c>
      <c r="C176" s="8" t="s">
        <v>181</v>
      </c>
      <c r="D176" s="2" t="s">
        <v>1087</v>
      </c>
      <c r="E176" s="4">
        <v>0.60793892700394103</v>
      </c>
      <c r="F176" s="28" t="b">
        <v>1</v>
      </c>
      <c r="G176" s="29">
        <f t="shared" si="8"/>
        <v>0.99350281689401654</v>
      </c>
      <c r="H176" s="5" t="b">
        <f t="shared" si="6"/>
        <v>1</v>
      </c>
      <c r="I176" s="8">
        <v>61</v>
      </c>
      <c r="J176">
        <v>1</v>
      </c>
      <c r="K176">
        <v>34</v>
      </c>
      <c r="L176">
        <v>2589</v>
      </c>
      <c r="M176">
        <v>6</v>
      </c>
      <c r="N176">
        <v>1</v>
      </c>
      <c r="O176">
        <v>97.302796835304207</v>
      </c>
      <c r="P176">
        <v>2</v>
      </c>
      <c r="Q176">
        <v>5</v>
      </c>
      <c r="R176">
        <v>4</v>
      </c>
      <c r="S176" s="10">
        <v>69.400000000000006</v>
      </c>
      <c r="T176" s="8">
        <v>0.72896023728261505</v>
      </c>
      <c r="U176">
        <v>7.5957643648752104E-3</v>
      </c>
      <c r="V176">
        <v>0.90669465918009495</v>
      </c>
      <c r="W176">
        <v>1.27147936077456</v>
      </c>
      <c r="X176">
        <v>0.34522335867264098</v>
      </c>
      <c r="Y176">
        <v>-1.4044518876044501</v>
      </c>
      <c r="Z176">
        <v>1.61141214233318</v>
      </c>
      <c r="AA176">
        <v>-0.70092886045385905</v>
      </c>
      <c r="AB176">
        <v>1.4079858992310099</v>
      </c>
      <c r="AC176">
        <v>0.71996333890972197</v>
      </c>
      <c r="AD176" s="10">
        <v>-1.1430447712024101</v>
      </c>
      <c r="AE176" s="8">
        <v>0</v>
      </c>
      <c r="AF176">
        <v>0</v>
      </c>
      <c r="AG176">
        <v>0</v>
      </c>
      <c r="AH176">
        <v>0</v>
      </c>
      <c r="AI176">
        <v>0</v>
      </c>
      <c r="AJ176">
        <v>0</v>
      </c>
      <c r="AK176">
        <v>0</v>
      </c>
      <c r="AL176">
        <v>0</v>
      </c>
      <c r="AM176">
        <v>0</v>
      </c>
      <c r="AN176">
        <v>0</v>
      </c>
      <c r="AO176">
        <v>0</v>
      </c>
      <c r="AP176">
        <v>0</v>
      </c>
      <c r="AQ176">
        <v>0</v>
      </c>
      <c r="AR176">
        <v>0</v>
      </c>
      <c r="AS176">
        <v>0</v>
      </c>
      <c r="AT176">
        <v>0</v>
      </c>
      <c r="AU176">
        <v>0</v>
      </c>
      <c r="AV176">
        <v>0</v>
      </c>
      <c r="AW176">
        <v>1</v>
      </c>
      <c r="AX176">
        <v>0</v>
      </c>
      <c r="AY176">
        <v>1</v>
      </c>
      <c r="AZ176">
        <v>0</v>
      </c>
      <c r="BA176">
        <v>1</v>
      </c>
      <c r="BB176">
        <v>0</v>
      </c>
      <c r="BC176">
        <v>0</v>
      </c>
      <c r="BD176">
        <v>1</v>
      </c>
      <c r="BE176">
        <v>1</v>
      </c>
      <c r="BF176">
        <v>0</v>
      </c>
      <c r="BG176">
        <v>0</v>
      </c>
      <c r="BH176">
        <v>0</v>
      </c>
      <c r="BI176">
        <v>1</v>
      </c>
      <c r="BJ176">
        <v>0</v>
      </c>
      <c r="BK176">
        <v>0</v>
      </c>
      <c r="BL176">
        <v>0</v>
      </c>
      <c r="BM176">
        <v>1</v>
      </c>
      <c r="BN176">
        <v>0</v>
      </c>
      <c r="BO176">
        <v>0</v>
      </c>
      <c r="BP176">
        <v>0</v>
      </c>
      <c r="BQ176">
        <v>0</v>
      </c>
      <c r="BR176">
        <v>1</v>
      </c>
      <c r="BS176">
        <v>0</v>
      </c>
      <c r="BT176" s="10">
        <v>0</v>
      </c>
      <c r="BU176">
        <v>-4.2648743800000002</v>
      </c>
      <c r="BV176">
        <v>0.17994256</v>
      </c>
      <c r="BW176">
        <v>2.5512239999999999E-2</v>
      </c>
      <c r="BX176">
        <v>1.7140852600000001</v>
      </c>
      <c r="BY176">
        <v>1.2451467300000001</v>
      </c>
      <c r="BZ176">
        <v>4.38303536</v>
      </c>
      <c r="CA176">
        <v>1.0542348399999999</v>
      </c>
      <c r="CB176">
        <v>2.36271349</v>
      </c>
      <c r="CC176">
        <v>0</v>
      </c>
      <c r="CD176">
        <v>1.26633956</v>
      </c>
      <c r="CE176">
        <v>1.2966537600000001</v>
      </c>
      <c r="CF176">
        <v>-0.34830556000000001</v>
      </c>
      <c r="CG176">
        <v>0.60595251999999999</v>
      </c>
      <c r="CH176">
        <v>-0.27080598</v>
      </c>
      <c r="CI176">
        <v>0.69837139000000004</v>
      </c>
      <c r="CJ176">
        <v>2.3914729999999999E-2</v>
      </c>
      <c r="CK176">
        <v>-0.35324707</v>
      </c>
      <c r="CL176">
        <v>-4.8291489999999999E-2</v>
      </c>
      <c r="CM176">
        <v>0.58076517999999999</v>
      </c>
      <c r="CN176">
        <v>0.72541518999999999</v>
      </c>
      <c r="CO176">
        <v>-0.20022939000000001</v>
      </c>
      <c r="CP176">
        <v>-0.43475793000000001</v>
      </c>
      <c r="CQ176">
        <v>0.34422587999999998</v>
      </c>
      <c r="CR176">
        <v>-0.48495226000000002</v>
      </c>
      <c r="CS176">
        <v>0.18250256000000001</v>
      </c>
      <c r="CT176">
        <v>-0.16623276000000001</v>
      </c>
      <c r="CU176">
        <v>-9.4743999999999995E-2</v>
      </c>
      <c r="CV176">
        <v>-1.1689752</v>
      </c>
      <c r="CW176">
        <v>-0.52188942000000005</v>
      </c>
      <c r="CX176">
        <v>0.65815442999999996</v>
      </c>
      <c r="CY176">
        <v>9.3649330000000003E-2</v>
      </c>
      <c r="CZ176">
        <v>-0.16819777</v>
      </c>
      <c r="DA176">
        <v>-0.25450494000000001</v>
      </c>
      <c r="DB176">
        <v>0.25513289</v>
      </c>
      <c r="DC176">
        <v>2.5920289999999999E-2</v>
      </c>
      <c r="DD176">
        <v>-2.5292350000000002E-2</v>
      </c>
      <c r="DE176">
        <v>0.26950531</v>
      </c>
      <c r="DF176">
        <v>-0.26887736000000001</v>
      </c>
      <c r="DG176">
        <v>0.1029841</v>
      </c>
      <c r="DH176">
        <v>-0.10235616</v>
      </c>
      <c r="DI176">
        <v>-0.19042195000000001</v>
      </c>
      <c r="DJ176">
        <v>7.7531719999999998E-2</v>
      </c>
      <c r="DK176">
        <v>-0.19522661999999999</v>
      </c>
      <c r="DL176">
        <v>-0.13095082</v>
      </c>
      <c r="DM176">
        <v>-6.0513240000000003E-2</v>
      </c>
      <c r="DN176">
        <v>0.50020885000000004</v>
      </c>
      <c r="DO176">
        <v>0.35778246000000002</v>
      </c>
      <c r="DP176">
        <v>-0.64273818000000005</v>
      </c>
      <c r="DQ176">
        <v>0.94671483000000001</v>
      </c>
      <c r="DR176">
        <v>-0.66113116000000005</v>
      </c>
      <c r="DS176">
        <v>7.7932630000000003E-2</v>
      </c>
      <c r="DT176">
        <v>-0.79014932000000004</v>
      </c>
      <c r="DU176">
        <v>1.3610861400000001</v>
      </c>
      <c r="DV176" s="10">
        <v>-0.64824150000000003</v>
      </c>
      <c r="DW176" s="8" t="s">
        <v>1088</v>
      </c>
      <c r="DX176" t="s">
        <v>1089</v>
      </c>
      <c r="DY176" s="10" t="s">
        <v>697</v>
      </c>
      <c r="DZ176" s="20">
        <v>35436</v>
      </c>
      <c r="EA176" s="21">
        <v>39617</v>
      </c>
      <c r="EB176" t="s">
        <v>1090</v>
      </c>
      <c r="EC176" s="22">
        <v>44622</v>
      </c>
      <c r="ED176" t="b">
        <f t="shared" si="7"/>
        <v>1</v>
      </c>
    </row>
    <row r="177" spans="1:134" x14ac:dyDescent="0.2">
      <c r="A177" s="8" t="s">
        <v>1091</v>
      </c>
      <c r="B177" s="8" t="s">
        <v>168</v>
      </c>
      <c r="C177" s="8" t="s">
        <v>332</v>
      </c>
      <c r="D177" s="2" t="s">
        <v>1092</v>
      </c>
      <c r="E177" s="4">
        <v>0.53102602849539404</v>
      </c>
      <c r="F177" s="28" t="b">
        <v>0</v>
      </c>
      <c r="G177" s="29">
        <f t="shared" si="8"/>
        <v>1.0069986202075955E-4</v>
      </c>
      <c r="H177" s="5" t="b">
        <f t="shared" si="6"/>
        <v>0</v>
      </c>
      <c r="I177" s="8">
        <v>35</v>
      </c>
      <c r="J177">
        <v>1</v>
      </c>
      <c r="K177">
        <v>32</v>
      </c>
      <c r="L177">
        <v>2061</v>
      </c>
      <c r="M177">
        <v>3</v>
      </c>
      <c r="N177">
        <v>1</v>
      </c>
      <c r="O177">
        <v>52.179680914363999</v>
      </c>
      <c r="P177">
        <v>3</v>
      </c>
      <c r="Q177">
        <v>1</v>
      </c>
      <c r="R177">
        <v>2</v>
      </c>
      <c r="S177" s="10">
        <v>83.7</v>
      </c>
      <c r="T177" s="8">
        <v>-1.7134323103137701</v>
      </c>
      <c r="U177">
        <v>7.5957643648752104E-3</v>
      </c>
      <c r="V177">
        <v>0.64828506625381199</v>
      </c>
      <c r="W177">
        <v>0.65596255498654099</v>
      </c>
      <c r="X177">
        <v>-0.60931127360194304</v>
      </c>
      <c r="Y177">
        <v>-1.4044518876044501</v>
      </c>
      <c r="Z177">
        <v>5.8694342693760101E-2</v>
      </c>
      <c r="AA177">
        <v>8.8725172209350497E-3</v>
      </c>
      <c r="AB177">
        <v>-1.4988236991813999</v>
      </c>
      <c r="AC177">
        <v>-0.68484317603607703</v>
      </c>
      <c r="AD177" s="10">
        <v>1.9424748565832299</v>
      </c>
      <c r="AE177" s="8">
        <v>0</v>
      </c>
      <c r="AF177">
        <v>0</v>
      </c>
      <c r="AG177">
        <v>0</v>
      </c>
      <c r="AH177">
        <v>0</v>
      </c>
      <c r="AI177">
        <v>0</v>
      </c>
      <c r="AJ177">
        <v>0</v>
      </c>
      <c r="AK177">
        <v>0</v>
      </c>
      <c r="AL177">
        <v>0</v>
      </c>
      <c r="AM177">
        <v>0</v>
      </c>
      <c r="AN177">
        <v>0</v>
      </c>
      <c r="AO177">
        <v>0</v>
      </c>
      <c r="AP177">
        <v>0</v>
      </c>
      <c r="AQ177">
        <v>0</v>
      </c>
      <c r="AR177">
        <v>0</v>
      </c>
      <c r="AS177">
        <v>0</v>
      </c>
      <c r="AT177">
        <v>0</v>
      </c>
      <c r="AU177">
        <v>0</v>
      </c>
      <c r="AV177">
        <v>0</v>
      </c>
      <c r="AW177">
        <v>1</v>
      </c>
      <c r="AX177">
        <v>0</v>
      </c>
      <c r="AY177">
        <v>1</v>
      </c>
      <c r="AZ177">
        <v>0</v>
      </c>
      <c r="BA177">
        <v>0</v>
      </c>
      <c r="BB177">
        <v>1</v>
      </c>
      <c r="BC177">
        <v>1</v>
      </c>
      <c r="BD177">
        <v>0</v>
      </c>
      <c r="BE177">
        <v>0</v>
      </c>
      <c r="BF177">
        <v>1</v>
      </c>
      <c r="BG177">
        <v>0</v>
      </c>
      <c r="BH177">
        <v>0</v>
      </c>
      <c r="BI177">
        <v>0</v>
      </c>
      <c r="BJ177">
        <v>0</v>
      </c>
      <c r="BK177">
        <v>0</v>
      </c>
      <c r="BL177">
        <v>1</v>
      </c>
      <c r="BM177">
        <v>1</v>
      </c>
      <c r="BN177">
        <v>0</v>
      </c>
      <c r="BO177">
        <v>0</v>
      </c>
      <c r="BP177">
        <v>0</v>
      </c>
      <c r="BQ177">
        <v>1</v>
      </c>
      <c r="BR177">
        <v>0</v>
      </c>
      <c r="BS177">
        <v>0</v>
      </c>
      <c r="BT177" s="10">
        <v>0</v>
      </c>
      <c r="BU177">
        <v>-4.2648743800000002</v>
      </c>
      <c r="BV177">
        <v>0.17994256</v>
      </c>
      <c r="BW177">
        <v>2.5512239999999999E-2</v>
      </c>
      <c r="BX177">
        <v>1.7140852600000001</v>
      </c>
      <c r="BY177">
        <v>1.2451467300000001</v>
      </c>
      <c r="BZ177">
        <v>4.38303536</v>
      </c>
      <c r="CA177">
        <v>1.0542348399999999</v>
      </c>
      <c r="CB177">
        <v>2.36271349</v>
      </c>
      <c r="CC177">
        <v>0</v>
      </c>
      <c r="CD177">
        <v>1.26633956</v>
      </c>
      <c r="CE177">
        <v>1.2966537600000001</v>
      </c>
      <c r="CF177">
        <v>-0.34830556000000001</v>
      </c>
      <c r="CG177">
        <v>0.60595251999999999</v>
      </c>
      <c r="CH177">
        <v>-0.27080598</v>
      </c>
      <c r="CI177">
        <v>0.69837139000000004</v>
      </c>
      <c r="CJ177">
        <v>2.3914729999999999E-2</v>
      </c>
      <c r="CK177">
        <v>-0.35324707</v>
      </c>
      <c r="CL177">
        <v>-4.8291489999999999E-2</v>
      </c>
      <c r="CM177">
        <v>0.58076517999999999</v>
      </c>
      <c r="CN177">
        <v>0.72541518999999999</v>
      </c>
      <c r="CO177">
        <v>-0.20022939000000001</v>
      </c>
      <c r="CP177">
        <v>-0.43475793000000001</v>
      </c>
      <c r="CQ177">
        <v>0.34422587999999998</v>
      </c>
      <c r="CR177">
        <v>-0.48495226000000002</v>
      </c>
      <c r="CS177">
        <v>0.18250256000000001</v>
      </c>
      <c r="CT177">
        <v>-0.16623276000000001</v>
      </c>
      <c r="CU177">
        <v>-9.4743999999999995E-2</v>
      </c>
      <c r="CV177">
        <v>-1.1689752</v>
      </c>
      <c r="CW177">
        <v>-0.52188942000000005</v>
      </c>
      <c r="CX177">
        <v>0.65815442999999996</v>
      </c>
      <c r="CY177">
        <v>9.3649330000000003E-2</v>
      </c>
      <c r="CZ177">
        <v>-0.16819777</v>
      </c>
      <c r="DA177">
        <v>-0.25450494000000001</v>
      </c>
      <c r="DB177">
        <v>0.25513289</v>
      </c>
      <c r="DC177">
        <v>2.5920289999999999E-2</v>
      </c>
      <c r="DD177">
        <v>-2.5292350000000002E-2</v>
      </c>
      <c r="DE177">
        <v>0.26950531</v>
      </c>
      <c r="DF177">
        <v>-0.26887736000000001</v>
      </c>
      <c r="DG177">
        <v>0.1029841</v>
      </c>
      <c r="DH177">
        <v>-0.10235616</v>
      </c>
      <c r="DI177">
        <v>-0.19042195000000001</v>
      </c>
      <c r="DJ177">
        <v>7.7531719999999998E-2</v>
      </c>
      <c r="DK177">
        <v>-0.19522661999999999</v>
      </c>
      <c r="DL177">
        <v>-0.13095082</v>
      </c>
      <c r="DM177">
        <v>-6.0513240000000003E-2</v>
      </c>
      <c r="DN177">
        <v>0.50020885000000004</v>
      </c>
      <c r="DO177">
        <v>0.35778246000000002</v>
      </c>
      <c r="DP177">
        <v>-0.64273818000000005</v>
      </c>
      <c r="DQ177">
        <v>0.94671483000000001</v>
      </c>
      <c r="DR177">
        <v>-0.66113116000000005</v>
      </c>
      <c r="DS177">
        <v>7.7932630000000003E-2</v>
      </c>
      <c r="DT177">
        <v>-0.79014932000000004</v>
      </c>
      <c r="DU177">
        <v>1.3610861400000001</v>
      </c>
      <c r="DV177" s="10">
        <v>-0.64824150000000003</v>
      </c>
      <c r="DW177" s="8" t="s">
        <v>1093</v>
      </c>
      <c r="DX177" t="s">
        <v>1094</v>
      </c>
      <c r="DY177" s="10" t="s">
        <v>1095</v>
      </c>
      <c r="DZ177" s="20">
        <v>34693</v>
      </c>
      <c r="EA177" s="21">
        <v>38566</v>
      </c>
      <c r="EB177" t="s">
        <v>1096</v>
      </c>
      <c r="EC177" s="22">
        <v>44343</v>
      </c>
      <c r="ED177" t="b">
        <f t="shared" si="7"/>
        <v>1</v>
      </c>
    </row>
    <row r="178" spans="1:134" x14ac:dyDescent="0.2">
      <c r="A178" s="8" t="s">
        <v>1097</v>
      </c>
      <c r="B178" s="8" t="s">
        <v>127</v>
      </c>
      <c r="C178" s="8" t="s">
        <v>181</v>
      </c>
      <c r="D178" s="2">
        <v>8958332279</v>
      </c>
      <c r="E178" s="4">
        <v>0.74996011704324606</v>
      </c>
      <c r="F178" s="28" t="b">
        <v>1</v>
      </c>
      <c r="G178" s="29">
        <f t="shared" si="8"/>
        <v>8.0937772396667189E-4</v>
      </c>
      <c r="H178" s="5" t="b">
        <f t="shared" si="6"/>
        <v>0</v>
      </c>
      <c r="I178" s="8">
        <v>56</v>
      </c>
      <c r="J178">
        <v>0</v>
      </c>
      <c r="K178">
        <v>30</v>
      </c>
      <c r="L178">
        <v>2875</v>
      </c>
      <c r="M178">
        <v>0</v>
      </c>
      <c r="N178">
        <v>3</v>
      </c>
      <c r="O178">
        <v>78.313391854956706</v>
      </c>
      <c r="P178">
        <v>3</v>
      </c>
      <c r="Q178">
        <v>2</v>
      </c>
      <c r="R178">
        <v>5</v>
      </c>
      <c r="S178" s="10">
        <v>75.5</v>
      </c>
      <c r="T178" s="8">
        <v>0.25926936274484702</v>
      </c>
      <c r="U178">
        <v>-1.00517281761849</v>
      </c>
      <c r="V178">
        <v>0.38987547332752898</v>
      </c>
      <c r="W178">
        <v>1.6048842972430799</v>
      </c>
      <c r="X178">
        <v>-1.5638459058765199</v>
      </c>
      <c r="Y178">
        <v>-1.13192030619081E-2</v>
      </c>
      <c r="Z178">
        <v>0.95797351080765303</v>
      </c>
      <c r="AA178">
        <v>8.8725172209350497E-3</v>
      </c>
      <c r="AB178">
        <v>-0.772121299578298</v>
      </c>
      <c r="AC178">
        <v>1.42236659638262</v>
      </c>
      <c r="AD178" s="10">
        <v>0.173155909181676</v>
      </c>
      <c r="AE178" s="8">
        <v>0</v>
      </c>
      <c r="AF178">
        <v>0</v>
      </c>
      <c r="AG178">
        <v>0</v>
      </c>
      <c r="AH178">
        <v>0</v>
      </c>
      <c r="AI178">
        <v>0</v>
      </c>
      <c r="AJ178">
        <v>0</v>
      </c>
      <c r="AK178">
        <v>0</v>
      </c>
      <c r="AL178">
        <v>0</v>
      </c>
      <c r="AM178">
        <v>0</v>
      </c>
      <c r="AN178">
        <v>0</v>
      </c>
      <c r="AO178">
        <v>0</v>
      </c>
      <c r="AP178">
        <v>0</v>
      </c>
      <c r="AQ178">
        <v>0</v>
      </c>
      <c r="AR178">
        <v>0</v>
      </c>
      <c r="AS178">
        <v>0</v>
      </c>
      <c r="AT178">
        <v>0</v>
      </c>
      <c r="AU178">
        <v>1</v>
      </c>
      <c r="AV178">
        <v>0</v>
      </c>
      <c r="AW178">
        <v>0</v>
      </c>
      <c r="AX178">
        <v>0</v>
      </c>
      <c r="AY178">
        <v>1</v>
      </c>
      <c r="AZ178">
        <v>0</v>
      </c>
      <c r="BA178">
        <v>1</v>
      </c>
      <c r="BB178">
        <v>0</v>
      </c>
      <c r="BC178">
        <v>0</v>
      </c>
      <c r="BD178">
        <v>1</v>
      </c>
      <c r="BE178">
        <v>0</v>
      </c>
      <c r="BF178">
        <v>1</v>
      </c>
      <c r="BG178">
        <v>1</v>
      </c>
      <c r="BH178">
        <v>0</v>
      </c>
      <c r="BI178">
        <v>0</v>
      </c>
      <c r="BJ178">
        <v>0</v>
      </c>
      <c r="BK178">
        <v>0</v>
      </c>
      <c r="BL178">
        <v>0</v>
      </c>
      <c r="BM178">
        <v>1</v>
      </c>
      <c r="BN178">
        <v>0</v>
      </c>
      <c r="BO178">
        <v>0</v>
      </c>
      <c r="BP178">
        <v>0</v>
      </c>
      <c r="BQ178">
        <v>0</v>
      </c>
      <c r="BR178">
        <v>1</v>
      </c>
      <c r="BS178">
        <v>0</v>
      </c>
      <c r="BT178" s="10">
        <v>0</v>
      </c>
      <c r="BU178">
        <v>-4.2648743800000002</v>
      </c>
      <c r="BV178">
        <v>0.17994256</v>
      </c>
      <c r="BW178">
        <v>2.5512239999999999E-2</v>
      </c>
      <c r="BX178">
        <v>1.7140852600000001</v>
      </c>
      <c r="BY178">
        <v>1.2451467300000001</v>
      </c>
      <c r="BZ178">
        <v>4.38303536</v>
      </c>
      <c r="CA178">
        <v>1.0542348399999999</v>
      </c>
      <c r="CB178">
        <v>2.36271349</v>
      </c>
      <c r="CC178">
        <v>0</v>
      </c>
      <c r="CD178">
        <v>1.26633956</v>
      </c>
      <c r="CE178">
        <v>1.2966537600000001</v>
      </c>
      <c r="CF178">
        <v>-0.34830556000000001</v>
      </c>
      <c r="CG178">
        <v>0.60595251999999999</v>
      </c>
      <c r="CH178">
        <v>-0.27080598</v>
      </c>
      <c r="CI178">
        <v>0.69837139000000004</v>
      </c>
      <c r="CJ178">
        <v>2.3914729999999999E-2</v>
      </c>
      <c r="CK178">
        <v>-0.35324707</v>
      </c>
      <c r="CL178">
        <v>-4.8291489999999999E-2</v>
      </c>
      <c r="CM178">
        <v>0.58076517999999999</v>
      </c>
      <c r="CN178">
        <v>0.72541518999999999</v>
      </c>
      <c r="CO178">
        <v>-0.20022939000000001</v>
      </c>
      <c r="CP178">
        <v>-0.43475793000000001</v>
      </c>
      <c r="CQ178">
        <v>0.34422587999999998</v>
      </c>
      <c r="CR178">
        <v>-0.48495226000000002</v>
      </c>
      <c r="CS178">
        <v>0.18250256000000001</v>
      </c>
      <c r="CT178">
        <v>-0.16623276000000001</v>
      </c>
      <c r="CU178">
        <v>-9.4743999999999995E-2</v>
      </c>
      <c r="CV178">
        <v>-1.1689752</v>
      </c>
      <c r="CW178">
        <v>-0.52188942000000005</v>
      </c>
      <c r="CX178">
        <v>0.65815442999999996</v>
      </c>
      <c r="CY178">
        <v>9.3649330000000003E-2</v>
      </c>
      <c r="CZ178">
        <v>-0.16819777</v>
      </c>
      <c r="DA178">
        <v>-0.25450494000000001</v>
      </c>
      <c r="DB178">
        <v>0.25513289</v>
      </c>
      <c r="DC178">
        <v>2.5920289999999999E-2</v>
      </c>
      <c r="DD178">
        <v>-2.5292350000000002E-2</v>
      </c>
      <c r="DE178">
        <v>0.26950531</v>
      </c>
      <c r="DF178">
        <v>-0.26887736000000001</v>
      </c>
      <c r="DG178">
        <v>0.1029841</v>
      </c>
      <c r="DH178">
        <v>-0.10235616</v>
      </c>
      <c r="DI178">
        <v>-0.19042195000000001</v>
      </c>
      <c r="DJ178">
        <v>7.7531719999999998E-2</v>
      </c>
      <c r="DK178">
        <v>-0.19522661999999999</v>
      </c>
      <c r="DL178">
        <v>-0.13095082</v>
      </c>
      <c r="DM178">
        <v>-6.0513240000000003E-2</v>
      </c>
      <c r="DN178">
        <v>0.50020885000000004</v>
      </c>
      <c r="DO178">
        <v>0.35778246000000002</v>
      </c>
      <c r="DP178">
        <v>-0.64273818000000005</v>
      </c>
      <c r="DQ178">
        <v>0.94671483000000001</v>
      </c>
      <c r="DR178">
        <v>-0.66113116000000005</v>
      </c>
      <c r="DS178">
        <v>7.7932630000000003E-2</v>
      </c>
      <c r="DT178">
        <v>-0.79014932000000004</v>
      </c>
      <c r="DU178">
        <v>1.3610861400000001</v>
      </c>
      <c r="DV178" s="10">
        <v>-0.64824150000000003</v>
      </c>
      <c r="DW178" s="8" t="s">
        <v>1098</v>
      </c>
      <c r="DX178" t="s">
        <v>1099</v>
      </c>
      <c r="DY178" s="10" t="s">
        <v>1100</v>
      </c>
      <c r="DZ178" s="20">
        <v>37953</v>
      </c>
      <c r="EA178" s="21">
        <v>38411</v>
      </c>
      <c r="EB178" t="s">
        <v>1101</v>
      </c>
      <c r="EC178" s="22">
        <v>44244</v>
      </c>
      <c r="ED178" t="b">
        <f t="shared" si="7"/>
        <v>0</v>
      </c>
    </row>
    <row r="179" spans="1:134" x14ac:dyDescent="0.2">
      <c r="A179" s="8" t="s">
        <v>1102</v>
      </c>
      <c r="B179" s="8" t="s">
        <v>127</v>
      </c>
      <c r="C179" s="8" t="s">
        <v>245</v>
      </c>
      <c r="D179" s="2" t="s">
        <v>1103</v>
      </c>
      <c r="E179" s="4">
        <v>0.49819360922910599</v>
      </c>
      <c r="F179" s="28" t="b">
        <v>0</v>
      </c>
      <c r="G179" s="29">
        <f t="shared" si="8"/>
        <v>0.9317002185040395</v>
      </c>
      <c r="H179" s="5" t="b">
        <f t="shared" si="6"/>
        <v>1</v>
      </c>
      <c r="I179" s="8">
        <v>37</v>
      </c>
      <c r="J179">
        <v>1</v>
      </c>
      <c r="K179">
        <v>33</v>
      </c>
      <c r="L179">
        <v>3250</v>
      </c>
      <c r="M179">
        <v>8</v>
      </c>
      <c r="N179">
        <v>2</v>
      </c>
      <c r="O179">
        <v>44.930137947886401</v>
      </c>
      <c r="P179">
        <v>5</v>
      </c>
      <c r="Q179">
        <v>5</v>
      </c>
      <c r="R179">
        <v>3</v>
      </c>
      <c r="S179" s="10">
        <v>85.4</v>
      </c>
      <c r="T179" s="8">
        <v>-1.5255559604986699</v>
      </c>
      <c r="U179">
        <v>7.5957643648752104E-3</v>
      </c>
      <c r="V179">
        <v>0.77748986271695397</v>
      </c>
      <c r="W179">
        <v>2.04204111953571</v>
      </c>
      <c r="X179">
        <v>0.98157978018903103</v>
      </c>
      <c r="Y179">
        <v>-0.70788554533318204</v>
      </c>
      <c r="Z179">
        <v>-0.19076747246596601</v>
      </c>
      <c r="AA179">
        <v>1.4284752725705201</v>
      </c>
      <c r="AB179">
        <v>1.4079858992310099</v>
      </c>
      <c r="AC179">
        <v>1.7560081436822399E-2</v>
      </c>
      <c r="AD179" s="10">
        <v>2.3092848822640399</v>
      </c>
      <c r="AE179" s="8">
        <v>0</v>
      </c>
      <c r="AF179">
        <v>0</v>
      </c>
      <c r="AG179">
        <v>0</v>
      </c>
      <c r="AH179">
        <v>0</v>
      </c>
      <c r="AI179">
        <v>0</v>
      </c>
      <c r="AJ179">
        <v>0</v>
      </c>
      <c r="AK179">
        <v>0</v>
      </c>
      <c r="AL179">
        <v>0</v>
      </c>
      <c r="AM179">
        <v>1</v>
      </c>
      <c r="AN179">
        <v>0</v>
      </c>
      <c r="AO179">
        <v>0</v>
      </c>
      <c r="AP179">
        <v>0</v>
      </c>
      <c r="AQ179">
        <v>0</v>
      </c>
      <c r="AR179">
        <v>0</v>
      </c>
      <c r="AS179">
        <v>0</v>
      </c>
      <c r="AT179">
        <v>0</v>
      </c>
      <c r="AU179">
        <v>0</v>
      </c>
      <c r="AV179">
        <v>0</v>
      </c>
      <c r="AW179">
        <v>0</v>
      </c>
      <c r="AX179">
        <v>0</v>
      </c>
      <c r="AY179">
        <v>0</v>
      </c>
      <c r="AZ179">
        <v>1</v>
      </c>
      <c r="BA179">
        <v>0</v>
      </c>
      <c r="BB179">
        <v>1</v>
      </c>
      <c r="BC179">
        <v>1</v>
      </c>
      <c r="BD179">
        <v>0</v>
      </c>
      <c r="BE179">
        <v>1</v>
      </c>
      <c r="BF179">
        <v>0</v>
      </c>
      <c r="BG179">
        <v>0</v>
      </c>
      <c r="BH179">
        <v>1</v>
      </c>
      <c r="BI179">
        <v>0</v>
      </c>
      <c r="BJ179">
        <v>0</v>
      </c>
      <c r="BK179">
        <v>0</v>
      </c>
      <c r="BL179">
        <v>0</v>
      </c>
      <c r="BM179">
        <v>0</v>
      </c>
      <c r="BN179">
        <v>0</v>
      </c>
      <c r="BO179">
        <v>0</v>
      </c>
      <c r="BP179">
        <v>1</v>
      </c>
      <c r="BQ179">
        <v>0</v>
      </c>
      <c r="BR179">
        <v>0</v>
      </c>
      <c r="BS179">
        <v>0</v>
      </c>
      <c r="BT179" s="10">
        <v>1</v>
      </c>
      <c r="BU179">
        <v>-4.2648743800000002</v>
      </c>
      <c r="BV179">
        <v>0.17994256</v>
      </c>
      <c r="BW179">
        <v>2.5512239999999999E-2</v>
      </c>
      <c r="BX179">
        <v>1.7140852600000001</v>
      </c>
      <c r="BY179">
        <v>1.2451467300000001</v>
      </c>
      <c r="BZ179">
        <v>4.38303536</v>
      </c>
      <c r="CA179">
        <v>1.0542348399999999</v>
      </c>
      <c r="CB179">
        <v>2.36271349</v>
      </c>
      <c r="CC179">
        <v>0</v>
      </c>
      <c r="CD179">
        <v>1.26633956</v>
      </c>
      <c r="CE179">
        <v>1.2966537600000001</v>
      </c>
      <c r="CF179">
        <v>-0.34830556000000001</v>
      </c>
      <c r="CG179">
        <v>0.60595251999999999</v>
      </c>
      <c r="CH179">
        <v>-0.27080598</v>
      </c>
      <c r="CI179">
        <v>0.69837139000000004</v>
      </c>
      <c r="CJ179">
        <v>2.3914729999999999E-2</v>
      </c>
      <c r="CK179">
        <v>-0.35324707</v>
      </c>
      <c r="CL179">
        <v>-4.8291489999999999E-2</v>
      </c>
      <c r="CM179">
        <v>0.58076517999999999</v>
      </c>
      <c r="CN179">
        <v>0.72541518999999999</v>
      </c>
      <c r="CO179">
        <v>-0.20022939000000001</v>
      </c>
      <c r="CP179">
        <v>-0.43475793000000001</v>
      </c>
      <c r="CQ179">
        <v>0.34422587999999998</v>
      </c>
      <c r="CR179">
        <v>-0.48495226000000002</v>
      </c>
      <c r="CS179">
        <v>0.18250256000000001</v>
      </c>
      <c r="CT179">
        <v>-0.16623276000000001</v>
      </c>
      <c r="CU179">
        <v>-9.4743999999999995E-2</v>
      </c>
      <c r="CV179">
        <v>-1.1689752</v>
      </c>
      <c r="CW179">
        <v>-0.52188942000000005</v>
      </c>
      <c r="CX179">
        <v>0.65815442999999996</v>
      </c>
      <c r="CY179">
        <v>9.3649330000000003E-2</v>
      </c>
      <c r="CZ179">
        <v>-0.16819777</v>
      </c>
      <c r="DA179">
        <v>-0.25450494000000001</v>
      </c>
      <c r="DB179">
        <v>0.25513289</v>
      </c>
      <c r="DC179">
        <v>2.5920289999999999E-2</v>
      </c>
      <c r="DD179">
        <v>-2.5292350000000002E-2</v>
      </c>
      <c r="DE179">
        <v>0.26950531</v>
      </c>
      <c r="DF179">
        <v>-0.26887736000000001</v>
      </c>
      <c r="DG179">
        <v>0.1029841</v>
      </c>
      <c r="DH179">
        <v>-0.10235616</v>
      </c>
      <c r="DI179">
        <v>-0.19042195000000001</v>
      </c>
      <c r="DJ179">
        <v>7.7531719999999998E-2</v>
      </c>
      <c r="DK179">
        <v>-0.19522661999999999</v>
      </c>
      <c r="DL179">
        <v>-0.13095082</v>
      </c>
      <c r="DM179">
        <v>-6.0513240000000003E-2</v>
      </c>
      <c r="DN179">
        <v>0.50020885000000004</v>
      </c>
      <c r="DO179">
        <v>0.35778246000000002</v>
      </c>
      <c r="DP179">
        <v>-0.64273818000000005</v>
      </c>
      <c r="DQ179">
        <v>0.94671483000000001</v>
      </c>
      <c r="DR179">
        <v>-0.66113116000000005</v>
      </c>
      <c r="DS179">
        <v>7.7932630000000003E-2</v>
      </c>
      <c r="DT179">
        <v>-0.79014932000000004</v>
      </c>
      <c r="DU179">
        <v>1.3610861400000001</v>
      </c>
      <c r="DV179" s="10">
        <v>-0.64824150000000003</v>
      </c>
      <c r="DW179" s="8" t="s">
        <v>1104</v>
      </c>
      <c r="DX179" t="s">
        <v>1105</v>
      </c>
      <c r="DY179" s="10" t="s">
        <v>482</v>
      </c>
      <c r="DZ179" s="20">
        <v>35782</v>
      </c>
      <c r="EA179" s="21">
        <v>39027</v>
      </c>
      <c r="EB179" t="s">
        <v>1106</v>
      </c>
      <c r="EC179" s="22">
        <v>44417</v>
      </c>
      <c r="ED179" t="b">
        <f t="shared" si="7"/>
        <v>0</v>
      </c>
    </row>
    <row r="180" spans="1:134" x14ac:dyDescent="0.2">
      <c r="A180" s="8" t="s">
        <v>1107</v>
      </c>
      <c r="B180" s="8" t="s">
        <v>127</v>
      </c>
      <c r="C180" s="8" t="s">
        <v>188</v>
      </c>
      <c r="D180" s="2" t="s">
        <v>1108</v>
      </c>
      <c r="E180" s="4">
        <v>0.396433981831883</v>
      </c>
      <c r="F180" s="28" t="b">
        <v>0</v>
      </c>
      <c r="G180" s="29">
        <f t="shared" si="8"/>
        <v>1.2032714145796108E-2</v>
      </c>
      <c r="H180" s="5" t="b">
        <f t="shared" si="6"/>
        <v>0</v>
      </c>
      <c r="I180" s="8">
        <v>67</v>
      </c>
      <c r="J180">
        <v>1</v>
      </c>
      <c r="K180">
        <v>18</v>
      </c>
      <c r="L180">
        <v>1456</v>
      </c>
      <c r="M180">
        <v>7</v>
      </c>
      <c r="N180">
        <v>2</v>
      </c>
      <c r="O180">
        <v>1.5503242492749001</v>
      </c>
      <c r="P180">
        <v>4</v>
      </c>
      <c r="Q180">
        <v>4</v>
      </c>
      <c r="R180">
        <v>4</v>
      </c>
      <c r="S180" s="10">
        <v>68.8</v>
      </c>
      <c r="T180" s="8">
        <v>1.2925892867279301</v>
      </c>
      <c r="U180">
        <v>7.5957643648752104E-3</v>
      </c>
      <c r="V180">
        <v>-1.16058208423016</v>
      </c>
      <c r="W180">
        <v>-4.9317118312239602E-2</v>
      </c>
      <c r="X180">
        <v>0.66340156943083595</v>
      </c>
      <c r="Y180">
        <v>-0.70788554533318204</v>
      </c>
      <c r="Z180">
        <v>-1.6834970302582699</v>
      </c>
      <c r="AA180">
        <v>0.71867389489572897</v>
      </c>
      <c r="AB180">
        <v>0.68128349962791002</v>
      </c>
      <c r="AC180">
        <v>0.71996333890972197</v>
      </c>
      <c r="AD180" s="10">
        <v>-1.2725071332074001</v>
      </c>
      <c r="AE180" s="8">
        <v>0</v>
      </c>
      <c r="AF180">
        <v>0</v>
      </c>
      <c r="AG180">
        <v>0</v>
      </c>
      <c r="AH180">
        <v>0</v>
      </c>
      <c r="AI180">
        <v>0</v>
      </c>
      <c r="AJ180">
        <v>0</v>
      </c>
      <c r="AK180">
        <v>0</v>
      </c>
      <c r="AL180">
        <v>0</v>
      </c>
      <c r="AM180">
        <v>0</v>
      </c>
      <c r="AN180">
        <v>0</v>
      </c>
      <c r="AO180">
        <v>0</v>
      </c>
      <c r="AP180">
        <v>0</v>
      </c>
      <c r="AQ180">
        <v>0</v>
      </c>
      <c r="AR180">
        <v>0</v>
      </c>
      <c r="AS180">
        <v>0</v>
      </c>
      <c r="AT180">
        <v>0</v>
      </c>
      <c r="AU180">
        <v>1</v>
      </c>
      <c r="AV180">
        <v>0</v>
      </c>
      <c r="AW180">
        <v>0</v>
      </c>
      <c r="AX180">
        <v>0</v>
      </c>
      <c r="AY180">
        <v>1</v>
      </c>
      <c r="AZ180">
        <v>0</v>
      </c>
      <c r="BA180">
        <v>0</v>
      </c>
      <c r="BB180">
        <v>1</v>
      </c>
      <c r="BC180">
        <v>0</v>
      </c>
      <c r="BD180">
        <v>1</v>
      </c>
      <c r="BE180">
        <v>1</v>
      </c>
      <c r="BF180">
        <v>0</v>
      </c>
      <c r="BG180">
        <v>0</v>
      </c>
      <c r="BH180">
        <v>0</v>
      </c>
      <c r="BI180">
        <v>0</v>
      </c>
      <c r="BJ180">
        <v>0</v>
      </c>
      <c r="BK180">
        <v>0</v>
      </c>
      <c r="BL180">
        <v>1</v>
      </c>
      <c r="BM180">
        <v>1</v>
      </c>
      <c r="BN180">
        <v>0</v>
      </c>
      <c r="BO180">
        <v>0</v>
      </c>
      <c r="BP180">
        <v>0</v>
      </c>
      <c r="BQ180">
        <v>0</v>
      </c>
      <c r="BR180">
        <v>0</v>
      </c>
      <c r="BS180">
        <v>1</v>
      </c>
      <c r="BT180" s="10">
        <v>0</v>
      </c>
      <c r="BU180">
        <v>-4.2648743800000002</v>
      </c>
      <c r="BV180">
        <v>0.17994256</v>
      </c>
      <c r="BW180">
        <v>2.5512239999999999E-2</v>
      </c>
      <c r="BX180">
        <v>1.7140852600000001</v>
      </c>
      <c r="BY180">
        <v>1.2451467300000001</v>
      </c>
      <c r="BZ180">
        <v>4.38303536</v>
      </c>
      <c r="CA180">
        <v>1.0542348399999999</v>
      </c>
      <c r="CB180">
        <v>2.36271349</v>
      </c>
      <c r="CC180">
        <v>0</v>
      </c>
      <c r="CD180">
        <v>1.26633956</v>
      </c>
      <c r="CE180">
        <v>1.2966537600000001</v>
      </c>
      <c r="CF180">
        <v>-0.34830556000000001</v>
      </c>
      <c r="CG180">
        <v>0.60595251999999999</v>
      </c>
      <c r="CH180">
        <v>-0.27080598</v>
      </c>
      <c r="CI180">
        <v>0.69837139000000004</v>
      </c>
      <c r="CJ180">
        <v>2.3914729999999999E-2</v>
      </c>
      <c r="CK180">
        <v>-0.35324707</v>
      </c>
      <c r="CL180">
        <v>-4.8291489999999999E-2</v>
      </c>
      <c r="CM180">
        <v>0.58076517999999999</v>
      </c>
      <c r="CN180">
        <v>0.72541518999999999</v>
      </c>
      <c r="CO180">
        <v>-0.20022939000000001</v>
      </c>
      <c r="CP180">
        <v>-0.43475793000000001</v>
      </c>
      <c r="CQ180">
        <v>0.34422587999999998</v>
      </c>
      <c r="CR180">
        <v>-0.48495226000000002</v>
      </c>
      <c r="CS180">
        <v>0.18250256000000001</v>
      </c>
      <c r="CT180">
        <v>-0.16623276000000001</v>
      </c>
      <c r="CU180">
        <v>-9.4743999999999995E-2</v>
      </c>
      <c r="CV180">
        <v>-1.1689752</v>
      </c>
      <c r="CW180">
        <v>-0.52188942000000005</v>
      </c>
      <c r="CX180">
        <v>0.65815442999999996</v>
      </c>
      <c r="CY180">
        <v>9.3649330000000003E-2</v>
      </c>
      <c r="CZ180">
        <v>-0.16819777</v>
      </c>
      <c r="DA180">
        <v>-0.25450494000000001</v>
      </c>
      <c r="DB180">
        <v>0.25513289</v>
      </c>
      <c r="DC180">
        <v>2.5920289999999999E-2</v>
      </c>
      <c r="DD180">
        <v>-2.5292350000000002E-2</v>
      </c>
      <c r="DE180">
        <v>0.26950531</v>
      </c>
      <c r="DF180">
        <v>-0.26887736000000001</v>
      </c>
      <c r="DG180">
        <v>0.1029841</v>
      </c>
      <c r="DH180">
        <v>-0.10235616</v>
      </c>
      <c r="DI180">
        <v>-0.19042195000000001</v>
      </c>
      <c r="DJ180">
        <v>7.7531719999999998E-2</v>
      </c>
      <c r="DK180">
        <v>-0.19522661999999999</v>
      </c>
      <c r="DL180">
        <v>-0.13095082</v>
      </c>
      <c r="DM180">
        <v>-6.0513240000000003E-2</v>
      </c>
      <c r="DN180">
        <v>0.50020885000000004</v>
      </c>
      <c r="DO180">
        <v>0.35778246000000002</v>
      </c>
      <c r="DP180">
        <v>-0.64273818000000005</v>
      </c>
      <c r="DQ180">
        <v>0.94671483000000001</v>
      </c>
      <c r="DR180">
        <v>-0.66113116000000005</v>
      </c>
      <c r="DS180">
        <v>7.7932630000000003E-2</v>
      </c>
      <c r="DT180">
        <v>-0.79014932000000004</v>
      </c>
      <c r="DU180">
        <v>1.3610861400000001</v>
      </c>
      <c r="DV180" s="10">
        <v>-0.64824150000000003</v>
      </c>
      <c r="DW180" s="8" t="s">
        <v>1109</v>
      </c>
      <c r="DX180" t="s">
        <v>1110</v>
      </c>
      <c r="DY180" s="10" t="s">
        <v>686</v>
      </c>
      <c r="DZ180" s="20">
        <v>35288</v>
      </c>
      <c r="EA180" s="21">
        <v>38281</v>
      </c>
      <c r="EB180" t="s">
        <v>1111</v>
      </c>
      <c r="EC180" s="22">
        <v>44662</v>
      </c>
      <c r="ED180" t="b">
        <f t="shared" si="7"/>
        <v>1</v>
      </c>
    </row>
    <row r="181" spans="1:134" x14ac:dyDescent="0.2">
      <c r="A181" s="8" t="s">
        <v>1112</v>
      </c>
      <c r="B181" s="8" t="s">
        <v>127</v>
      </c>
      <c r="C181" s="8" t="s">
        <v>399</v>
      </c>
      <c r="D181" s="2" t="s">
        <v>1113</v>
      </c>
      <c r="E181" s="4">
        <v>0.59388815826415398</v>
      </c>
      <c r="F181" s="28" t="b">
        <v>0</v>
      </c>
      <c r="G181" s="29">
        <f t="shared" si="8"/>
        <v>0.97881420330880931</v>
      </c>
      <c r="H181" s="5" t="b">
        <f t="shared" si="6"/>
        <v>1</v>
      </c>
      <c r="I181" s="8">
        <v>57</v>
      </c>
      <c r="J181">
        <v>0</v>
      </c>
      <c r="K181">
        <v>24</v>
      </c>
      <c r="L181">
        <v>1478</v>
      </c>
      <c r="M181">
        <v>7</v>
      </c>
      <c r="N181">
        <v>5</v>
      </c>
      <c r="O181">
        <v>71.944079132077206</v>
      </c>
      <c r="P181">
        <v>5</v>
      </c>
      <c r="Q181">
        <v>3</v>
      </c>
      <c r="R181">
        <v>4</v>
      </c>
      <c r="S181" s="10">
        <v>76.599999999999994</v>
      </c>
      <c r="T181" s="8">
        <v>0.35320753765240098</v>
      </c>
      <c r="U181">
        <v>-1.00517281761849</v>
      </c>
      <c r="V181">
        <v>-0.38535330545132002</v>
      </c>
      <c r="W181">
        <v>-2.36705847377384E-2</v>
      </c>
      <c r="X181">
        <v>0.66340156943083595</v>
      </c>
      <c r="Y181">
        <v>1.38181348148064</v>
      </c>
      <c r="Z181">
        <v>0.738801030484872</v>
      </c>
      <c r="AA181">
        <v>1.4284752725705201</v>
      </c>
      <c r="AB181">
        <v>-4.5418899975194001E-2</v>
      </c>
      <c r="AC181">
        <v>0.71996333890972197</v>
      </c>
      <c r="AD181" s="10">
        <v>0.410503572857494</v>
      </c>
      <c r="AE181" s="8">
        <v>0</v>
      </c>
      <c r="AF181">
        <v>0</v>
      </c>
      <c r="AG181">
        <v>0</v>
      </c>
      <c r="AH181">
        <v>0</v>
      </c>
      <c r="AI181">
        <v>0</v>
      </c>
      <c r="AJ181">
        <v>0</v>
      </c>
      <c r="AK181">
        <v>0</v>
      </c>
      <c r="AL181">
        <v>1</v>
      </c>
      <c r="AM181">
        <v>0</v>
      </c>
      <c r="AN181">
        <v>0</v>
      </c>
      <c r="AO181">
        <v>0</v>
      </c>
      <c r="AP181">
        <v>0</v>
      </c>
      <c r="AQ181">
        <v>0</v>
      </c>
      <c r="AR181">
        <v>0</v>
      </c>
      <c r="AS181">
        <v>0</v>
      </c>
      <c r="AT181">
        <v>0</v>
      </c>
      <c r="AU181">
        <v>0</v>
      </c>
      <c r="AV181">
        <v>0</v>
      </c>
      <c r="AW181">
        <v>0</v>
      </c>
      <c r="AX181">
        <v>0</v>
      </c>
      <c r="AY181">
        <v>0</v>
      </c>
      <c r="AZ181">
        <v>1</v>
      </c>
      <c r="BA181">
        <v>1</v>
      </c>
      <c r="BB181">
        <v>0</v>
      </c>
      <c r="BC181">
        <v>1</v>
      </c>
      <c r="BD181">
        <v>0</v>
      </c>
      <c r="BE181">
        <v>1</v>
      </c>
      <c r="BF181">
        <v>0</v>
      </c>
      <c r="BG181">
        <v>1</v>
      </c>
      <c r="BH181">
        <v>0</v>
      </c>
      <c r="BI181">
        <v>0</v>
      </c>
      <c r="BJ181">
        <v>0</v>
      </c>
      <c r="BK181">
        <v>0</v>
      </c>
      <c r="BL181">
        <v>0</v>
      </c>
      <c r="BM181">
        <v>0</v>
      </c>
      <c r="BN181">
        <v>1</v>
      </c>
      <c r="BO181">
        <v>0</v>
      </c>
      <c r="BP181">
        <v>0</v>
      </c>
      <c r="BQ181">
        <v>0</v>
      </c>
      <c r="BR181">
        <v>0</v>
      </c>
      <c r="BS181">
        <v>1</v>
      </c>
      <c r="BT181" s="10">
        <v>0</v>
      </c>
      <c r="BU181">
        <v>-4.2648743800000002</v>
      </c>
      <c r="BV181">
        <v>0.17994256</v>
      </c>
      <c r="BW181">
        <v>2.5512239999999999E-2</v>
      </c>
      <c r="BX181">
        <v>1.7140852600000001</v>
      </c>
      <c r="BY181">
        <v>1.2451467300000001</v>
      </c>
      <c r="BZ181">
        <v>4.38303536</v>
      </c>
      <c r="CA181">
        <v>1.0542348399999999</v>
      </c>
      <c r="CB181">
        <v>2.36271349</v>
      </c>
      <c r="CC181">
        <v>0</v>
      </c>
      <c r="CD181">
        <v>1.26633956</v>
      </c>
      <c r="CE181">
        <v>1.2966537600000001</v>
      </c>
      <c r="CF181">
        <v>-0.34830556000000001</v>
      </c>
      <c r="CG181">
        <v>0.60595251999999999</v>
      </c>
      <c r="CH181">
        <v>-0.27080598</v>
      </c>
      <c r="CI181">
        <v>0.69837139000000004</v>
      </c>
      <c r="CJ181">
        <v>2.3914729999999999E-2</v>
      </c>
      <c r="CK181">
        <v>-0.35324707</v>
      </c>
      <c r="CL181">
        <v>-4.8291489999999999E-2</v>
      </c>
      <c r="CM181">
        <v>0.58076517999999999</v>
      </c>
      <c r="CN181">
        <v>0.72541518999999999</v>
      </c>
      <c r="CO181">
        <v>-0.20022939000000001</v>
      </c>
      <c r="CP181">
        <v>-0.43475793000000001</v>
      </c>
      <c r="CQ181">
        <v>0.34422587999999998</v>
      </c>
      <c r="CR181">
        <v>-0.48495226000000002</v>
      </c>
      <c r="CS181">
        <v>0.18250256000000001</v>
      </c>
      <c r="CT181">
        <v>-0.16623276000000001</v>
      </c>
      <c r="CU181">
        <v>-9.4743999999999995E-2</v>
      </c>
      <c r="CV181">
        <v>-1.1689752</v>
      </c>
      <c r="CW181">
        <v>-0.52188942000000005</v>
      </c>
      <c r="CX181">
        <v>0.65815442999999996</v>
      </c>
      <c r="CY181">
        <v>9.3649330000000003E-2</v>
      </c>
      <c r="CZ181">
        <v>-0.16819777</v>
      </c>
      <c r="DA181">
        <v>-0.25450494000000001</v>
      </c>
      <c r="DB181">
        <v>0.25513289</v>
      </c>
      <c r="DC181">
        <v>2.5920289999999999E-2</v>
      </c>
      <c r="DD181">
        <v>-2.5292350000000002E-2</v>
      </c>
      <c r="DE181">
        <v>0.26950531</v>
      </c>
      <c r="DF181">
        <v>-0.26887736000000001</v>
      </c>
      <c r="DG181">
        <v>0.1029841</v>
      </c>
      <c r="DH181">
        <v>-0.10235616</v>
      </c>
      <c r="DI181">
        <v>-0.19042195000000001</v>
      </c>
      <c r="DJ181">
        <v>7.7531719999999998E-2</v>
      </c>
      <c r="DK181">
        <v>-0.19522661999999999</v>
      </c>
      <c r="DL181">
        <v>-0.13095082</v>
      </c>
      <c r="DM181">
        <v>-6.0513240000000003E-2</v>
      </c>
      <c r="DN181">
        <v>0.50020885000000004</v>
      </c>
      <c r="DO181">
        <v>0.35778246000000002</v>
      </c>
      <c r="DP181">
        <v>-0.64273818000000005</v>
      </c>
      <c r="DQ181">
        <v>0.94671483000000001</v>
      </c>
      <c r="DR181">
        <v>-0.66113116000000005</v>
      </c>
      <c r="DS181">
        <v>7.7932630000000003E-2</v>
      </c>
      <c r="DT181">
        <v>-0.79014932000000004</v>
      </c>
      <c r="DU181">
        <v>1.3610861400000001</v>
      </c>
      <c r="DV181" s="10">
        <v>-0.64824150000000003</v>
      </c>
      <c r="DW181" s="8" t="s">
        <v>1114</v>
      </c>
      <c r="DX181" t="s">
        <v>1115</v>
      </c>
      <c r="DY181" s="10" t="s">
        <v>1116</v>
      </c>
      <c r="DZ181" s="20">
        <v>37929</v>
      </c>
      <c r="EA181" s="21">
        <v>38332</v>
      </c>
      <c r="EB181" t="s">
        <v>1117</v>
      </c>
      <c r="EC181" s="22">
        <v>43694</v>
      </c>
      <c r="ED181" t="b">
        <f t="shared" si="7"/>
        <v>0</v>
      </c>
    </row>
    <row r="182" spans="1:134" x14ac:dyDescent="0.2">
      <c r="A182" s="8" t="s">
        <v>1118</v>
      </c>
      <c r="B182" s="8" t="s">
        <v>168</v>
      </c>
      <c r="C182" s="8" t="s">
        <v>188</v>
      </c>
      <c r="D182" s="2" t="s">
        <v>1119</v>
      </c>
      <c r="E182" s="4">
        <v>0.57670842768862196</v>
      </c>
      <c r="F182" s="28" t="b">
        <v>0</v>
      </c>
      <c r="G182" s="29">
        <f t="shared" si="8"/>
        <v>0.3380156662250714</v>
      </c>
      <c r="H182" s="5" t="b">
        <f t="shared" si="6"/>
        <v>0</v>
      </c>
      <c r="I182" s="8">
        <v>50</v>
      </c>
      <c r="J182">
        <v>1</v>
      </c>
      <c r="K182">
        <v>40</v>
      </c>
      <c r="L182">
        <v>1132</v>
      </c>
      <c r="M182">
        <v>6</v>
      </c>
      <c r="N182">
        <v>1</v>
      </c>
      <c r="O182">
        <v>50.020880510977797</v>
      </c>
      <c r="P182">
        <v>5</v>
      </c>
      <c r="Q182">
        <v>4</v>
      </c>
      <c r="R182">
        <v>2</v>
      </c>
      <c r="S182" s="10">
        <v>65.7</v>
      </c>
      <c r="T182" s="8">
        <v>-0.30435968670047298</v>
      </c>
      <c r="U182">
        <v>7.5957643648752104E-3</v>
      </c>
      <c r="V182">
        <v>1.6819234379589401</v>
      </c>
      <c r="W182">
        <v>-0.42702061277307402</v>
      </c>
      <c r="X182">
        <v>0.34522335867264098</v>
      </c>
      <c r="Y182">
        <v>-1.4044518876044501</v>
      </c>
      <c r="Z182">
        <v>-1.55914805210978E-2</v>
      </c>
      <c r="AA182">
        <v>1.4284752725705201</v>
      </c>
      <c r="AB182">
        <v>0.68128349962791002</v>
      </c>
      <c r="AC182">
        <v>-0.68484317603607703</v>
      </c>
      <c r="AD182" s="10">
        <v>-1.9413960035665301</v>
      </c>
      <c r="AE182" s="8">
        <v>0</v>
      </c>
      <c r="AF182">
        <v>0</v>
      </c>
      <c r="AG182">
        <v>0</v>
      </c>
      <c r="AH182">
        <v>0</v>
      </c>
      <c r="AI182">
        <v>0</v>
      </c>
      <c r="AJ182">
        <v>0</v>
      </c>
      <c r="AK182">
        <v>0</v>
      </c>
      <c r="AL182">
        <v>0</v>
      </c>
      <c r="AM182">
        <v>0</v>
      </c>
      <c r="AN182">
        <v>0</v>
      </c>
      <c r="AO182">
        <v>0</v>
      </c>
      <c r="AP182">
        <v>0</v>
      </c>
      <c r="AQ182">
        <v>0</v>
      </c>
      <c r="AR182">
        <v>0</v>
      </c>
      <c r="AS182">
        <v>0</v>
      </c>
      <c r="AT182">
        <v>0</v>
      </c>
      <c r="AU182">
        <v>1</v>
      </c>
      <c r="AV182">
        <v>0</v>
      </c>
      <c r="AW182">
        <v>0</v>
      </c>
      <c r="AX182">
        <v>0</v>
      </c>
      <c r="AY182">
        <v>0</v>
      </c>
      <c r="AZ182">
        <v>1</v>
      </c>
      <c r="BA182">
        <v>0</v>
      </c>
      <c r="BB182">
        <v>1</v>
      </c>
      <c r="BC182">
        <v>1</v>
      </c>
      <c r="BD182">
        <v>0</v>
      </c>
      <c r="BE182">
        <v>1</v>
      </c>
      <c r="BF182">
        <v>0</v>
      </c>
      <c r="BG182">
        <v>0</v>
      </c>
      <c r="BH182">
        <v>0</v>
      </c>
      <c r="BI182">
        <v>0</v>
      </c>
      <c r="BJ182">
        <v>1</v>
      </c>
      <c r="BK182">
        <v>0</v>
      </c>
      <c r="BL182">
        <v>0</v>
      </c>
      <c r="BM182">
        <v>0</v>
      </c>
      <c r="BN182">
        <v>0</v>
      </c>
      <c r="BO182">
        <v>0</v>
      </c>
      <c r="BP182">
        <v>1</v>
      </c>
      <c r="BQ182">
        <v>0</v>
      </c>
      <c r="BR182">
        <v>0</v>
      </c>
      <c r="BS182">
        <v>1</v>
      </c>
      <c r="BT182" s="10">
        <v>0</v>
      </c>
      <c r="BU182">
        <v>-4.2648743800000002</v>
      </c>
      <c r="BV182">
        <v>0.17994256</v>
      </c>
      <c r="BW182">
        <v>2.5512239999999999E-2</v>
      </c>
      <c r="BX182">
        <v>1.7140852600000001</v>
      </c>
      <c r="BY182">
        <v>1.2451467300000001</v>
      </c>
      <c r="BZ182">
        <v>4.38303536</v>
      </c>
      <c r="CA182">
        <v>1.0542348399999999</v>
      </c>
      <c r="CB182">
        <v>2.36271349</v>
      </c>
      <c r="CC182">
        <v>0</v>
      </c>
      <c r="CD182">
        <v>1.26633956</v>
      </c>
      <c r="CE182">
        <v>1.2966537600000001</v>
      </c>
      <c r="CF182">
        <v>-0.34830556000000001</v>
      </c>
      <c r="CG182">
        <v>0.60595251999999999</v>
      </c>
      <c r="CH182">
        <v>-0.27080598</v>
      </c>
      <c r="CI182">
        <v>0.69837139000000004</v>
      </c>
      <c r="CJ182">
        <v>2.3914729999999999E-2</v>
      </c>
      <c r="CK182">
        <v>-0.35324707</v>
      </c>
      <c r="CL182">
        <v>-4.8291489999999999E-2</v>
      </c>
      <c r="CM182">
        <v>0.58076517999999999</v>
      </c>
      <c r="CN182">
        <v>0.72541518999999999</v>
      </c>
      <c r="CO182">
        <v>-0.20022939000000001</v>
      </c>
      <c r="CP182">
        <v>-0.43475793000000001</v>
      </c>
      <c r="CQ182">
        <v>0.34422587999999998</v>
      </c>
      <c r="CR182">
        <v>-0.48495226000000002</v>
      </c>
      <c r="CS182">
        <v>0.18250256000000001</v>
      </c>
      <c r="CT182">
        <v>-0.16623276000000001</v>
      </c>
      <c r="CU182">
        <v>-9.4743999999999995E-2</v>
      </c>
      <c r="CV182">
        <v>-1.1689752</v>
      </c>
      <c r="CW182">
        <v>-0.52188942000000005</v>
      </c>
      <c r="CX182">
        <v>0.65815442999999996</v>
      </c>
      <c r="CY182">
        <v>9.3649330000000003E-2</v>
      </c>
      <c r="CZ182">
        <v>-0.16819777</v>
      </c>
      <c r="DA182">
        <v>-0.25450494000000001</v>
      </c>
      <c r="DB182">
        <v>0.25513289</v>
      </c>
      <c r="DC182">
        <v>2.5920289999999999E-2</v>
      </c>
      <c r="DD182">
        <v>-2.5292350000000002E-2</v>
      </c>
      <c r="DE182">
        <v>0.26950531</v>
      </c>
      <c r="DF182">
        <v>-0.26887736000000001</v>
      </c>
      <c r="DG182">
        <v>0.1029841</v>
      </c>
      <c r="DH182">
        <v>-0.10235616</v>
      </c>
      <c r="DI182">
        <v>-0.19042195000000001</v>
      </c>
      <c r="DJ182">
        <v>7.7531719999999998E-2</v>
      </c>
      <c r="DK182">
        <v>-0.19522661999999999</v>
      </c>
      <c r="DL182">
        <v>-0.13095082</v>
      </c>
      <c r="DM182">
        <v>-6.0513240000000003E-2</v>
      </c>
      <c r="DN182">
        <v>0.50020885000000004</v>
      </c>
      <c r="DO182">
        <v>0.35778246000000002</v>
      </c>
      <c r="DP182">
        <v>-0.64273818000000005</v>
      </c>
      <c r="DQ182">
        <v>0.94671483000000001</v>
      </c>
      <c r="DR182">
        <v>-0.66113116000000005</v>
      </c>
      <c r="DS182">
        <v>7.7932630000000003E-2</v>
      </c>
      <c r="DT182">
        <v>-0.79014932000000004</v>
      </c>
      <c r="DU182">
        <v>1.3610861400000001</v>
      </c>
      <c r="DV182" s="10">
        <v>-0.64824150000000003</v>
      </c>
      <c r="DW182" s="8" t="s">
        <v>1120</v>
      </c>
      <c r="DX182" t="s">
        <v>1121</v>
      </c>
      <c r="DY182" s="10" t="s">
        <v>1095</v>
      </c>
      <c r="DZ182" s="20">
        <v>37407</v>
      </c>
      <c r="EA182" s="21">
        <v>37517</v>
      </c>
      <c r="EB182" t="s">
        <v>1122</v>
      </c>
      <c r="EC182" s="22">
        <v>45444</v>
      </c>
      <c r="ED182" t="b">
        <f t="shared" si="7"/>
        <v>1</v>
      </c>
    </row>
    <row r="183" spans="1:134" x14ac:dyDescent="0.2">
      <c r="A183" s="8" t="s">
        <v>1123</v>
      </c>
      <c r="B183" s="8" t="s">
        <v>127</v>
      </c>
      <c r="C183" s="8" t="s">
        <v>120</v>
      </c>
      <c r="D183" s="2" t="s">
        <v>1124</v>
      </c>
      <c r="E183" s="4">
        <v>0.51087265537646198</v>
      </c>
      <c r="F183" s="28" t="b">
        <v>0</v>
      </c>
      <c r="G183" s="29">
        <f t="shared" si="8"/>
        <v>7.4346462174134273E-5</v>
      </c>
      <c r="H183" s="5" t="b">
        <f t="shared" si="6"/>
        <v>0</v>
      </c>
      <c r="I183" s="8">
        <v>37</v>
      </c>
      <c r="J183">
        <v>1</v>
      </c>
      <c r="K183">
        <v>19</v>
      </c>
      <c r="L183">
        <v>1778</v>
      </c>
      <c r="M183">
        <v>4</v>
      </c>
      <c r="N183">
        <v>1</v>
      </c>
      <c r="O183">
        <v>86.269661021564502</v>
      </c>
      <c r="P183">
        <v>5</v>
      </c>
      <c r="Q183">
        <v>2</v>
      </c>
      <c r="R183">
        <v>1</v>
      </c>
      <c r="S183" s="10">
        <v>71.8</v>
      </c>
      <c r="T183" s="8">
        <v>-1.5255559604986699</v>
      </c>
      <c r="U183">
        <v>7.5957643648752104E-3</v>
      </c>
      <c r="V183">
        <v>-1.03137728776702</v>
      </c>
      <c r="W183">
        <v>0.32605487309636699</v>
      </c>
      <c r="X183">
        <v>-0.29113306284374801</v>
      </c>
      <c r="Y183">
        <v>-1.4044518876044501</v>
      </c>
      <c r="Z183">
        <v>1.2317542660054801</v>
      </c>
      <c r="AA183">
        <v>1.4284752725705201</v>
      </c>
      <c r="AB183">
        <v>-0.772121299578298</v>
      </c>
      <c r="AC183">
        <v>-1.38724643350897</v>
      </c>
      <c r="AD183" s="10">
        <v>-0.62519532318244297</v>
      </c>
      <c r="AE183" s="8">
        <v>0</v>
      </c>
      <c r="AF183">
        <v>0</v>
      </c>
      <c r="AG183">
        <v>0</v>
      </c>
      <c r="AH183">
        <v>0</v>
      </c>
      <c r="AI183">
        <v>0</v>
      </c>
      <c r="AJ183">
        <v>0</v>
      </c>
      <c r="AK183">
        <v>0</v>
      </c>
      <c r="AL183">
        <v>0</v>
      </c>
      <c r="AM183">
        <v>0</v>
      </c>
      <c r="AN183">
        <v>0</v>
      </c>
      <c r="AO183">
        <v>0</v>
      </c>
      <c r="AP183">
        <v>1</v>
      </c>
      <c r="AQ183">
        <v>0</v>
      </c>
      <c r="AR183">
        <v>0</v>
      </c>
      <c r="AS183">
        <v>0</v>
      </c>
      <c r="AT183">
        <v>0</v>
      </c>
      <c r="AU183">
        <v>0</v>
      </c>
      <c r="AV183">
        <v>0</v>
      </c>
      <c r="AW183">
        <v>0</v>
      </c>
      <c r="AX183">
        <v>0</v>
      </c>
      <c r="AY183">
        <v>0</v>
      </c>
      <c r="AZ183">
        <v>1</v>
      </c>
      <c r="BA183">
        <v>1</v>
      </c>
      <c r="BB183">
        <v>0</v>
      </c>
      <c r="BC183">
        <v>0</v>
      </c>
      <c r="BD183">
        <v>1</v>
      </c>
      <c r="BE183">
        <v>0</v>
      </c>
      <c r="BF183">
        <v>1</v>
      </c>
      <c r="BG183">
        <v>0</v>
      </c>
      <c r="BH183">
        <v>0</v>
      </c>
      <c r="BI183">
        <v>0</v>
      </c>
      <c r="BJ183">
        <v>0</v>
      </c>
      <c r="BK183">
        <v>1</v>
      </c>
      <c r="BL183">
        <v>0</v>
      </c>
      <c r="BM183">
        <v>0</v>
      </c>
      <c r="BN183">
        <v>1</v>
      </c>
      <c r="BO183">
        <v>0</v>
      </c>
      <c r="BP183">
        <v>0</v>
      </c>
      <c r="BQ183">
        <v>1</v>
      </c>
      <c r="BR183">
        <v>0</v>
      </c>
      <c r="BS183">
        <v>0</v>
      </c>
      <c r="BT183" s="10">
        <v>0</v>
      </c>
      <c r="BU183">
        <v>-4.2648743800000002</v>
      </c>
      <c r="BV183">
        <v>0.17994256</v>
      </c>
      <c r="BW183">
        <v>2.5512239999999999E-2</v>
      </c>
      <c r="BX183">
        <v>1.7140852600000001</v>
      </c>
      <c r="BY183">
        <v>1.2451467300000001</v>
      </c>
      <c r="BZ183">
        <v>4.38303536</v>
      </c>
      <c r="CA183">
        <v>1.0542348399999999</v>
      </c>
      <c r="CB183">
        <v>2.36271349</v>
      </c>
      <c r="CC183">
        <v>0</v>
      </c>
      <c r="CD183">
        <v>1.26633956</v>
      </c>
      <c r="CE183">
        <v>1.2966537600000001</v>
      </c>
      <c r="CF183">
        <v>-0.34830556000000001</v>
      </c>
      <c r="CG183">
        <v>0.60595251999999999</v>
      </c>
      <c r="CH183">
        <v>-0.27080598</v>
      </c>
      <c r="CI183">
        <v>0.69837139000000004</v>
      </c>
      <c r="CJ183">
        <v>2.3914729999999999E-2</v>
      </c>
      <c r="CK183">
        <v>-0.35324707</v>
      </c>
      <c r="CL183">
        <v>-4.8291489999999999E-2</v>
      </c>
      <c r="CM183">
        <v>0.58076517999999999</v>
      </c>
      <c r="CN183">
        <v>0.72541518999999999</v>
      </c>
      <c r="CO183">
        <v>-0.20022939000000001</v>
      </c>
      <c r="CP183">
        <v>-0.43475793000000001</v>
      </c>
      <c r="CQ183">
        <v>0.34422587999999998</v>
      </c>
      <c r="CR183">
        <v>-0.48495226000000002</v>
      </c>
      <c r="CS183">
        <v>0.18250256000000001</v>
      </c>
      <c r="CT183">
        <v>-0.16623276000000001</v>
      </c>
      <c r="CU183">
        <v>-9.4743999999999995E-2</v>
      </c>
      <c r="CV183">
        <v>-1.1689752</v>
      </c>
      <c r="CW183">
        <v>-0.52188942000000005</v>
      </c>
      <c r="CX183">
        <v>0.65815442999999996</v>
      </c>
      <c r="CY183">
        <v>9.3649330000000003E-2</v>
      </c>
      <c r="CZ183">
        <v>-0.16819777</v>
      </c>
      <c r="DA183">
        <v>-0.25450494000000001</v>
      </c>
      <c r="DB183">
        <v>0.25513289</v>
      </c>
      <c r="DC183">
        <v>2.5920289999999999E-2</v>
      </c>
      <c r="DD183">
        <v>-2.5292350000000002E-2</v>
      </c>
      <c r="DE183">
        <v>0.26950531</v>
      </c>
      <c r="DF183">
        <v>-0.26887736000000001</v>
      </c>
      <c r="DG183">
        <v>0.1029841</v>
      </c>
      <c r="DH183">
        <v>-0.10235616</v>
      </c>
      <c r="DI183">
        <v>-0.19042195000000001</v>
      </c>
      <c r="DJ183">
        <v>7.7531719999999998E-2</v>
      </c>
      <c r="DK183">
        <v>-0.19522661999999999</v>
      </c>
      <c r="DL183">
        <v>-0.13095082</v>
      </c>
      <c r="DM183">
        <v>-6.0513240000000003E-2</v>
      </c>
      <c r="DN183">
        <v>0.50020885000000004</v>
      </c>
      <c r="DO183">
        <v>0.35778246000000002</v>
      </c>
      <c r="DP183">
        <v>-0.64273818000000005</v>
      </c>
      <c r="DQ183">
        <v>0.94671483000000001</v>
      </c>
      <c r="DR183">
        <v>-0.66113116000000005</v>
      </c>
      <c r="DS183">
        <v>7.7932630000000003E-2</v>
      </c>
      <c r="DT183">
        <v>-0.79014932000000004</v>
      </c>
      <c r="DU183">
        <v>1.3610861400000001</v>
      </c>
      <c r="DV183" s="10">
        <v>-0.64824150000000003</v>
      </c>
      <c r="DW183" s="8" t="s">
        <v>1125</v>
      </c>
      <c r="DX183" t="s">
        <v>1126</v>
      </c>
      <c r="DY183" s="10" t="s">
        <v>911</v>
      </c>
      <c r="DZ183" s="20">
        <v>37891</v>
      </c>
      <c r="EA183" s="21">
        <v>39484</v>
      </c>
      <c r="EB183" t="s">
        <v>1127</v>
      </c>
      <c r="EC183" s="22">
        <v>44216</v>
      </c>
      <c r="ED183" t="b">
        <f t="shared" si="7"/>
        <v>1</v>
      </c>
    </row>
    <row r="184" spans="1:134" x14ac:dyDescent="0.2">
      <c r="A184" s="8" t="s">
        <v>1128</v>
      </c>
      <c r="B184" s="8" t="s">
        <v>127</v>
      </c>
      <c r="C184" s="8" t="s">
        <v>245</v>
      </c>
      <c r="D184" s="2" t="s">
        <v>1129</v>
      </c>
      <c r="E184" s="4">
        <v>0.63038814618720296</v>
      </c>
      <c r="F184" s="28" t="b">
        <v>1</v>
      </c>
      <c r="G184" s="29">
        <f t="shared" si="8"/>
        <v>9.7078736055940837E-4</v>
      </c>
      <c r="H184" s="5" t="b">
        <f t="shared" si="6"/>
        <v>0</v>
      </c>
      <c r="I184" s="8">
        <v>49</v>
      </c>
      <c r="J184">
        <v>0</v>
      </c>
      <c r="K184">
        <v>23</v>
      </c>
      <c r="L184">
        <v>810</v>
      </c>
      <c r="M184">
        <v>3</v>
      </c>
      <c r="N184">
        <v>5</v>
      </c>
      <c r="O184">
        <v>55.277406426934803</v>
      </c>
      <c r="P184">
        <v>5</v>
      </c>
      <c r="Q184">
        <v>4</v>
      </c>
      <c r="R184">
        <v>3</v>
      </c>
      <c r="S184" s="10">
        <v>81.099999999999994</v>
      </c>
      <c r="T184" s="8">
        <v>-0.39829786160802699</v>
      </c>
      <c r="U184">
        <v>-1.00517281761849</v>
      </c>
      <c r="V184">
        <v>-0.51455810191446105</v>
      </c>
      <c r="W184">
        <v>-0.80239260418168101</v>
      </c>
      <c r="X184">
        <v>-0.60931127360194304</v>
      </c>
      <c r="Y184">
        <v>1.38181348148064</v>
      </c>
      <c r="Z184">
        <v>0.165289231889647</v>
      </c>
      <c r="AA184">
        <v>1.4284752725705201</v>
      </c>
      <c r="AB184">
        <v>0.68128349962791002</v>
      </c>
      <c r="AC184">
        <v>1.7560081436822399E-2</v>
      </c>
      <c r="AD184" s="10">
        <v>1.38147128789493</v>
      </c>
      <c r="AE184" s="8">
        <v>0</v>
      </c>
      <c r="AF184">
        <v>0</v>
      </c>
      <c r="AG184">
        <v>0</v>
      </c>
      <c r="AH184">
        <v>0</v>
      </c>
      <c r="AI184">
        <v>0</v>
      </c>
      <c r="AJ184">
        <v>0</v>
      </c>
      <c r="AK184">
        <v>0</v>
      </c>
      <c r="AL184">
        <v>0</v>
      </c>
      <c r="AM184">
        <v>0</v>
      </c>
      <c r="AN184">
        <v>0</v>
      </c>
      <c r="AO184">
        <v>0</v>
      </c>
      <c r="AP184">
        <v>0</v>
      </c>
      <c r="AQ184">
        <v>0</v>
      </c>
      <c r="AR184">
        <v>0</v>
      </c>
      <c r="AS184">
        <v>1</v>
      </c>
      <c r="AT184">
        <v>0</v>
      </c>
      <c r="AU184">
        <v>0</v>
      </c>
      <c r="AV184">
        <v>0</v>
      </c>
      <c r="AW184">
        <v>0</v>
      </c>
      <c r="AX184">
        <v>0</v>
      </c>
      <c r="AY184">
        <v>0</v>
      </c>
      <c r="AZ184">
        <v>1</v>
      </c>
      <c r="BA184">
        <v>1</v>
      </c>
      <c r="BB184">
        <v>0</v>
      </c>
      <c r="BC184">
        <v>1</v>
      </c>
      <c r="BD184">
        <v>0</v>
      </c>
      <c r="BE184">
        <v>0</v>
      </c>
      <c r="BF184">
        <v>1</v>
      </c>
      <c r="BG184">
        <v>0</v>
      </c>
      <c r="BH184">
        <v>0</v>
      </c>
      <c r="BI184">
        <v>1</v>
      </c>
      <c r="BJ184">
        <v>0</v>
      </c>
      <c r="BK184">
        <v>0</v>
      </c>
      <c r="BL184">
        <v>0</v>
      </c>
      <c r="BM184">
        <v>1</v>
      </c>
      <c r="BN184">
        <v>0</v>
      </c>
      <c r="BO184">
        <v>0</v>
      </c>
      <c r="BP184">
        <v>0</v>
      </c>
      <c r="BQ184">
        <v>0</v>
      </c>
      <c r="BR184">
        <v>1</v>
      </c>
      <c r="BS184">
        <v>0</v>
      </c>
      <c r="BT184" s="10">
        <v>0</v>
      </c>
      <c r="BU184">
        <v>-4.2648743800000002</v>
      </c>
      <c r="BV184">
        <v>0.17994256</v>
      </c>
      <c r="BW184">
        <v>2.5512239999999999E-2</v>
      </c>
      <c r="BX184">
        <v>1.7140852600000001</v>
      </c>
      <c r="BY184">
        <v>1.2451467300000001</v>
      </c>
      <c r="BZ184">
        <v>4.38303536</v>
      </c>
      <c r="CA184">
        <v>1.0542348399999999</v>
      </c>
      <c r="CB184">
        <v>2.36271349</v>
      </c>
      <c r="CC184">
        <v>0</v>
      </c>
      <c r="CD184">
        <v>1.26633956</v>
      </c>
      <c r="CE184">
        <v>1.2966537600000001</v>
      </c>
      <c r="CF184">
        <v>-0.34830556000000001</v>
      </c>
      <c r="CG184">
        <v>0.60595251999999999</v>
      </c>
      <c r="CH184">
        <v>-0.27080598</v>
      </c>
      <c r="CI184">
        <v>0.69837139000000004</v>
      </c>
      <c r="CJ184">
        <v>2.3914729999999999E-2</v>
      </c>
      <c r="CK184">
        <v>-0.35324707</v>
      </c>
      <c r="CL184">
        <v>-4.8291489999999999E-2</v>
      </c>
      <c r="CM184">
        <v>0.58076517999999999</v>
      </c>
      <c r="CN184">
        <v>0.72541518999999999</v>
      </c>
      <c r="CO184">
        <v>-0.20022939000000001</v>
      </c>
      <c r="CP184">
        <v>-0.43475793000000001</v>
      </c>
      <c r="CQ184">
        <v>0.34422587999999998</v>
      </c>
      <c r="CR184">
        <v>-0.48495226000000002</v>
      </c>
      <c r="CS184">
        <v>0.18250256000000001</v>
      </c>
      <c r="CT184">
        <v>-0.16623276000000001</v>
      </c>
      <c r="CU184">
        <v>-9.4743999999999995E-2</v>
      </c>
      <c r="CV184">
        <v>-1.1689752</v>
      </c>
      <c r="CW184">
        <v>-0.52188942000000005</v>
      </c>
      <c r="CX184">
        <v>0.65815442999999996</v>
      </c>
      <c r="CY184">
        <v>9.3649330000000003E-2</v>
      </c>
      <c r="CZ184">
        <v>-0.16819777</v>
      </c>
      <c r="DA184">
        <v>-0.25450494000000001</v>
      </c>
      <c r="DB184">
        <v>0.25513289</v>
      </c>
      <c r="DC184">
        <v>2.5920289999999999E-2</v>
      </c>
      <c r="DD184">
        <v>-2.5292350000000002E-2</v>
      </c>
      <c r="DE184">
        <v>0.26950531</v>
      </c>
      <c r="DF184">
        <v>-0.26887736000000001</v>
      </c>
      <c r="DG184">
        <v>0.1029841</v>
      </c>
      <c r="DH184">
        <v>-0.10235616</v>
      </c>
      <c r="DI184">
        <v>-0.19042195000000001</v>
      </c>
      <c r="DJ184">
        <v>7.7531719999999998E-2</v>
      </c>
      <c r="DK184">
        <v>-0.19522661999999999</v>
      </c>
      <c r="DL184">
        <v>-0.13095082</v>
      </c>
      <c r="DM184">
        <v>-6.0513240000000003E-2</v>
      </c>
      <c r="DN184">
        <v>0.50020885000000004</v>
      </c>
      <c r="DO184">
        <v>0.35778246000000002</v>
      </c>
      <c r="DP184">
        <v>-0.64273818000000005</v>
      </c>
      <c r="DQ184">
        <v>0.94671483000000001</v>
      </c>
      <c r="DR184">
        <v>-0.66113116000000005</v>
      </c>
      <c r="DS184">
        <v>7.7932630000000003E-2</v>
      </c>
      <c r="DT184">
        <v>-0.79014932000000004</v>
      </c>
      <c r="DU184">
        <v>1.3610861400000001</v>
      </c>
      <c r="DV184" s="10">
        <v>-0.64824150000000003</v>
      </c>
      <c r="DW184" s="8" t="s">
        <v>1130</v>
      </c>
      <c r="DX184" t="s">
        <v>1131</v>
      </c>
      <c r="DY184" s="10" t="s">
        <v>806</v>
      </c>
      <c r="DZ184" s="20">
        <v>36503</v>
      </c>
      <c r="EA184" s="21">
        <v>37859</v>
      </c>
      <c r="EB184" t="s">
        <v>1132</v>
      </c>
      <c r="EC184" s="22">
        <v>44069</v>
      </c>
      <c r="ED184" t="b">
        <f t="shared" si="7"/>
        <v>0</v>
      </c>
    </row>
    <row r="185" spans="1:134" x14ac:dyDescent="0.2">
      <c r="A185" s="8" t="s">
        <v>1133</v>
      </c>
      <c r="B185" s="8" t="s">
        <v>168</v>
      </c>
      <c r="C185" s="8" t="s">
        <v>147</v>
      </c>
      <c r="D185" s="2" t="s">
        <v>1134</v>
      </c>
      <c r="E185" s="4">
        <v>0.68471557527153504</v>
      </c>
      <c r="F185" s="28" t="b">
        <v>1</v>
      </c>
      <c r="G185" s="29">
        <f t="shared" si="8"/>
        <v>4.7191977114394487E-6</v>
      </c>
      <c r="H185" s="5" t="b">
        <f t="shared" si="6"/>
        <v>0</v>
      </c>
      <c r="I185" s="8">
        <v>66</v>
      </c>
      <c r="J185">
        <v>1</v>
      </c>
      <c r="K185">
        <v>21</v>
      </c>
      <c r="L185">
        <v>1146</v>
      </c>
      <c r="M185">
        <v>0</v>
      </c>
      <c r="N185">
        <v>2</v>
      </c>
      <c r="O185">
        <v>69.857787635767593</v>
      </c>
      <c r="P185">
        <v>4</v>
      </c>
      <c r="Q185">
        <v>3</v>
      </c>
      <c r="R185">
        <v>3</v>
      </c>
      <c r="S185" s="10">
        <v>71.900000000000006</v>
      </c>
      <c r="T185" s="8">
        <v>1.19865111182038</v>
      </c>
      <c r="U185">
        <v>7.5957643648752104E-3</v>
      </c>
      <c r="V185">
        <v>-0.77296769484074401</v>
      </c>
      <c r="W185">
        <v>-0.41070009140748198</v>
      </c>
      <c r="X185">
        <v>-1.5638459058765199</v>
      </c>
      <c r="Y185">
        <v>-0.70788554533318204</v>
      </c>
      <c r="Z185">
        <v>0.66701028918872296</v>
      </c>
      <c r="AA185">
        <v>0.71867389489572897</v>
      </c>
      <c r="AB185">
        <v>-4.5418899975194001E-2</v>
      </c>
      <c r="AC185">
        <v>1.7560081436822399E-2</v>
      </c>
      <c r="AD185" s="10">
        <v>-0.60361826284827602</v>
      </c>
      <c r="AE185" s="8">
        <v>0</v>
      </c>
      <c r="AF185">
        <v>0</v>
      </c>
      <c r="AG185">
        <v>0</v>
      </c>
      <c r="AH185">
        <v>0</v>
      </c>
      <c r="AI185">
        <v>1</v>
      </c>
      <c r="AJ185">
        <v>0</v>
      </c>
      <c r="AK185">
        <v>0</v>
      </c>
      <c r="AL185">
        <v>0</v>
      </c>
      <c r="AM185">
        <v>0</v>
      </c>
      <c r="AN185">
        <v>0</v>
      </c>
      <c r="AO185">
        <v>0</v>
      </c>
      <c r="AP185">
        <v>0</v>
      </c>
      <c r="AQ185">
        <v>0</v>
      </c>
      <c r="AR185">
        <v>0</v>
      </c>
      <c r="AS185">
        <v>0</v>
      </c>
      <c r="AT185">
        <v>0</v>
      </c>
      <c r="AU185">
        <v>0</v>
      </c>
      <c r="AV185">
        <v>0</v>
      </c>
      <c r="AW185">
        <v>0</v>
      </c>
      <c r="AX185">
        <v>0</v>
      </c>
      <c r="AY185">
        <v>0</v>
      </c>
      <c r="AZ185">
        <v>1</v>
      </c>
      <c r="BA185">
        <v>0</v>
      </c>
      <c r="BB185">
        <v>1</v>
      </c>
      <c r="BC185">
        <v>1</v>
      </c>
      <c r="BD185">
        <v>0</v>
      </c>
      <c r="BE185">
        <v>1</v>
      </c>
      <c r="BF185">
        <v>0</v>
      </c>
      <c r="BG185">
        <v>0</v>
      </c>
      <c r="BH185">
        <v>0</v>
      </c>
      <c r="BI185">
        <v>1</v>
      </c>
      <c r="BJ185">
        <v>0</v>
      </c>
      <c r="BK185">
        <v>0</v>
      </c>
      <c r="BL185">
        <v>0</v>
      </c>
      <c r="BM185">
        <v>0</v>
      </c>
      <c r="BN185">
        <v>0</v>
      </c>
      <c r="BO185">
        <v>0</v>
      </c>
      <c r="BP185">
        <v>1</v>
      </c>
      <c r="BQ185">
        <v>1</v>
      </c>
      <c r="BR185">
        <v>0</v>
      </c>
      <c r="BS185">
        <v>0</v>
      </c>
      <c r="BT185" s="10">
        <v>0</v>
      </c>
      <c r="BU185">
        <v>-4.2648743800000002</v>
      </c>
      <c r="BV185">
        <v>0.17994256</v>
      </c>
      <c r="BW185">
        <v>2.5512239999999999E-2</v>
      </c>
      <c r="BX185">
        <v>1.7140852600000001</v>
      </c>
      <c r="BY185">
        <v>1.2451467300000001</v>
      </c>
      <c r="BZ185">
        <v>4.38303536</v>
      </c>
      <c r="CA185">
        <v>1.0542348399999999</v>
      </c>
      <c r="CB185">
        <v>2.36271349</v>
      </c>
      <c r="CC185">
        <v>0</v>
      </c>
      <c r="CD185">
        <v>1.26633956</v>
      </c>
      <c r="CE185">
        <v>1.2966537600000001</v>
      </c>
      <c r="CF185">
        <v>-0.34830556000000001</v>
      </c>
      <c r="CG185">
        <v>0.60595251999999999</v>
      </c>
      <c r="CH185">
        <v>-0.27080598</v>
      </c>
      <c r="CI185">
        <v>0.69837139000000004</v>
      </c>
      <c r="CJ185">
        <v>2.3914729999999999E-2</v>
      </c>
      <c r="CK185">
        <v>-0.35324707</v>
      </c>
      <c r="CL185">
        <v>-4.8291489999999999E-2</v>
      </c>
      <c r="CM185">
        <v>0.58076517999999999</v>
      </c>
      <c r="CN185">
        <v>0.72541518999999999</v>
      </c>
      <c r="CO185">
        <v>-0.20022939000000001</v>
      </c>
      <c r="CP185">
        <v>-0.43475793000000001</v>
      </c>
      <c r="CQ185">
        <v>0.34422587999999998</v>
      </c>
      <c r="CR185">
        <v>-0.48495226000000002</v>
      </c>
      <c r="CS185">
        <v>0.18250256000000001</v>
      </c>
      <c r="CT185">
        <v>-0.16623276000000001</v>
      </c>
      <c r="CU185">
        <v>-9.4743999999999995E-2</v>
      </c>
      <c r="CV185">
        <v>-1.1689752</v>
      </c>
      <c r="CW185">
        <v>-0.52188942000000005</v>
      </c>
      <c r="CX185">
        <v>0.65815442999999996</v>
      </c>
      <c r="CY185">
        <v>9.3649330000000003E-2</v>
      </c>
      <c r="CZ185">
        <v>-0.16819777</v>
      </c>
      <c r="DA185">
        <v>-0.25450494000000001</v>
      </c>
      <c r="DB185">
        <v>0.25513289</v>
      </c>
      <c r="DC185">
        <v>2.5920289999999999E-2</v>
      </c>
      <c r="DD185">
        <v>-2.5292350000000002E-2</v>
      </c>
      <c r="DE185">
        <v>0.26950531</v>
      </c>
      <c r="DF185">
        <v>-0.26887736000000001</v>
      </c>
      <c r="DG185">
        <v>0.1029841</v>
      </c>
      <c r="DH185">
        <v>-0.10235616</v>
      </c>
      <c r="DI185">
        <v>-0.19042195000000001</v>
      </c>
      <c r="DJ185">
        <v>7.7531719999999998E-2</v>
      </c>
      <c r="DK185">
        <v>-0.19522661999999999</v>
      </c>
      <c r="DL185">
        <v>-0.13095082</v>
      </c>
      <c r="DM185">
        <v>-6.0513240000000003E-2</v>
      </c>
      <c r="DN185">
        <v>0.50020885000000004</v>
      </c>
      <c r="DO185">
        <v>0.35778246000000002</v>
      </c>
      <c r="DP185">
        <v>-0.64273818000000005</v>
      </c>
      <c r="DQ185">
        <v>0.94671483000000001</v>
      </c>
      <c r="DR185">
        <v>-0.66113116000000005</v>
      </c>
      <c r="DS185">
        <v>7.7932630000000003E-2</v>
      </c>
      <c r="DT185">
        <v>-0.79014932000000004</v>
      </c>
      <c r="DU185">
        <v>1.3610861400000001</v>
      </c>
      <c r="DV185" s="10">
        <v>-0.64824150000000003</v>
      </c>
      <c r="DW185" s="8" t="s">
        <v>1135</v>
      </c>
      <c r="DX185" t="s">
        <v>1136</v>
      </c>
      <c r="DY185" s="10" t="s">
        <v>1137</v>
      </c>
      <c r="DZ185" s="20">
        <v>35125</v>
      </c>
      <c r="EA185" s="21">
        <v>36152</v>
      </c>
      <c r="EB185" t="s">
        <v>1138</v>
      </c>
      <c r="EC185" s="22">
        <v>44594</v>
      </c>
      <c r="ED185" t="b">
        <f t="shared" si="7"/>
        <v>0</v>
      </c>
    </row>
    <row r="186" spans="1:134" x14ac:dyDescent="0.2">
      <c r="A186" s="8" t="s">
        <v>1139</v>
      </c>
      <c r="B186" s="8" t="s">
        <v>119</v>
      </c>
      <c r="C186" s="8" t="s">
        <v>188</v>
      </c>
      <c r="D186" s="2" t="s">
        <v>1140</v>
      </c>
      <c r="E186" s="4">
        <v>0.57234520898556696</v>
      </c>
      <c r="F186" s="28" t="b">
        <v>0</v>
      </c>
      <c r="G186" s="29">
        <f t="shared" si="8"/>
        <v>7.8508208002421034E-5</v>
      </c>
      <c r="H186" s="5" t="b">
        <f t="shared" si="6"/>
        <v>0</v>
      </c>
      <c r="I186" s="8">
        <v>50</v>
      </c>
      <c r="J186">
        <v>1</v>
      </c>
      <c r="K186">
        <v>33</v>
      </c>
      <c r="L186">
        <v>1683</v>
      </c>
      <c r="M186">
        <v>2</v>
      </c>
      <c r="N186">
        <v>2</v>
      </c>
      <c r="O186">
        <v>58.6726044927834</v>
      </c>
      <c r="P186">
        <v>3</v>
      </c>
      <c r="Q186">
        <v>3</v>
      </c>
      <c r="R186">
        <v>2</v>
      </c>
      <c r="S186" s="10">
        <v>66.900000000000006</v>
      </c>
      <c r="T186" s="8">
        <v>-0.30435968670047298</v>
      </c>
      <c r="U186">
        <v>7.5957643648752104E-3</v>
      </c>
      <c r="V186">
        <v>0.77748986271695397</v>
      </c>
      <c r="W186">
        <v>0.215308478115567</v>
      </c>
      <c r="X186">
        <v>-0.92748948436013701</v>
      </c>
      <c r="Y186">
        <v>-0.70788554533318204</v>
      </c>
      <c r="Z186">
        <v>0.28212035852064299</v>
      </c>
      <c r="AA186">
        <v>8.8725172209350497E-3</v>
      </c>
      <c r="AB186">
        <v>-4.5418899975194001E-2</v>
      </c>
      <c r="AC186">
        <v>-0.68484317603607703</v>
      </c>
      <c r="AD186" s="10">
        <v>-1.68247127955654</v>
      </c>
      <c r="AE186" s="8">
        <v>0</v>
      </c>
      <c r="AF186">
        <v>1</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1</v>
      </c>
      <c r="AZ186">
        <v>0</v>
      </c>
      <c r="BA186">
        <v>1</v>
      </c>
      <c r="BB186">
        <v>0</v>
      </c>
      <c r="BC186">
        <v>0</v>
      </c>
      <c r="BD186">
        <v>1</v>
      </c>
      <c r="BE186">
        <v>1</v>
      </c>
      <c r="BF186">
        <v>0</v>
      </c>
      <c r="BG186">
        <v>0</v>
      </c>
      <c r="BH186">
        <v>0</v>
      </c>
      <c r="BI186">
        <v>0</v>
      </c>
      <c r="BJ186">
        <v>1</v>
      </c>
      <c r="BK186">
        <v>0</v>
      </c>
      <c r="BL186">
        <v>0</v>
      </c>
      <c r="BM186">
        <v>0</v>
      </c>
      <c r="BN186">
        <v>1</v>
      </c>
      <c r="BO186">
        <v>0</v>
      </c>
      <c r="BP186">
        <v>0</v>
      </c>
      <c r="BQ186">
        <v>0</v>
      </c>
      <c r="BR186">
        <v>1</v>
      </c>
      <c r="BS186">
        <v>0</v>
      </c>
      <c r="BT186" s="10">
        <v>0</v>
      </c>
      <c r="BU186">
        <v>-4.2648743800000002</v>
      </c>
      <c r="BV186">
        <v>0.17994256</v>
      </c>
      <c r="BW186">
        <v>2.5512239999999999E-2</v>
      </c>
      <c r="BX186">
        <v>1.7140852600000001</v>
      </c>
      <c r="BY186">
        <v>1.2451467300000001</v>
      </c>
      <c r="BZ186">
        <v>4.38303536</v>
      </c>
      <c r="CA186">
        <v>1.0542348399999999</v>
      </c>
      <c r="CB186">
        <v>2.36271349</v>
      </c>
      <c r="CC186">
        <v>0</v>
      </c>
      <c r="CD186">
        <v>1.26633956</v>
      </c>
      <c r="CE186">
        <v>1.2966537600000001</v>
      </c>
      <c r="CF186">
        <v>-0.34830556000000001</v>
      </c>
      <c r="CG186">
        <v>0.60595251999999999</v>
      </c>
      <c r="CH186">
        <v>-0.27080598</v>
      </c>
      <c r="CI186">
        <v>0.69837139000000004</v>
      </c>
      <c r="CJ186">
        <v>2.3914729999999999E-2</v>
      </c>
      <c r="CK186">
        <v>-0.35324707</v>
      </c>
      <c r="CL186">
        <v>-4.8291489999999999E-2</v>
      </c>
      <c r="CM186">
        <v>0.58076517999999999</v>
      </c>
      <c r="CN186">
        <v>0.72541518999999999</v>
      </c>
      <c r="CO186">
        <v>-0.20022939000000001</v>
      </c>
      <c r="CP186">
        <v>-0.43475793000000001</v>
      </c>
      <c r="CQ186">
        <v>0.34422587999999998</v>
      </c>
      <c r="CR186">
        <v>-0.48495226000000002</v>
      </c>
      <c r="CS186">
        <v>0.18250256000000001</v>
      </c>
      <c r="CT186">
        <v>-0.16623276000000001</v>
      </c>
      <c r="CU186">
        <v>-9.4743999999999995E-2</v>
      </c>
      <c r="CV186">
        <v>-1.1689752</v>
      </c>
      <c r="CW186">
        <v>-0.52188942000000005</v>
      </c>
      <c r="CX186">
        <v>0.65815442999999996</v>
      </c>
      <c r="CY186">
        <v>9.3649330000000003E-2</v>
      </c>
      <c r="CZ186">
        <v>-0.16819777</v>
      </c>
      <c r="DA186">
        <v>-0.25450494000000001</v>
      </c>
      <c r="DB186">
        <v>0.25513289</v>
      </c>
      <c r="DC186">
        <v>2.5920289999999999E-2</v>
      </c>
      <c r="DD186">
        <v>-2.5292350000000002E-2</v>
      </c>
      <c r="DE186">
        <v>0.26950531</v>
      </c>
      <c r="DF186">
        <v>-0.26887736000000001</v>
      </c>
      <c r="DG186">
        <v>0.1029841</v>
      </c>
      <c r="DH186">
        <v>-0.10235616</v>
      </c>
      <c r="DI186">
        <v>-0.19042195000000001</v>
      </c>
      <c r="DJ186">
        <v>7.7531719999999998E-2</v>
      </c>
      <c r="DK186">
        <v>-0.19522661999999999</v>
      </c>
      <c r="DL186">
        <v>-0.13095082</v>
      </c>
      <c r="DM186">
        <v>-6.0513240000000003E-2</v>
      </c>
      <c r="DN186">
        <v>0.50020885000000004</v>
      </c>
      <c r="DO186">
        <v>0.35778246000000002</v>
      </c>
      <c r="DP186">
        <v>-0.64273818000000005</v>
      </c>
      <c r="DQ186">
        <v>0.94671483000000001</v>
      </c>
      <c r="DR186">
        <v>-0.66113116000000005</v>
      </c>
      <c r="DS186">
        <v>7.7932630000000003E-2</v>
      </c>
      <c r="DT186">
        <v>-0.79014932000000004</v>
      </c>
      <c r="DU186">
        <v>1.3610861400000001</v>
      </c>
      <c r="DV186" s="10">
        <v>-0.64824150000000003</v>
      </c>
      <c r="DW186" s="8" t="s">
        <v>1141</v>
      </c>
      <c r="DX186" t="s">
        <v>1142</v>
      </c>
      <c r="DY186" s="10" t="s">
        <v>225</v>
      </c>
      <c r="DZ186" s="20">
        <v>34760</v>
      </c>
      <c r="EA186" s="21">
        <v>38407</v>
      </c>
      <c r="EB186" t="s">
        <v>1143</v>
      </c>
      <c r="EC186" s="22">
        <v>45091</v>
      </c>
      <c r="ED186" t="b">
        <f t="shared" si="7"/>
        <v>1</v>
      </c>
    </row>
    <row r="187" spans="1:134" x14ac:dyDescent="0.2">
      <c r="A187" s="8" t="s">
        <v>1144</v>
      </c>
      <c r="B187" s="8" t="s">
        <v>168</v>
      </c>
      <c r="C187" s="8" t="s">
        <v>363</v>
      </c>
      <c r="D187" s="2" t="s">
        <v>1145</v>
      </c>
      <c r="E187" s="4">
        <v>0.66724030688428704</v>
      </c>
      <c r="F187" s="28" t="b">
        <v>1</v>
      </c>
      <c r="G187" s="29">
        <f t="shared" si="8"/>
        <v>0.68876430716551074</v>
      </c>
      <c r="H187" s="5" t="b">
        <f t="shared" si="6"/>
        <v>1</v>
      </c>
      <c r="I187" s="8">
        <v>39</v>
      </c>
      <c r="J187">
        <v>0</v>
      </c>
      <c r="K187">
        <v>24</v>
      </c>
      <c r="L187">
        <v>2014</v>
      </c>
      <c r="M187">
        <v>4</v>
      </c>
      <c r="N187">
        <v>4</v>
      </c>
      <c r="O187">
        <v>95.286820108810502</v>
      </c>
      <c r="P187">
        <v>1</v>
      </c>
      <c r="Q187">
        <v>5</v>
      </c>
      <c r="R187">
        <v>3</v>
      </c>
      <c r="S187" s="10">
        <v>80.7</v>
      </c>
      <c r="T187" s="8">
        <v>-1.33767961068356</v>
      </c>
      <c r="U187">
        <v>-1.00517281761849</v>
      </c>
      <c r="V187">
        <v>-0.38535330545132002</v>
      </c>
      <c r="W187">
        <v>0.601172233259197</v>
      </c>
      <c r="X187">
        <v>-0.29113306284374801</v>
      </c>
      <c r="Y187">
        <v>0.68524713920936597</v>
      </c>
      <c r="Z187">
        <v>1.54204098116669</v>
      </c>
      <c r="AA187">
        <v>-1.4107302381286499</v>
      </c>
      <c r="AB187">
        <v>1.4079858992310099</v>
      </c>
      <c r="AC187">
        <v>1.7560081436822399E-2</v>
      </c>
      <c r="AD187" s="10">
        <v>1.29516304655827</v>
      </c>
      <c r="AE187" s="8">
        <v>0</v>
      </c>
      <c r="AF187">
        <v>0</v>
      </c>
      <c r="AG187">
        <v>0</v>
      </c>
      <c r="AH187">
        <v>0</v>
      </c>
      <c r="AI187">
        <v>0</v>
      </c>
      <c r="AJ187">
        <v>1</v>
      </c>
      <c r="AK187">
        <v>0</v>
      </c>
      <c r="AL187">
        <v>0</v>
      </c>
      <c r="AM187">
        <v>0</v>
      </c>
      <c r="AN187">
        <v>0</v>
      </c>
      <c r="AO187">
        <v>0</v>
      </c>
      <c r="AP187">
        <v>0</v>
      </c>
      <c r="AQ187">
        <v>0</v>
      </c>
      <c r="AR187">
        <v>0</v>
      </c>
      <c r="AS187">
        <v>0</v>
      </c>
      <c r="AT187">
        <v>0</v>
      </c>
      <c r="AU187">
        <v>0</v>
      </c>
      <c r="AV187">
        <v>0</v>
      </c>
      <c r="AW187">
        <v>0</v>
      </c>
      <c r="AX187">
        <v>0</v>
      </c>
      <c r="AY187">
        <v>0</v>
      </c>
      <c r="AZ187">
        <v>1</v>
      </c>
      <c r="BA187">
        <v>0</v>
      </c>
      <c r="BB187">
        <v>1</v>
      </c>
      <c r="BC187">
        <v>0</v>
      </c>
      <c r="BD187">
        <v>1</v>
      </c>
      <c r="BE187">
        <v>1</v>
      </c>
      <c r="BF187">
        <v>0</v>
      </c>
      <c r="BG187">
        <v>0</v>
      </c>
      <c r="BH187">
        <v>1</v>
      </c>
      <c r="BI187">
        <v>0</v>
      </c>
      <c r="BJ187">
        <v>0</v>
      </c>
      <c r="BK187">
        <v>0</v>
      </c>
      <c r="BL187">
        <v>0</v>
      </c>
      <c r="BM187">
        <v>0</v>
      </c>
      <c r="BN187">
        <v>0</v>
      </c>
      <c r="BO187">
        <v>0</v>
      </c>
      <c r="BP187">
        <v>1</v>
      </c>
      <c r="BQ187">
        <v>0</v>
      </c>
      <c r="BR187">
        <v>0</v>
      </c>
      <c r="BS187">
        <v>1</v>
      </c>
      <c r="BT187" s="10">
        <v>0</v>
      </c>
      <c r="BU187">
        <v>-4.2648743800000002</v>
      </c>
      <c r="BV187">
        <v>0.17994256</v>
      </c>
      <c r="BW187">
        <v>2.5512239999999999E-2</v>
      </c>
      <c r="BX187">
        <v>1.7140852600000001</v>
      </c>
      <c r="BY187">
        <v>1.2451467300000001</v>
      </c>
      <c r="BZ187">
        <v>4.38303536</v>
      </c>
      <c r="CA187">
        <v>1.0542348399999999</v>
      </c>
      <c r="CB187">
        <v>2.36271349</v>
      </c>
      <c r="CC187">
        <v>0</v>
      </c>
      <c r="CD187">
        <v>1.26633956</v>
      </c>
      <c r="CE187">
        <v>1.2966537600000001</v>
      </c>
      <c r="CF187">
        <v>-0.34830556000000001</v>
      </c>
      <c r="CG187">
        <v>0.60595251999999999</v>
      </c>
      <c r="CH187">
        <v>-0.27080598</v>
      </c>
      <c r="CI187">
        <v>0.69837139000000004</v>
      </c>
      <c r="CJ187">
        <v>2.3914729999999999E-2</v>
      </c>
      <c r="CK187">
        <v>-0.35324707</v>
      </c>
      <c r="CL187">
        <v>-4.8291489999999999E-2</v>
      </c>
      <c r="CM187">
        <v>0.58076517999999999</v>
      </c>
      <c r="CN187">
        <v>0.72541518999999999</v>
      </c>
      <c r="CO187">
        <v>-0.20022939000000001</v>
      </c>
      <c r="CP187">
        <v>-0.43475793000000001</v>
      </c>
      <c r="CQ187">
        <v>0.34422587999999998</v>
      </c>
      <c r="CR187">
        <v>-0.48495226000000002</v>
      </c>
      <c r="CS187">
        <v>0.18250256000000001</v>
      </c>
      <c r="CT187">
        <v>-0.16623276000000001</v>
      </c>
      <c r="CU187">
        <v>-9.4743999999999995E-2</v>
      </c>
      <c r="CV187">
        <v>-1.1689752</v>
      </c>
      <c r="CW187">
        <v>-0.52188942000000005</v>
      </c>
      <c r="CX187">
        <v>0.65815442999999996</v>
      </c>
      <c r="CY187">
        <v>9.3649330000000003E-2</v>
      </c>
      <c r="CZ187">
        <v>-0.16819777</v>
      </c>
      <c r="DA187">
        <v>-0.25450494000000001</v>
      </c>
      <c r="DB187">
        <v>0.25513289</v>
      </c>
      <c r="DC187">
        <v>2.5920289999999999E-2</v>
      </c>
      <c r="DD187">
        <v>-2.5292350000000002E-2</v>
      </c>
      <c r="DE187">
        <v>0.26950531</v>
      </c>
      <c r="DF187">
        <v>-0.26887736000000001</v>
      </c>
      <c r="DG187">
        <v>0.1029841</v>
      </c>
      <c r="DH187">
        <v>-0.10235616</v>
      </c>
      <c r="DI187">
        <v>-0.19042195000000001</v>
      </c>
      <c r="DJ187">
        <v>7.7531719999999998E-2</v>
      </c>
      <c r="DK187">
        <v>-0.19522661999999999</v>
      </c>
      <c r="DL187">
        <v>-0.13095082</v>
      </c>
      <c r="DM187">
        <v>-6.0513240000000003E-2</v>
      </c>
      <c r="DN187">
        <v>0.50020885000000004</v>
      </c>
      <c r="DO187">
        <v>0.35778246000000002</v>
      </c>
      <c r="DP187">
        <v>-0.64273818000000005</v>
      </c>
      <c r="DQ187">
        <v>0.94671483000000001</v>
      </c>
      <c r="DR187">
        <v>-0.66113116000000005</v>
      </c>
      <c r="DS187">
        <v>7.7932630000000003E-2</v>
      </c>
      <c r="DT187">
        <v>-0.79014932000000004</v>
      </c>
      <c r="DU187">
        <v>1.3610861400000001</v>
      </c>
      <c r="DV187" s="10">
        <v>-0.64824150000000003</v>
      </c>
      <c r="DW187" s="8" t="s">
        <v>1146</v>
      </c>
      <c r="DX187" t="s">
        <v>1147</v>
      </c>
      <c r="DY187" s="10" t="s">
        <v>1005</v>
      </c>
      <c r="DZ187" s="20">
        <v>35635</v>
      </c>
      <c r="EA187" s="21">
        <v>38132</v>
      </c>
      <c r="EB187" t="s">
        <v>1148</v>
      </c>
      <c r="EC187" s="22">
        <v>45328</v>
      </c>
      <c r="ED187" t="b">
        <f t="shared" si="7"/>
        <v>1</v>
      </c>
    </row>
    <row r="188" spans="1:134" x14ac:dyDescent="0.2">
      <c r="A188" s="8" t="s">
        <v>1149</v>
      </c>
      <c r="B188" s="8" t="s">
        <v>168</v>
      </c>
      <c r="C188" s="8" t="s">
        <v>363</v>
      </c>
      <c r="D188" s="2" t="s">
        <v>1150</v>
      </c>
      <c r="E188" s="4">
        <v>0.70707593680957803</v>
      </c>
      <c r="F188" s="28" t="b">
        <v>1</v>
      </c>
      <c r="G188" s="29">
        <f t="shared" si="8"/>
        <v>1.4969458974820075E-3</v>
      </c>
      <c r="H188" s="5" t="b">
        <f t="shared" si="6"/>
        <v>0</v>
      </c>
      <c r="I188" s="8">
        <v>55</v>
      </c>
      <c r="J188">
        <v>0</v>
      </c>
      <c r="K188">
        <v>40</v>
      </c>
      <c r="L188">
        <v>445</v>
      </c>
      <c r="M188">
        <v>0</v>
      </c>
      <c r="N188">
        <v>3</v>
      </c>
      <c r="O188">
        <v>76.829635071455996</v>
      </c>
      <c r="P188">
        <v>2</v>
      </c>
      <c r="Q188">
        <v>5</v>
      </c>
      <c r="R188">
        <v>1</v>
      </c>
      <c r="S188" s="10">
        <v>68.5</v>
      </c>
      <c r="T188" s="8">
        <v>0.165331187837294</v>
      </c>
      <c r="U188">
        <v>-1.00517281761849</v>
      </c>
      <c r="V188">
        <v>1.6819234379589401</v>
      </c>
      <c r="W188">
        <v>-1.2278919112131701</v>
      </c>
      <c r="X188">
        <v>-1.5638459058765199</v>
      </c>
      <c r="Y188">
        <v>-1.13192030619081E-2</v>
      </c>
      <c r="Z188">
        <v>0.90691640801107598</v>
      </c>
      <c r="AA188">
        <v>-0.70092886045385905</v>
      </c>
      <c r="AB188">
        <v>1.4079858992310099</v>
      </c>
      <c r="AC188">
        <v>-1.38724643350897</v>
      </c>
      <c r="AD188" s="10">
        <v>-1.3372383142099</v>
      </c>
      <c r="AE188" s="8">
        <v>0</v>
      </c>
      <c r="AF188">
        <v>0</v>
      </c>
      <c r="AG188">
        <v>0</v>
      </c>
      <c r="AH188">
        <v>0</v>
      </c>
      <c r="AI188">
        <v>0</v>
      </c>
      <c r="AJ188">
        <v>0</v>
      </c>
      <c r="AK188">
        <v>0</v>
      </c>
      <c r="AL188">
        <v>0</v>
      </c>
      <c r="AM188">
        <v>0</v>
      </c>
      <c r="AN188">
        <v>0</v>
      </c>
      <c r="AO188">
        <v>0</v>
      </c>
      <c r="AP188">
        <v>0</v>
      </c>
      <c r="AQ188">
        <v>0</v>
      </c>
      <c r="AR188">
        <v>0</v>
      </c>
      <c r="AS188">
        <v>1</v>
      </c>
      <c r="AT188">
        <v>0</v>
      </c>
      <c r="AU188">
        <v>0</v>
      </c>
      <c r="AV188">
        <v>0</v>
      </c>
      <c r="AW188">
        <v>0</v>
      </c>
      <c r="AX188">
        <v>0</v>
      </c>
      <c r="AY188">
        <v>0</v>
      </c>
      <c r="AZ188">
        <v>1</v>
      </c>
      <c r="BA188">
        <v>0</v>
      </c>
      <c r="BB188">
        <v>1</v>
      </c>
      <c r="BC188">
        <v>1</v>
      </c>
      <c r="BD188">
        <v>0</v>
      </c>
      <c r="BE188">
        <v>0</v>
      </c>
      <c r="BF188">
        <v>1</v>
      </c>
      <c r="BG188">
        <v>0</v>
      </c>
      <c r="BH188">
        <v>0</v>
      </c>
      <c r="BI188">
        <v>0</v>
      </c>
      <c r="BJ188">
        <v>0</v>
      </c>
      <c r="BK188">
        <v>1</v>
      </c>
      <c r="BL188">
        <v>0</v>
      </c>
      <c r="BM188">
        <v>1</v>
      </c>
      <c r="BN188">
        <v>0</v>
      </c>
      <c r="BO188">
        <v>0</v>
      </c>
      <c r="BP188">
        <v>0</v>
      </c>
      <c r="BQ188">
        <v>1</v>
      </c>
      <c r="BR188">
        <v>0</v>
      </c>
      <c r="BS188">
        <v>0</v>
      </c>
      <c r="BT188" s="10">
        <v>0</v>
      </c>
      <c r="BU188">
        <v>-4.2648743800000002</v>
      </c>
      <c r="BV188">
        <v>0.17994256</v>
      </c>
      <c r="BW188">
        <v>2.5512239999999999E-2</v>
      </c>
      <c r="BX188">
        <v>1.7140852600000001</v>
      </c>
      <c r="BY188">
        <v>1.2451467300000001</v>
      </c>
      <c r="BZ188">
        <v>4.38303536</v>
      </c>
      <c r="CA188">
        <v>1.0542348399999999</v>
      </c>
      <c r="CB188">
        <v>2.36271349</v>
      </c>
      <c r="CC188">
        <v>0</v>
      </c>
      <c r="CD188">
        <v>1.26633956</v>
      </c>
      <c r="CE188">
        <v>1.2966537600000001</v>
      </c>
      <c r="CF188">
        <v>-0.34830556000000001</v>
      </c>
      <c r="CG188">
        <v>0.60595251999999999</v>
      </c>
      <c r="CH188">
        <v>-0.27080598</v>
      </c>
      <c r="CI188">
        <v>0.69837139000000004</v>
      </c>
      <c r="CJ188">
        <v>2.3914729999999999E-2</v>
      </c>
      <c r="CK188">
        <v>-0.35324707</v>
      </c>
      <c r="CL188">
        <v>-4.8291489999999999E-2</v>
      </c>
      <c r="CM188">
        <v>0.58076517999999999</v>
      </c>
      <c r="CN188">
        <v>0.72541518999999999</v>
      </c>
      <c r="CO188">
        <v>-0.20022939000000001</v>
      </c>
      <c r="CP188">
        <v>-0.43475793000000001</v>
      </c>
      <c r="CQ188">
        <v>0.34422587999999998</v>
      </c>
      <c r="CR188">
        <v>-0.48495226000000002</v>
      </c>
      <c r="CS188">
        <v>0.18250256000000001</v>
      </c>
      <c r="CT188">
        <v>-0.16623276000000001</v>
      </c>
      <c r="CU188">
        <v>-9.4743999999999995E-2</v>
      </c>
      <c r="CV188">
        <v>-1.1689752</v>
      </c>
      <c r="CW188">
        <v>-0.52188942000000005</v>
      </c>
      <c r="CX188">
        <v>0.65815442999999996</v>
      </c>
      <c r="CY188">
        <v>9.3649330000000003E-2</v>
      </c>
      <c r="CZ188">
        <v>-0.16819777</v>
      </c>
      <c r="DA188">
        <v>-0.25450494000000001</v>
      </c>
      <c r="DB188">
        <v>0.25513289</v>
      </c>
      <c r="DC188">
        <v>2.5920289999999999E-2</v>
      </c>
      <c r="DD188">
        <v>-2.5292350000000002E-2</v>
      </c>
      <c r="DE188">
        <v>0.26950531</v>
      </c>
      <c r="DF188">
        <v>-0.26887736000000001</v>
      </c>
      <c r="DG188">
        <v>0.1029841</v>
      </c>
      <c r="DH188">
        <v>-0.10235616</v>
      </c>
      <c r="DI188">
        <v>-0.19042195000000001</v>
      </c>
      <c r="DJ188">
        <v>7.7531719999999998E-2</v>
      </c>
      <c r="DK188">
        <v>-0.19522661999999999</v>
      </c>
      <c r="DL188">
        <v>-0.13095082</v>
      </c>
      <c r="DM188">
        <v>-6.0513240000000003E-2</v>
      </c>
      <c r="DN188">
        <v>0.50020885000000004</v>
      </c>
      <c r="DO188">
        <v>0.35778246000000002</v>
      </c>
      <c r="DP188">
        <v>-0.64273818000000005</v>
      </c>
      <c r="DQ188">
        <v>0.94671483000000001</v>
      </c>
      <c r="DR188">
        <v>-0.66113116000000005</v>
      </c>
      <c r="DS188">
        <v>7.7932630000000003E-2</v>
      </c>
      <c r="DT188">
        <v>-0.79014932000000004</v>
      </c>
      <c r="DU188">
        <v>1.3610861400000001</v>
      </c>
      <c r="DV188" s="10">
        <v>-0.64824150000000003</v>
      </c>
      <c r="DW188" s="8" t="s">
        <v>1151</v>
      </c>
      <c r="DX188" t="s">
        <v>1152</v>
      </c>
      <c r="DY188" s="10" t="s">
        <v>408</v>
      </c>
      <c r="DZ188" s="20">
        <v>37649</v>
      </c>
      <c r="EA188" s="21">
        <v>37978</v>
      </c>
      <c r="EB188" t="s">
        <v>1153</v>
      </c>
      <c r="EC188" s="22">
        <v>44351</v>
      </c>
      <c r="ED188" t="b">
        <f t="shared" si="7"/>
        <v>0</v>
      </c>
    </row>
    <row r="189" spans="1:134" x14ac:dyDescent="0.2">
      <c r="A189" s="8" t="s">
        <v>1154</v>
      </c>
      <c r="B189" s="8" t="s">
        <v>168</v>
      </c>
      <c r="C189" s="8" t="s">
        <v>161</v>
      </c>
      <c r="D189" s="2" t="s">
        <v>1155</v>
      </c>
      <c r="E189" s="4">
        <v>0.48463033902920999</v>
      </c>
      <c r="F189" s="28" t="b">
        <v>0</v>
      </c>
      <c r="G189" s="29">
        <f t="shared" si="8"/>
        <v>3.8928583364640137E-3</v>
      </c>
      <c r="H189" s="5" t="b">
        <f t="shared" si="6"/>
        <v>0</v>
      </c>
      <c r="I189" s="8">
        <v>65</v>
      </c>
      <c r="J189">
        <v>1</v>
      </c>
      <c r="K189">
        <v>30</v>
      </c>
      <c r="L189">
        <v>1395</v>
      </c>
      <c r="M189">
        <v>5</v>
      </c>
      <c r="N189">
        <v>3</v>
      </c>
      <c r="O189">
        <v>62.315169514605202</v>
      </c>
      <c r="P189">
        <v>3</v>
      </c>
      <c r="Q189">
        <v>1</v>
      </c>
      <c r="R189">
        <v>1</v>
      </c>
      <c r="S189" s="10">
        <v>72.400000000000006</v>
      </c>
      <c r="T189" s="8">
        <v>1.1047129369128199</v>
      </c>
      <c r="U189">
        <v>7.5957643648752104E-3</v>
      </c>
      <c r="V189">
        <v>0.38987547332752898</v>
      </c>
      <c r="W189">
        <v>-0.12042796140517401</v>
      </c>
      <c r="X189">
        <v>2.70451479144465E-2</v>
      </c>
      <c r="Y189">
        <v>-1.13192030619081E-2</v>
      </c>
      <c r="Z189">
        <v>0.40746355413763602</v>
      </c>
      <c r="AA189">
        <v>8.8725172209350497E-3</v>
      </c>
      <c r="AB189">
        <v>-1.4988236991813999</v>
      </c>
      <c r="AC189">
        <v>-1.38724643350897</v>
      </c>
      <c r="AD189" s="10">
        <v>-0.49573296117744903</v>
      </c>
      <c r="AE189" s="8">
        <v>0</v>
      </c>
      <c r="AF189">
        <v>0</v>
      </c>
      <c r="AG189">
        <v>0</v>
      </c>
      <c r="AH189">
        <v>0</v>
      </c>
      <c r="AI189">
        <v>0</v>
      </c>
      <c r="AJ189">
        <v>0</v>
      </c>
      <c r="AK189">
        <v>1</v>
      </c>
      <c r="AL189">
        <v>0</v>
      </c>
      <c r="AM189">
        <v>0</v>
      </c>
      <c r="AN189">
        <v>0</v>
      </c>
      <c r="AO189">
        <v>0</v>
      </c>
      <c r="AP189">
        <v>0</v>
      </c>
      <c r="AQ189">
        <v>0</v>
      </c>
      <c r="AR189">
        <v>0</v>
      </c>
      <c r="AS189">
        <v>0</v>
      </c>
      <c r="AT189">
        <v>0</v>
      </c>
      <c r="AU189">
        <v>0</v>
      </c>
      <c r="AV189">
        <v>0</v>
      </c>
      <c r="AW189">
        <v>0</v>
      </c>
      <c r="AX189">
        <v>0</v>
      </c>
      <c r="AY189">
        <v>1</v>
      </c>
      <c r="AZ189">
        <v>0</v>
      </c>
      <c r="BA189">
        <v>0</v>
      </c>
      <c r="BB189">
        <v>1</v>
      </c>
      <c r="BC189">
        <v>0</v>
      </c>
      <c r="BD189">
        <v>1</v>
      </c>
      <c r="BE189">
        <v>0</v>
      </c>
      <c r="BF189">
        <v>1</v>
      </c>
      <c r="BG189">
        <v>1</v>
      </c>
      <c r="BH189">
        <v>0</v>
      </c>
      <c r="BI189">
        <v>0</v>
      </c>
      <c r="BJ189">
        <v>0</v>
      </c>
      <c r="BK189">
        <v>0</v>
      </c>
      <c r="BL189">
        <v>0</v>
      </c>
      <c r="BM189">
        <v>0</v>
      </c>
      <c r="BN189">
        <v>1</v>
      </c>
      <c r="BO189">
        <v>0</v>
      </c>
      <c r="BP189">
        <v>0</v>
      </c>
      <c r="BQ189">
        <v>0</v>
      </c>
      <c r="BR189">
        <v>0</v>
      </c>
      <c r="BS189">
        <v>1</v>
      </c>
      <c r="BT189" s="10">
        <v>0</v>
      </c>
      <c r="BU189">
        <v>-4.2648743800000002</v>
      </c>
      <c r="BV189">
        <v>0.17994256</v>
      </c>
      <c r="BW189">
        <v>2.5512239999999999E-2</v>
      </c>
      <c r="BX189">
        <v>1.7140852600000001</v>
      </c>
      <c r="BY189">
        <v>1.2451467300000001</v>
      </c>
      <c r="BZ189">
        <v>4.38303536</v>
      </c>
      <c r="CA189">
        <v>1.0542348399999999</v>
      </c>
      <c r="CB189">
        <v>2.36271349</v>
      </c>
      <c r="CC189">
        <v>0</v>
      </c>
      <c r="CD189">
        <v>1.26633956</v>
      </c>
      <c r="CE189">
        <v>1.2966537600000001</v>
      </c>
      <c r="CF189">
        <v>-0.34830556000000001</v>
      </c>
      <c r="CG189">
        <v>0.60595251999999999</v>
      </c>
      <c r="CH189">
        <v>-0.27080598</v>
      </c>
      <c r="CI189">
        <v>0.69837139000000004</v>
      </c>
      <c r="CJ189">
        <v>2.3914729999999999E-2</v>
      </c>
      <c r="CK189">
        <v>-0.35324707</v>
      </c>
      <c r="CL189">
        <v>-4.8291489999999999E-2</v>
      </c>
      <c r="CM189">
        <v>0.58076517999999999</v>
      </c>
      <c r="CN189">
        <v>0.72541518999999999</v>
      </c>
      <c r="CO189">
        <v>-0.20022939000000001</v>
      </c>
      <c r="CP189">
        <v>-0.43475793000000001</v>
      </c>
      <c r="CQ189">
        <v>0.34422587999999998</v>
      </c>
      <c r="CR189">
        <v>-0.48495226000000002</v>
      </c>
      <c r="CS189">
        <v>0.18250256000000001</v>
      </c>
      <c r="CT189">
        <v>-0.16623276000000001</v>
      </c>
      <c r="CU189">
        <v>-9.4743999999999995E-2</v>
      </c>
      <c r="CV189">
        <v>-1.1689752</v>
      </c>
      <c r="CW189">
        <v>-0.52188942000000005</v>
      </c>
      <c r="CX189">
        <v>0.65815442999999996</v>
      </c>
      <c r="CY189">
        <v>9.3649330000000003E-2</v>
      </c>
      <c r="CZ189">
        <v>-0.16819777</v>
      </c>
      <c r="DA189">
        <v>-0.25450494000000001</v>
      </c>
      <c r="DB189">
        <v>0.25513289</v>
      </c>
      <c r="DC189">
        <v>2.5920289999999999E-2</v>
      </c>
      <c r="DD189">
        <v>-2.5292350000000002E-2</v>
      </c>
      <c r="DE189">
        <v>0.26950531</v>
      </c>
      <c r="DF189">
        <v>-0.26887736000000001</v>
      </c>
      <c r="DG189">
        <v>0.1029841</v>
      </c>
      <c r="DH189">
        <v>-0.10235616</v>
      </c>
      <c r="DI189">
        <v>-0.19042195000000001</v>
      </c>
      <c r="DJ189">
        <v>7.7531719999999998E-2</v>
      </c>
      <c r="DK189">
        <v>-0.19522661999999999</v>
      </c>
      <c r="DL189">
        <v>-0.13095082</v>
      </c>
      <c r="DM189">
        <v>-6.0513240000000003E-2</v>
      </c>
      <c r="DN189">
        <v>0.50020885000000004</v>
      </c>
      <c r="DO189">
        <v>0.35778246000000002</v>
      </c>
      <c r="DP189">
        <v>-0.64273818000000005</v>
      </c>
      <c r="DQ189">
        <v>0.94671483000000001</v>
      </c>
      <c r="DR189">
        <v>-0.66113116000000005</v>
      </c>
      <c r="DS189">
        <v>7.7932630000000003E-2</v>
      </c>
      <c r="DT189">
        <v>-0.79014932000000004</v>
      </c>
      <c r="DU189">
        <v>1.3610861400000001</v>
      </c>
      <c r="DV189" s="10">
        <v>-0.64824150000000003</v>
      </c>
      <c r="DW189" s="8" t="s">
        <v>1156</v>
      </c>
      <c r="DX189" t="s">
        <v>1157</v>
      </c>
      <c r="DY189" s="10" t="s">
        <v>1158</v>
      </c>
      <c r="DZ189" s="20">
        <v>35499</v>
      </c>
      <c r="EA189" s="21">
        <v>37130</v>
      </c>
      <c r="EB189" t="s">
        <v>1159</v>
      </c>
      <c r="EC189" s="22">
        <v>45329</v>
      </c>
      <c r="ED189" t="b">
        <f t="shared" si="7"/>
        <v>1</v>
      </c>
    </row>
    <row r="190" spans="1:134" x14ac:dyDescent="0.2">
      <c r="A190" s="8" t="s">
        <v>1160</v>
      </c>
      <c r="B190" s="8" t="s">
        <v>127</v>
      </c>
      <c r="C190" s="8" t="s">
        <v>181</v>
      </c>
      <c r="D190" s="2" t="s">
        <v>1161</v>
      </c>
      <c r="E190" s="4">
        <v>0.68607324623362598</v>
      </c>
      <c r="F190" s="28" t="b">
        <v>1</v>
      </c>
      <c r="G190" s="29">
        <f t="shared" si="8"/>
        <v>3.6999994754904598E-2</v>
      </c>
      <c r="H190" s="5" t="b">
        <f t="shared" si="6"/>
        <v>0</v>
      </c>
      <c r="I190" s="8">
        <v>64</v>
      </c>
      <c r="J190">
        <v>2</v>
      </c>
      <c r="K190">
        <v>31</v>
      </c>
      <c r="L190">
        <v>740</v>
      </c>
      <c r="M190">
        <v>3</v>
      </c>
      <c r="N190">
        <v>4</v>
      </c>
      <c r="O190">
        <v>91.703289783479804</v>
      </c>
      <c r="P190">
        <v>3</v>
      </c>
      <c r="Q190">
        <v>2</v>
      </c>
      <c r="R190">
        <v>4</v>
      </c>
      <c r="S190" s="10">
        <v>76</v>
      </c>
      <c r="T190" s="8">
        <v>1.0107747620052701</v>
      </c>
      <c r="U190">
        <v>1.0203643463482399</v>
      </c>
      <c r="V190">
        <v>0.51908026979067101</v>
      </c>
      <c r="W190">
        <v>-0.88399521100963896</v>
      </c>
      <c r="X190">
        <v>-0.60931127360194304</v>
      </c>
      <c r="Y190">
        <v>0.68524713920936597</v>
      </c>
      <c r="Z190">
        <v>1.4187292105115401</v>
      </c>
      <c r="AA190">
        <v>8.8725172209350497E-3</v>
      </c>
      <c r="AB190">
        <v>-0.772121299578298</v>
      </c>
      <c r="AC190">
        <v>0.71996333890972197</v>
      </c>
      <c r="AD190" s="10">
        <v>0.281041210852502</v>
      </c>
      <c r="AE190" s="8">
        <v>0</v>
      </c>
      <c r="AF190">
        <v>1</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1</v>
      </c>
      <c r="BA190">
        <v>1</v>
      </c>
      <c r="BB190">
        <v>0</v>
      </c>
      <c r="BC190">
        <v>0</v>
      </c>
      <c r="BD190">
        <v>1</v>
      </c>
      <c r="BE190">
        <v>0</v>
      </c>
      <c r="BF190">
        <v>1</v>
      </c>
      <c r="BG190">
        <v>1</v>
      </c>
      <c r="BH190">
        <v>0</v>
      </c>
      <c r="BI190">
        <v>0</v>
      </c>
      <c r="BJ190">
        <v>0</v>
      </c>
      <c r="BK190">
        <v>0</v>
      </c>
      <c r="BL190">
        <v>0</v>
      </c>
      <c r="BM190">
        <v>0</v>
      </c>
      <c r="BN190">
        <v>0</v>
      </c>
      <c r="BO190">
        <v>1</v>
      </c>
      <c r="BP190">
        <v>0</v>
      </c>
      <c r="BQ190">
        <v>0</v>
      </c>
      <c r="BR190">
        <v>0</v>
      </c>
      <c r="BS190">
        <v>0</v>
      </c>
      <c r="BT190" s="10">
        <v>1</v>
      </c>
      <c r="BU190">
        <v>-4.2648743800000002</v>
      </c>
      <c r="BV190">
        <v>0.17994256</v>
      </c>
      <c r="BW190">
        <v>2.5512239999999999E-2</v>
      </c>
      <c r="BX190">
        <v>1.7140852600000001</v>
      </c>
      <c r="BY190">
        <v>1.2451467300000001</v>
      </c>
      <c r="BZ190">
        <v>4.38303536</v>
      </c>
      <c r="CA190">
        <v>1.0542348399999999</v>
      </c>
      <c r="CB190">
        <v>2.36271349</v>
      </c>
      <c r="CC190">
        <v>0</v>
      </c>
      <c r="CD190">
        <v>1.26633956</v>
      </c>
      <c r="CE190">
        <v>1.2966537600000001</v>
      </c>
      <c r="CF190">
        <v>-0.34830556000000001</v>
      </c>
      <c r="CG190">
        <v>0.60595251999999999</v>
      </c>
      <c r="CH190">
        <v>-0.27080598</v>
      </c>
      <c r="CI190">
        <v>0.69837139000000004</v>
      </c>
      <c r="CJ190">
        <v>2.3914729999999999E-2</v>
      </c>
      <c r="CK190">
        <v>-0.35324707</v>
      </c>
      <c r="CL190">
        <v>-4.8291489999999999E-2</v>
      </c>
      <c r="CM190">
        <v>0.58076517999999999</v>
      </c>
      <c r="CN190">
        <v>0.72541518999999999</v>
      </c>
      <c r="CO190">
        <v>-0.20022939000000001</v>
      </c>
      <c r="CP190">
        <v>-0.43475793000000001</v>
      </c>
      <c r="CQ190">
        <v>0.34422587999999998</v>
      </c>
      <c r="CR190">
        <v>-0.48495226000000002</v>
      </c>
      <c r="CS190">
        <v>0.18250256000000001</v>
      </c>
      <c r="CT190">
        <v>-0.16623276000000001</v>
      </c>
      <c r="CU190">
        <v>-9.4743999999999995E-2</v>
      </c>
      <c r="CV190">
        <v>-1.1689752</v>
      </c>
      <c r="CW190">
        <v>-0.52188942000000005</v>
      </c>
      <c r="CX190">
        <v>0.65815442999999996</v>
      </c>
      <c r="CY190">
        <v>9.3649330000000003E-2</v>
      </c>
      <c r="CZ190">
        <v>-0.16819777</v>
      </c>
      <c r="DA190">
        <v>-0.25450494000000001</v>
      </c>
      <c r="DB190">
        <v>0.25513289</v>
      </c>
      <c r="DC190">
        <v>2.5920289999999999E-2</v>
      </c>
      <c r="DD190">
        <v>-2.5292350000000002E-2</v>
      </c>
      <c r="DE190">
        <v>0.26950531</v>
      </c>
      <c r="DF190">
        <v>-0.26887736000000001</v>
      </c>
      <c r="DG190">
        <v>0.1029841</v>
      </c>
      <c r="DH190">
        <v>-0.10235616</v>
      </c>
      <c r="DI190">
        <v>-0.19042195000000001</v>
      </c>
      <c r="DJ190">
        <v>7.7531719999999998E-2</v>
      </c>
      <c r="DK190">
        <v>-0.19522661999999999</v>
      </c>
      <c r="DL190">
        <v>-0.13095082</v>
      </c>
      <c r="DM190">
        <v>-6.0513240000000003E-2</v>
      </c>
      <c r="DN190">
        <v>0.50020885000000004</v>
      </c>
      <c r="DO190">
        <v>0.35778246000000002</v>
      </c>
      <c r="DP190">
        <v>-0.64273818000000005</v>
      </c>
      <c r="DQ190">
        <v>0.94671483000000001</v>
      </c>
      <c r="DR190">
        <v>-0.66113116000000005</v>
      </c>
      <c r="DS190">
        <v>7.7932630000000003E-2</v>
      </c>
      <c r="DT190">
        <v>-0.79014932000000004</v>
      </c>
      <c r="DU190">
        <v>1.3610861400000001</v>
      </c>
      <c r="DV190" s="10">
        <v>-0.64824150000000003</v>
      </c>
      <c r="DW190" s="8" t="s">
        <v>1162</v>
      </c>
      <c r="DX190" t="s">
        <v>1163</v>
      </c>
      <c r="DY190" s="10" t="s">
        <v>192</v>
      </c>
      <c r="DZ190" s="20">
        <v>36300</v>
      </c>
      <c r="EA190" s="21">
        <v>39053</v>
      </c>
      <c r="EB190" t="s">
        <v>1164</v>
      </c>
      <c r="EC190" s="22">
        <v>43894</v>
      </c>
      <c r="ED190" t="b">
        <f t="shared" si="7"/>
        <v>0</v>
      </c>
    </row>
    <row r="191" spans="1:134" x14ac:dyDescent="0.2">
      <c r="A191" s="8" t="s">
        <v>1165</v>
      </c>
      <c r="B191" s="8" t="s">
        <v>168</v>
      </c>
      <c r="C191" s="8" t="s">
        <v>188</v>
      </c>
      <c r="D191" s="2" t="s">
        <v>1166</v>
      </c>
      <c r="E191" s="4">
        <v>0.29697169837992399</v>
      </c>
      <c r="F191" s="28" t="b">
        <v>0</v>
      </c>
      <c r="G191" s="29">
        <f t="shared" si="8"/>
        <v>2.1012314538413901E-2</v>
      </c>
      <c r="H191" s="5" t="b">
        <f t="shared" si="6"/>
        <v>0</v>
      </c>
      <c r="I191" s="8">
        <v>63</v>
      </c>
      <c r="J191">
        <v>1</v>
      </c>
      <c r="K191">
        <v>26</v>
      </c>
      <c r="L191">
        <v>1774</v>
      </c>
      <c r="M191">
        <v>9</v>
      </c>
      <c r="N191">
        <v>3</v>
      </c>
      <c r="O191">
        <v>3.48584918996217</v>
      </c>
      <c r="P191">
        <v>5</v>
      </c>
      <c r="Q191">
        <v>4</v>
      </c>
      <c r="R191">
        <v>2</v>
      </c>
      <c r="S191" s="10">
        <v>70.900000000000006</v>
      </c>
      <c r="T191" s="8">
        <v>0.91683658709772198</v>
      </c>
      <c r="U191">
        <v>7.5957643648752104E-3</v>
      </c>
      <c r="V191">
        <v>-0.126943712525036</v>
      </c>
      <c r="W191">
        <v>0.32139186699191202</v>
      </c>
      <c r="X191">
        <v>1.2997579909472201</v>
      </c>
      <c r="Y191">
        <v>-1.13192030619081E-2</v>
      </c>
      <c r="Z191">
        <v>-1.61689427099145</v>
      </c>
      <c r="AA191">
        <v>1.4284752725705201</v>
      </c>
      <c r="AB191">
        <v>0.68128349962791002</v>
      </c>
      <c r="AC191">
        <v>-0.68484317603607703</v>
      </c>
      <c r="AD191" s="10">
        <v>-0.81938886618993001</v>
      </c>
      <c r="AE191" s="8">
        <v>0</v>
      </c>
      <c r="AF191">
        <v>0</v>
      </c>
      <c r="AG191">
        <v>0</v>
      </c>
      <c r="AH191">
        <v>0</v>
      </c>
      <c r="AI191">
        <v>0</v>
      </c>
      <c r="AJ191">
        <v>0</v>
      </c>
      <c r="AK191">
        <v>0</v>
      </c>
      <c r="AL191">
        <v>0</v>
      </c>
      <c r="AM191">
        <v>0</v>
      </c>
      <c r="AN191">
        <v>0</v>
      </c>
      <c r="AO191">
        <v>0</v>
      </c>
      <c r="AP191">
        <v>1</v>
      </c>
      <c r="AQ191">
        <v>0</v>
      </c>
      <c r="AR191">
        <v>0</v>
      </c>
      <c r="AS191">
        <v>0</v>
      </c>
      <c r="AT191">
        <v>0</v>
      </c>
      <c r="AU191">
        <v>0</v>
      </c>
      <c r="AV191">
        <v>0</v>
      </c>
      <c r="AW191">
        <v>0</v>
      </c>
      <c r="AX191">
        <v>0</v>
      </c>
      <c r="AY191">
        <v>0</v>
      </c>
      <c r="AZ191">
        <v>1</v>
      </c>
      <c r="BA191">
        <v>0</v>
      </c>
      <c r="BB191">
        <v>1</v>
      </c>
      <c r="BC191">
        <v>0</v>
      </c>
      <c r="BD191">
        <v>1</v>
      </c>
      <c r="BE191">
        <v>1</v>
      </c>
      <c r="BF191">
        <v>0</v>
      </c>
      <c r="BG191">
        <v>0</v>
      </c>
      <c r="BH191">
        <v>0</v>
      </c>
      <c r="BI191">
        <v>1</v>
      </c>
      <c r="BJ191">
        <v>0</v>
      </c>
      <c r="BK191">
        <v>0</v>
      </c>
      <c r="BL191">
        <v>0</v>
      </c>
      <c r="BM191">
        <v>0</v>
      </c>
      <c r="BN191">
        <v>1</v>
      </c>
      <c r="BO191">
        <v>0</v>
      </c>
      <c r="BP191">
        <v>0</v>
      </c>
      <c r="BQ191">
        <v>0</v>
      </c>
      <c r="BR191">
        <v>1</v>
      </c>
      <c r="BS191">
        <v>0</v>
      </c>
      <c r="BT191" s="10">
        <v>0</v>
      </c>
      <c r="BU191">
        <v>-4.2648743800000002</v>
      </c>
      <c r="BV191">
        <v>0.17994256</v>
      </c>
      <c r="BW191">
        <v>2.5512239999999999E-2</v>
      </c>
      <c r="BX191">
        <v>1.7140852600000001</v>
      </c>
      <c r="BY191">
        <v>1.2451467300000001</v>
      </c>
      <c r="BZ191">
        <v>4.38303536</v>
      </c>
      <c r="CA191">
        <v>1.0542348399999999</v>
      </c>
      <c r="CB191">
        <v>2.36271349</v>
      </c>
      <c r="CC191">
        <v>0</v>
      </c>
      <c r="CD191">
        <v>1.26633956</v>
      </c>
      <c r="CE191">
        <v>1.2966537600000001</v>
      </c>
      <c r="CF191">
        <v>-0.34830556000000001</v>
      </c>
      <c r="CG191">
        <v>0.60595251999999999</v>
      </c>
      <c r="CH191">
        <v>-0.27080598</v>
      </c>
      <c r="CI191">
        <v>0.69837139000000004</v>
      </c>
      <c r="CJ191">
        <v>2.3914729999999999E-2</v>
      </c>
      <c r="CK191">
        <v>-0.35324707</v>
      </c>
      <c r="CL191">
        <v>-4.8291489999999999E-2</v>
      </c>
      <c r="CM191">
        <v>0.58076517999999999</v>
      </c>
      <c r="CN191">
        <v>0.72541518999999999</v>
      </c>
      <c r="CO191">
        <v>-0.20022939000000001</v>
      </c>
      <c r="CP191">
        <v>-0.43475793000000001</v>
      </c>
      <c r="CQ191">
        <v>0.34422587999999998</v>
      </c>
      <c r="CR191">
        <v>-0.48495226000000002</v>
      </c>
      <c r="CS191">
        <v>0.18250256000000001</v>
      </c>
      <c r="CT191">
        <v>-0.16623276000000001</v>
      </c>
      <c r="CU191">
        <v>-9.4743999999999995E-2</v>
      </c>
      <c r="CV191">
        <v>-1.1689752</v>
      </c>
      <c r="CW191">
        <v>-0.52188942000000005</v>
      </c>
      <c r="CX191">
        <v>0.65815442999999996</v>
      </c>
      <c r="CY191">
        <v>9.3649330000000003E-2</v>
      </c>
      <c r="CZ191">
        <v>-0.16819777</v>
      </c>
      <c r="DA191">
        <v>-0.25450494000000001</v>
      </c>
      <c r="DB191">
        <v>0.25513289</v>
      </c>
      <c r="DC191">
        <v>2.5920289999999999E-2</v>
      </c>
      <c r="DD191">
        <v>-2.5292350000000002E-2</v>
      </c>
      <c r="DE191">
        <v>0.26950531</v>
      </c>
      <c r="DF191">
        <v>-0.26887736000000001</v>
      </c>
      <c r="DG191">
        <v>0.1029841</v>
      </c>
      <c r="DH191">
        <v>-0.10235616</v>
      </c>
      <c r="DI191">
        <v>-0.19042195000000001</v>
      </c>
      <c r="DJ191">
        <v>7.7531719999999998E-2</v>
      </c>
      <c r="DK191">
        <v>-0.19522661999999999</v>
      </c>
      <c r="DL191">
        <v>-0.13095082</v>
      </c>
      <c r="DM191">
        <v>-6.0513240000000003E-2</v>
      </c>
      <c r="DN191">
        <v>0.50020885000000004</v>
      </c>
      <c r="DO191">
        <v>0.35778246000000002</v>
      </c>
      <c r="DP191">
        <v>-0.64273818000000005</v>
      </c>
      <c r="DQ191">
        <v>0.94671483000000001</v>
      </c>
      <c r="DR191">
        <v>-0.66113116000000005</v>
      </c>
      <c r="DS191">
        <v>7.7932630000000003E-2</v>
      </c>
      <c r="DT191">
        <v>-0.79014932000000004</v>
      </c>
      <c r="DU191">
        <v>1.3610861400000001</v>
      </c>
      <c r="DV191" s="10">
        <v>-0.64824150000000003</v>
      </c>
      <c r="DW191" s="8" t="s">
        <v>1167</v>
      </c>
      <c r="DX191" t="s">
        <v>1168</v>
      </c>
      <c r="DY191" s="10" t="s">
        <v>408</v>
      </c>
      <c r="DZ191" s="20">
        <v>36836</v>
      </c>
      <c r="EA191" s="21">
        <v>39075</v>
      </c>
      <c r="EB191" t="s">
        <v>1169</v>
      </c>
      <c r="EC191" s="22">
        <v>44916</v>
      </c>
      <c r="ED191" t="b">
        <f t="shared" si="7"/>
        <v>1</v>
      </c>
    </row>
    <row r="192" spans="1:134" x14ac:dyDescent="0.2">
      <c r="A192" s="8" t="s">
        <v>1170</v>
      </c>
      <c r="B192" s="8" t="s">
        <v>168</v>
      </c>
      <c r="C192" s="8" t="s">
        <v>147</v>
      </c>
      <c r="D192" s="2" t="s">
        <v>1171</v>
      </c>
      <c r="E192" s="4">
        <v>0.52896348893618295</v>
      </c>
      <c r="F192" s="28" t="b">
        <v>0</v>
      </c>
      <c r="G192" s="29">
        <f t="shared" si="8"/>
        <v>2.9144369309869085E-2</v>
      </c>
      <c r="H192" s="5" t="b">
        <f t="shared" si="6"/>
        <v>0</v>
      </c>
      <c r="I192" s="8">
        <v>45</v>
      </c>
      <c r="J192">
        <v>0</v>
      </c>
      <c r="K192">
        <v>22</v>
      </c>
      <c r="L192">
        <v>1026</v>
      </c>
      <c r="M192">
        <v>6</v>
      </c>
      <c r="N192">
        <v>2</v>
      </c>
      <c r="O192">
        <v>81.148411134758206</v>
      </c>
      <c r="P192">
        <v>4</v>
      </c>
      <c r="Q192">
        <v>2</v>
      </c>
      <c r="R192">
        <v>3</v>
      </c>
      <c r="S192" s="10">
        <v>66.599999999999994</v>
      </c>
      <c r="T192" s="8">
        <v>-0.77405056123824101</v>
      </c>
      <c r="U192">
        <v>-1.00517281761849</v>
      </c>
      <c r="V192">
        <v>-0.64376289837760303</v>
      </c>
      <c r="W192">
        <v>-0.55059027454112497</v>
      </c>
      <c r="X192">
        <v>0.34522335867264098</v>
      </c>
      <c r="Y192">
        <v>-0.70788554533318204</v>
      </c>
      <c r="Z192">
        <v>1.0555284958353099</v>
      </c>
      <c r="AA192">
        <v>0.71867389489572897</v>
      </c>
      <c r="AB192">
        <v>-0.772121299578298</v>
      </c>
      <c r="AC192">
        <v>1.7560081436822399E-2</v>
      </c>
      <c r="AD192" s="10">
        <v>-1.7472024605590399</v>
      </c>
      <c r="AE192" s="8">
        <v>0</v>
      </c>
      <c r="AF192">
        <v>0</v>
      </c>
      <c r="AG192">
        <v>0</v>
      </c>
      <c r="AH192">
        <v>0</v>
      </c>
      <c r="AI192">
        <v>0</v>
      </c>
      <c r="AJ192">
        <v>0</v>
      </c>
      <c r="AK192">
        <v>0</v>
      </c>
      <c r="AL192">
        <v>0</v>
      </c>
      <c r="AM192">
        <v>0</v>
      </c>
      <c r="AN192">
        <v>0</v>
      </c>
      <c r="AO192">
        <v>0</v>
      </c>
      <c r="AP192">
        <v>0</v>
      </c>
      <c r="AQ192">
        <v>0</v>
      </c>
      <c r="AR192">
        <v>0</v>
      </c>
      <c r="AS192">
        <v>0</v>
      </c>
      <c r="AT192">
        <v>0</v>
      </c>
      <c r="AU192">
        <v>0</v>
      </c>
      <c r="AV192">
        <v>0</v>
      </c>
      <c r="AW192">
        <v>1</v>
      </c>
      <c r="AX192">
        <v>0</v>
      </c>
      <c r="AY192">
        <v>1</v>
      </c>
      <c r="AZ192">
        <v>0</v>
      </c>
      <c r="BA192">
        <v>1</v>
      </c>
      <c r="BB192">
        <v>0</v>
      </c>
      <c r="BC192">
        <v>0</v>
      </c>
      <c r="BD192">
        <v>1</v>
      </c>
      <c r="BE192">
        <v>0</v>
      </c>
      <c r="BF192">
        <v>1</v>
      </c>
      <c r="BG192">
        <v>0</v>
      </c>
      <c r="BH192">
        <v>0</v>
      </c>
      <c r="BI192">
        <v>0</v>
      </c>
      <c r="BJ192">
        <v>1</v>
      </c>
      <c r="BK192">
        <v>0</v>
      </c>
      <c r="BL192">
        <v>0</v>
      </c>
      <c r="BM192">
        <v>1</v>
      </c>
      <c r="BN192">
        <v>0</v>
      </c>
      <c r="BO192">
        <v>0</v>
      </c>
      <c r="BP192">
        <v>0</v>
      </c>
      <c r="BQ192">
        <v>1</v>
      </c>
      <c r="BR192">
        <v>0</v>
      </c>
      <c r="BS192">
        <v>0</v>
      </c>
      <c r="BT192" s="10">
        <v>0</v>
      </c>
      <c r="BU192">
        <v>-4.2648743800000002</v>
      </c>
      <c r="BV192">
        <v>0.17994256</v>
      </c>
      <c r="BW192">
        <v>2.5512239999999999E-2</v>
      </c>
      <c r="BX192">
        <v>1.7140852600000001</v>
      </c>
      <c r="BY192">
        <v>1.2451467300000001</v>
      </c>
      <c r="BZ192">
        <v>4.38303536</v>
      </c>
      <c r="CA192">
        <v>1.0542348399999999</v>
      </c>
      <c r="CB192">
        <v>2.36271349</v>
      </c>
      <c r="CC192">
        <v>0</v>
      </c>
      <c r="CD192">
        <v>1.26633956</v>
      </c>
      <c r="CE192">
        <v>1.2966537600000001</v>
      </c>
      <c r="CF192">
        <v>-0.34830556000000001</v>
      </c>
      <c r="CG192">
        <v>0.60595251999999999</v>
      </c>
      <c r="CH192">
        <v>-0.27080598</v>
      </c>
      <c r="CI192">
        <v>0.69837139000000004</v>
      </c>
      <c r="CJ192">
        <v>2.3914729999999999E-2</v>
      </c>
      <c r="CK192">
        <v>-0.35324707</v>
      </c>
      <c r="CL192">
        <v>-4.8291489999999999E-2</v>
      </c>
      <c r="CM192">
        <v>0.58076517999999999</v>
      </c>
      <c r="CN192">
        <v>0.72541518999999999</v>
      </c>
      <c r="CO192">
        <v>-0.20022939000000001</v>
      </c>
      <c r="CP192">
        <v>-0.43475793000000001</v>
      </c>
      <c r="CQ192">
        <v>0.34422587999999998</v>
      </c>
      <c r="CR192">
        <v>-0.48495226000000002</v>
      </c>
      <c r="CS192">
        <v>0.18250256000000001</v>
      </c>
      <c r="CT192">
        <v>-0.16623276000000001</v>
      </c>
      <c r="CU192">
        <v>-9.4743999999999995E-2</v>
      </c>
      <c r="CV192">
        <v>-1.1689752</v>
      </c>
      <c r="CW192">
        <v>-0.52188942000000005</v>
      </c>
      <c r="CX192">
        <v>0.65815442999999996</v>
      </c>
      <c r="CY192">
        <v>9.3649330000000003E-2</v>
      </c>
      <c r="CZ192">
        <v>-0.16819777</v>
      </c>
      <c r="DA192">
        <v>-0.25450494000000001</v>
      </c>
      <c r="DB192">
        <v>0.25513289</v>
      </c>
      <c r="DC192">
        <v>2.5920289999999999E-2</v>
      </c>
      <c r="DD192">
        <v>-2.5292350000000002E-2</v>
      </c>
      <c r="DE192">
        <v>0.26950531</v>
      </c>
      <c r="DF192">
        <v>-0.26887736000000001</v>
      </c>
      <c r="DG192">
        <v>0.1029841</v>
      </c>
      <c r="DH192">
        <v>-0.10235616</v>
      </c>
      <c r="DI192">
        <v>-0.19042195000000001</v>
      </c>
      <c r="DJ192">
        <v>7.7531719999999998E-2</v>
      </c>
      <c r="DK192">
        <v>-0.19522661999999999</v>
      </c>
      <c r="DL192">
        <v>-0.13095082</v>
      </c>
      <c r="DM192">
        <v>-6.0513240000000003E-2</v>
      </c>
      <c r="DN192">
        <v>0.50020885000000004</v>
      </c>
      <c r="DO192">
        <v>0.35778246000000002</v>
      </c>
      <c r="DP192">
        <v>-0.64273818000000005</v>
      </c>
      <c r="DQ192">
        <v>0.94671483000000001</v>
      </c>
      <c r="DR192">
        <v>-0.66113116000000005</v>
      </c>
      <c r="DS192">
        <v>7.7932630000000003E-2</v>
      </c>
      <c r="DT192">
        <v>-0.79014932000000004</v>
      </c>
      <c r="DU192">
        <v>1.3610861400000001</v>
      </c>
      <c r="DV192" s="10">
        <v>-0.64824150000000003</v>
      </c>
      <c r="DW192" s="8" t="s">
        <v>1172</v>
      </c>
      <c r="DX192" t="s">
        <v>1173</v>
      </c>
      <c r="DY192" s="10" t="s">
        <v>284</v>
      </c>
      <c r="DZ192" s="20">
        <v>35216</v>
      </c>
      <c r="EA192" s="21">
        <v>39222</v>
      </c>
      <c r="EB192" t="s">
        <v>1174</v>
      </c>
      <c r="EC192" s="22">
        <v>44038</v>
      </c>
      <c r="ED192" t="b">
        <f t="shared" si="7"/>
        <v>1</v>
      </c>
    </row>
    <row r="193" spans="1:134" x14ac:dyDescent="0.2">
      <c r="A193" s="8" t="s">
        <v>1175</v>
      </c>
      <c r="B193" s="8" t="s">
        <v>119</v>
      </c>
      <c r="C193" s="8" t="s">
        <v>188</v>
      </c>
      <c r="D193" s="2" t="s">
        <v>1176</v>
      </c>
      <c r="E193" s="4">
        <v>0.72728614293664196</v>
      </c>
      <c r="F193" s="28" t="b">
        <v>1</v>
      </c>
      <c r="G193" s="29">
        <f t="shared" si="8"/>
        <v>1.1035521961807987E-3</v>
      </c>
      <c r="H193" s="5" t="b">
        <f t="shared" si="6"/>
        <v>0</v>
      </c>
      <c r="I193" s="8">
        <v>51</v>
      </c>
      <c r="J193">
        <v>0</v>
      </c>
      <c r="K193">
        <v>32</v>
      </c>
      <c r="L193">
        <v>1108</v>
      </c>
      <c r="M193">
        <v>2</v>
      </c>
      <c r="N193">
        <v>5</v>
      </c>
      <c r="O193">
        <v>25.309738134987999</v>
      </c>
      <c r="P193">
        <v>5</v>
      </c>
      <c r="Q193">
        <v>4</v>
      </c>
      <c r="R193">
        <v>4</v>
      </c>
      <c r="S193" s="10">
        <v>77.900000000000006</v>
      </c>
      <c r="T193" s="8">
        <v>-0.21042151179292001</v>
      </c>
      <c r="U193">
        <v>-1.00517281761849</v>
      </c>
      <c r="V193">
        <v>0.64828506625381199</v>
      </c>
      <c r="W193">
        <v>-0.454998649399802</v>
      </c>
      <c r="X193">
        <v>-0.92748948436013701</v>
      </c>
      <c r="Y193">
        <v>1.38181348148064</v>
      </c>
      <c r="Z193">
        <v>-0.86591907500393395</v>
      </c>
      <c r="AA193">
        <v>1.4284752725705201</v>
      </c>
      <c r="AB193">
        <v>0.68128349962791002</v>
      </c>
      <c r="AC193">
        <v>0.71996333890972197</v>
      </c>
      <c r="AD193" s="10">
        <v>0.69100535720164602</v>
      </c>
      <c r="AE193" s="8">
        <v>0</v>
      </c>
      <c r="AF193">
        <v>0</v>
      </c>
      <c r="AG193">
        <v>0</v>
      </c>
      <c r="AH193">
        <v>0</v>
      </c>
      <c r="AI193">
        <v>0</v>
      </c>
      <c r="AJ193">
        <v>0</v>
      </c>
      <c r="AK193">
        <v>0</v>
      </c>
      <c r="AL193">
        <v>0</v>
      </c>
      <c r="AM193">
        <v>0</v>
      </c>
      <c r="AN193">
        <v>0</v>
      </c>
      <c r="AO193">
        <v>0</v>
      </c>
      <c r="AP193">
        <v>0</v>
      </c>
      <c r="AQ193">
        <v>0</v>
      </c>
      <c r="AR193">
        <v>0</v>
      </c>
      <c r="AS193">
        <v>0</v>
      </c>
      <c r="AT193">
        <v>0</v>
      </c>
      <c r="AU193">
        <v>0</v>
      </c>
      <c r="AV193">
        <v>0</v>
      </c>
      <c r="AW193">
        <v>1</v>
      </c>
      <c r="AX193">
        <v>0</v>
      </c>
      <c r="AY193">
        <v>1</v>
      </c>
      <c r="AZ193">
        <v>0</v>
      </c>
      <c r="BA193">
        <v>1</v>
      </c>
      <c r="BB193">
        <v>0</v>
      </c>
      <c r="BC193">
        <v>0</v>
      </c>
      <c r="BD193">
        <v>1</v>
      </c>
      <c r="BE193">
        <v>1</v>
      </c>
      <c r="BF193">
        <v>0</v>
      </c>
      <c r="BG193">
        <v>0</v>
      </c>
      <c r="BH193">
        <v>0</v>
      </c>
      <c r="BI193">
        <v>0</v>
      </c>
      <c r="BJ193">
        <v>0</v>
      </c>
      <c r="BK193">
        <v>1</v>
      </c>
      <c r="BL193">
        <v>0</v>
      </c>
      <c r="BM193">
        <v>1</v>
      </c>
      <c r="BN193">
        <v>0</v>
      </c>
      <c r="BO193">
        <v>0</v>
      </c>
      <c r="BP193">
        <v>0</v>
      </c>
      <c r="BQ193">
        <v>1</v>
      </c>
      <c r="BR193">
        <v>0</v>
      </c>
      <c r="BS193">
        <v>0</v>
      </c>
      <c r="BT193" s="10">
        <v>0</v>
      </c>
      <c r="BU193">
        <v>-4.2648743800000002</v>
      </c>
      <c r="BV193">
        <v>0.17994256</v>
      </c>
      <c r="BW193">
        <v>2.5512239999999999E-2</v>
      </c>
      <c r="BX193">
        <v>1.7140852600000001</v>
      </c>
      <c r="BY193">
        <v>1.2451467300000001</v>
      </c>
      <c r="BZ193">
        <v>4.38303536</v>
      </c>
      <c r="CA193">
        <v>1.0542348399999999</v>
      </c>
      <c r="CB193">
        <v>2.36271349</v>
      </c>
      <c r="CC193">
        <v>0</v>
      </c>
      <c r="CD193">
        <v>1.26633956</v>
      </c>
      <c r="CE193">
        <v>1.2966537600000001</v>
      </c>
      <c r="CF193">
        <v>-0.34830556000000001</v>
      </c>
      <c r="CG193">
        <v>0.60595251999999999</v>
      </c>
      <c r="CH193">
        <v>-0.27080598</v>
      </c>
      <c r="CI193">
        <v>0.69837139000000004</v>
      </c>
      <c r="CJ193">
        <v>2.3914729999999999E-2</v>
      </c>
      <c r="CK193">
        <v>-0.35324707</v>
      </c>
      <c r="CL193">
        <v>-4.8291489999999999E-2</v>
      </c>
      <c r="CM193">
        <v>0.58076517999999999</v>
      </c>
      <c r="CN193">
        <v>0.72541518999999999</v>
      </c>
      <c r="CO193">
        <v>-0.20022939000000001</v>
      </c>
      <c r="CP193">
        <v>-0.43475793000000001</v>
      </c>
      <c r="CQ193">
        <v>0.34422587999999998</v>
      </c>
      <c r="CR193">
        <v>-0.48495226000000002</v>
      </c>
      <c r="CS193">
        <v>0.18250256000000001</v>
      </c>
      <c r="CT193">
        <v>-0.16623276000000001</v>
      </c>
      <c r="CU193">
        <v>-9.4743999999999995E-2</v>
      </c>
      <c r="CV193">
        <v>-1.1689752</v>
      </c>
      <c r="CW193">
        <v>-0.52188942000000005</v>
      </c>
      <c r="CX193">
        <v>0.65815442999999996</v>
      </c>
      <c r="CY193">
        <v>9.3649330000000003E-2</v>
      </c>
      <c r="CZ193">
        <v>-0.16819777</v>
      </c>
      <c r="DA193">
        <v>-0.25450494000000001</v>
      </c>
      <c r="DB193">
        <v>0.25513289</v>
      </c>
      <c r="DC193">
        <v>2.5920289999999999E-2</v>
      </c>
      <c r="DD193">
        <v>-2.5292350000000002E-2</v>
      </c>
      <c r="DE193">
        <v>0.26950531</v>
      </c>
      <c r="DF193">
        <v>-0.26887736000000001</v>
      </c>
      <c r="DG193">
        <v>0.1029841</v>
      </c>
      <c r="DH193">
        <v>-0.10235616</v>
      </c>
      <c r="DI193">
        <v>-0.19042195000000001</v>
      </c>
      <c r="DJ193">
        <v>7.7531719999999998E-2</v>
      </c>
      <c r="DK193">
        <v>-0.19522661999999999</v>
      </c>
      <c r="DL193">
        <v>-0.13095082</v>
      </c>
      <c r="DM193">
        <v>-6.0513240000000003E-2</v>
      </c>
      <c r="DN193">
        <v>0.50020885000000004</v>
      </c>
      <c r="DO193">
        <v>0.35778246000000002</v>
      </c>
      <c r="DP193">
        <v>-0.64273818000000005</v>
      </c>
      <c r="DQ193">
        <v>0.94671483000000001</v>
      </c>
      <c r="DR193">
        <v>-0.66113116000000005</v>
      </c>
      <c r="DS193">
        <v>7.7932630000000003E-2</v>
      </c>
      <c r="DT193">
        <v>-0.79014932000000004</v>
      </c>
      <c r="DU193">
        <v>1.3610861400000001</v>
      </c>
      <c r="DV193" s="10">
        <v>-0.64824150000000003</v>
      </c>
      <c r="DW193" s="8" t="s">
        <v>1177</v>
      </c>
      <c r="DX193" t="s">
        <v>1178</v>
      </c>
      <c r="DY193" s="10" t="s">
        <v>260</v>
      </c>
      <c r="DZ193" s="20">
        <v>34752</v>
      </c>
      <c r="EA193" s="21">
        <v>38029</v>
      </c>
      <c r="EB193" t="s">
        <v>658</v>
      </c>
      <c r="EC193" s="22">
        <v>45323</v>
      </c>
      <c r="ED193" t="b">
        <f t="shared" si="7"/>
        <v>0</v>
      </c>
    </row>
    <row r="194" spans="1:134" x14ac:dyDescent="0.2">
      <c r="A194" s="8" t="s">
        <v>1179</v>
      </c>
      <c r="B194" s="8" t="s">
        <v>119</v>
      </c>
      <c r="C194" s="8" t="s">
        <v>399</v>
      </c>
      <c r="D194" s="2">
        <v>9196825974</v>
      </c>
      <c r="E194" s="4">
        <v>0.596962024011637</v>
      </c>
      <c r="F194" s="28" t="b">
        <v>0</v>
      </c>
      <c r="G194" s="29">
        <f t="shared" si="8"/>
        <v>1.2543334186611919E-3</v>
      </c>
      <c r="H194" s="5" t="b">
        <f t="shared" si="6"/>
        <v>0</v>
      </c>
      <c r="I194" s="8">
        <v>54</v>
      </c>
      <c r="J194">
        <v>0</v>
      </c>
      <c r="K194">
        <v>25</v>
      </c>
      <c r="L194">
        <v>450</v>
      </c>
      <c r="M194">
        <v>2</v>
      </c>
      <c r="N194">
        <v>5</v>
      </c>
      <c r="O194">
        <v>97.231012005818499</v>
      </c>
      <c r="P194">
        <v>2</v>
      </c>
      <c r="Q194">
        <v>2</v>
      </c>
      <c r="R194">
        <v>2</v>
      </c>
      <c r="S194" s="10">
        <v>68.8</v>
      </c>
      <c r="T194" s="8">
        <v>7.1393012929740499E-2</v>
      </c>
      <c r="U194">
        <v>-1.00517281761849</v>
      </c>
      <c r="V194">
        <v>-0.25614850898817798</v>
      </c>
      <c r="W194">
        <v>-1.2220631535826001</v>
      </c>
      <c r="X194">
        <v>-0.92748948436013701</v>
      </c>
      <c r="Y194">
        <v>1.38181348148064</v>
      </c>
      <c r="Z194">
        <v>1.60894197642793</v>
      </c>
      <c r="AA194">
        <v>-0.70092886045385905</v>
      </c>
      <c r="AB194">
        <v>-0.772121299578298</v>
      </c>
      <c r="AC194">
        <v>-0.68484317603607703</v>
      </c>
      <c r="AD194" s="10">
        <v>-1.2725071332074001</v>
      </c>
      <c r="AE194" s="8">
        <v>0</v>
      </c>
      <c r="AF194">
        <v>1</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1</v>
      </c>
      <c r="AZ194">
        <v>0</v>
      </c>
      <c r="BA194">
        <v>0</v>
      </c>
      <c r="BB194">
        <v>1</v>
      </c>
      <c r="BC194">
        <v>1</v>
      </c>
      <c r="BD194">
        <v>0</v>
      </c>
      <c r="BE194">
        <v>1</v>
      </c>
      <c r="BF194">
        <v>0</v>
      </c>
      <c r="BG194">
        <v>1</v>
      </c>
      <c r="BH194">
        <v>0</v>
      </c>
      <c r="BI194">
        <v>0</v>
      </c>
      <c r="BJ194">
        <v>0</v>
      </c>
      <c r="BK194">
        <v>0</v>
      </c>
      <c r="BL194">
        <v>0</v>
      </c>
      <c r="BM194">
        <v>0</v>
      </c>
      <c r="BN194">
        <v>0</v>
      </c>
      <c r="BO194">
        <v>1</v>
      </c>
      <c r="BP194">
        <v>0</v>
      </c>
      <c r="BQ194">
        <v>0</v>
      </c>
      <c r="BR194">
        <v>1</v>
      </c>
      <c r="BS194">
        <v>0</v>
      </c>
      <c r="BT194" s="10">
        <v>0</v>
      </c>
      <c r="BU194">
        <v>-4.2648743800000002</v>
      </c>
      <c r="BV194">
        <v>0.17994256</v>
      </c>
      <c r="BW194">
        <v>2.5512239999999999E-2</v>
      </c>
      <c r="BX194">
        <v>1.7140852600000001</v>
      </c>
      <c r="BY194">
        <v>1.2451467300000001</v>
      </c>
      <c r="BZ194">
        <v>4.38303536</v>
      </c>
      <c r="CA194">
        <v>1.0542348399999999</v>
      </c>
      <c r="CB194">
        <v>2.36271349</v>
      </c>
      <c r="CC194">
        <v>0</v>
      </c>
      <c r="CD194">
        <v>1.26633956</v>
      </c>
      <c r="CE194">
        <v>1.2966537600000001</v>
      </c>
      <c r="CF194">
        <v>-0.34830556000000001</v>
      </c>
      <c r="CG194">
        <v>0.60595251999999999</v>
      </c>
      <c r="CH194">
        <v>-0.27080598</v>
      </c>
      <c r="CI194">
        <v>0.69837139000000004</v>
      </c>
      <c r="CJ194">
        <v>2.3914729999999999E-2</v>
      </c>
      <c r="CK194">
        <v>-0.35324707</v>
      </c>
      <c r="CL194">
        <v>-4.8291489999999999E-2</v>
      </c>
      <c r="CM194">
        <v>0.58076517999999999</v>
      </c>
      <c r="CN194">
        <v>0.72541518999999999</v>
      </c>
      <c r="CO194">
        <v>-0.20022939000000001</v>
      </c>
      <c r="CP194">
        <v>-0.43475793000000001</v>
      </c>
      <c r="CQ194">
        <v>0.34422587999999998</v>
      </c>
      <c r="CR194">
        <v>-0.48495226000000002</v>
      </c>
      <c r="CS194">
        <v>0.18250256000000001</v>
      </c>
      <c r="CT194">
        <v>-0.16623276000000001</v>
      </c>
      <c r="CU194">
        <v>-9.4743999999999995E-2</v>
      </c>
      <c r="CV194">
        <v>-1.1689752</v>
      </c>
      <c r="CW194">
        <v>-0.52188942000000005</v>
      </c>
      <c r="CX194">
        <v>0.65815442999999996</v>
      </c>
      <c r="CY194">
        <v>9.3649330000000003E-2</v>
      </c>
      <c r="CZ194">
        <v>-0.16819777</v>
      </c>
      <c r="DA194">
        <v>-0.25450494000000001</v>
      </c>
      <c r="DB194">
        <v>0.25513289</v>
      </c>
      <c r="DC194">
        <v>2.5920289999999999E-2</v>
      </c>
      <c r="DD194">
        <v>-2.5292350000000002E-2</v>
      </c>
      <c r="DE194">
        <v>0.26950531</v>
      </c>
      <c r="DF194">
        <v>-0.26887736000000001</v>
      </c>
      <c r="DG194">
        <v>0.1029841</v>
      </c>
      <c r="DH194">
        <v>-0.10235616</v>
      </c>
      <c r="DI194">
        <v>-0.19042195000000001</v>
      </c>
      <c r="DJ194">
        <v>7.7531719999999998E-2</v>
      </c>
      <c r="DK194">
        <v>-0.19522661999999999</v>
      </c>
      <c r="DL194">
        <v>-0.13095082</v>
      </c>
      <c r="DM194">
        <v>-6.0513240000000003E-2</v>
      </c>
      <c r="DN194">
        <v>0.50020885000000004</v>
      </c>
      <c r="DO194">
        <v>0.35778246000000002</v>
      </c>
      <c r="DP194">
        <v>-0.64273818000000005</v>
      </c>
      <c r="DQ194">
        <v>0.94671483000000001</v>
      </c>
      <c r="DR194">
        <v>-0.66113116000000005</v>
      </c>
      <c r="DS194">
        <v>7.7932630000000003E-2</v>
      </c>
      <c r="DT194">
        <v>-0.79014932000000004</v>
      </c>
      <c r="DU194">
        <v>1.3610861400000001</v>
      </c>
      <c r="DV194" s="10">
        <v>-0.64824150000000003</v>
      </c>
      <c r="DW194" s="8" t="s">
        <v>1180</v>
      </c>
      <c r="DX194" t="s">
        <v>1181</v>
      </c>
      <c r="DY194" s="10" t="s">
        <v>703</v>
      </c>
      <c r="DZ194" s="20">
        <v>35978</v>
      </c>
      <c r="EA194" s="21">
        <v>39397</v>
      </c>
      <c r="EB194" t="s">
        <v>1182</v>
      </c>
      <c r="EC194" s="22">
        <v>45188</v>
      </c>
      <c r="ED194" t="b">
        <f t="shared" si="7"/>
        <v>1</v>
      </c>
    </row>
    <row r="195" spans="1:134" x14ac:dyDescent="0.2">
      <c r="A195" s="8" t="s">
        <v>1183</v>
      </c>
      <c r="B195" s="8" t="s">
        <v>119</v>
      </c>
      <c r="C195" s="8" t="s">
        <v>363</v>
      </c>
      <c r="D195" s="2" t="s">
        <v>1184</v>
      </c>
      <c r="E195" s="4">
        <v>0.51468917638868605</v>
      </c>
      <c r="F195" s="28" t="b">
        <v>0</v>
      </c>
      <c r="G195" s="29">
        <f t="shared" si="8"/>
        <v>0.99900640111913519</v>
      </c>
      <c r="H195" s="5" t="b">
        <f t="shared" ref="H195:H258" si="9">IF(G195&gt;threshold,TRUE,FALSE)</f>
        <v>1</v>
      </c>
      <c r="I195" s="8">
        <v>38</v>
      </c>
      <c r="J195">
        <v>0</v>
      </c>
      <c r="K195">
        <v>25</v>
      </c>
      <c r="L195">
        <v>1912</v>
      </c>
      <c r="M195">
        <v>10</v>
      </c>
      <c r="N195">
        <v>4</v>
      </c>
      <c r="O195">
        <v>78.177921527676702</v>
      </c>
      <c r="P195">
        <v>4</v>
      </c>
      <c r="Q195">
        <v>5</v>
      </c>
      <c r="R195">
        <v>2</v>
      </c>
      <c r="S195" s="10">
        <v>85.5</v>
      </c>
      <c r="T195" s="8">
        <v>-1.4316177855911101</v>
      </c>
      <c r="U195">
        <v>-1.00517281761849</v>
      </c>
      <c r="V195">
        <v>-0.25614850898817798</v>
      </c>
      <c r="W195">
        <v>0.48226557759560101</v>
      </c>
      <c r="X195">
        <v>1.61793620170542</v>
      </c>
      <c r="Y195">
        <v>0.68524713920936597</v>
      </c>
      <c r="Z195">
        <v>0.95331188263332201</v>
      </c>
      <c r="AA195">
        <v>0.71867389489572897</v>
      </c>
      <c r="AB195">
        <v>1.4079858992310099</v>
      </c>
      <c r="AC195">
        <v>-0.68484317603607703</v>
      </c>
      <c r="AD195" s="10">
        <v>2.3308619425982098</v>
      </c>
      <c r="AE195" s="8">
        <v>0</v>
      </c>
      <c r="AF195">
        <v>0</v>
      </c>
      <c r="AG195">
        <v>0</v>
      </c>
      <c r="AH195">
        <v>0</v>
      </c>
      <c r="AI195">
        <v>0</v>
      </c>
      <c r="AJ195">
        <v>0</v>
      </c>
      <c r="AK195">
        <v>0</v>
      </c>
      <c r="AL195">
        <v>0</v>
      </c>
      <c r="AM195">
        <v>0</v>
      </c>
      <c r="AN195">
        <v>0</v>
      </c>
      <c r="AO195">
        <v>0</v>
      </c>
      <c r="AP195">
        <v>0</v>
      </c>
      <c r="AQ195">
        <v>0</v>
      </c>
      <c r="AR195">
        <v>0</v>
      </c>
      <c r="AS195">
        <v>0</v>
      </c>
      <c r="AT195">
        <v>0</v>
      </c>
      <c r="AU195">
        <v>1</v>
      </c>
      <c r="AV195">
        <v>0</v>
      </c>
      <c r="AW195">
        <v>0</v>
      </c>
      <c r="AX195">
        <v>0</v>
      </c>
      <c r="AY195">
        <v>1</v>
      </c>
      <c r="AZ195">
        <v>0</v>
      </c>
      <c r="BA195">
        <v>1</v>
      </c>
      <c r="BB195">
        <v>0</v>
      </c>
      <c r="BC195">
        <v>1</v>
      </c>
      <c r="BD195">
        <v>0</v>
      </c>
      <c r="BE195">
        <v>1</v>
      </c>
      <c r="BF195">
        <v>0</v>
      </c>
      <c r="BG195">
        <v>1</v>
      </c>
      <c r="BH195">
        <v>0</v>
      </c>
      <c r="BI195">
        <v>0</v>
      </c>
      <c r="BJ195">
        <v>0</v>
      </c>
      <c r="BK195">
        <v>0</v>
      </c>
      <c r="BL195">
        <v>0</v>
      </c>
      <c r="BM195">
        <v>1</v>
      </c>
      <c r="BN195">
        <v>0</v>
      </c>
      <c r="BO195">
        <v>0</v>
      </c>
      <c r="BP195">
        <v>0</v>
      </c>
      <c r="BQ195">
        <v>0</v>
      </c>
      <c r="BR195">
        <v>0</v>
      </c>
      <c r="BS195">
        <v>1</v>
      </c>
      <c r="BT195" s="10">
        <v>0</v>
      </c>
      <c r="BU195">
        <v>-4.2648743800000002</v>
      </c>
      <c r="BV195">
        <v>0.17994256</v>
      </c>
      <c r="BW195">
        <v>2.5512239999999999E-2</v>
      </c>
      <c r="BX195">
        <v>1.7140852600000001</v>
      </c>
      <c r="BY195">
        <v>1.2451467300000001</v>
      </c>
      <c r="BZ195">
        <v>4.38303536</v>
      </c>
      <c r="CA195">
        <v>1.0542348399999999</v>
      </c>
      <c r="CB195">
        <v>2.36271349</v>
      </c>
      <c r="CC195">
        <v>0</v>
      </c>
      <c r="CD195">
        <v>1.26633956</v>
      </c>
      <c r="CE195">
        <v>1.2966537600000001</v>
      </c>
      <c r="CF195">
        <v>-0.34830556000000001</v>
      </c>
      <c r="CG195">
        <v>0.60595251999999999</v>
      </c>
      <c r="CH195">
        <v>-0.27080598</v>
      </c>
      <c r="CI195">
        <v>0.69837139000000004</v>
      </c>
      <c r="CJ195">
        <v>2.3914729999999999E-2</v>
      </c>
      <c r="CK195">
        <v>-0.35324707</v>
      </c>
      <c r="CL195">
        <v>-4.8291489999999999E-2</v>
      </c>
      <c r="CM195">
        <v>0.58076517999999999</v>
      </c>
      <c r="CN195">
        <v>0.72541518999999999</v>
      </c>
      <c r="CO195">
        <v>-0.20022939000000001</v>
      </c>
      <c r="CP195">
        <v>-0.43475793000000001</v>
      </c>
      <c r="CQ195">
        <v>0.34422587999999998</v>
      </c>
      <c r="CR195">
        <v>-0.48495226000000002</v>
      </c>
      <c r="CS195">
        <v>0.18250256000000001</v>
      </c>
      <c r="CT195">
        <v>-0.16623276000000001</v>
      </c>
      <c r="CU195">
        <v>-9.4743999999999995E-2</v>
      </c>
      <c r="CV195">
        <v>-1.1689752</v>
      </c>
      <c r="CW195">
        <v>-0.52188942000000005</v>
      </c>
      <c r="CX195">
        <v>0.65815442999999996</v>
      </c>
      <c r="CY195">
        <v>9.3649330000000003E-2</v>
      </c>
      <c r="CZ195">
        <v>-0.16819777</v>
      </c>
      <c r="DA195">
        <v>-0.25450494000000001</v>
      </c>
      <c r="DB195">
        <v>0.25513289</v>
      </c>
      <c r="DC195">
        <v>2.5920289999999999E-2</v>
      </c>
      <c r="DD195">
        <v>-2.5292350000000002E-2</v>
      </c>
      <c r="DE195">
        <v>0.26950531</v>
      </c>
      <c r="DF195">
        <v>-0.26887736000000001</v>
      </c>
      <c r="DG195">
        <v>0.1029841</v>
      </c>
      <c r="DH195">
        <v>-0.10235616</v>
      </c>
      <c r="DI195">
        <v>-0.19042195000000001</v>
      </c>
      <c r="DJ195">
        <v>7.7531719999999998E-2</v>
      </c>
      <c r="DK195">
        <v>-0.19522661999999999</v>
      </c>
      <c r="DL195">
        <v>-0.13095082</v>
      </c>
      <c r="DM195">
        <v>-6.0513240000000003E-2</v>
      </c>
      <c r="DN195">
        <v>0.50020885000000004</v>
      </c>
      <c r="DO195">
        <v>0.35778246000000002</v>
      </c>
      <c r="DP195">
        <v>-0.64273818000000005</v>
      </c>
      <c r="DQ195">
        <v>0.94671483000000001</v>
      </c>
      <c r="DR195">
        <v>-0.66113116000000005</v>
      </c>
      <c r="DS195">
        <v>7.7932630000000003E-2</v>
      </c>
      <c r="DT195">
        <v>-0.79014932000000004</v>
      </c>
      <c r="DU195">
        <v>1.3610861400000001</v>
      </c>
      <c r="DV195" s="10">
        <v>-0.64824150000000003</v>
      </c>
      <c r="DW195" s="8" t="s">
        <v>1185</v>
      </c>
      <c r="DX195" t="s">
        <v>1186</v>
      </c>
      <c r="DY195" s="10" t="s">
        <v>1187</v>
      </c>
      <c r="DZ195" s="20">
        <v>34539</v>
      </c>
      <c r="EA195" s="21">
        <v>38178</v>
      </c>
      <c r="EB195" t="s">
        <v>1188</v>
      </c>
      <c r="EC195" s="22">
        <v>43822</v>
      </c>
      <c r="ED195" t="b">
        <f t="shared" si="7"/>
        <v>0</v>
      </c>
    </row>
    <row r="196" spans="1:134" x14ac:dyDescent="0.2">
      <c r="A196" s="8" t="s">
        <v>1189</v>
      </c>
      <c r="B196" s="8" t="s">
        <v>119</v>
      </c>
      <c r="C196" s="8" t="s">
        <v>363</v>
      </c>
      <c r="D196" s="2">
        <v>5822977648</v>
      </c>
      <c r="E196" s="4">
        <v>0.57096939594380602</v>
      </c>
      <c r="F196" s="28" t="b">
        <v>0</v>
      </c>
      <c r="G196" s="29">
        <f t="shared" si="8"/>
        <v>0.98262915034249654</v>
      </c>
      <c r="H196" s="5" t="b">
        <f t="shared" si="9"/>
        <v>1</v>
      </c>
      <c r="I196" s="8">
        <v>61</v>
      </c>
      <c r="J196">
        <v>0</v>
      </c>
      <c r="K196">
        <v>38</v>
      </c>
      <c r="L196">
        <v>1583</v>
      </c>
      <c r="M196">
        <v>7</v>
      </c>
      <c r="N196">
        <v>5</v>
      </c>
      <c r="O196">
        <v>45.484697971903103</v>
      </c>
      <c r="P196">
        <v>3</v>
      </c>
      <c r="Q196">
        <v>4</v>
      </c>
      <c r="R196">
        <v>3</v>
      </c>
      <c r="S196" s="10">
        <v>79.5</v>
      </c>
      <c r="T196" s="8">
        <v>0.72896023728261505</v>
      </c>
      <c r="U196">
        <v>-1.00517281761849</v>
      </c>
      <c r="V196">
        <v>1.4235138450326601</v>
      </c>
      <c r="W196">
        <v>9.8733325504198596E-2</v>
      </c>
      <c r="X196">
        <v>0.66340156943083595</v>
      </c>
      <c r="Y196">
        <v>1.38181348148064</v>
      </c>
      <c r="Z196">
        <v>-0.17168467637165599</v>
      </c>
      <c r="AA196">
        <v>8.8725172209350497E-3</v>
      </c>
      <c r="AB196">
        <v>0.68128349962791002</v>
      </c>
      <c r="AC196">
        <v>1.7560081436822399E-2</v>
      </c>
      <c r="AD196" s="10">
        <v>1.0362383225482901</v>
      </c>
      <c r="AE196" s="8">
        <v>0</v>
      </c>
      <c r="AF196">
        <v>0</v>
      </c>
      <c r="AG196">
        <v>0</v>
      </c>
      <c r="AH196">
        <v>0</v>
      </c>
      <c r="AI196">
        <v>0</v>
      </c>
      <c r="AJ196">
        <v>0</v>
      </c>
      <c r="AK196">
        <v>1</v>
      </c>
      <c r="AL196">
        <v>0</v>
      </c>
      <c r="AM196">
        <v>0</v>
      </c>
      <c r="AN196">
        <v>0</v>
      </c>
      <c r="AO196">
        <v>0</v>
      </c>
      <c r="AP196">
        <v>0</v>
      </c>
      <c r="AQ196">
        <v>0</v>
      </c>
      <c r="AR196">
        <v>0</v>
      </c>
      <c r="AS196">
        <v>0</v>
      </c>
      <c r="AT196">
        <v>0</v>
      </c>
      <c r="AU196">
        <v>0</v>
      </c>
      <c r="AV196">
        <v>0</v>
      </c>
      <c r="AW196">
        <v>0</v>
      </c>
      <c r="AX196">
        <v>0</v>
      </c>
      <c r="AY196">
        <v>0</v>
      </c>
      <c r="AZ196">
        <v>1</v>
      </c>
      <c r="BA196">
        <v>1</v>
      </c>
      <c r="BB196">
        <v>0</v>
      </c>
      <c r="BC196">
        <v>0</v>
      </c>
      <c r="BD196">
        <v>1</v>
      </c>
      <c r="BE196">
        <v>0</v>
      </c>
      <c r="BF196">
        <v>1</v>
      </c>
      <c r="BG196">
        <v>0</v>
      </c>
      <c r="BH196">
        <v>0</v>
      </c>
      <c r="BI196">
        <v>0</v>
      </c>
      <c r="BJ196">
        <v>0</v>
      </c>
      <c r="BK196">
        <v>1</v>
      </c>
      <c r="BL196">
        <v>0</v>
      </c>
      <c r="BM196">
        <v>0</v>
      </c>
      <c r="BN196">
        <v>1</v>
      </c>
      <c r="BO196">
        <v>0</v>
      </c>
      <c r="BP196">
        <v>0</v>
      </c>
      <c r="BQ196">
        <v>0</v>
      </c>
      <c r="BR196">
        <v>0</v>
      </c>
      <c r="BS196">
        <v>1</v>
      </c>
      <c r="BT196" s="10">
        <v>0</v>
      </c>
      <c r="BU196">
        <v>-4.2648743800000002</v>
      </c>
      <c r="BV196">
        <v>0.17994256</v>
      </c>
      <c r="BW196">
        <v>2.5512239999999999E-2</v>
      </c>
      <c r="BX196">
        <v>1.7140852600000001</v>
      </c>
      <c r="BY196">
        <v>1.2451467300000001</v>
      </c>
      <c r="BZ196">
        <v>4.38303536</v>
      </c>
      <c r="CA196">
        <v>1.0542348399999999</v>
      </c>
      <c r="CB196">
        <v>2.36271349</v>
      </c>
      <c r="CC196">
        <v>0</v>
      </c>
      <c r="CD196">
        <v>1.26633956</v>
      </c>
      <c r="CE196">
        <v>1.2966537600000001</v>
      </c>
      <c r="CF196">
        <v>-0.34830556000000001</v>
      </c>
      <c r="CG196">
        <v>0.60595251999999999</v>
      </c>
      <c r="CH196">
        <v>-0.27080598</v>
      </c>
      <c r="CI196">
        <v>0.69837139000000004</v>
      </c>
      <c r="CJ196">
        <v>2.3914729999999999E-2</v>
      </c>
      <c r="CK196">
        <v>-0.35324707</v>
      </c>
      <c r="CL196">
        <v>-4.8291489999999999E-2</v>
      </c>
      <c r="CM196">
        <v>0.58076517999999999</v>
      </c>
      <c r="CN196">
        <v>0.72541518999999999</v>
      </c>
      <c r="CO196">
        <v>-0.20022939000000001</v>
      </c>
      <c r="CP196">
        <v>-0.43475793000000001</v>
      </c>
      <c r="CQ196">
        <v>0.34422587999999998</v>
      </c>
      <c r="CR196">
        <v>-0.48495226000000002</v>
      </c>
      <c r="CS196">
        <v>0.18250256000000001</v>
      </c>
      <c r="CT196">
        <v>-0.16623276000000001</v>
      </c>
      <c r="CU196">
        <v>-9.4743999999999995E-2</v>
      </c>
      <c r="CV196">
        <v>-1.1689752</v>
      </c>
      <c r="CW196">
        <v>-0.52188942000000005</v>
      </c>
      <c r="CX196">
        <v>0.65815442999999996</v>
      </c>
      <c r="CY196">
        <v>9.3649330000000003E-2</v>
      </c>
      <c r="CZ196">
        <v>-0.16819777</v>
      </c>
      <c r="DA196">
        <v>-0.25450494000000001</v>
      </c>
      <c r="DB196">
        <v>0.25513289</v>
      </c>
      <c r="DC196">
        <v>2.5920289999999999E-2</v>
      </c>
      <c r="DD196">
        <v>-2.5292350000000002E-2</v>
      </c>
      <c r="DE196">
        <v>0.26950531</v>
      </c>
      <c r="DF196">
        <v>-0.26887736000000001</v>
      </c>
      <c r="DG196">
        <v>0.1029841</v>
      </c>
      <c r="DH196">
        <v>-0.10235616</v>
      </c>
      <c r="DI196">
        <v>-0.19042195000000001</v>
      </c>
      <c r="DJ196">
        <v>7.7531719999999998E-2</v>
      </c>
      <c r="DK196">
        <v>-0.19522661999999999</v>
      </c>
      <c r="DL196">
        <v>-0.13095082</v>
      </c>
      <c r="DM196">
        <v>-6.0513240000000003E-2</v>
      </c>
      <c r="DN196">
        <v>0.50020885000000004</v>
      </c>
      <c r="DO196">
        <v>0.35778246000000002</v>
      </c>
      <c r="DP196">
        <v>-0.64273818000000005</v>
      </c>
      <c r="DQ196">
        <v>0.94671483000000001</v>
      </c>
      <c r="DR196">
        <v>-0.66113116000000005</v>
      </c>
      <c r="DS196">
        <v>7.7932630000000003E-2</v>
      </c>
      <c r="DT196">
        <v>-0.79014932000000004</v>
      </c>
      <c r="DU196">
        <v>1.3610861400000001</v>
      </c>
      <c r="DV196" s="10">
        <v>-0.64824150000000003</v>
      </c>
      <c r="DW196" s="8" t="s">
        <v>1190</v>
      </c>
      <c r="DX196" t="s">
        <v>1191</v>
      </c>
      <c r="DY196" s="10" t="s">
        <v>396</v>
      </c>
      <c r="DZ196" s="20">
        <v>35199</v>
      </c>
      <c r="EA196" s="21">
        <v>36928</v>
      </c>
      <c r="EB196" t="s">
        <v>1192</v>
      </c>
      <c r="EC196" s="22">
        <v>44548</v>
      </c>
      <c r="ED196" t="b">
        <f t="shared" ref="ED196:ED259" si="10">F196=H196</f>
        <v>0</v>
      </c>
    </row>
    <row r="197" spans="1:134" x14ac:dyDescent="0.2">
      <c r="A197" s="8" t="s">
        <v>1193</v>
      </c>
      <c r="B197" s="8" t="s">
        <v>168</v>
      </c>
      <c r="C197" s="8" t="s">
        <v>491</v>
      </c>
      <c r="D197" s="2" t="s">
        <v>1194</v>
      </c>
      <c r="E197" s="4">
        <v>0.44017730263313898</v>
      </c>
      <c r="F197" s="28" t="b">
        <v>0</v>
      </c>
      <c r="G197" s="29">
        <f t="shared" si="8"/>
        <v>0.42477642045354735</v>
      </c>
      <c r="H197" s="5" t="b">
        <f t="shared" si="9"/>
        <v>0</v>
      </c>
      <c r="I197" s="8">
        <v>67</v>
      </c>
      <c r="J197">
        <v>0</v>
      </c>
      <c r="K197">
        <v>28</v>
      </c>
      <c r="L197">
        <v>3206</v>
      </c>
      <c r="M197">
        <v>8</v>
      </c>
      <c r="N197">
        <v>1</v>
      </c>
      <c r="O197">
        <v>50.088651316569603</v>
      </c>
      <c r="P197">
        <v>5</v>
      </c>
      <c r="Q197">
        <v>4</v>
      </c>
      <c r="R197">
        <v>2</v>
      </c>
      <c r="S197" s="10">
        <v>84.4</v>
      </c>
      <c r="T197" s="8">
        <v>1.2925892867279301</v>
      </c>
      <c r="U197">
        <v>-1.00517281761849</v>
      </c>
      <c r="V197">
        <v>0.13146588040124599</v>
      </c>
      <c r="W197">
        <v>1.99074805238671</v>
      </c>
      <c r="X197">
        <v>0.98157978018903103</v>
      </c>
      <c r="Y197">
        <v>-1.4044518876044501</v>
      </c>
      <c r="Z197">
        <v>-1.32594399695843E-2</v>
      </c>
      <c r="AA197">
        <v>1.4284752725705201</v>
      </c>
      <c r="AB197">
        <v>0.68128349962791002</v>
      </c>
      <c r="AC197">
        <v>-0.68484317603607703</v>
      </c>
      <c r="AD197" s="10">
        <v>2.0935142789223899</v>
      </c>
      <c r="AE197" s="8">
        <v>0</v>
      </c>
      <c r="AF197">
        <v>1</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1</v>
      </c>
      <c r="BA197">
        <v>0</v>
      </c>
      <c r="BB197">
        <v>1</v>
      </c>
      <c r="BC197">
        <v>0</v>
      </c>
      <c r="BD197">
        <v>1</v>
      </c>
      <c r="BE197">
        <v>1</v>
      </c>
      <c r="BF197">
        <v>0</v>
      </c>
      <c r="BG197">
        <v>0</v>
      </c>
      <c r="BH197">
        <v>0</v>
      </c>
      <c r="BI197">
        <v>1</v>
      </c>
      <c r="BJ197">
        <v>0</v>
      </c>
      <c r="BK197">
        <v>0</v>
      </c>
      <c r="BL197">
        <v>0</v>
      </c>
      <c r="BM197">
        <v>0</v>
      </c>
      <c r="BN197">
        <v>0</v>
      </c>
      <c r="BO197">
        <v>0</v>
      </c>
      <c r="BP197">
        <v>1</v>
      </c>
      <c r="BQ197">
        <v>1</v>
      </c>
      <c r="BR197">
        <v>0</v>
      </c>
      <c r="BS197">
        <v>0</v>
      </c>
      <c r="BT197" s="10">
        <v>0</v>
      </c>
      <c r="BU197">
        <v>-4.2648743800000002</v>
      </c>
      <c r="BV197">
        <v>0.17994256</v>
      </c>
      <c r="BW197">
        <v>2.5512239999999999E-2</v>
      </c>
      <c r="BX197">
        <v>1.7140852600000001</v>
      </c>
      <c r="BY197">
        <v>1.2451467300000001</v>
      </c>
      <c r="BZ197">
        <v>4.38303536</v>
      </c>
      <c r="CA197">
        <v>1.0542348399999999</v>
      </c>
      <c r="CB197">
        <v>2.36271349</v>
      </c>
      <c r="CC197">
        <v>0</v>
      </c>
      <c r="CD197">
        <v>1.26633956</v>
      </c>
      <c r="CE197">
        <v>1.2966537600000001</v>
      </c>
      <c r="CF197">
        <v>-0.34830556000000001</v>
      </c>
      <c r="CG197">
        <v>0.60595251999999999</v>
      </c>
      <c r="CH197">
        <v>-0.27080598</v>
      </c>
      <c r="CI197">
        <v>0.69837139000000004</v>
      </c>
      <c r="CJ197">
        <v>2.3914729999999999E-2</v>
      </c>
      <c r="CK197">
        <v>-0.35324707</v>
      </c>
      <c r="CL197">
        <v>-4.8291489999999999E-2</v>
      </c>
      <c r="CM197">
        <v>0.58076517999999999</v>
      </c>
      <c r="CN197">
        <v>0.72541518999999999</v>
      </c>
      <c r="CO197">
        <v>-0.20022939000000001</v>
      </c>
      <c r="CP197">
        <v>-0.43475793000000001</v>
      </c>
      <c r="CQ197">
        <v>0.34422587999999998</v>
      </c>
      <c r="CR197">
        <v>-0.48495226000000002</v>
      </c>
      <c r="CS197">
        <v>0.18250256000000001</v>
      </c>
      <c r="CT197">
        <v>-0.16623276000000001</v>
      </c>
      <c r="CU197">
        <v>-9.4743999999999995E-2</v>
      </c>
      <c r="CV197">
        <v>-1.1689752</v>
      </c>
      <c r="CW197">
        <v>-0.52188942000000005</v>
      </c>
      <c r="CX197">
        <v>0.65815442999999996</v>
      </c>
      <c r="CY197">
        <v>9.3649330000000003E-2</v>
      </c>
      <c r="CZ197">
        <v>-0.16819777</v>
      </c>
      <c r="DA197">
        <v>-0.25450494000000001</v>
      </c>
      <c r="DB197">
        <v>0.25513289</v>
      </c>
      <c r="DC197">
        <v>2.5920289999999999E-2</v>
      </c>
      <c r="DD197">
        <v>-2.5292350000000002E-2</v>
      </c>
      <c r="DE197">
        <v>0.26950531</v>
      </c>
      <c r="DF197">
        <v>-0.26887736000000001</v>
      </c>
      <c r="DG197">
        <v>0.1029841</v>
      </c>
      <c r="DH197">
        <v>-0.10235616</v>
      </c>
      <c r="DI197">
        <v>-0.19042195000000001</v>
      </c>
      <c r="DJ197">
        <v>7.7531719999999998E-2</v>
      </c>
      <c r="DK197">
        <v>-0.19522661999999999</v>
      </c>
      <c r="DL197">
        <v>-0.13095082</v>
      </c>
      <c r="DM197">
        <v>-6.0513240000000003E-2</v>
      </c>
      <c r="DN197">
        <v>0.50020885000000004</v>
      </c>
      <c r="DO197">
        <v>0.35778246000000002</v>
      </c>
      <c r="DP197">
        <v>-0.64273818000000005</v>
      </c>
      <c r="DQ197">
        <v>0.94671483000000001</v>
      </c>
      <c r="DR197">
        <v>-0.66113116000000005</v>
      </c>
      <c r="DS197">
        <v>7.7932630000000003E-2</v>
      </c>
      <c r="DT197">
        <v>-0.79014932000000004</v>
      </c>
      <c r="DU197">
        <v>1.3610861400000001</v>
      </c>
      <c r="DV197" s="10">
        <v>-0.64824150000000003</v>
      </c>
      <c r="DW197" s="8" t="s">
        <v>1195</v>
      </c>
      <c r="DX197" t="s">
        <v>1196</v>
      </c>
      <c r="DY197" s="10" t="s">
        <v>1197</v>
      </c>
      <c r="DZ197" s="20">
        <v>37155</v>
      </c>
      <c r="EA197" s="21">
        <v>37414</v>
      </c>
      <c r="EB197" t="s">
        <v>1198</v>
      </c>
      <c r="EC197" s="22">
        <v>44709</v>
      </c>
      <c r="ED197" t="b">
        <f t="shared" si="10"/>
        <v>1</v>
      </c>
    </row>
    <row r="198" spans="1:134" x14ac:dyDescent="0.2">
      <c r="A198" s="8" t="s">
        <v>1199</v>
      </c>
      <c r="B198" s="8" t="s">
        <v>127</v>
      </c>
      <c r="C198" s="8" t="s">
        <v>181</v>
      </c>
      <c r="D198" s="2" t="s">
        <v>1200</v>
      </c>
      <c r="E198" s="4">
        <v>0.46372715497064398</v>
      </c>
      <c r="F198" s="28" t="b">
        <v>0</v>
      </c>
      <c r="G198" s="29">
        <f t="shared" ref="G198:G261" si="11">1/(1+EXP(-(SUMPRODUCT(T198:BT198,BV198:DV198)+BU198)))</f>
        <v>0.81270936276575678</v>
      </c>
      <c r="H198" s="5" t="b">
        <f t="shared" si="9"/>
        <v>1</v>
      </c>
      <c r="I198" s="8">
        <v>52</v>
      </c>
      <c r="J198">
        <v>1</v>
      </c>
      <c r="K198">
        <v>15</v>
      </c>
      <c r="L198">
        <v>1722</v>
      </c>
      <c r="M198">
        <v>8</v>
      </c>
      <c r="N198">
        <v>5</v>
      </c>
      <c r="O198">
        <v>94.363577485321997</v>
      </c>
      <c r="P198">
        <v>2</v>
      </c>
      <c r="Q198">
        <v>3</v>
      </c>
      <c r="R198">
        <v>2</v>
      </c>
      <c r="S198" s="10">
        <v>75.5</v>
      </c>
      <c r="T198" s="8">
        <v>-0.116483336885366</v>
      </c>
      <c r="U198">
        <v>7.5957643648752104E-3</v>
      </c>
      <c r="V198">
        <v>-1.5481964736195899</v>
      </c>
      <c r="W198">
        <v>0.26077278763400102</v>
      </c>
      <c r="X198">
        <v>0.98157978018903103</v>
      </c>
      <c r="Y198">
        <v>1.38181348148064</v>
      </c>
      <c r="Z198">
        <v>1.51027156042482</v>
      </c>
      <c r="AA198">
        <v>-0.70092886045385905</v>
      </c>
      <c r="AB198">
        <v>-4.5418899975194001E-2</v>
      </c>
      <c r="AC198">
        <v>-0.68484317603607703</v>
      </c>
      <c r="AD198" s="10">
        <v>0.173155909181676</v>
      </c>
      <c r="AE198" s="8">
        <v>0</v>
      </c>
      <c r="AF198">
        <v>0</v>
      </c>
      <c r="AG198">
        <v>0</v>
      </c>
      <c r="AH198">
        <v>0</v>
      </c>
      <c r="AI198">
        <v>0</v>
      </c>
      <c r="AJ198">
        <v>0</v>
      </c>
      <c r="AK198">
        <v>0</v>
      </c>
      <c r="AL198">
        <v>0</v>
      </c>
      <c r="AM198">
        <v>0</v>
      </c>
      <c r="AN198">
        <v>0</v>
      </c>
      <c r="AO198">
        <v>0</v>
      </c>
      <c r="AP198">
        <v>0</v>
      </c>
      <c r="AQ198">
        <v>0</v>
      </c>
      <c r="AR198">
        <v>0</v>
      </c>
      <c r="AS198">
        <v>1</v>
      </c>
      <c r="AT198">
        <v>0</v>
      </c>
      <c r="AU198">
        <v>0</v>
      </c>
      <c r="AV198">
        <v>0</v>
      </c>
      <c r="AW198">
        <v>0</v>
      </c>
      <c r="AX198">
        <v>0</v>
      </c>
      <c r="AY198">
        <v>1</v>
      </c>
      <c r="AZ198">
        <v>0</v>
      </c>
      <c r="BA198">
        <v>1</v>
      </c>
      <c r="BB198">
        <v>0</v>
      </c>
      <c r="BC198">
        <v>1</v>
      </c>
      <c r="BD198">
        <v>0</v>
      </c>
      <c r="BE198">
        <v>0</v>
      </c>
      <c r="BF198">
        <v>1</v>
      </c>
      <c r="BG198">
        <v>0</v>
      </c>
      <c r="BH198">
        <v>0</v>
      </c>
      <c r="BI198">
        <v>0</v>
      </c>
      <c r="BJ198">
        <v>0</v>
      </c>
      <c r="BK198">
        <v>0</v>
      </c>
      <c r="BL198">
        <v>1</v>
      </c>
      <c r="BM198">
        <v>0</v>
      </c>
      <c r="BN198">
        <v>0</v>
      </c>
      <c r="BO198">
        <v>0</v>
      </c>
      <c r="BP198">
        <v>1</v>
      </c>
      <c r="BQ198">
        <v>1</v>
      </c>
      <c r="BR198">
        <v>0</v>
      </c>
      <c r="BS198">
        <v>0</v>
      </c>
      <c r="BT198" s="10">
        <v>0</v>
      </c>
      <c r="BU198">
        <v>-4.2648743800000002</v>
      </c>
      <c r="BV198">
        <v>0.17994256</v>
      </c>
      <c r="BW198">
        <v>2.5512239999999999E-2</v>
      </c>
      <c r="BX198">
        <v>1.7140852600000001</v>
      </c>
      <c r="BY198">
        <v>1.2451467300000001</v>
      </c>
      <c r="BZ198">
        <v>4.38303536</v>
      </c>
      <c r="CA198">
        <v>1.0542348399999999</v>
      </c>
      <c r="CB198">
        <v>2.36271349</v>
      </c>
      <c r="CC198">
        <v>0</v>
      </c>
      <c r="CD198">
        <v>1.26633956</v>
      </c>
      <c r="CE198">
        <v>1.2966537600000001</v>
      </c>
      <c r="CF198">
        <v>-0.34830556000000001</v>
      </c>
      <c r="CG198">
        <v>0.60595251999999999</v>
      </c>
      <c r="CH198">
        <v>-0.27080598</v>
      </c>
      <c r="CI198">
        <v>0.69837139000000004</v>
      </c>
      <c r="CJ198">
        <v>2.3914729999999999E-2</v>
      </c>
      <c r="CK198">
        <v>-0.35324707</v>
      </c>
      <c r="CL198">
        <v>-4.8291489999999999E-2</v>
      </c>
      <c r="CM198">
        <v>0.58076517999999999</v>
      </c>
      <c r="CN198">
        <v>0.72541518999999999</v>
      </c>
      <c r="CO198">
        <v>-0.20022939000000001</v>
      </c>
      <c r="CP198">
        <v>-0.43475793000000001</v>
      </c>
      <c r="CQ198">
        <v>0.34422587999999998</v>
      </c>
      <c r="CR198">
        <v>-0.48495226000000002</v>
      </c>
      <c r="CS198">
        <v>0.18250256000000001</v>
      </c>
      <c r="CT198">
        <v>-0.16623276000000001</v>
      </c>
      <c r="CU198">
        <v>-9.4743999999999995E-2</v>
      </c>
      <c r="CV198">
        <v>-1.1689752</v>
      </c>
      <c r="CW198">
        <v>-0.52188942000000005</v>
      </c>
      <c r="CX198">
        <v>0.65815442999999996</v>
      </c>
      <c r="CY198">
        <v>9.3649330000000003E-2</v>
      </c>
      <c r="CZ198">
        <v>-0.16819777</v>
      </c>
      <c r="DA198">
        <v>-0.25450494000000001</v>
      </c>
      <c r="DB198">
        <v>0.25513289</v>
      </c>
      <c r="DC198">
        <v>2.5920289999999999E-2</v>
      </c>
      <c r="DD198">
        <v>-2.5292350000000002E-2</v>
      </c>
      <c r="DE198">
        <v>0.26950531</v>
      </c>
      <c r="DF198">
        <v>-0.26887736000000001</v>
      </c>
      <c r="DG198">
        <v>0.1029841</v>
      </c>
      <c r="DH198">
        <v>-0.10235616</v>
      </c>
      <c r="DI198">
        <v>-0.19042195000000001</v>
      </c>
      <c r="DJ198">
        <v>7.7531719999999998E-2</v>
      </c>
      <c r="DK198">
        <v>-0.19522661999999999</v>
      </c>
      <c r="DL198">
        <v>-0.13095082</v>
      </c>
      <c r="DM198">
        <v>-6.0513240000000003E-2</v>
      </c>
      <c r="DN198">
        <v>0.50020885000000004</v>
      </c>
      <c r="DO198">
        <v>0.35778246000000002</v>
      </c>
      <c r="DP198">
        <v>-0.64273818000000005</v>
      </c>
      <c r="DQ198">
        <v>0.94671483000000001</v>
      </c>
      <c r="DR198">
        <v>-0.66113116000000005</v>
      </c>
      <c r="DS198">
        <v>7.7932630000000003E-2</v>
      </c>
      <c r="DT198">
        <v>-0.79014932000000004</v>
      </c>
      <c r="DU198">
        <v>1.3610861400000001</v>
      </c>
      <c r="DV198" s="10">
        <v>-0.64824150000000003</v>
      </c>
      <c r="DW198" s="8" t="s">
        <v>1201</v>
      </c>
      <c r="DX198" t="s">
        <v>1202</v>
      </c>
      <c r="DY198" s="10" t="s">
        <v>625</v>
      </c>
      <c r="DZ198" s="20">
        <v>37085</v>
      </c>
      <c r="EA198" s="21">
        <v>37708</v>
      </c>
      <c r="EB198" t="s">
        <v>1203</v>
      </c>
      <c r="EC198" s="22">
        <v>44354</v>
      </c>
      <c r="ED198" t="b">
        <f t="shared" si="10"/>
        <v>0</v>
      </c>
    </row>
    <row r="199" spans="1:134" x14ac:dyDescent="0.2">
      <c r="A199" s="8" t="s">
        <v>1204</v>
      </c>
      <c r="B199" s="8" t="s">
        <v>168</v>
      </c>
      <c r="C199" s="8" t="s">
        <v>147</v>
      </c>
      <c r="D199" s="2" t="s">
        <v>1205</v>
      </c>
      <c r="E199" s="4">
        <v>0.63241130047267302</v>
      </c>
      <c r="F199" s="28" t="b">
        <v>1</v>
      </c>
      <c r="G199" s="29">
        <f t="shared" si="11"/>
        <v>4.9086479125235184E-5</v>
      </c>
      <c r="H199" s="5" t="b">
        <f t="shared" si="9"/>
        <v>0</v>
      </c>
      <c r="I199" s="8">
        <v>53</v>
      </c>
      <c r="J199">
        <v>0</v>
      </c>
      <c r="K199">
        <v>38</v>
      </c>
      <c r="L199">
        <v>1257</v>
      </c>
      <c r="M199">
        <v>1</v>
      </c>
      <c r="N199">
        <v>1</v>
      </c>
      <c r="O199">
        <v>76.205650236336893</v>
      </c>
      <c r="P199">
        <v>2</v>
      </c>
      <c r="Q199">
        <v>2</v>
      </c>
      <c r="R199">
        <v>1</v>
      </c>
      <c r="S199" s="10">
        <v>71</v>
      </c>
      <c r="T199" s="8">
        <v>-2.2545161977812998E-2</v>
      </c>
      <c r="U199">
        <v>-1.00517281761849</v>
      </c>
      <c r="V199">
        <v>1.4235138450326601</v>
      </c>
      <c r="W199">
        <v>-0.28130167200886302</v>
      </c>
      <c r="X199">
        <v>-1.2456676951183301</v>
      </c>
      <c r="Y199">
        <v>-1.4044518876044501</v>
      </c>
      <c r="Z199">
        <v>0.88544465588535703</v>
      </c>
      <c r="AA199">
        <v>-0.70092886045385905</v>
      </c>
      <c r="AB199">
        <v>-0.772121299578298</v>
      </c>
      <c r="AC199">
        <v>-1.38724643350897</v>
      </c>
      <c r="AD199" s="10">
        <v>-0.79781180585576505</v>
      </c>
      <c r="AE199" s="8">
        <v>0</v>
      </c>
      <c r="AF199">
        <v>0</v>
      </c>
      <c r="AG199">
        <v>0</v>
      </c>
      <c r="AH199">
        <v>0</v>
      </c>
      <c r="AI199">
        <v>0</v>
      </c>
      <c r="AJ199">
        <v>0</v>
      </c>
      <c r="AK199">
        <v>1</v>
      </c>
      <c r="AL199">
        <v>0</v>
      </c>
      <c r="AM199">
        <v>0</v>
      </c>
      <c r="AN199">
        <v>0</v>
      </c>
      <c r="AO199">
        <v>0</v>
      </c>
      <c r="AP199">
        <v>0</v>
      </c>
      <c r="AQ199">
        <v>0</v>
      </c>
      <c r="AR199">
        <v>0</v>
      </c>
      <c r="AS199">
        <v>0</v>
      </c>
      <c r="AT199">
        <v>0</v>
      </c>
      <c r="AU199">
        <v>0</v>
      </c>
      <c r="AV199">
        <v>0</v>
      </c>
      <c r="AW199">
        <v>0</v>
      </c>
      <c r="AX199">
        <v>0</v>
      </c>
      <c r="AY199">
        <v>1</v>
      </c>
      <c r="AZ199">
        <v>0</v>
      </c>
      <c r="BA199">
        <v>1</v>
      </c>
      <c r="BB199">
        <v>0</v>
      </c>
      <c r="BC199">
        <v>0</v>
      </c>
      <c r="BD199">
        <v>1</v>
      </c>
      <c r="BE199">
        <v>0</v>
      </c>
      <c r="BF199">
        <v>1</v>
      </c>
      <c r="BG199">
        <v>0</v>
      </c>
      <c r="BH199">
        <v>0</v>
      </c>
      <c r="BI199">
        <v>0</v>
      </c>
      <c r="BJ199">
        <v>0</v>
      </c>
      <c r="BK199">
        <v>1</v>
      </c>
      <c r="BL199">
        <v>0</v>
      </c>
      <c r="BM199">
        <v>1</v>
      </c>
      <c r="BN199">
        <v>0</v>
      </c>
      <c r="BO199">
        <v>0</v>
      </c>
      <c r="BP199">
        <v>0</v>
      </c>
      <c r="BQ199">
        <v>0</v>
      </c>
      <c r="BR199">
        <v>0</v>
      </c>
      <c r="BS199">
        <v>0</v>
      </c>
      <c r="BT199" s="10">
        <v>1</v>
      </c>
      <c r="BU199">
        <v>-4.2648743800000002</v>
      </c>
      <c r="BV199">
        <v>0.17994256</v>
      </c>
      <c r="BW199">
        <v>2.5512239999999999E-2</v>
      </c>
      <c r="BX199">
        <v>1.7140852600000001</v>
      </c>
      <c r="BY199">
        <v>1.2451467300000001</v>
      </c>
      <c r="BZ199">
        <v>4.38303536</v>
      </c>
      <c r="CA199">
        <v>1.0542348399999999</v>
      </c>
      <c r="CB199">
        <v>2.36271349</v>
      </c>
      <c r="CC199">
        <v>0</v>
      </c>
      <c r="CD199">
        <v>1.26633956</v>
      </c>
      <c r="CE199">
        <v>1.2966537600000001</v>
      </c>
      <c r="CF199">
        <v>-0.34830556000000001</v>
      </c>
      <c r="CG199">
        <v>0.60595251999999999</v>
      </c>
      <c r="CH199">
        <v>-0.27080598</v>
      </c>
      <c r="CI199">
        <v>0.69837139000000004</v>
      </c>
      <c r="CJ199">
        <v>2.3914729999999999E-2</v>
      </c>
      <c r="CK199">
        <v>-0.35324707</v>
      </c>
      <c r="CL199">
        <v>-4.8291489999999999E-2</v>
      </c>
      <c r="CM199">
        <v>0.58076517999999999</v>
      </c>
      <c r="CN199">
        <v>0.72541518999999999</v>
      </c>
      <c r="CO199">
        <v>-0.20022939000000001</v>
      </c>
      <c r="CP199">
        <v>-0.43475793000000001</v>
      </c>
      <c r="CQ199">
        <v>0.34422587999999998</v>
      </c>
      <c r="CR199">
        <v>-0.48495226000000002</v>
      </c>
      <c r="CS199">
        <v>0.18250256000000001</v>
      </c>
      <c r="CT199">
        <v>-0.16623276000000001</v>
      </c>
      <c r="CU199">
        <v>-9.4743999999999995E-2</v>
      </c>
      <c r="CV199">
        <v>-1.1689752</v>
      </c>
      <c r="CW199">
        <v>-0.52188942000000005</v>
      </c>
      <c r="CX199">
        <v>0.65815442999999996</v>
      </c>
      <c r="CY199">
        <v>9.3649330000000003E-2</v>
      </c>
      <c r="CZ199">
        <v>-0.16819777</v>
      </c>
      <c r="DA199">
        <v>-0.25450494000000001</v>
      </c>
      <c r="DB199">
        <v>0.25513289</v>
      </c>
      <c r="DC199">
        <v>2.5920289999999999E-2</v>
      </c>
      <c r="DD199">
        <v>-2.5292350000000002E-2</v>
      </c>
      <c r="DE199">
        <v>0.26950531</v>
      </c>
      <c r="DF199">
        <v>-0.26887736000000001</v>
      </c>
      <c r="DG199">
        <v>0.1029841</v>
      </c>
      <c r="DH199">
        <v>-0.10235616</v>
      </c>
      <c r="DI199">
        <v>-0.19042195000000001</v>
      </c>
      <c r="DJ199">
        <v>7.7531719999999998E-2</v>
      </c>
      <c r="DK199">
        <v>-0.19522661999999999</v>
      </c>
      <c r="DL199">
        <v>-0.13095082</v>
      </c>
      <c r="DM199">
        <v>-6.0513240000000003E-2</v>
      </c>
      <c r="DN199">
        <v>0.50020885000000004</v>
      </c>
      <c r="DO199">
        <v>0.35778246000000002</v>
      </c>
      <c r="DP199">
        <v>-0.64273818000000005</v>
      </c>
      <c r="DQ199">
        <v>0.94671483000000001</v>
      </c>
      <c r="DR199">
        <v>-0.66113116000000005</v>
      </c>
      <c r="DS199">
        <v>7.7932630000000003E-2</v>
      </c>
      <c r="DT199">
        <v>-0.79014932000000004</v>
      </c>
      <c r="DU199">
        <v>1.3610861400000001</v>
      </c>
      <c r="DV199" s="10">
        <v>-0.64824150000000003</v>
      </c>
      <c r="DW199" s="8" t="s">
        <v>1206</v>
      </c>
      <c r="DX199" t="s">
        <v>1207</v>
      </c>
      <c r="DY199" s="10" t="s">
        <v>619</v>
      </c>
      <c r="DZ199" s="20">
        <v>35072</v>
      </c>
      <c r="EA199" s="21">
        <v>36021</v>
      </c>
      <c r="EB199" t="s">
        <v>1208</v>
      </c>
      <c r="EC199" s="22">
        <v>45172</v>
      </c>
      <c r="ED199" t="b">
        <f t="shared" si="10"/>
        <v>0</v>
      </c>
    </row>
    <row r="200" spans="1:134" x14ac:dyDescent="0.2">
      <c r="A200" s="8" t="s">
        <v>1209</v>
      </c>
      <c r="B200" s="8" t="s">
        <v>168</v>
      </c>
      <c r="C200" s="8" t="s">
        <v>188</v>
      </c>
      <c r="D200" s="2" t="s">
        <v>1210</v>
      </c>
      <c r="E200" s="4">
        <v>0.47679721900879801</v>
      </c>
      <c r="F200" s="28" t="b">
        <v>0</v>
      </c>
      <c r="G200" s="29">
        <f t="shared" si="11"/>
        <v>3.4090261269951676E-2</v>
      </c>
      <c r="H200" s="5" t="b">
        <f t="shared" si="9"/>
        <v>0</v>
      </c>
      <c r="I200" s="8">
        <v>61</v>
      </c>
      <c r="J200">
        <v>3</v>
      </c>
      <c r="K200">
        <v>30</v>
      </c>
      <c r="L200">
        <v>2850</v>
      </c>
      <c r="M200">
        <v>5</v>
      </c>
      <c r="N200">
        <v>2</v>
      </c>
      <c r="O200">
        <v>58.398609504398998</v>
      </c>
      <c r="P200">
        <v>1</v>
      </c>
      <c r="Q200">
        <v>3</v>
      </c>
      <c r="R200">
        <v>2</v>
      </c>
      <c r="S200" s="10">
        <v>75.8</v>
      </c>
      <c r="T200" s="8">
        <v>0.72896023728261505</v>
      </c>
      <c r="U200">
        <v>2.03313292833161</v>
      </c>
      <c r="V200">
        <v>0.38987547332752898</v>
      </c>
      <c r="W200">
        <v>1.5757405090902401</v>
      </c>
      <c r="X200">
        <v>2.70451479144465E-2</v>
      </c>
      <c r="Y200">
        <v>-0.70788554533318204</v>
      </c>
      <c r="Z200">
        <v>0.27269200042095498</v>
      </c>
      <c r="AA200">
        <v>-1.4107302381286499</v>
      </c>
      <c r="AB200">
        <v>-4.5418899975194001E-2</v>
      </c>
      <c r="AC200">
        <v>-0.68484317603607703</v>
      </c>
      <c r="AD200" s="10">
        <v>0.23788709018417101</v>
      </c>
      <c r="AE200" s="8">
        <v>0</v>
      </c>
      <c r="AF200">
        <v>0</v>
      </c>
      <c r="AG200">
        <v>0</v>
      </c>
      <c r="AH200">
        <v>0</v>
      </c>
      <c r="AI200">
        <v>0</v>
      </c>
      <c r="AJ200">
        <v>0</v>
      </c>
      <c r="AK200">
        <v>0</v>
      </c>
      <c r="AL200">
        <v>0</v>
      </c>
      <c r="AM200">
        <v>0</v>
      </c>
      <c r="AN200">
        <v>0</v>
      </c>
      <c r="AO200">
        <v>0</v>
      </c>
      <c r="AP200">
        <v>0</v>
      </c>
      <c r="AQ200">
        <v>0</v>
      </c>
      <c r="AR200">
        <v>1</v>
      </c>
      <c r="AS200">
        <v>0</v>
      </c>
      <c r="AT200">
        <v>0</v>
      </c>
      <c r="AU200">
        <v>0</v>
      </c>
      <c r="AV200">
        <v>0</v>
      </c>
      <c r="AW200">
        <v>0</v>
      </c>
      <c r="AX200">
        <v>0</v>
      </c>
      <c r="AY200">
        <v>0</v>
      </c>
      <c r="AZ200">
        <v>1</v>
      </c>
      <c r="BA200">
        <v>0</v>
      </c>
      <c r="BB200">
        <v>1</v>
      </c>
      <c r="BC200">
        <v>0</v>
      </c>
      <c r="BD200">
        <v>1</v>
      </c>
      <c r="BE200">
        <v>1</v>
      </c>
      <c r="BF200">
        <v>0</v>
      </c>
      <c r="BG200">
        <v>0</v>
      </c>
      <c r="BH200">
        <v>0</v>
      </c>
      <c r="BI200">
        <v>1</v>
      </c>
      <c r="BJ200">
        <v>0</v>
      </c>
      <c r="BK200">
        <v>0</v>
      </c>
      <c r="BL200">
        <v>0</v>
      </c>
      <c r="BM200">
        <v>0</v>
      </c>
      <c r="BN200">
        <v>0</v>
      </c>
      <c r="BO200">
        <v>0</v>
      </c>
      <c r="BP200">
        <v>1</v>
      </c>
      <c r="BQ200">
        <v>1</v>
      </c>
      <c r="BR200">
        <v>0</v>
      </c>
      <c r="BS200">
        <v>0</v>
      </c>
      <c r="BT200" s="10">
        <v>0</v>
      </c>
      <c r="BU200">
        <v>-4.2648743800000002</v>
      </c>
      <c r="BV200">
        <v>0.17994256</v>
      </c>
      <c r="BW200">
        <v>2.5512239999999999E-2</v>
      </c>
      <c r="BX200">
        <v>1.7140852600000001</v>
      </c>
      <c r="BY200">
        <v>1.2451467300000001</v>
      </c>
      <c r="BZ200">
        <v>4.38303536</v>
      </c>
      <c r="CA200">
        <v>1.0542348399999999</v>
      </c>
      <c r="CB200">
        <v>2.36271349</v>
      </c>
      <c r="CC200">
        <v>0</v>
      </c>
      <c r="CD200">
        <v>1.26633956</v>
      </c>
      <c r="CE200">
        <v>1.2966537600000001</v>
      </c>
      <c r="CF200">
        <v>-0.34830556000000001</v>
      </c>
      <c r="CG200">
        <v>0.60595251999999999</v>
      </c>
      <c r="CH200">
        <v>-0.27080598</v>
      </c>
      <c r="CI200">
        <v>0.69837139000000004</v>
      </c>
      <c r="CJ200">
        <v>2.3914729999999999E-2</v>
      </c>
      <c r="CK200">
        <v>-0.35324707</v>
      </c>
      <c r="CL200">
        <v>-4.8291489999999999E-2</v>
      </c>
      <c r="CM200">
        <v>0.58076517999999999</v>
      </c>
      <c r="CN200">
        <v>0.72541518999999999</v>
      </c>
      <c r="CO200">
        <v>-0.20022939000000001</v>
      </c>
      <c r="CP200">
        <v>-0.43475793000000001</v>
      </c>
      <c r="CQ200">
        <v>0.34422587999999998</v>
      </c>
      <c r="CR200">
        <v>-0.48495226000000002</v>
      </c>
      <c r="CS200">
        <v>0.18250256000000001</v>
      </c>
      <c r="CT200">
        <v>-0.16623276000000001</v>
      </c>
      <c r="CU200">
        <v>-9.4743999999999995E-2</v>
      </c>
      <c r="CV200">
        <v>-1.1689752</v>
      </c>
      <c r="CW200">
        <v>-0.52188942000000005</v>
      </c>
      <c r="CX200">
        <v>0.65815442999999996</v>
      </c>
      <c r="CY200">
        <v>9.3649330000000003E-2</v>
      </c>
      <c r="CZ200">
        <v>-0.16819777</v>
      </c>
      <c r="DA200">
        <v>-0.25450494000000001</v>
      </c>
      <c r="DB200">
        <v>0.25513289</v>
      </c>
      <c r="DC200">
        <v>2.5920289999999999E-2</v>
      </c>
      <c r="DD200">
        <v>-2.5292350000000002E-2</v>
      </c>
      <c r="DE200">
        <v>0.26950531</v>
      </c>
      <c r="DF200">
        <v>-0.26887736000000001</v>
      </c>
      <c r="DG200">
        <v>0.1029841</v>
      </c>
      <c r="DH200">
        <v>-0.10235616</v>
      </c>
      <c r="DI200">
        <v>-0.19042195000000001</v>
      </c>
      <c r="DJ200">
        <v>7.7531719999999998E-2</v>
      </c>
      <c r="DK200">
        <v>-0.19522661999999999</v>
      </c>
      <c r="DL200">
        <v>-0.13095082</v>
      </c>
      <c r="DM200">
        <v>-6.0513240000000003E-2</v>
      </c>
      <c r="DN200">
        <v>0.50020885000000004</v>
      </c>
      <c r="DO200">
        <v>0.35778246000000002</v>
      </c>
      <c r="DP200">
        <v>-0.64273818000000005</v>
      </c>
      <c r="DQ200">
        <v>0.94671483000000001</v>
      </c>
      <c r="DR200">
        <v>-0.66113116000000005</v>
      </c>
      <c r="DS200">
        <v>7.7932630000000003E-2</v>
      </c>
      <c r="DT200">
        <v>-0.79014932000000004</v>
      </c>
      <c r="DU200">
        <v>1.3610861400000001</v>
      </c>
      <c r="DV200" s="10">
        <v>-0.64824150000000003</v>
      </c>
      <c r="DW200" s="8" t="s">
        <v>1211</v>
      </c>
      <c r="DX200" t="s">
        <v>1212</v>
      </c>
      <c r="DY200" s="10" t="s">
        <v>1213</v>
      </c>
      <c r="DZ200" s="20">
        <v>35985</v>
      </c>
      <c r="EA200" s="21">
        <v>36212</v>
      </c>
      <c r="EB200" t="s">
        <v>1214</v>
      </c>
      <c r="EC200" s="22">
        <v>43771</v>
      </c>
      <c r="ED200" t="b">
        <f t="shared" si="10"/>
        <v>1</v>
      </c>
    </row>
    <row r="201" spans="1:134" x14ac:dyDescent="0.2">
      <c r="A201" s="8" t="s">
        <v>1215</v>
      </c>
      <c r="B201" s="8" t="s">
        <v>119</v>
      </c>
      <c r="C201" s="8" t="s">
        <v>181</v>
      </c>
      <c r="D201" s="2" t="s">
        <v>1216</v>
      </c>
      <c r="E201" s="4">
        <v>0.30866359892464201</v>
      </c>
      <c r="F201" s="28" t="b">
        <v>0</v>
      </c>
      <c r="G201" s="29">
        <f t="shared" si="11"/>
        <v>0.36686314105417306</v>
      </c>
      <c r="H201" s="5" t="b">
        <f t="shared" si="9"/>
        <v>0</v>
      </c>
      <c r="I201" s="8">
        <v>35</v>
      </c>
      <c r="J201">
        <v>1</v>
      </c>
      <c r="K201">
        <v>16</v>
      </c>
      <c r="L201">
        <v>455</v>
      </c>
      <c r="M201">
        <v>10</v>
      </c>
      <c r="N201">
        <v>3</v>
      </c>
      <c r="O201">
        <v>46.8734661289879</v>
      </c>
      <c r="P201">
        <v>4</v>
      </c>
      <c r="Q201">
        <v>5</v>
      </c>
      <c r="R201">
        <v>3</v>
      </c>
      <c r="S201" s="10">
        <v>73.599999999999994</v>
      </c>
      <c r="T201" s="8">
        <v>-1.7134323103137701</v>
      </c>
      <c r="U201">
        <v>7.5957643648752104E-3</v>
      </c>
      <c r="V201">
        <v>-1.4189916771564499</v>
      </c>
      <c r="W201">
        <v>-1.2162343959520401</v>
      </c>
      <c r="X201">
        <v>1.61793620170542</v>
      </c>
      <c r="Y201">
        <v>-1.13192030619081E-2</v>
      </c>
      <c r="Z201">
        <v>-0.12389619826973999</v>
      </c>
      <c r="AA201">
        <v>0.71867389489572897</v>
      </c>
      <c r="AB201">
        <v>1.4079858992310099</v>
      </c>
      <c r="AC201">
        <v>1.7560081436822399E-2</v>
      </c>
      <c r="AD201" s="10">
        <v>-0.23680823716746699</v>
      </c>
      <c r="AE201" s="8">
        <v>0</v>
      </c>
      <c r="AF201">
        <v>0</v>
      </c>
      <c r="AG201">
        <v>0</v>
      </c>
      <c r="AH201">
        <v>0</v>
      </c>
      <c r="AI201">
        <v>0</v>
      </c>
      <c r="AJ201">
        <v>0</v>
      </c>
      <c r="AK201">
        <v>0</v>
      </c>
      <c r="AL201">
        <v>0</v>
      </c>
      <c r="AM201">
        <v>0</v>
      </c>
      <c r="AN201">
        <v>0</v>
      </c>
      <c r="AO201">
        <v>0</v>
      </c>
      <c r="AP201">
        <v>0</v>
      </c>
      <c r="AQ201">
        <v>0</v>
      </c>
      <c r="AR201">
        <v>0</v>
      </c>
      <c r="AS201">
        <v>0</v>
      </c>
      <c r="AT201">
        <v>1</v>
      </c>
      <c r="AU201">
        <v>0</v>
      </c>
      <c r="AV201">
        <v>0</v>
      </c>
      <c r="AW201">
        <v>0</v>
      </c>
      <c r="AX201">
        <v>0</v>
      </c>
      <c r="AY201">
        <v>1</v>
      </c>
      <c r="AZ201">
        <v>0</v>
      </c>
      <c r="BA201">
        <v>0</v>
      </c>
      <c r="BB201">
        <v>1</v>
      </c>
      <c r="BC201">
        <v>1</v>
      </c>
      <c r="BD201">
        <v>0</v>
      </c>
      <c r="BE201">
        <v>1</v>
      </c>
      <c r="BF201">
        <v>0</v>
      </c>
      <c r="BG201">
        <v>0</v>
      </c>
      <c r="BH201">
        <v>0</v>
      </c>
      <c r="BI201">
        <v>0</v>
      </c>
      <c r="BJ201">
        <v>0</v>
      </c>
      <c r="BK201">
        <v>1</v>
      </c>
      <c r="BL201">
        <v>0</v>
      </c>
      <c r="BM201">
        <v>1</v>
      </c>
      <c r="BN201">
        <v>0</v>
      </c>
      <c r="BO201">
        <v>0</v>
      </c>
      <c r="BP201">
        <v>0</v>
      </c>
      <c r="BQ201">
        <v>1</v>
      </c>
      <c r="BR201">
        <v>0</v>
      </c>
      <c r="BS201">
        <v>0</v>
      </c>
      <c r="BT201" s="10">
        <v>0</v>
      </c>
      <c r="BU201">
        <v>-4.2648743800000002</v>
      </c>
      <c r="BV201">
        <v>0.17994256</v>
      </c>
      <c r="BW201">
        <v>2.5512239999999999E-2</v>
      </c>
      <c r="BX201">
        <v>1.7140852600000001</v>
      </c>
      <c r="BY201">
        <v>1.2451467300000001</v>
      </c>
      <c r="BZ201">
        <v>4.38303536</v>
      </c>
      <c r="CA201">
        <v>1.0542348399999999</v>
      </c>
      <c r="CB201">
        <v>2.36271349</v>
      </c>
      <c r="CC201">
        <v>0</v>
      </c>
      <c r="CD201">
        <v>1.26633956</v>
      </c>
      <c r="CE201">
        <v>1.2966537600000001</v>
      </c>
      <c r="CF201">
        <v>-0.34830556000000001</v>
      </c>
      <c r="CG201">
        <v>0.60595251999999999</v>
      </c>
      <c r="CH201">
        <v>-0.27080598</v>
      </c>
      <c r="CI201">
        <v>0.69837139000000004</v>
      </c>
      <c r="CJ201">
        <v>2.3914729999999999E-2</v>
      </c>
      <c r="CK201">
        <v>-0.35324707</v>
      </c>
      <c r="CL201">
        <v>-4.8291489999999999E-2</v>
      </c>
      <c r="CM201">
        <v>0.58076517999999999</v>
      </c>
      <c r="CN201">
        <v>0.72541518999999999</v>
      </c>
      <c r="CO201">
        <v>-0.20022939000000001</v>
      </c>
      <c r="CP201">
        <v>-0.43475793000000001</v>
      </c>
      <c r="CQ201">
        <v>0.34422587999999998</v>
      </c>
      <c r="CR201">
        <v>-0.48495226000000002</v>
      </c>
      <c r="CS201">
        <v>0.18250256000000001</v>
      </c>
      <c r="CT201">
        <v>-0.16623276000000001</v>
      </c>
      <c r="CU201">
        <v>-9.4743999999999995E-2</v>
      </c>
      <c r="CV201">
        <v>-1.1689752</v>
      </c>
      <c r="CW201">
        <v>-0.52188942000000005</v>
      </c>
      <c r="CX201">
        <v>0.65815442999999996</v>
      </c>
      <c r="CY201">
        <v>9.3649330000000003E-2</v>
      </c>
      <c r="CZ201">
        <v>-0.16819777</v>
      </c>
      <c r="DA201">
        <v>-0.25450494000000001</v>
      </c>
      <c r="DB201">
        <v>0.25513289</v>
      </c>
      <c r="DC201">
        <v>2.5920289999999999E-2</v>
      </c>
      <c r="DD201">
        <v>-2.5292350000000002E-2</v>
      </c>
      <c r="DE201">
        <v>0.26950531</v>
      </c>
      <c r="DF201">
        <v>-0.26887736000000001</v>
      </c>
      <c r="DG201">
        <v>0.1029841</v>
      </c>
      <c r="DH201">
        <v>-0.10235616</v>
      </c>
      <c r="DI201">
        <v>-0.19042195000000001</v>
      </c>
      <c r="DJ201">
        <v>7.7531719999999998E-2</v>
      </c>
      <c r="DK201">
        <v>-0.19522661999999999</v>
      </c>
      <c r="DL201">
        <v>-0.13095082</v>
      </c>
      <c r="DM201">
        <v>-6.0513240000000003E-2</v>
      </c>
      <c r="DN201">
        <v>0.50020885000000004</v>
      </c>
      <c r="DO201">
        <v>0.35778246000000002</v>
      </c>
      <c r="DP201">
        <v>-0.64273818000000005</v>
      </c>
      <c r="DQ201">
        <v>0.94671483000000001</v>
      </c>
      <c r="DR201">
        <v>-0.66113116000000005</v>
      </c>
      <c r="DS201">
        <v>7.7932630000000003E-2</v>
      </c>
      <c r="DT201">
        <v>-0.79014932000000004</v>
      </c>
      <c r="DU201">
        <v>1.3610861400000001</v>
      </c>
      <c r="DV201" s="10">
        <v>-0.64824150000000003</v>
      </c>
      <c r="DW201" s="8" t="s">
        <v>1217</v>
      </c>
      <c r="DX201" t="s">
        <v>1218</v>
      </c>
      <c r="DY201" s="10" t="s">
        <v>614</v>
      </c>
      <c r="DZ201" s="20">
        <v>35263</v>
      </c>
      <c r="EA201" s="21">
        <v>38488</v>
      </c>
      <c r="EB201" t="s">
        <v>1219</v>
      </c>
      <c r="EC201" s="22">
        <v>43855</v>
      </c>
      <c r="ED201" t="b">
        <f t="shared" si="10"/>
        <v>1</v>
      </c>
    </row>
    <row r="202" spans="1:134" x14ac:dyDescent="0.2">
      <c r="A202" s="8" t="s">
        <v>1220</v>
      </c>
      <c r="B202" s="8" t="s">
        <v>127</v>
      </c>
      <c r="C202" s="8" t="s">
        <v>181</v>
      </c>
      <c r="D202" s="2" t="s">
        <v>1221</v>
      </c>
      <c r="E202" s="4">
        <v>0.54673759069004102</v>
      </c>
      <c r="F202" s="28" t="b">
        <v>0</v>
      </c>
      <c r="G202" s="29">
        <f t="shared" si="11"/>
        <v>7.8361038494500552E-7</v>
      </c>
      <c r="H202" s="5" t="b">
        <f t="shared" si="9"/>
        <v>0</v>
      </c>
      <c r="I202" s="8">
        <v>37</v>
      </c>
      <c r="J202">
        <v>3</v>
      </c>
      <c r="K202">
        <v>31</v>
      </c>
      <c r="L202">
        <v>1306</v>
      </c>
      <c r="M202">
        <v>1</v>
      </c>
      <c r="N202">
        <v>2</v>
      </c>
      <c r="O202">
        <v>22.535462011687301</v>
      </c>
      <c r="P202">
        <v>1</v>
      </c>
      <c r="Q202">
        <v>2</v>
      </c>
      <c r="R202">
        <v>3</v>
      </c>
      <c r="S202" s="10">
        <v>78.599999999999994</v>
      </c>
      <c r="T202" s="8">
        <v>-1.5255559604986699</v>
      </c>
      <c r="U202">
        <v>2.03313292833161</v>
      </c>
      <c r="V202">
        <v>0.51908026979067101</v>
      </c>
      <c r="W202">
        <v>-0.22417984722929199</v>
      </c>
      <c r="X202">
        <v>-1.2456676951183301</v>
      </c>
      <c r="Y202">
        <v>-0.70788554533318204</v>
      </c>
      <c r="Z202">
        <v>-0.96138384577267</v>
      </c>
      <c r="AA202">
        <v>-1.4107302381286499</v>
      </c>
      <c r="AB202">
        <v>-0.772121299578298</v>
      </c>
      <c r="AC202">
        <v>1.7560081436822399E-2</v>
      </c>
      <c r="AD202" s="10">
        <v>0.84204477954080104</v>
      </c>
      <c r="AE202" s="8">
        <v>0</v>
      </c>
      <c r="AF202">
        <v>0</v>
      </c>
      <c r="AG202">
        <v>0</v>
      </c>
      <c r="AH202">
        <v>0</v>
      </c>
      <c r="AI202">
        <v>0</v>
      </c>
      <c r="AJ202">
        <v>0</v>
      </c>
      <c r="AK202">
        <v>0</v>
      </c>
      <c r="AL202">
        <v>0</v>
      </c>
      <c r="AM202">
        <v>0</v>
      </c>
      <c r="AN202">
        <v>0</v>
      </c>
      <c r="AO202">
        <v>0</v>
      </c>
      <c r="AP202">
        <v>0</v>
      </c>
      <c r="AQ202">
        <v>0</v>
      </c>
      <c r="AR202">
        <v>0</v>
      </c>
      <c r="AS202">
        <v>1</v>
      </c>
      <c r="AT202">
        <v>0</v>
      </c>
      <c r="AU202">
        <v>0</v>
      </c>
      <c r="AV202">
        <v>0</v>
      </c>
      <c r="AW202">
        <v>0</v>
      </c>
      <c r="AX202">
        <v>0</v>
      </c>
      <c r="AY202">
        <v>1</v>
      </c>
      <c r="AZ202">
        <v>0</v>
      </c>
      <c r="BA202">
        <v>1</v>
      </c>
      <c r="BB202">
        <v>0</v>
      </c>
      <c r="BC202">
        <v>0</v>
      </c>
      <c r="BD202">
        <v>1</v>
      </c>
      <c r="BE202">
        <v>0</v>
      </c>
      <c r="BF202">
        <v>1</v>
      </c>
      <c r="BG202">
        <v>0</v>
      </c>
      <c r="BH202">
        <v>0</v>
      </c>
      <c r="BI202">
        <v>0</v>
      </c>
      <c r="BJ202">
        <v>0</v>
      </c>
      <c r="BK202">
        <v>1</v>
      </c>
      <c r="BL202">
        <v>0</v>
      </c>
      <c r="BM202">
        <v>0</v>
      </c>
      <c r="BN202">
        <v>0</v>
      </c>
      <c r="BO202">
        <v>1</v>
      </c>
      <c r="BP202">
        <v>0</v>
      </c>
      <c r="BQ202">
        <v>0</v>
      </c>
      <c r="BR202">
        <v>0</v>
      </c>
      <c r="BS202">
        <v>0</v>
      </c>
      <c r="BT202" s="10">
        <v>1</v>
      </c>
      <c r="BU202">
        <v>-4.2648743800000002</v>
      </c>
      <c r="BV202">
        <v>0.17994256</v>
      </c>
      <c r="BW202">
        <v>2.5512239999999999E-2</v>
      </c>
      <c r="BX202">
        <v>1.7140852600000001</v>
      </c>
      <c r="BY202">
        <v>1.2451467300000001</v>
      </c>
      <c r="BZ202">
        <v>4.38303536</v>
      </c>
      <c r="CA202">
        <v>1.0542348399999999</v>
      </c>
      <c r="CB202">
        <v>2.36271349</v>
      </c>
      <c r="CC202">
        <v>0</v>
      </c>
      <c r="CD202">
        <v>1.26633956</v>
      </c>
      <c r="CE202">
        <v>1.2966537600000001</v>
      </c>
      <c r="CF202">
        <v>-0.34830556000000001</v>
      </c>
      <c r="CG202">
        <v>0.60595251999999999</v>
      </c>
      <c r="CH202">
        <v>-0.27080598</v>
      </c>
      <c r="CI202">
        <v>0.69837139000000004</v>
      </c>
      <c r="CJ202">
        <v>2.3914729999999999E-2</v>
      </c>
      <c r="CK202">
        <v>-0.35324707</v>
      </c>
      <c r="CL202">
        <v>-4.8291489999999999E-2</v>
      </c>
      <c r="CM202">
        <v>0.58076517999999999</v>
      </c>
      <c r="CN202">
        <v>0.72541518999999999</v>
      </c>
      <c r="CO202">
        <v>-0.20022939000000001</v>
      </c>
      <c r="CP202">
        <v>-0.43475793000000001</v>
      </c>
      <c r="CQ202">
        <v>0.34422587999999998</v>
      </c>
      <c r="CR202">
        <v>-0.48495226000000002</v>
      </c>
      <c r="CS202">
        <v>0.18250256000000001</v>
      </c>
      <c r="CT202">
        <v>-0.16623276000000001</v>
      </c>
      <c r="CU202">
        <v>-9.4743999999999995E-2</v>
      </c>
      <c r="CV202">
        <v>-1.1689752</v>
      </c>
      <c r="CW202">
        <v>-0.52188942000000005</v>
      </c>
      <c r="CX202">
        <v>0.65815442999999996</v>
      </c>
      <c r="CY202">
        <v>9.3649330000000003E-2</v>
      </c>
      <c r="CZ202">
        <v>-0.16819777</v>
      </c>
      <c r="DA202">
        <v>-0.25450494000000001</v>
      </c>
      <c r="DB202">
        <v>0.25513289</v>
      </c>
      <c r="DC202">
        <v>2.5920289999999999E-2</v>
      </c>
      <c r="DD202">
        <v>-2.5292350000000002E-2</v>
      </c>
      <c r="DE202">
        <v>0.26950531</v>
      </c>
      <c r="DF202">
        <v>-0.26887736000000001</v>
      </c>
      <c r="DG202">
        <v>0.1029841</v>
      </c>
      <c r="DH202">
        <v>-0.10235616</v>
      </c>
      <c r="DI202">
        <v>-0.19042195000000001</v>
      </c>
      <c r="DJ202">
        <v>7.7531719999999998E-2</v>
      </c>
      <c r="DK202">
        <v>-0.19522661999999999</v>
      </c>
      <c r="DL202">
        <v>-0.13095082</v>
      </c>
      <c r="DM202">
        <v>-6.0513240000000003E-2</v>
      </c>
      <c r="DN202">
        <v>0.50020885000000004</v>
      </c>
      <c r="DO202">
        <v>0.35778246000000002</v>
      </c>
      <c r="DP202">
        <v>-0.64273818000000005</v>
      </c>
      <c r="DQ202">
        <v>0.94671483000000001</v>
      </c>
      <c r="DR202">
        <v>-0.66113116000000005</v>
      </c>
      <c r="DS202">
        <v>7.7932630000000003E-2</v>
      </c>
      <c r="DT202">
        <v>-0.79014932000000004</v>
      </c>
      <c r="DU202">
        <v>1.3610861400000001</v>
      </c>
      <c r="DV202" s="10">
        <v>-0.64824150000000003</v>
      </c>
      <c r="DW202" s="8" t="s">
        <v>1222</v>
      </c>
      <c r="DX202" t="s">
        <v>1223</v>
      </c>
      <c r="DY202" s="10" t="s">
        <v>242</v>
      </c>
      <c r="DZ202" s="20">
        <v>34764</v>
      </c>
      <c r="EA202" s="21">
        <v>36681</v>
      </c>
      <c r="EB202" t="s">
        <v>1224</v>
      </c>
      <c r="EC202" s="22">
        <v>43918</v>
      </c>
      <c r="ED202" t="b">
        <f t="shared" si="10"/>
        <v>1</v>
      </c>
    </row>
    <row r="203" spans="1:134" x14ac:dyDescent="0.2">
      <c r="A203" s="8" t="s">
        <v>1225</v>
      </c>
      <c r="B203" s="8" t="s">
        <v>168</v>
      </c>
      <c r="C203" s="8" t="s">
        <v>154</v>
      </c>
      <c r="D203" s="2">
        <v>5723228044</v>
      </c>
      <c r="E203" s="4">
        <v>0.334292978592168</v>
      </c>
      <c r="F203" s="28" t="b">
        <v>0</v>
      </c>
      <c r="G203" s="29">
        <f t="shared" si="11"/>
        <v>3.5349028014502008E-3</v>
      </c>
      <c r="H203" s="5" t="b">
        <f t="shared" si="9"/>
        <v>0</v>
      </c>
      <c r="I203" s="8">
        <v>52</v>
      </c>
      <c r="J203">
        <v>0</v>
      </c>
      <c r="K203">
        <v>25</v>
      </c>
      <c r="L203">
        <v>1062</v>
      </c>
      <c r="M203">
        <v>8</v>
      </c>
      <c r="N203">
        <v>2</v>
      </c>
      <c r="O203">
        <v>4.6464892960842796</v>
      </c>
      <c r="P203">
        <v>4</v>
      </c>
      <c r="Q203">
        <v>4</v>
      </c>
      <c r="R203">
        <v>2</v>
      </c>
      <c r="S203" s="10">
        <v>75.5</v>
      </c>
      <c r="T203" s="8">
        <v>-0.116483336885366</v>
      </c>
      <c r="U203">
        <v>-1.00517281761849</v>
      </c>
      <c r="V203">
        <v>-0.25614850898817798</v>
      </c>
      <c r="W203">
        <v>-0.50862321960103196</v>
      </c>
      <c r="X203">
        <v>0.98157978018903103</v>
      </c>
      <c r="Y203">
        <v>-0.70788554533318204</v>
      </c>
      <c r="Z203">
        <v>-1.5769558377744599</v>
      </c>
      <c r="AA203">
        <v>0.71867389489572897</v>
      </c>
      <c r="AB203">
        <v>0.68128349962791002</v>
      </c>
      <c r="AC203">
        <v>-0.68484317603607703</v>
      </c>
      <c r="AD203" s="10">
        <v>0.173155909181676</v>
      </c>
      <c r="AE203" s="8">
        <v>0</v>
      </c>
      <c r="AF203">
        <v>0</v>
      </c>
      <c r="AG203">
        <v>0</v>
      </c>
      <c r="AH203">
        <v>0</v>
      </c>
      <c r="AI203">
        <v>0</v>
      </c>
      <c r="AJ203">
        <v>0</v>
      </c>
      <c r="AK203">
        <v>0</v>
      </c>
      <c r="AL203">
        <v>0</v>
      </c>
      <c r="AM203">
        <v>0</v>
      </c>
      <c r="AN203">
        <v>0</v>
      </c>
      <c r="AO203">
        <v>0</v>
      </c>
      <c r="AP203">
        <v>0</v>
      </c>
      <c r="AQ203">
        <v>1</v>
      </c>
      <c r="AR203">
        <v>0</v>
      </c>
      <c r="AS203">
        <v>0</v>
      </c>
      <c r="AT203">
        <v>0</v>
      </c>
      <c r="AU203">
        <v>0</v>
      </c>
      <c r="AV203">
        <v>0</v>
      </c>
      <c r="AW203">
        <v>0</v>
      </c>
      <c r="AX203">
        <v>0</v>
      </c>
      <c r="AY203">
        <v>1</v>
      </c>
      <c r="AZ203">
        <v>0</v>
      </c>
      <c r="BA203">
        <v>1</v>
      </c>
      <c r="BB203">
        <v>0</v>
      </c>
      <c r="BC203">
        <v>0</v>
      </c>
      <c r="BD203">
        <v>1</v>
      </c>
      <c r="BE203">
        <v>1</v>
      </c>
      <c r="BF203">
        <v>0</v>
      </c>
      <c r="BG203">
        <v>0</v>
      </c>
      <c r="BH203">
        <v>0</v>
      </c>
      <c r="BI203">
        <v>0</v>
      </c>
      <c r="BJ203">
        <v>0</v>
      </c>
      <c r="BK203">
        <v>0</v>
      </c>
      <c r="BL203">
        <v>1</v>
      </c>
      <c r="BM203">
        <v>1</v>
      </c>
      <c r="BN203">
        <v>0</v>
      </c>
      <c r="BO203">
        <v>0</v>
      </c>
      <c r="BP203">
        <v>0</v>
      </c>
      <c r="BQ203">
        <v>0</v>
      </c>
      <c r="BR203">
        <v>0</v>
      </c>
      <c r="BS203">
        <v>0</v>
      </c>
      <c r="BT203" s="10">
        <v>1</v>
      </c>
      <c r="BU203">
        <v>-4.2648743800000002</v>
      </c>
      <c r="BV203">
        <v>0.17994256</v>
      </c>
      <c r="BW203">
        <v>2.5512239999999999E-2</v>
      </c>
      <c r="BX203">
        <v>1.7140852600000001</v>
      </c>
      <c r="BY203">
        <v>1.2451467300000001</v>
      </c>
      <c r="BZ203">
        <v>4.38303536</v>
      </c>
      <c r="CA203">
        <v>1.0542348399999999</v>
      </c>
      <c r="CB203">
        <v>2.36271349</v>
      </c>
      <c r="CC203">
        <v>0</v>
      </c>
      <c r="CD203">
        <v>1.26633956</v>
      </c>
      <c r="CE203">
        <v>1.2966537600000001</v>
      </c>
      <c r="CF203">
        <v>-0.34830556000000001</v>
      </c>
      <c r="CG203">
        <v>0.60595251999999999</v>
      </c>
      <c r="CH203">
        <v>-0.27080598</v>
      </c>
      <c r="CI203">
        <v>0.69837139000000004</v>
      </c>
      <c r="CJ203">
        <v>2.3914729999999999E-2</v>
      </c>
      <c r="CK203">
        <v>-0.35324707</v>
      </c>
      <c r="CL203">
        <v>-4.8291489999999999E-2</v>
      </c>
      <c r="CM203">
        <v>0.58076517999999999</v>
      </c>
      <c r="CN203">
        <v>0.72541518999999999</v>
      </c>
      <c r="CO203">
        <v>-0.20022939000000001</v>
      </c>
      <c r="CP203">
        <v>-0.43475793000000001</v>
      </c>
      <c r="CQ203">
        <v>0.34422587999999998</v>
      </c>
      <c r="CR203">
        <v>-0.48495226000000002</v>
      </c>
      <c r="CS203">
        <v>0.18250256000000001</v>
      </c>
      <c r="CT203">
        <v>-0.16623276000000001</v>
      </c>
      <c r="CU203">
        <v>-9.4743999999999995E-2</v>
      </c>
      <c r="CV203">
        <v>-1.1689752</v>
      </c>
      <c r="CW203">
        <v>-0.52188942000000005</v>
      </c>
      <c r="CX203">
        <v>0.65815442999999996</v>
      </c>
      <c r="CY203">
        <v>9.3649330000000003E-2</v>
      </c>
      <c r="CZ203">
        <v>-0.16819777</v>
      </c>
      <c r="DA203">
        <v>-0.25450494000000001</v>
      </c>
      <c r="DB203">
        <v>0.25513289</v>
      </c>
      <c r="DC203">
        <v>2.5920289999999999E-2</v>
      </c>
      <c r="DD203">
        <v>-2.5292350000000002E-2</v>
      </c>
      <c r="DE203">
        <v>0.26950531</v>
      </c>
      <c r="DF203">
        <v>-0.26887736000000001</v>
      </c>
      <c r="DG203">
        <v>0.1029841</v>
      </c>
      <c r="DH203">
        <v>-0.10235616</v>
      </c>
      <c r="DI203">
        <v>-0.19042195000000001</v>
      </c>
      <c r="DJ203">
        <v>7.7531719999999998E-2</v>
      </c>
      <c r="DK203">
        <v>-0.19522661999999999</v>
      </c>
      <c r="DL203">
        <v>-0.13095082</v>
      </c>
      <c r="DM203">
        <v>-6.0513240000000003E-2</v>
      </c>
      <c r="DN203">
        <v>0.50020885000000004</v>
      </c>
      <c r="DO203">
        <v>0.35778246000000002</v>
      </c>
      <c r="DP203">
        <v>-0.64273818000000005</v>
      </c>
      <c r="DQ203">
        <v>0.94671483000000001</v>
      </c>
      <c r="DR203">
        <v>-0.66113116000000005</v>
      </c>
      <c r="DS203">
        <v>7.7932630000000003E-2</v>
      </c>
      <c r="DT203">
        <v>-0.79014932000000004</v>
      </c>
      <c r="DU203">
        <v>1.3610861400000001</v>
      </c>
      <c r="DV203" s="10">
        <v>-0.64824150000000003</v>
      </c>
      <c r="DW203" s="8" t="s">
        <v>1226</v>
      </c>
      <c r="DX203" t="s">
        <v>1227</v>
      </c>
      <c r="DY203" s="10" t="s">
        <v>1228</v>
      </c>
      <c r="DZ203" s="20">
        <v>37467</v>
      </c>
      <c r="EA203" s="21">
        <v>38589</v>
      </c>
      <c r="EB203" t="s">
        <v>1229</v>
      </c>
      <c r="EC203" s="22">
        <v>43782</v>
      </c>
      <c r="ED203" t="b">
        <f t="shared" si="10"/>
        <v>1</v>
      </c>
    </row>
    <row r="204" spans="1:134" x14ac:dyDescent="0.2">
      <c r="A204" s="8" t="s">
        <v>1230</v>
      </c>
      <c r="B204" s="8" t="s">
        <v>119</v>
      </c>
      <c r="C204" s="8" t="s">
        <v>216</v>
      </c>
      <c r="D204" s="2" t="s">
        <v>1231</v>
      </c>
      <c r="E204" s="4">
        <v>0.85524559661681099</v>
      </c>
      <c r="F204" s="28" t="b">
        <v>1</v>
      </c>
      <c r="G204" s="29">
        <f t="shared" si="11"/>
        <v>6.0246106546877594E-3</v>
      </c>
      <c r="H204" s="5" t="b">
        <f t="shared" si="9"/>
        <v>0</v>
      </c>
      <c r="I204" s="8">
        <v>49</v>
      </c>
      <c r="J204">
        <v>3</v>
      </c>
      <c r="K204">
        <v>29</v>
      </c>
      <c r="L204">
        <v>1253</v>
      </c>
      <c r="M204">
        <v>0</v>
      </c>
      <c r="N204">
        <v>3</v>
      </c>
      <c r="O204">
        <v>96.789464975072406</v>
      </c>
      <c r="P204">
        <v>5</v>
      </c>
      <c r="Q204">
        <v>3</v>
      </c>
      <c r="R204">
        <v>4</v>
      </c>
      <c r="S204" s="10">
        <v>74</v>
      </c>
      <c r="T204" s="8">
        <v>-0.39829786160802699</v>
      </c>
      <c r="U204">
        <v>2.03313292833161</v>
      </c>
      <c r="V204">
        <v>0.260670676864387</v>
      </c>
      <c r="W204">
        <v>-0.28596467811331799</v>
      </c>
      <c r="X204">
        <v>-1.5638459058765199</v>
      </c>
      <c r="Y204">
        <v>-1.13192030619081E-2</v>
      </c>
      <c r="Z204">
        <v>1.59374803602677</v>
      </c>
      <c r="AA204">
        <v>1.4284752725705201</v>
      </c>
      <c r="AB204">
        <v>-4.5418899975194001E-2</v>
      </c>
      <c r="AC204">
        <v>0.71996333890972197</v>
      </c>
      <c r="AD204" s="10">
        <v>-0.15049999583080401</v>
      </c>
      <c r="AE204" s="8">
        <v>0</v>
      </c>
      <c r="AF204">
        <v>0</v>
      </c>
      <c r="AG204">
        <v>0</v>
      </c>
      <c r="AH204">
        <v>0</v>
      </c>
      <c r="AI204">
        <v>0</v>
      </c>
      <c r="AJ204">
        <v>0</v>
      </c>
      <c r="AK204">
        <v>0</v>
      </c>
      <c r="AL204">
        <v>0</v>
      </c>
      <c r="AM204">
        <v>0</v>
      </c>
      <c r="AN204">
        <v>0</v>
      </c>
      <c r="AO204">
        <v>0</v>
      </c>
      <c r="AP204">
        <v>0</v>
      </c>
      <c r="AQ204">
        <v>0</v>
      </c>
      <c r="AR204">
        <v>0</v>
      </c>
      <c r="AS204">
        <v>0</v>
      </c>
      <c r="AT204">
        <v>0</v>
      </c>
      <c r="AU204">
        <v>0</v>
      </c>
      <c r="AV204">
        <v>1</v>
      </c>
      <c r="AW204">
        <v>0</v>
      </c>
      <c r="AX204">
        <v>0</v>
      </c>
      <c r="AY204">
        <v>1</v>
      </c>
      <c r="AZ204">
        <v>0</v>
      </c>
      <c r="BA204">
        <v>0</v>
      </c>
      <c r="BB204">
        <v>1</v>
      </c>
      <c r="BC204">
        <v>1</v>
      </c>
      <c r="BD204">
        <v>0</v>
      </c>
      <c r="BE204">
        <v>1</v>
      </c>
      <c r="BF204">
        <v>0</v>
      </c>
      <c r="BG204">
        <v>1</v>
      </c>
      <c r="BH204">
        <v>0</v>
      </c>
      <c r="BI204">
        <v>0</v>
      </c>
      <c r="BJ204">
        <v>0</v>
      </c>
      <c r="BK204">
        <v>0</v>
      </c>
      <c r="BL204">
        <v>0</v>
      </c>
      <c r="BM204">
        <v>0</v>
      </c>
      <c r="BN204">
        <v>0</v>
      </c>
      <c r="BO204">
        <v>0</v>
      </c>
      <c r="BP204">
        <v>1</v>
      </c>
      <c r="BQ204">
        <v>0</v>
      </c>
      <c r="BR204">
        <v>0</v>
      </c>
      <c r="BS204">
        <v>1</v>
      </c>
      <c r="BT204" s="10">
        <v>0</v>
      </c>
      <c r="BU204">
        <v>-4.2648743800000002</v>
      </c>
      <c r="BV204">
        <v>0.17994256</v>
      </c>
      <c r="BW204">
        <v>2.5512239999999999E-2</v>
      </c>
      <c r="BX204">
        <v>1.7140852600000001</v>
      </c>
      <c r="BY204">
        <v>1.2451467300000001</v>
      </c>
      <c r="BZ204">
        <v>4.38303536</v>
      </c>
      <c r="CA204">
        <v>1.0542348399999999</v>
      </c>
      <c r="CB204">
        <v>2.36271349</v>
      </c>
      <c r="CC204">
        <v>0</v>
      </c>
      <c r="CD204">
        <v>1.26633956</v>
      </c>
      <c r="CE204">
        <v>1.2966537600000001</v>
      </c>
      <c r="CF204">
        <v>-0.34830556000000001</v>
      </c>
      <c r="CG204">
        <v>0.60595251999999999</v>
      </c>
      <c r="CH204">
        <v>-0.27080598</v>
      </c>
      <c r="CI204">
        <v>0.69837139000000004</v>
      </c>
      <c r="CJ204">
        <v>2.3914729999999999E-2</v>
      </c>
      <c r="CK204">
        <v>-0.35324707</v>
      </c>
      <c r="CL204">
        <v>-4.8291489999999999E-2</v>
      </c>
      <c r="CM204">
        <v>0.58076517999999999</v>
      </c>
      <c r="CN204">
        <v>0.72541518999999999</v>
      </c>
      <c r="CO204">
        <v>-0.20022939000000001</v>
      </c>
      <c r="CP204">
        <v>-0.43475793000000001</v>
      </c>
      <c r="CQ204">
        <v>0.34422587999999998</v>
      </c>
      <c r="CR204">
        <v>-0.48495226000000002</v>
      </c>
      <c r="CS204">
        <v>0.18250256000000001</v>
      </c>
      <c r="CT204">
        <v>-0.16623276000000001</v>
      </c>
      <c r="CU204">
        <v>-9.4743999999999995E-2</v>
      </c>
      <c r="CV204">
        <v>-1.1689752</v>
      </c>
      <c r="CW204">
        <v>-0.52188942000000005</v>
      </c>
      <c r="CX204">
        <v>0.65815442999999996</v>
      </c>
      <c r="CY204">
        <v>9.3649330000000003E-2</v>
      </c>
      <c r="CZ204">
        <v>-0.16819777</v>
      </c>
      <c r="DA204">
        <v>-0.25450494000000001</v>
      </c>
      <c r="DB204">
        <v>0.25513289</v>
      </c>
      <c r="DC204">
        <v>2.5920289999999999E-2</v>
      </c>
      <c r="DD204">
        <v>-2.5292350000000002E-2</v>
      </c>
      <c r="DE204">
        <v>0.26950531</v>
      </c>
      <c r="DF204">
        <v>-0.26887736000000001</v>
      </c>
      <c r="DG204">
        <v>0.1029841</v>
      </c>
      <c r="DH204">
        <v>-0.10235616</v>
      </c>
      <c r="DI204">
        <v>-0.19042195000000001</v>
      </c>
      <c r="DJ204">
        <v>7.7531719999999998E-2</v>
      </c>
      <c r="DK204">
        <v>-0.19522661999999999</v>
      </c>
      <c r="DL204">
        <v>-0.13095082</v>
      </c>
      <c r="DM204">
        <v>-6.0513240000000003E-2</v>
      </c>
      <c r="DN204">
        <v>0.50020885000000004</v>
      </c>
      <c r="DO204">
        <v>0.35778246000000002</v>
      </c>
      <c r="DP204">
        <v>-0.64273818000000005</v>
      </c>
      <c r="DQ204">
        <v>0.94671483000000001</v>
      </c>
      <c r="DR204">
        <v>-0.66113116000000005</v>
      </c>
      <c r="DS204">
        <v>7.7932630000000003E-2</v>
      </c>
      <c r="DT204">
        <v>-0.79014932000000004</v>
      </c>
      <c r="DU204">
        <v>1.3610861400000001</v>
      </c>
      <c r="DV204" s="10">
        <v>-0.64824150000000003</v>
      </c>
      <c r="DW204" s="8" t="s">
        <v>1232</v>
      </c>
      <c r="DX204" t="s">
        <v>1233</v>
      </c>
      <c r="DY204" s="10" t="s">
        <v>979</v>
      </c>
      <c r="DZ204" s="20">
        <v>35832</v>
      </c>
      <c r="EA204" s="21">
        <v>38761</v>
      </c>
      <c r="EB204" t="s">
        <v>1234</v>
      </c>
      <c r="EC204" s="22">
        <v>45172</v>
      </c>
      <c r="ED204" t="b">
        <f t="shared" si="10"/>
        <v>0</v>
      </c>
    </row>
    <row r="205" spans="1:134" x14ac:dyDescent="0.2">
      <c r="A205" s="8" t="s">
        <v>1235</v>
      </c>
      <c r="B205" s="8" t="s">
        <v>119</v>
      </c>
      <c r="C205" s="8" t="s">
        <v>363</v>
      </c>
      <c r="D205" s="2" t="s">
        <v>1236</v>
      </c>
      <c r="E205" s="4">
        <v>0.28127540682235402</v>
      </c>
      <c r="F205" s="28" t="b">
        <v>0</v>
      </c>
      <c r="G205" s="29">
        <f t="shared" si="11"/>
        <v>0.32362725007772797</v>
      </c>
      <c r="H205" s="5" t="b">
        <f t="shared" si="9"/>
        <v>0</v>
      </c>
      <c r="I205" s="8">
        <v>69</v>
      </c>
      <c r="J205">
        <v>0</v>
      </c>
      <c r="K205">
        <v>20</v>
      </c>
      <c r="L205">
        <v>3563</v>
      </c>
      <c r="M205">
        <v>8</v>
      </c>
      <c r="N205">
        <v>2</v>
      </c>
      <c r="O205">
        <v>23.971036744510599</v>
      </c>
      <c r="P205">
        <v>1</v>
      </c>
      <c r="Q205">
        <v>1</v>
      </c>
      <c r="R205">
        <v>3</v>
      </c>
      <c r="S205" s="10">
        <v>68.8</v>
      </c>
      <c r="T205" s="8">
        <v>1.48046563654304</v>
      </c>
      <c r="U205">
        <v>-1.00517281761849</v>
      </c>
      <c r="V205">
        <v>-0.90217249130388599</v>
      </c>
      <c r="W205">
        <v>2.4069213472092899</v>
      </c>
      <c r="X205">
        <v>0.98157978018903103</v>
      </c>
      <c r="Y205">
        <v>-0.70788554533318204</v>
      </c>
      <c r="Z205">
        <v>-0.91198472084803495</v>
      </c>
      <c r="AA205">
        <v>-1.4107302381286499</v>
      </c>
      <c r="AB205">
        <v>-1.4988236991813999</v>
      </c>
      <c r="AC205">
        <v>1.7560081436822399E-2</v>
      </c>
      <c r="AD205" s="10">
        <v>-1.2725071332074001</v>
      </c>
      <c r="AE205" s="8">
        <v>0</v>
      </c>
      <c r="AF205">
        <v>0</v>
      </c>
      <c r="AG205">
        <v>0</v>
      </c>
      <c r="AH205">
        <v>0</v>
      </c>
      <c r="AI205">
        <v>0</v>
      </c>
      <c r="AJ205">
        <v>0</v>
      </c>
      <c r="AK205">
        <v>0</v>
      </c>
      <c r="AL205">
        <v>0</v>
      </c>
      <c r="AM205">
        <v>0</v>
      </c>
      <c r="AN205">
        <v>0</v>
      </c>
      <c r="AO205">
        <v>0</v>
      </c>
      <c r="AP205">
        <v>0</v>
      </c>
      <c r="AQ205">
        <v>0</v>
      </c>
      <c r="AR205">
        <v>0</v>
      </c>
      <c r="AS205">
        <v>0</v>
      </c>
      <c r="AT205">
        <v>0</v>
      </c>
      <c r="AU205">
        <v>0</v>
      </c>
      <c r="AV205">
        <v>0</v>
      </c>
      <c r="AW205">
        <v>1</v>
      </c>
      <c r="AX205">
        <v>0</v>
      </c>
      <c r="AY205">
        <v>0</v>
      </c>
      <c r="AZ205">
        <v>1</v>
      </c>
      <c r="BA205">
        <v>1</v>
      </c>
      <c r="BB205">
        <v>0</v>
      </c>
      <c r="BC205">
        <v>0</v>
      </c>
      <c r="BD205">
        <v>1</v>
      </c>
      <c r="BE205">
        <v>1</v>
      </c>
      <c r="BF205">
        <v>0</v>
      </c>
      <c r="BG205">
        <v>0</v>
      </c>
      <c r="BH205">
        <v>0</v>
      </c>
      <c r="BI205">
        <v>0</v>
      </c>
      <c r="BJ205">
        <v>0</v>
      </c>
      <c r="BK205">
        <v>1</v>
      </c>
      <c r="BL205">
        <v>0</v>
      </c>
      <c r="BM205">
        <v>1</v>
      </c>
      <c r="BN205">
        <v>0</v>
      </c>
      <c r="BO205">
        <v>0</v>
      </c>
      <c r="BP205">
        <v>0</v>
      </c>
      <c r="BQ205">
        <v>0</v>
      </c>
      <c r="BR205">
        <v>0</v>
      </c>
      <c r="BS205">
        <v>1</v>
      </c>
      <c r="BT205" s="10">
        <v>0</v>
      </c>
      <c r="BU205">
        <v>-4.2648743800000002</v>
      </c>
      <c r="BV205">
        <v>0.17994256</v>
      </c>
      <c r="BW205">
        <v>2.5512239999999999E-2</v>
      </c>
      <c r="BX205">
        <v>1.7140852600000001</v>
      </c>
      <c r="BY205">
        <v>1.2451467300000001</v>
      </c>
      <c r="BZ205">
        <v>4.38303536</v>
      </c>
      <c r="CA205">
        <v>1.0542348399999999</v>
      </c>
      <c r="CB205">
        <v>2.36271349</v>
      </c>
      <c r="CC205">
        <v>0</v>
      </c>
      <c r="CD205">
        <v>1.26633956</v>
      </c>
      <c r="CE205">
        <v>1.2966537600000001</v>
      </c>
      <c r="CF205">
        <v>-0.34830556000000001</v>
      </c>
      <c r="CG205">
        <v>0.60595251999999999</v>
      </c>
      <c r="CH205">
        <v>-0.27080598</v>
      </c>
      <c r="CI205">
        <v>0.69837139000000004</v>
      </c>
      <c r="CJ205">
        <v>2.3914729999999999E-2</v>
      </c>
      <c r="CK205">
        <v>-0.35324707</v>
      </c>
      <c r="CL205">
        <v>-4.8291489999999999E-2</v>
      </c>
      <c r="CM205">
        <v>0.58076517999999999</v>
      </c>
      <c r="CN205">
        <v>0.72541518999999999</v>
      </c>
      <c r="CO205">
        <v>-0.20022939000000001</v>
      </c>
      <c r="CP205">
        <v>-0.43475793000000001</v>
      </c>
      <c r="CQ205">
        <v>0.34422587999999998</v>
      </c>
      <c r="CR205">
        <v>-0.48495226000000002</v>
      </c>
      <c r="CS205">
        <v>0.18250256000000001</v>
      </c>
      <c r="CT205">
        <v>-0.16623276000000001</v>
      </c>
      <c r="CU205">
        <v>-9.4743999999999995E-2</v>
      </c>
      <c r="CV205">
        <v>-1.1689752</v>
      </c>
      <c r="CW205">
        <v>-0.52188942000000005</v>
      </c>
      <c r="CX205">
        <v>0.65815442999999996</v>
      </c>
      <c r="CY205">
        <v>9.3649330000000003E-2</v>
      </c>
      <c r="CZ205">
        <v>-0.16819777</v>
      </c>
      <c r="DA205">
        <v>-0.25450494000000001</v>
      </c>
      <c r="DB205">
        <v>0.25513289</v>
      </c>
      <c r="DC205">
        <v>2.5920289999999999E-2</v>
      </c>
      <c r="DD205">
        <v>-2.5292350000000002E-2</v>
      </c>
      <c r="DE205">
        <v>0.26950531</v>
      </c>
      <c r="DF205">
        <v>-0.26887736000000001</v>
      </c>
      <c r="DG205">
        <v>0.1029841</v>
      </c>
      <c r="DH205">
        <v>-0.10235616</v>
      </c>
      <c r="DI205">
        <v>-0.19042195000000001</v>
      </c>
      <c r="DJ205">
        <v>7.7531719999999998E-2</v>
      </c>
      <c r="DK205">
        <v>-0.19522661999999999</v>
      </c>
      <c r="DL205">
        <v>-0.13095082</v>
      </c>
      <c r="DM205">
        <v>-6.0513240000000003E-2</v>
      </c>
      <c r="DN205">
        <v>0.50020885000000004</v>
      </c>
      <c r="DO205">
        <v>0.35778246000000002</v>
      </c>
      <c r="DP205">
        <v>-0.64273818000000005</v>
      </c>
      <c r="DQ205">
        <v>0.94671483000000001</v>
      </c>
      <c r="DR205">
        <v>-0.66113116000000005</v>
      </c>
      <c r="DS205">
        <v>7.7932630000000003E-2</v>
      </c>
      <c r="DT205">
        <v>-0.79014932000000004</v>
      </c>
      <c r="DU205">
        <v>1.3610861400000001</v>
      </c>
      <c r="DV205" s="10">
        <v>-0.64824150000000003</v>
      </c>
      <c r="DW205" s="8" t="s">
        <v>1237</v>
      </c>
      <c r="DX205" t="s">
        <v>1238</v>
      </c>
      <c r="DY205" s="10" t="s">
        <v>1239</v>
      </c>
      <c r="DZ205" s="20">
        <v>37867</v>
      </c>
      <c r="EA205" s="21">
        <v>38510</v>
      </c>
      <c r="EB205" t="s">
        <v>1240</v>
      </c>
      <c r="EC205" s="22">
        <v>44891</v>
      </c>
      <c r="ED205" t="b">
        <f t="shared" si="10"/>
        <v>1</v>
      </c>
    </row>
    <row r="206" spans="1:134" x14ac:dyDescent="0.2">
      <c r="A206" s="8" t="s">
        <v>1241</v>
      </c>
      <c r="B206" s="8" t="s">
        <v>168</v>
      </c>
      <c r="C206" s="8" t="s">
        <v>161</v>
      </c>
      <c r="D206" s="2" t="s">
        <v>1242</v>
      </c>
      <c r="E206" s="4">
        <v>0.55746654319479205</v>
      </c>
      <c r="F206" s="28" t="b">
        <v>0</v>
      </c>
      <c r="G206" s="29">
        <f t="shared" si="11"/>
        <v>5.8125066140499317E-2</v>
      </c>
      <c r="H206" s="5" t="b">
        <f t="shared" si="9"/>
        <v>0</v>
      </c>
      <c r="I206" s="8">
        <v>38</v>
      </c>
      <c r="J206">
        <v>0</v>
      </c>
      <c r="K206">
        <v>29</v>
      </c>
      <c r="L206">
        <v>2468</v>
      </c>
      <c r="M206">
        <v>6</v>
      </c>
      <c r="N206">
        <v>5</v>
      </c>
      <c r="O206">
        <v>74.566604930729696</v>
      </c>
      <c r="P206">
        <v>3</v>
      </c>
      <c r="Q206">
        <v>4</v>
      </c>
      <c r="R206">
        <v>1</v>
      </c>
      <c r="S206" s="10">
        <v>87.6</v>
      </c>
      <c r="T206" s="8">
        <v>-1.4316177855911101</v>
      </c>
      <c r="U206">
        <v>-1.00517281761849</v>
      </c>
      <c r="V206">
        <v>0.260670676864387</v>
      </c>
      <c r="W206">
        <v>1.1304234261148101</v>
      </c>
      <c r="X206">
        <v>0.34522335867264098</v>
      </c>
      <c r="Y206">
        <v>1.38181348148064</v>
      </c>
      <c r="Z206">
        <v>0.82904396704793704</v>
      </c>
      <c r="AA206">
        <v>8.8725172209350497E-3</v>
      </c>
      <c r="AB206">
        <v>0.68128349962791002</v>
      </c>
      <c r="AC206">
        <v>-1.38724643350897</v>
      </c>
      <c r="AD206" s="10">
        <v>2.78398020961568</v>
      </c>
      <c r="AE206" s="8">
        <v>0</v>
      </c>
      <c r="AF206">
        <v>0</v>
      </c>
      <c r="AG206">
        <v>0</v>
      </c>
      <c r="AH206">
        <v>0</v>
      </c>
      <c r="AI206">
        <v>0</v>
      </c>
      <c r="AJ206">
        <v>0</v>
      </c>
      <c r="AK206">
        <v>0</v>
      </c>
      <c r="AL206">
        <v>0</v>
      </c>
      <c r="AM206">
        <v>0</v>
      </c>
      <c r="AN206">
        <v>0</v>
      </c>
      <c r="AO206">
        <v>0</v>
      </c>
      <c r="AP206">
        <v>0</v>
      </c>
      <c r="AQ206">
        <v>0</v>
      </c>
      <c r="AR206">
        <v>0</v>
      </c>
      <c r="AS206">
        <v>0</v>
      </c>
      <c r="AT206">
        <v>1</v>
      </c>
      <c r="AU206">
        <v>0</v>
      </c>
      <c r="AV206">
        <v>0</v>
      </c>
      <c r="AW206">
        <v>0</v>
      </c>
      <c r="AX206">
        <v>0</v>
      </c>
      <c r="AY206">
        <v>1</v>
      </c>
      <c r="AZ206">
        <v>0</v>
      </c>
      <c r="BA206">
        <v>0</v>
      </c>
      <c r="BB206">
        <v>1</v>
      </c>
      <c r="BC206">
        <v>0</v>
      </c>
      <c r="BD206">
        <v>1</v>
      </c>
      <c r="BE206">
        <v>1</v>
      </c>
      <c r="BF206">
        <v>0</v>
      </c>
      <c r="BG206">
        <v>1</v>
      </c>
      <c r="BH206">
        <v>0</v>
      </c>
      <c r="BI206">
        <v>0</v>
      </c>
      <c r="BJ206">
        <v>0</v>
      </c>
      <c r="BK206">
        <v>0</v>
      </c>
      <c r="BL206">
        <v>0</v>
      </c>
      <c r="BM206">
        <v>0</v>
      </c>
      <c r="BN206">
        <v>0</v>
      </c>
      <c r="BO206">
        <v>0</v>
      </c>
      <c r="BP206">
        <v>1</v>
      </c>
      <c r="BQ206">
        <v>0</v>
      </c>
      <c r="BR206">
        <v>0</v>
      </c>
      <c r="BS206">
        <v>0</v>
      </c>
      <c r="BT206" s="10">
        <v>1</v>
      </c>
      <c r="BU206">
        <v>-4.2648743800000002</v>
      </c>
      <c r="BV206">
        <v>0.17994256</v>
      </c>
      <c r="BW206">
        <v>2.5512239999999999E-2</v>
      </c>
      <c r="BX206">
        <v>1.7140852600000001</v>
      </c>
      <c r="BY206">
        <v>1.2451467300000001</v>
      </c>
      <c r="BZ206">
        <v>4.38303536</v>
      </c>
      <c r="CA206">
        <v>1.0542348399999999</v>
      </c>
      <c r="CB206">
        <v>2.36271349</v>
      </c>
      <c r="CC206">
        <v>0</v>
      </c>
      <c r="CD206">
        <v>1.26633956</v>
      </c>
      <c r="CE206">
        <v>1.2966537600000001</v>
      </c>
      <c r="CF206">
        <v>-0.34830556000000001</v>
      </c>
      <c r="CG206">
        <v>0.60595251999999999</v>
      </c>
      <c r="CH206">
        <v>-0.27080598</v>
      </c>
      <c r="CI206">
        <v>0.69837139000000004</v>
      </c>
      <c r="CJ206">
        <v>2.3914729999999999E-2</v>
      </c>
      <c r="CK206">
        <v>-0.35324707</v>
      </c>
      <c r="CL206">
        <v>-4.8291489999999999E-2</v>
      </c>
      <c r="CM206">
        <v>0.58076517999999999</v>
      </c>
      <c r="CN206">
        <v>0.72541518999999999</v>
      </c>
      <c r="CO206">
        <v>-0.20022939000000001</v>
      </c>
      <c r="CP206">
        <v>-0.43475793000000001</v>
      </c>
      <c r="CQ206">
        <v>0.34422587999999998</v>
      </c>
      <c r="CR206">
        <v>-0.48495226000000002</v>
      </c>
      <c r="CS206">
        <v>0.18250256000000001</v>
      </c>
      <c r="CT206">
        <v>-0.16623276000000001</v>
      </c>
      <c r="CU206">
        <v>-9.4743999999999995E-2</v>
      </c>
      <c r="CV206">
        <v>-1.1689752</v>
      </c>
      <c r="CW206">
        <v>-0.52188942000000005</v>
      </c>
      <c r="CX206">
        <v>0.65815442999999996</v>
      </c>
      <c r="CY206">
        <v>9.3649330000000003E-2</v>
      </c>
      <c r="CZ206">
        <v>-0.16819777</v>
      </c>
      <c r="DA206">
        <v>-0.25450494000000001</v>
      </c>
      <c r="DB206">
        <v>0.25513289</v>
      </c>
      <c r="DC206">
        <v>2.5920289999999999E-2</v>
      </c>
      <c r="DD206">
        <v>-2.5292350000000002E-2</v>
      </c>
      <c r="DE206">
        <v>0.26950531</v>
      </c>
      <c r="DF206">
        <v>-0.26887736000000001</v>
      </c>
      <c r="DG206">
        <v>0.1029841</v>
      </c>
      <c r="DH206">
        <v>-0.10235616</v>
      </c>
      <c r="DI206">
        <v>-0.19042195000000001</v>
      </c>
      <c r="DJ206">
        <v>7.7531719999999998E-2</v>
      </c>
      <c r="DK206">
        <v>-0.19522661999999999</v>
      </c>
      <c r="DL206">
        <v>-0.13095082</v>
      </c>
      <c r="DM206">
        <v>-6.0513240000000003E-2</v>
      </c>
      <c r="DN206">
        <v>0.50020885000000004</v>
      </c>
      <c r="DO206">
        <v>0.35778246000000002</v>
      </c>
      <c r="DP206">
        <v>-0.64273818000000005</v>
      </c>
      <c r="DQ206">
        <v>0.94671483000000001</v>
      </c>
      <c r="DR206">
        <v>-0.66113116000000005</v>
      </c>
      <c r="DS206">
        <v>7.7932630000000003E-2</v>
      </c>
      <c r="DT206">
        <v>-0.79014932000000004</v>
      </c>
      <c r="DU206">
        <v>1.3610861400000001</v>
      </c>
      <c r="DV206" s="10">
        <v>-0.64824150000000003</v>
      </c>
      <c r="DW206" s="8" t="s">
        <v>1243</v>
      </c>
      <c r="DX206" t="s">
        <v>1244</v>
      </c>
      <c r="DY206" s="10" t="s">
        <v>515</v>
      </c>
      <c r="DZ206" s="20">
        <v>35078</v>
      </c>
      <c r="EA206" s="21">
        <v>36104</v>
      </c>
      <c r="EB206" t="s">
        <v>1245</v>
      </c>
      <c r="EC206" s="22">
        <v>43710</v>
      </c>
      <c r="ED206" t="b">
        <f t="shared" si="10"/>
        <v>1</v>
      </c>
    </row>
    <row r="207" spans="1:134" x14ac:dyDescent="0.2">
      <c r="A207" s="8" t="s">
        <v>1246</v>
      </c>
      <c r="B207" s="8" t="s">
        <v>127</v>
      </c>
      <c r="C207" s="8" t="s">
        <v>128</v>
      </c>
      <c r="D207" s="2">
        <v>6059563126</v>
      </c>
      <c r="E207" s="4">
        <v>0.414931793452123</v>
      </c>
      <c r="F207" s="28" t="b">
        <v>0</v>
      </c>
      <c r="G207" s="29">
        <f t="shared" si="11"/>
        <v>7.0324625070677959E-7</v>
      </c>
      <c r="H207" s="5" t="b">
        <f t="shared" si="9"/>
        <v>0</v>
      </c>
      <c r="I207" s="8">
        <v>68</v>
      </c>
      <c r="J207">
        <v>0</v>
      </c>
      <c r="K207">
        <v>15</v>
      </c>
      <c r="L207">
        <v>1466</v>
      </c>
      <c r="M207">
        <v>3</v>
      </c>
      <c r="N207">
        <v>2</v>
      </c>
      <c r="O207">
        <v>21.6325633927285</v>
      </c>
      <c r="P207">
        <v>4</v>
      </c>
      <c r="Q207">
        <v>4</v>
      </c>
      <c r="R207">
        <v>1</v>
      </c>
      <c r="S207" s="10">
        <v>72.3</v>
      </c>
      <c r="T207" s="8">
        <v>1.3865274616354899</v>
      </c>
      <c r="U207">
        <v>-1.00517281761849</v>
      </c>
      <c r="V207">
        <v>-1.5481964736195899</v>
      </c>
      <c r="W207">
        <v>-3.7659603051102698E-2</v>
      </c>
      <c r="X207">
        <v>-0.60931127360194304</v>
      </c>
      <c r="Y207">
        <v>-0.70788554533318204</v>
      </c>
      <c r="Z207">
        <v>-0.99245321517046303</v>
      </c>
      <c r="AA207">
        <v>0.71867389489572897</v>
      </c>
      <c r="AB207">
        <v>0.68128349962791002</v>
      </c>
      <c r="AC207">
        <v>-1.38724643350897</v>
      </c>
      <c r="AD207" s="10">
        <v>-0.51731002151161598</v>
      </c>
      <c r="AE207" s="8">
        <v>0</v>
      </c>
      <c r="AF207">
        <v>0</v>
      </c>
      <c r="AG207">
        <v>0</v>
      </c>
      <c r="AH207">
        <v>1</v>
      </c>
      <c r="AI207">
        <v>0</v>
      </c>
      <c r="AJ207">
        <v>0</v>
      </c>
      <c r="AK207">
        <v>0</v>
      </c>
      <c r="AL207">
        <v>0</v>
      </c>
      <c r="AM207">
        <v>0</v>
      </c>
      <c r="AN207">
        <v>0</v>
      </c>
      <c r="AO207">
        <v>0</v>
      </c>
      <c r="AP207">
        <v>0</v>
      </c>
      <c r="AQ207">
        <v>0</v>
      </c>
      <c r="AR207">
        <v>0</v>
      </c>
      <c r="AS207">
        <v>0</v>
      </c>
      <c r="AT207">
        <v>0</v>
      </c>
      <c r="AU207">
        <v>0</v>
      </c>
      <c r="AV207">
        <v>0</v>
      </c>
      <c r="AW207">
        <v>0</v>
      </c>
      <c r="AX207">
        <v>0</v>
      </c>
      <c r="AY207">
        <v>0</v>
      </c>
      <c r="AZ207">
        <v>1</v>
      </c>
      <c r="BA207">
        <v>0</v>
      </c>
      <c r="BB207">
        <v>1</v>
      </c>
      <c r="BC207">
        <v>0</v>
      </c>
      <c r="BD207">
        <v>1</v>
      </c>
      <c r="BE207">
        <v>0</v>
      </c>
      <c r="BF207">
        <v>1</v>
      </c>
      <c r="BG207">
        <v>0</v>
      </c>
      <c r="BH207">
        <v>0</v>
      </c>
      <c r="BI207">
        <v>0</v>
      </c>
      <c r="BJ207">
        <v>0</v>
      </c>
      <c r="BK207">
        <v>0</v>
      </c>
      <c r="BL207">
        <v>1</v>
      </c>
      <c r="BM207">
        <v>0</v>
      </c>
      <c r="BN207">
        <v>1</v>
      </c>
      <c r="BO207">
        <v>0</v>
      </c>
      <c r="BP207">
        <v>0</v>
      </c>
      <c r="BQ207">
        <v>0</v>
      </c>
      <c r="BR207">
        <v>0</v>
      </c>
      <c r="BS207">
        <v>0</v>
      </c>
      <c r="BT207" s="10">
        <v>1</v>
      </c>
      <c r="BU207">
        <v>-4.2648743800000002</v>
      </c>
      <c r="BV207">
        <v>0.17994256</v>
      </c>
      <c r="BW207">
        <v>2.5512239999999999E-2</v>
      </c>
      <c r="BX207">
        <v>1.7140852600000001</v>
      </c>
      <c r="BY207">
        <v>1.2451467300000001</v>
      </c>
      <c r="BZ207">
        <v>4.38303536</v>
      </c>
      <c r="CA207">
        <v>1.0542348399999999</v>
      </c>
      <c r="CB207">
        <v>2.36271349</v>
      </c>
      <c r="CC207">
        <v>0</v>
      </c>
      <c r="CD207">
        <v>1.26633956</v>
      </c>
      <c r="CE207">
        <v>1.2966537600000001</v>
      </c>
      <c r="CF207">
        <v>-0.34830556000000001</v>
      </c>
      <c r="CG207">
        <v>0.60595251999999999</v>
      </c>
      <c r="CH207">
        <v>-0.27080598</v>
      </c>
      <c r="CI207">
        <v>0.69837139000000004</v>
      </c>
      <c r="CJ207">
        <v>2.3914729999999999E-2</v>
      </c>
      <c r="CK207">
        <v>-0.35324707</v>
      </c>
      <c r="CL207">
        <v>-4.8291489999999999E-2</v>
      </c>
      <c r="CM207">
        <v>0.58076517999999999</v>
      </c>
      <c r="CN207">
        <v>0.72541518999999999</v>
      </c>
      <c r="CO207">
        <v>-0.20022939000000001</v>
      </c>
      <c r="CP207">
        <v>-0.43475793000000001</v>
      </c>
      <c r="CQ207">
        <v>0.34422587999999998</v>
      </c>
      <c r="CR207">
        <v>-0.48495226000000002</v>
      </c>
      <c r="CS207">
        <v>0.18250256000000001</v>
      </c>
      <c r="CT207">
        <v>-0.16623276000000001</v>
      </c>
      <c r="CU207">
        <v>-9.4743999999999995E-2</v>
      </c>
      <c r="CV207">
        <v>-1.1689752</v>
      </c>
      <c r="CW207">
        <v>-0.52188942000000005</v>
      </c>
      <c r="CX207">
        <v>0.65815442999999996</v>
      </c>
      <c r="CY207">
        <v>9.3649330000000003E-2</v>
      </c>
      <c r="CZ207">
        <v>-0.16819777</v>
      </c>
      <c r="DA207">
        <v>-0.25450494000000001</v>
      </c>
      <c r="DB207">
        <v>0.25513289</v>
      </c>
      <c r="DC207">
        <v>2.5920289999999999E-2</v>
      </c>
      <c r="DD207">
        <v>-2.5292350000000002E-2</v>
      </c>
      <c r="DE207">
        <v>0.26950531</v>
      </c>
      <c r="DF207">
        <v>-0.26887736000000001</v>
      </c>
      <c r="DG207">
        <v>0.1029841</v>
      </c>
      <c r="DH207">
        <v>-0.10235616</v>
      </c>
      <c r="DI207">
        <v>-0.19042195000000001</v>
      </c>
      <c r="DJ207">
        <v>7.7531719999999998E-2</v>
      </c>
      <c r="DK207">
        <v>-0.19522661999999999</v>
      </c>
      <c r="DL207">
        <v>-0.13095082</v>
      </c>
      <c r="DM207">
        <v>-6.0513240000000003E-2</v>
      </c>
      <c r="DN207">
        <v>0.50020885000000004</v>
      </c>
      <c r="DO207">
        <v>0.35778246000000002</v>
      </c>
      <c r="DP207">
        <v>-0.64273818000000005</v>
      </c>
      <c r="DQ207">
        <v>0.94671483000000001</v>
      </c>
      <c r="DR207">
        <v>-0.66113116000000005</v>
      </c>
      <c r="DS207">
        <v>7.7932630000000003E-2</v>
      </c>
      <c r="DT207">
        <v>-0.79014932000000004</v>
      </c>
      <c r="DU207">
        <v>1.3610861400000001</v>
      </c>
      <c r="DV207" s="10">
        <v>-0.64824150000000003</v>
      </c>
      <c r="DW207" s="8" t="s">
        <v>1247</v>
      </c>
      <c r="DX207" t="s">
        <v>1248</v>
      </c>
      <c r="DY207" s="10" t="s">
        <v>249</v>
      </c>
      <c r="DZ207" s="20">
        <v>37289</v>
      </c>
      <c r="EA207" s="21">
        <v>38149</v>
      </c>
      <c r="EB207" t="s">
        <v>1249</v>
      </c>
      <c r="EC207" s="22">
        <v>44303</v>
      </c>
      <c r="ED207" t="b">
        <f t="shared" si="10"/>
        <v>1</v>
      </c>
    </row>
    <row r="208" spans="1:134" x14ac:dyDescent="0.2">
      <c r="A208" s="8" t="s">
        <v>1250</v>
      </c>
      <c r="B208" s="8" t="s">
        <v>127</v>
      </c>
      <c r="C208" s="8" t="s">
        <v>147</v>
      </c>
      <c r="D208" s="2" t="s">
        <v>1251</v>
      </c>
      <c r="E208" s="4">
        <v>0.48894994487728699</v>
      </c>
      <c r="F208" s="28" t="b">
        <v>0</v>
      </c>
      <c r="G208" s="29">
        <f t="shared" si="11"/>
        <v>0.9495917510335059</v>
      </c>
      <c r="H208" s="5" t="b">
        <f t="shared" si="9"/>
        <v>1</v>
      </c>
      <c r="I208" s="8">
        <v>54</v>
      </c>
      <c r="J208">
        <v>3</v>
      </c>
      <c r="K208">
        <v>21</v>
      </c>
      <c r="L208">
        <v>3295</v>
      </c>
      <c r="M208">
        <v>7</v>
      </c>
      <c r="N208">
        <v>1</v>
      </c>
      <c r="O208">
        <v>76.974972438643604</v>
      </c>
      <c r="P208">
        <v>2</v>
      </c>
      <c r="Q208">
        <v>4</v>
      </c>
      <c r="R208">
        <v>5</v>
      </c>
      <c r="S208" s="10">
        <v>76</v>
      </c>
      <c r="T208" s="8">
        <v>7.1393012929740499E-2</v>
      </c>
      <c r="U208">
        <v>2.03313292833161</v>
      </c>
      <c r="V208">
        <v>-0.77296769484074401</v>
      </c>
      <c r="W208">
        <v>2.0944999382108298</v>
      </c>
      <c r="X208">
        <v>0.66340156943083595</v>
      </c>
      <c r="Y208">
        <v>-1.4044518876044501</v>
      </c>
      <c r="Z208">
        <v>0.91191756789064404</v>
      </c>
      <c r="AA208">
        <v>-0.70092886045385905</v>
      </c>
      <c r="AB208">
        <v>0.68128349962791002</v>
      </c>
      <c r="AC208">
        <v>1.42236659638262</v>
      </c>
      <c r="AD208" s="10">
        <v>0.281041210852502</v>
      </c>
      <c r="AE208" s="8">
        <v>0</v>
      </c>
      <c r="AF208">
        <v>0</v>
      </c>
      <c r="AG208">
        <v>0</v>
      </c>
      <c r="AH208">
        <v>1</v>
      </c>
      <c r="AI208">
        <v>0</v>
      </c>
      <c r="AJ208">
        <v>0</v>
      </c>
      <c r="AK208">
        <v>0</v>
      </c>
      <c r="AL208">
        <v>0</v>
      </c>
      <c r="AM208">
        <v>0</v>
      </c>
      <c r="AN208">
        <v>0</v>
      </c>
      <c r="AO208">
        <v>0</v>
      </c>
      <c r="AP208">
        <v>0</v>
      </c>
      <c r="AQ208">
        <v>0</v>
      </c>
      <c r="AR208">
        <v>0</v>
      </c>
      <c r="AS208">
        <v>0</v>
      </c>
      <c r="AT208">
        <v>0</v>
      </c>
      <c r="AU208">
        <v>0</v>
      </c>
      <c r="AV208">
        <v>0</v>
      </c>
      <c r="AW208">
        <v>0</v>
      </c>
      <c r="AX208">
        <v>0</v>
      </c>
      <c r="AY208">
        <v>1</v>
      </c>
      <c r="AZ208">
        <v>0</v>
      </c>
      <c r="BA208">
        <v>1</v>
      </c>
      <c r="BB208">
        <v>0</v>
      </c>
      <c r="BC208">
        <v>1</v>
      </c>
      <c r="BD208">
        <v>0</v>
      </c>
      <c r="BE208">
        <v>1</v>
      </c>
      <c r="BF208">
        <v>0</v>
      </c>
      <c r="BG208">
        <v>0</v>
      </c>
      <c r="BH208">
        <v>1</v>
      </c>
      <c r="BI208">
        <v>0</v>
      </c>
      <c r="BJ208">
        <v>0</v>
      </c>
      <c r="BK208">
        <v>0</v>
      </c>
      <c r="BL208">
        <v>0</v>
      </c>
      <c r="BM208">
        <v>0</v>
      </c>
      <c r="BN208">
        <v>0</v>
      </c>
      <c r="BO208">
        <v>0</v>
      </c>
      <c r="BP208">
        <v>1</v>
      </c>
      <c r="BQ208">
        <v>1</v>
      </c>
      <c r="BR208">
        <v>0</v>
      </c>
      <c r="BS208">
        <v>0</v>
      </c>
      <c r="BT208" s="10">
        <v>0</v>
      </c>
      <c r="BU208">
        <v>-4.2648743800000002</v>
      </c>
      <c r="BV208">
        <v>0.17994256</v>
      </c>
      <c r="BW208">
        <v>2.5512239999999999E-2</v>
      </c>
      <c r="BX208">
        <v>1.7140852600000001</v>
      </c>
      <c r="BY208">
        <v>1.2451467300000001</v>
      </c>
      <c r="BZ208">
        <v>4.38303536</v>
      </c>
      <c r="CA208">
        <v>1.0542348399999999</v>
      </c>
      <c r="CB208">
        <v>2.36271349</v>
      </c>
      <c r="CC208">
        <v>0</v>
      </c>
      <c r="CD208">
        <v>1.26633956</v>
      </c>
      <c r="CE208">
        <v>1.2966537600000001</v>
      </c>
      <c r="CF208">
        <v>-0.34830556000000001</v>
      </c>
      <c r="CG208">
        <v>0.60595251999999999</v>
      </c>
      <c r="CH208">
        <v>-0.27080598</v>
      </c>
      <c r="CI208">
        <v>0.69837139000000004</v>
      </c>
      <c r="CJ208">
        <v>2.3914729999999999E-2</v>
      </c>
      <c r="CK208">
        <v>-0.35324707</v>
      </c>
      <c r="CL208">
        <v>-4.8291489999999999E-2</v>
      </c>
      <c r="CM208">
        <v>0.58076517999999999</v>
      </c>
      <c r="CN208">
        <v>0.72541518999999999</v>
      </c>
      <c r="CO208">
        <v>-0.20022939000000001</v>
      </c>
      <c r="CP208">
        <v>-0.43475793000000001</v>
      </c>
      <c r="CQ208">
        <v>0.34422587999999998</v>
      </c>
      <c r="CR208">
        <v>-0.48495226000000002</v>
      </c>
      <c r="CS208">
        <v>0.18250256000000001</v>
      </c>
      <c r="CT208">
        <v>-0.16623276000000001</v>
      </c>
      <c r="CU208">
        <v>-9.4743999999999995E-2</v>
      </c>
      <c r="CV208">
        <v>-1.1689752</v>
      </c>
      <c r="CW208">
        <v>-0.52188942000000005</v>
      </c>
      <c r="CX208">
        <v>0.65815442999999996</v>
      </c>
      <c r="CY208">
        <v>9.3649330000000003E-2</v>
      </c>
      <c r="CZ208">
        <v>-0.16819777</v>
      </c>
      <c r="DA208">
        <v>-0.25450494000000001</v>
      </c>
      <c r="DB208">
        <v>0.25513289</v>
      </c>
      <c r="DC208">
        <v>2.5920289999999999E-2</v>
      </c>
      <c r="DD208">
        <v>-2.5292350000000002E-2</v>
      </c>
      <c r="DE208">
        <v>0.26950531</v>
      </c>
      <c r="DF208">
        <v>-0.26887736000000001</v>
      </c>
      <c r="DG208">
        <v>0.1029841</v>
      </c>
      <c r="DH208">
        <v>-0.10235616</v>
      </c>
      <c r="DI208">
        <v>-0.19042195000000001</v>
      </c>
      <c r="DJ208">
        <v>7.7531719999999998E-2</v>
      </c>
      <c r="DK208">
        <v>-0.19522661999999999</v>
      </c>
      <c r="DL208">
        <v>-0.13095082</v>
      </c>
      <c r="DM208">
        <v>-6.0513240000000003E-2</v>
      </c>
      <c r="DN208">
        <v>0.50020885000000004</v>
      </c>
      <c r="DO208">
        <v>0.35778246000000002</v>
      </c>
      <c r="DP208">
        <v>-0.64273818000000005</v>
      </c>
      <c r="DQ208">
        <v>0.94671483000000001</v>
      </c>
      <c r="DR208">
        <v>-0.66113116000000005</v>
      </c>
      <c r="DS208">
        <v>7.7932630000000003E-2</v>
      </c>
      <c r="DT208">
        <v>-0.79014932000000004</v>
      </c>
      <c r="DU208">
        <v>1.3610861400000001</v>
      </c>
      <c r="DV208" s="10">
        <v>-0.64824150000000003</v>
      </c>
      <c r="DW208" s="8" t="s">
        <v>1252</v>
      </c>
      <c r="DX208" t="s">
        <v>1253</v>
      </c>
      <c r="DY208" s="10" t="s">
        <v>669</v>
      </c>
      <c r="DZ208" s="20">
        <v>36386</v>
      </c>
      <c r="EA208" s="21">
        <v>38910</v>
      </c>
      <c r="EB208" t="s">
        <v>1254</v>
      </c>
      <c r="EC208" s="22">
        <v>45452</v>
      </c>
      <c r="ED208" t="b">
        <f t="shared" si="10"/>
        <v>0</v>
      </c>
    </row>
    <row r="209" spans="1:134" x14ac:dyDescent="0.2">
      <c r="A209" s="8" t="s">
        <v>1255</v>
      </c>
      <c r="B209" s="8" t="s">
        <v>119</v>
      </c>
      <c r="C209" s="8" t="s">
        <v>147</v>
      </c>
      <c r="D209" s="2" t="s">
        <v>1256</v>
      </c>
      <c r="E209" s="4">
        <v>0.64868403021601995</v>
      </c>
      <c r="F209" s="28" t="b">
        <v>1</v>
      </c>
      <c r="G209" s="29">
        <f t="shared" si="11"/>
        <v>2.9409949521841987E-2</v>
      </c>
      <c r="H209" s="5" t="b">
        <f t="shared" si="9"/>
        <v>0</v>
      </c>
      <c r="I209" s="8">
        <v>51</v>
      </c>
      <c r="J209">
        <v>0</v>
      </c>
      <c r="K209">
        <v>30</v>
      </c>
      <c r="L209">
        <v>1364</v>
      </c>
      <c r="M209">
        <v>4</v>
      </c>
      <c r="N209">
        <v>1</v>
      </c>
      <c r="O209">
        <v>81.008681774676504</v>
      </c>
      <c r="P209">
        <v>5</v>
      </c>
      <c r="Q209">
        <v>2</v>
      </c>
      <c r="R209">
        <v>4</v>
      </c>
      <c r="S209" s="10">
        <v>79</v>
      </c>
      <c r="T209" s="8">
        <v>-0.21042151179292001</v>
      </c>
      <c r="U209">
        <v>-1.00517281761849</v>
      </c>
      <c r="V209">
        <v>0.38987547332752898</v>
      </c>
      <c r="W209">
        <v>-0.15656625871469801</v>
      </c>
      <c r="X209">
        <v>-0.29113306284374801</v>
      </c>
      <c r="Y209">
        <v>-1.4044518876044501</v>
      </c>
      <c r="Z209">
        <v>1.0507203113803301</v>
      </c>
      <c r="AA209">
        <v>1.4284752725705201</v>
      </c>
      <c r="AB209">
        <v>-0.772121299578298</v>
      </c>
      <c r="AC209">
        <v>0.71996333890972197</v>
      </c>
      <c r="AD209" s="10">
        <v>0.92835302087746396</v>
      </c>
      <c r="AE209" s="8">
        <v>0</v>
      </c>
      <c r="AF209">
        <v>0</v>
      </c>
      <c r="AG209">
        <v>0</v>
      </c>
      <c r="AH209">
        <v>0</v>
      </c>
      <c r="AI209">
        <v>0</v>
      </c>
      <c r="AJ209">
        <v>0</v>
      </c>
      <c r="AK209">
        <v>0</v>
      </c>
      <c r="AL209">
        <v>0</v>
      </c>
      <c r="AM209">
        <v>0</v>
      </c>
      <c r="AN209">
        <v>0</v>
      </c>
      <c r="AO209">
        <v>0</v>
      </c>
      <c r="AP209">
        <v>0</v>
      </c>
      <c r="AQ209">
        <v>0</v>
      </c>
      <c r="AR209">
        <v>0</v>
      </c>
      <c r="AS209">
        <v>0</v>
      </c>
      <c r="AT209">
        <v>0</v>
      </c>
      <c r="AU209">
        <v>0</v>
      </c>
      <c r="AV209">
        <v>0</v>
      </c>
      <c r="AW209">
        <v>1</v>
      </c>
      <c r="AX209">
        <v>0</v>
      </c>
      <c r="AY209">
        <v>0</v>
      </c>
      <c r="AZ209">
        <v>1</v>
      </c>
      <c r="BA209">
        <v>0</v>
      </c>
      <c r="BB209">
        <v>1</v>
      </c>
      <c r="BC209">
        <v>1</v>
      </c>
      <c r="BD209">
        <v>0</v>
      </c>
      <c r="BE209">
        <v>0</v>
      </c>
      <c r="BF209">
        <v>1</v>
      </c>
      <c r="BG209">
        <v>1</v>
      </c>
      <c r="BH209">
        <v>0</v>
      </c>
      <c r="BI209">
        <v>0</v>
      </c>
      <c r="BJ209">
        <v>0</v>
      </c>
      <c r="BK209">
        <v>0</v>
      </c>
      <c r="BL209">
        <v>0</v>
      </c>
      <c r="BM209">
        <v>0</v>
      </c>
      <c r="BN209">
        <v>0</v>
      </c>
      <c r="BO209">
        <v>0</v>
      </c>
      <c r="BP209">
        <v>1</v>
      </c>
      <c r="BQ209">
        <v>0</v>
      </c>
      <c r="BR209">
        <v>0</v>
      </c>
      <c r="BS209">
        <v>1</v>
      </c>
      <c r="BT209" s="10">
        <v>0</v>
      </c>
      <c r="BU209">
        <v>-4.2648743800000002</v>
      </c>
      <c r="BV209">
        <v>0.17994256</v>
      </c>
      <c r="BW209">
        <v>2.5512239999999999E-2</v>
      </c>
      <c r="BX209">
        <v>1.7140852600000001</v>
      </c>
      <c r="BY209">
        <v>1.2451467300000001</v>
      </c>
      <c r="BZ209">
        <v>4.38303536</v>
      </c>
      <c r="CA209">
        <v>1.0542348399999999</v>
      </c>
      <c r="CB209">
        <v>2.36271349</v>
      </c>
      <c r="CC209">
        <v>0</v>
      </c>
      <c r="CD209">
        <v>1.26633956</v>
      </c>
      <c r="CE209">
        <v>1.2966537600000001</v>
      </c>
      <c r="CF209">
        <v>-0.34830556000000001</v>
      </c>
      <c r="CG209">
        <v>0.60595251999999999</v>
      </c>
      <c r="CH209">
        <v>-0.27080598</v>
      </c>
      <c r="CI209">
        <v>0.69837139000000004</v>
      </c>
      <c r="CJ209">
        <v>2.3914729999999999E-2</v>
      </c>
      <c r="CK209">
        <v>-0.35324707</v>
      </c>
      <c r="CL209">
        <v>-4.8291489999999999E-2</v>
      </c>
      <c r="CM209">
        <v>0.58076517999999999</v>
      </c>
      <c r="CN209">
        <v>0.72541518999999999</v>
      </c>
      <c r="CO209">
        <v>-0.20022939000000001</v>
      </c>
      <c r="CP209">
        <v>-0.43475793000000001</v>
      </c>
      <c r="CQ209">
        <v>0.34422587999999998</v>
      </c>
      <c r="CR209">
        <v>-0.48495226000000002</v>
      </c>
      <c r="CS209">
        <v>0.18250256000000001</v>
      </c>
      <c r="CT209">
        <v>-0.16623276000000001</v>
      </c>
      <c r="CU209">
        <v>-9.4743999999999995E-2</v>
      </c>
      <c r="CV209">
        <v>-1.1689752</v>
      </c>
      <c r="CW209">
        <v>-0.52188942000000005</v>
      </c>
      <c r="CX209">
        <v>0.65815442999999996</v>
      </c>
      <c r="CY209">
        <v>9.3649330000000003E-2</v>
      </c>
      <c r="CZ209">
        <v>-0.16819777</v>
      </c>
      <c r="DA209">
        <v>-0.25450494000000001</v>
      </c>
      <c r="DB209">
        <v>0.25513289</v>
      </c>
      <c r="DC209">
        <v>2.5920289999999999E-2</v>
      </c>
      <c r="DD209">
        <v>-2.5292350000000002E-2</v>
      </c>
      <c r="DE209">
        <v>0.26950531</v>
      </c>
      <c r="DF209">
        <v>-0.26887736000000001</v>
      </c>
      <c r="DG209">
        <v>0.1029841</v>
      </c>
      <c r="DH209">
        <v>-0.10235616</v>
      </c>
      <c r="DI209">
        <v>-0.19042195000000001</v>
      </c>
      <c r="DJ209">
        <v>7.7531719999999998E-2</v>
      </c>
      <c r="DK209">
        <v>-0.19522661999999999</v>
      </c>
      <c r="DL209">
        <v>-0.13095082</v>
      </c>
      <c r="DM209">
        <v>-6.0513240000000003E-2</v>
      </c>
      <c r="DN209">
        <v>0.50020885000000004</v>
      </c>
      <c r="DO209">
        <v>0.35778246000000002</v>
      </c>
      <c r="DP209">
        <v>-0.64273818000000005</v>
      </c>
      <c r="DQ209">
        <v>0.94671483000000001</v>
      </c>
      <c r="DR209">
        <v>-0.66113116000000005</v>
      </c>
      <c r="DS209">
        <v>7.7932630000000003E-2</v>
      </c>
      <c r="DT209">
        <v>-0.79014932000000004</v>
      </c>
      <c r="DU209">
        <v>1.3610861400000001</v>
      </c>
      <c r="DV209" s="10">
        <v>-0.64824150000000003</v>
      </c>
      <c r="DW209" s="8" t="s">
        <v>1257</v>
      </c>
      <c r="DX209" t="s">
        <v>1258</v>
      </c>
      <c r="DY209" s="10" t="s">
        <v>454</v>
      </c>
      <c r="DZ209" s="20">
        <v>34527</v>
      </c>
      <c r="EA209" s="21">
        <v>39915</v>
      </c>
      <c r="EB209" t="s">
        <v>1259</v>
      </c>
      <c r="EC209" s="22">
        <v>44089</v>
      </c>
      <c r="ED209" t="b">
        <f t="shared" si="10"/>
        <v>0</v>
      </c>
    </row>
    <row r="210" spans="1:134" x14ac:dyDescent="0.2">
      <c r="A210" s="8" t="s">
        <v>1260</v>
      </c>
      <c r="B210" s="8" t="s">
        <v>168</v>
      </c>
      <c r="C210" s="8" t="s">
        <v>468</v>
      </c>
      <c r="D210" s="2" t="s">
        <v>1261</v>
      </c>
      <c r="E210" s="4">
        <v>0.38061662630530702</v>
      </c>
      <c r="F210" s="28" t="b">
        <v>0</v>
      </c>
      <c r="G210" s="29">
        <f t="shared" si="11"/>
        <v>0.99928953532771214</v>
      </c>
      <c r="H210" s="5" t="b">
        <f t="shared" si="9"/>
        <v>1</v>
      </c>
      <c r="I210" s="8">
        <v>66</v>
      </c>
      <c r="J210">
        <v>2</v>
      </c>
      <c r="K210">
        <v>24</v>
      </c>
      <c r="L210">
        <v>152</v>
      </c>
      <c r="M210">
        <v>10</v>
      </c>
      <c r="N210">
        <v>5</v>
      </c>
      <c r="O210">
        <v>85.574979819320603</v>
      </c>
      <c r="P210">
        <v>2</v>
      </c>
      <c r="Q210">
        <v>4</v>
      </c>
      <c r="R210">
        <v>4</v>
      </c>
      <c r="S210" s="10">
        <v>72</v>
      </c>
      <c r="T210" s="8">
        <v>1.19865111182038</v>
      </c>
      <c r="U210">
        <v>1.0203643463482399</v>
      </c>
      <c r="V210">
        <v>-0.38535330545132002</v>
      </c>
      <c r="W210">
        <v>-1.5694571083644799</v>
      </c>
      <c r="X210">
        <v>1.61793620170542</v>
      </c>
      <c r="Y210">
        <v>1.38181348148064</v>
      </c>
      <c r="Z210">
        <v>1.20784980272132</v>
      </c>
      <c r="AA210">
        <v>-0.70092886045385905</v>
      </c>
      <c r="AB210">
        <v>0.68128349962791002</v>
      </c>
      <c r="AC210">
        <v>0.71996333890972197</v>
      </c>
      <c r="AD210" s="10">
        <v>-0.58204120251411195</v>
      </c>
      <c r="AE210" s="8">
        <v>0</v>
      </c>
      <c r="AF210">
        <v>0</v>
      </c>
      <c r="AG210">
        <v>0</v>
      </c>
      <c r="AH210">
        <v>0</v>
      </c>
      <c r="AI210">
        <v>0</v>
      </c>
      <c r="AJ210">
        <v>0</v>
      </c>
      <c r="AK210">
        <v>0</v>
      </c>
      <c r="AL210">
        <v>0</v>
      </c>
      <c r="AM210">
        <v>0</v>
      </c>
      <c r="AN210">
        <v>0</v>
      </c>
      <c r="AO210">
        <v>0</v>
      </c>
      <c r="AP210">
        <v>0</v>
      </c>
      <c r="AQ210">
        <v>0</v>
      </c>
      <c r="AR210">
        <v>0</v>
      </c>
      <c r="AS210">
        <v>0</v>
      </c>
      <c r="AT210">
        <v>0</v>
      </c>
      <c r="AU210">
        <v>0</v>
      </c>
      <c r="AV210">
        <v>0</v>
      </c>
      <c r="AW210">
        <v>1</v>
      </c>
      <c r="AX210">
        <v>0</v>
      </c>
      <c r="AY210">
        <v>1</v>
      </c>
      <c r="AZ210">
        <v>0</v>
      </c>
      <c r="BA210">
        <v>0</v>
      </c>
      <c r="BB210">
        <v>1</v>
      </c>
      <c r="BC210">
        <v>1</v>
      </c>
      <c r="BD210">
        <v>0</v>
      </c>
      <c r="BE210">
        <v>0</v>
      </c>
      <c r="BF210">
        <v>1</v>
      </c>
      <c r="BG210">
        <v>0</v>
      </c>
      <c r="BH210">
        <v>0</v>
      </c>
      <c r="BI210">
        <v>1</v>
      </c>
      <c r="BJ210">
        <v>0</v>
      </c>
      <c r="BK210">
        <v>0</v>
      </c>
      <c r="BL210">
        <v>0</v>
      </c>
      <c r="BM210">
        <v>0</v>
      </c>
      <c r="BN210">
        <v>0</v>
      </c>
      <c r="BO210">
        <v>0</v>
      </c>
      <c r="BP210">
        <v>1</v>
      </c>
      <c r="BQ210">
        <v>0</v>
      </c>
      <c r="BR210">
        <v>0</v>
      </c>
      <c r="BS210">
        <v>1</v>
      </c>
      <c r="BT210" s="10">
        <v>0</v>
      </c>
      <c r="BU210">
        <v>-4.2648743800000002</v>
      </c>
      <c r="BV210">
        <v>0.17994256</v>
      </c>
      <c r="BW210">
        <v>2.5512239999999999E-2</v>
      </c>
      <c r="BX210">
        <v>1.7140852600000001</v>
      </c>
      <c r="BY210">
        <v>1.2451467300000001</v>
      </c>
      <c r="BZ210">
        <v>4.38303536</v>
      </c>
      <c r="CA210">
        <v>1.0542348399999999</v>
      </c>
      <c r="CB210">
        <v>2.36271349</v>
      </c>
      <c r="CC210">
        <v>0</v>
      </c>
      <c r="CD210">
        <v>1.26633956</v>
      </c>
      <c r="CE210">
        <v>1.2966537600000001</v>
      </c>
      <c r="CF210">
        <v>-0.34830556000000001</v>
      </c>
      <c r="CG210">
        <v>0.60595251999999999</v>
      </c>
      <c r="CH210">
        <v>-0.27080598</v>
      </c>
      <c r="CI210">
        <v>0.69837139000000004</v>
      </c>
      <c r="CJ210">
        <v>2.3914729999999999E-2</v>
      </c>
      <c r="CK210">
        <v>-0.35324707</v>
      </c>
      <c r="CL210">
        <v>-4.8291489999999999E-2</v>
      </c>
      <c r="CM210">
        <v>0.58076517999999999</v>
      </c>
      <c r="CN210">
        <v>0.72541518999999999</v>
      </c>
      <c r="CO210">
        <v>-0.20022939000000001</v>
      </c>
      <c r="CP210">
        <v>-0.43475793000000001</v>
      </c>
      <c r="CQ210">
        <v>0.34422587999999998</v>
      </c>
      <c r="CR210">
        <v>-0.48495226000000002</v>
      </c>
      <c r="CS210">
        <v>0.18250256000000001</v>
      </c>
      <c r="CT210">
        <v>-0.16623276000000001</v>
      </c>
      <c r="CU210">
        <v>-9.4743999999999995E-2</v>
      </c>
      <c r="CV210">
        <v>-1.1689752</v>
      </c>
      <c r="CW210">
        <v>-0.52188942000000005</v>
      </c>
      <c r="CX210">
        <v>0.65815442999999996</v>
      </c>
      <c r="CY210">
        <v>9.3649330000000003E-2</v>
      </c>
      <c r="CZ210">
        <v>-0.16819777</v>
      </c>
      <c r="DA210">
        <v>-0.25450494000000001</v>
      </c>
      <c r="DB210">
        <v>0.25513289</v>
      </c>
      <c r="DC210">
        <v>2.5920289999999999E-2</v>
      </c>
      <c r="DD210">
        <v>-2.5292350000000002E-2</v>
      </c>
      <c r="DE210">
        <v>0.26950531</v>
      </c>
      <c r="DF210">
        <v>-0.26887736000000001</v>
      </c>
      <c r="DG210">
        <v>0.1029841</v>
      </c>
      <c r="DH210">
        <v>-0.10235616</v>
      </c>
      <c r="DI210">
        <v>-0.19042195000000001</v>
      </c>
      <c r="DJ210">
        <v>7.7531719999999998E-2</v>
      </c>
      <c r="DK210">
        <v>-0.19522661999999999</v>
      </c>
      <c r="DL210">
        <v>-0.13095082</v>
      </c>
      <c r="DM210">
        <v>-6.0513240000000003E-2</v>
      </c>
      <c r="DN210">
        <v>0.50020885000000004</v>
      </c>
      <c r="DO210">
        <v>0.35778246000000002</v>
      </c>
      <c r="DP210">
        <v>-0.64273818000000005</v>
      </c>
      <c r="DQ210">
        <v>0.94671483000000001</v>
      </c>
      <c r="DR210">
        <v>-0.66113116000000005</v>
      </c>
      <c r="DS210">
        <v>7.7932630000000003E-2</v>
      </c>
      <c r="DT210">
        <v>-0.79014932000000004</v>
      </c>
      <c r="DU210">
        <v>1.3610861400000001</v>
      </c>
      <c r="DV210" s="10">
        <v>-0.64824150000000003</v>
      </c>
      <c r="DW210" s="8" t="s">
        <v>1262</v>
      </c>
      <c r="DX210" t="s">
        <v>1263</v>
      </c>
      <c r="DY210" s="10" t="s">
        <v>396</v>
      </c>
      <c r="DZ210" s="20">
        <v>37295</v>
      </c>
      <c r="EA210" s="21">
        <v>38843</v>
      </c>
      <c r="EB210" t="s">
        <v>1264</v>
      </c>
      <c r="EC210" s="22">
        <v>45202</v>
      </c>
      <c r="ED210" t="b">
        <f t="shared" si="10"/>
        <v>0</v>
      </c>
    </row>
    <row r="211" spans="1:134" x14ac:dyDescent="0.2">
      <c r="A211" s="8" t="s">
        <v>1265</v>
      </c>
      <c r="B211" s="8" t="s">
        <v>168</v>
      </c>
      <c r="C211" s="8" t="s">
        <v>216</v>
      </c>
      <c r="D211" s="2">
        <v>7903922352</v>
      </c>
      <c r="E211" s="4">
        <v>0.39638468974936603</v>
      </c>
      <c r="F211" s="28" t="b">
        <v>0</v>
      </c>
      <c r="G211" s="29">
        <f t="shared" si="11"/>
        <v>0.96832078319067116</v>
      </c>
      <c r="H211" s="5" t="b">
        <f t="shared" si="9"/>
        <v>1</v>
      </c>
      <c r="I211" s="8">
        <v>63</v>
      </c>
      <c r="J211">
        <v>1</v>
      </c>
      <c r="K211">
        <v>37</v>
      </c>
      <c r="L211">
        <v>2787</v>
      </c>
      <c r="M211">
        <v>10</v>
      </c>
      <c r="N211">
        <v>4</v>
      </c>
      <c r="O211">
        <v>24.025678208016501</v>
      </c>
      <c r="P211">
        <v>5</v>
      </c>
      <c r="Q211">
        <v>4</v>
      </c>
      <c r="R211">
        <v>1</v>
      </c>
      <c r="S211" s="10">
        <v>73.400000000000006</v>
      </c>
      <c r="T211" s="8">
        <v>0.91683658709772198</v>
      </c>
      <c r="U211">
        <v>7.5957643648752104E-3</v>
      </c>
      <c r="V211">
        <v>1.2943090485695199</v>
      </c>
      <c r="W211">
        <v>1.50229816294507</v>
      </c>
      <c r="X211">
        <v>1.61793620170542</v>
      </c>
      <c r="Y211">
        <v>0.68524713920936597</v>
      </c>
      <c r="Z211">
        <v>-0.91010447008847595</v>
      </c>
      <c r="AA211">
        <v>1.4284752725705201</v>
      </c>
      <c r="AB211">
        <v>0.68128349962791002</v>
      </c>
      <c r="AC211">
        <v>-1.38724643350897</v>
      </c>
      <c r="AD211" s="10">
        <v>-0.27996235783579498</v>
      </c>
      <c r="AE211" s="8">
        <v>0</v>
      </c>
      <c r="AF211">
        <v>0</v>
      </c>
      <c r="AG211">
        <v>0</v>
      </c>
      <c r="AH211">
        <v>0</v>
      </c>
      <c r="AI211">
        <v>0</v>
      </c>
      <c r="AJ211">
        <v>0</v>
      </c>
      <c r="AK211">
        <v>0</v>
      </c>
      <c r="AL211">
        <v>0</v>
      </c>
      <c r="AM211">
        <v>0</v>
      </c>
      <c r="AN211">
        <v>0</v>
      </c>
      <c r="AO211">
        <v>0</v>
      </c>
      <c r="AP211">
        <v>0</v>
      </c>
      <c r="AQ211">
        <v>0</v>
      </c>
      <c r="AR211">
        <v>0</v>
      </c>
      <c r="AS211">
        <v>0</v>
      </c>
      <c r="AT211">
        <v>0</v>
      </c>
      <c r="AU211">
        <v>1</v>
      </c>
      <c r="AV211">
        <v>0</v>
      </c>
      <c r="AW211">
        <v>0</v>
      </c>
      <c r="AX211">
        <v>0</v>
      </c>
      <c r="AY211">
        <v>1</v>
      </c>
      <c r="AZ211">
        <v>0</v>
      </c>
      <c r="BA211">
        <v>0</v>
      </c>
      <c r="BB211">
        <v>1</v>
      </c>
      <c r="BC211">
        <v>1</v>
      </c>
      <c r="BD211">
        <v>0</v>
      </c>
      <c r="BE211">
        <v>0</v>
      </c>
      <c r="BF211">
        <v>1</v>
      </c>
      <c r="BG211">
        <v>0</v>
      </c>
      <c r="BH211">
        <v>0</v>
      </c>
      <c r="BI211">
        <v>1</v>
      </c>
      <c r="BJ211">
        <v>0</v>
      </c>
      <c r="BK211">
        <v>0</v>
      </c>
      <c r="BL211">
        <v>0</v>
      </c>
      <c r="BM211">
        <v>0</v>
      </c>
      <c r="BN211">
        <v>1</v>
      </c>
      <c r="BO211">
        <v>0</v>
      </c>
      <c r="BP211">
        <v>0</v>
      </c>
      <c r="BQ211">
        <v>1</v>
      </c>
      <c r="BR211">
        <v>0</v>
      </c>
      <c r="BS211">
        <v>0</v>
      </c>
      <c r="BT211" s="10">
        <v>0</v>
      </c>
      <c r="BU211">
        <v>-4.2648743800000002</v>
      </c>
      <c r="BV211">
        <v>0.17994256</v>
      </c>
      <c r="BW211">
        <v>2.5512239999999999E-2</v>
      </c>
      <c r="BX211">
        <v>1.7140852600000001</v>
      </c>
      <c r="BY211">
        <v>1.2451467300000001</v>
      </c>
      <c r="BZ211">
        <v>4.38303536</v>
      </c>
      <c r="CA211">
        <v>1.0542348399999999</v>
      </c>
      <c r="CB211">
        <v>2.36271349</v>
      </c>
      <c r="CC211">
        <v>0</v>
      </c>
      <c r="CD211">
        <v>1.26633956</v>
      </c>
      <c r="CE211">
        <v>1.2966537600000001</v>
      </c>
      <c r="CF211">
        <v>-0.34830556000000001</v>
      </c>
      <c r="CG211">
        <v>0.60595251999999999</v>
      </c>
      <c r="CH211">
        <v>-0.27080598</v>
      </c>
      <c r="CI211">
        <v>0.69837139000000004</v>
      </c>
      <c r="CJ211">
        <v>2.3914729999999999E-2</v>
      </c>
      <c r="CK211">
        <v>-0.35324707</v>
      </c>
      <c r="CL211">
        <v>-4.8291489999999999E-2</v>
      </c>
      <c r="CM211">
        <v>0.58076517999999999</v>
      </c>
      <c r="CN211">
        <v>0.72541518999999999</v>
      </c>
      <c r="CO211">
        <v>-0.20022939000000001</v>
      </c>
      <c r="CP211">
        <v>-0.43475793000000001</v>
      </c>
      <c r="CQ211">
        <v>0.34422587999999998</v>
      </c>
      <c r="CR211">
        <v>-0.48495226000000002</v>
      </c>
      <c r="CS211">
        <v>0.18250256000000001</v>
      </c>
      <c r="CT211">
        <v>-0.16623276000000001</v>
      </c>
      <c r="CU211">
        <v>-9.4743999999999995E-2</v>
      </c>
      <c r="CV211">
        <v>-1.1689752</v>
      </c>
      <c r="CW211">
        <v>-0.52188942000000005</v>
      </c>
      <c r="CX211">
        <v>0.65815442999999996</v>
      </c>
      <c r="CY211">
        <v>9.3649330000000003E-2</v>
      </c>
      <c r="CZ211">
        <v>-0.16819777</v>
      </c>
      <c r="DA211">
        <v>-0.25450494000000001</v>
      </c>
      <c r="DB211">
        <v>0.25513289</v>
      </c>
      <c r="DC211">
        <v>2.5920289999999999E-2</v>
      </c>
      <c r="DD211">
        <v>-2.5292350000000002E-2</v>
      </c>
      <c r="DE211">
        <v>0.26950531</v>
      </c>
      <c r="DF211">
        <v>-0.26887736000000001</v>
      </c>
      <c r="DG211">
        <v>0.1029841</v>
      </c>
      <c r="DH211">
        <v>-0.10235616</v>
      </c>
      <c r="DI211">
        <v>-0.19042195000000001</v>
      </c>
      <c r="DJ211">
        <v>7.7531719999999998E-2</v>
      </c>
      <c r="DK211">
        <v>-0.19522661999999999</v>
      </c>
      <c r="DL211">
        <v>-0.13095082</v>
      </c>
      <c r="DM211">
        <v>-6.0513240000000003E-2</v>
      </c>
      <c r="DN211">
        <v>0.50020885000000004</v>
      </c>
      <c r="DO211">
        <v>0.35778246000000002</v>
      </c>
      <c r="DP211">
        <v>-0.64273818000000005</v>
      </c>
      <c r="DQ211">
        <v>0.94671483000000001</v>
      </c>
      <c r="DR211">
        <v>-0.66113116000000005</v>
      </c>
      <c r="DS211">
        <v>7.7932630000000003E-2</v>
      </c>
      <c r="DT211">
        <v>-0.79014932000000004</v>
      </c>
      <c r="DU211">
        <v>1.3610861400000001</v>
      </c>
      <c r="DV211" s="10">
        <v>-0.64824150000000003</v>
      </c>
      <c r="DW211" s="8" t="s">
        <v>1266</v>
      </c>
      <c r="DX211" t="s">
        <v>1267</v>
      </c>
      <c r="DY211" s="10" t="s">
        <v>132</v>
      </c>
      <c r="DZ211" s="20">
        <v>35059</v>
      </c>
      <c r="EA211" s="21">
        <v>38975</v>
      </c>
      <c r="EB211" t="s">
        <v>1268</v>
      </c>
      <c r="EC211" s="22">
        <v>45141</v>
      </c>
      <c r="ED211" t="b">
        <f t="shared" si="10"/>
        <v>0</v>
      </c>
    </row>
    <row r="212" spans="1:134" x14ac:dyDescent="0.2">
      <c r="A212" s="8" t="s">
        <v>1269</v>
      </c>
      <c r="B212" s="8" t="s">
        <v>127</v>
      </c>
      <c r="C212" s="8" t="s">
        <v>216</v>
      </c>
      <c r="D212" s="2" t="s">
        <v>1270</v>
      </c>
      <c r="E212" s="4">
        <v>0.36653288715252302</v>
      </c>
      <c r="F212" s="28" t="b">
        <v>0</v>
      </c>
      <c r="G212" s="29">
        <f t="shared" si="11"/>
        <v>3.6635200592303053E-5</v>
      </c>
      <c r="H212" s="5" t="b">
        <f t="shared" si="9"/>
        <v>0</v>
      </c>
      <c r="I212" s="8">
        <v>54</v>
      </c>
      <c r="J212">
        <v>3</v>
      </c>
      <c r="K212">
        <v>15</v>
      </c>
      <c r="L212">
        <v>6</v>
      </c>
      <c r="M212">
        <v>4</v>
      </c>
      <c r="N212">
        <v>4</v>
      </c>
      <c r="O212">
        <v>26.983110242928198</v>
      </c>
      <c r="P212">
        <v>5</v>
      </c>
      <c r="Q212">
        <v>4</v>
      </c>
      <c r="R212">
        <v>4</v>
      </c>
      <c r="S212" s="10">
        <v>68.8</v>
      </c>
      <c r="T212" s="8">
        <v>7.1393012929740499E-2</v>
      </c>
      <c r="U212">
        <v>2.03313292833161</v>
      </c>
      <c r="V212">
        <v>-1.5481964736195899</v>
      </c>
      <c r="W212">
        <v>-1.7396568311770799</v>
      </c>
      <c r="X212">
        <v>-0.29113306284374801</v>
      </c>
      <c r="Y212">
        <v>0.68524713920936597</v>
      </c>
      <c r="Z212">
        <v>-0.80833717702571695</v>
      </c>
      <c r="AA212">
        <v>1.4284752725705201</v>
      </c>
      <c r="AB212">
        <v>0.68128349962791002</v>
      </c>
      <c r="AC212">
        <v>0.71996333890972197</v>
      </c>
      <c r="AD212" s="10">
        <v>-1.2725071332074001</v>
      </c>
      <c r="AE212" s="8">
        <v>1</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1</v>
      </c>
      <c r="BA212">
        <v>1</v>
      </c>
      <c r="BB212">
        <v>0</v>
      </c>
      <c r="BC212">
        <v>0</v>
      </c>
      <c r="BD212">
        <v>1</v>
      </c>
      <c r="BE212">
        <v>0</v>
      </c>
      <c r="BF212">
        <v>1</v>
      </c>
      <c r="BG212">
        <v>0</v>
      </c>
      <c r="BH212">
        <v>0</v>
      </c>
      <c r="BI212">
        <v>1</v>
      </c>
      <c r="BJ212">
        <v>0</v>
      </c>
      <c r="BK212">
        <v>0</v>
      </c>
      <c r="BL212">
        <v>0</v>
      </c>
      <c r="BM212">
        <v>0</v>
      </c>
      <c r="BN212">
        <v>1</v>
      </c>
      <c r="BO212">
        <v>0</v>
      </c>
      <c r="BP212">
        <v>0</v>
      </c>
      <c r="BQ212">
        <v>0</v>
      </c>
      <c r="BR212">
        <v>0</v>
      </c>
      <c r="BS212">
        <v>0</v>
      </c>
      <c r="BT212" s="10">
        <v>1</v>
      </c>
      <c r="BU212">
        <v>-4.2648743800000002</v>
      </c>
      <c r="BV212">
        <v>0.17994256</v>
      </c>
      <c r="BW212">
        <v>2.5512239999999999E-2</v>
      </c>
      <c r="BX212">
        <v>1.7140852600000001</v>
      </c>
      <c r="BY212">
        <v>1.2451467300000001</v>
      </c>
      <c r="BZ212">
        <v>4.38303536</v>
      </c>
      <c r="CA212">
        <v>1.0542348399999999</v>
      </c>
      <c r="CB212">
        <v>2.36271349</v>
      </c>
      <c r="CC212">
        <v>0</v>
      </c>
      <c r="CD212">
        <v>1.26633956</v>
      </c>
      <c r="CE212">
        <v>1.2966537600000001</v>
      </c>
      <c r="CF212">
        <v>-0.34830556000000001</v>
      </c>
      <c r="CG212">
        <v>0.60595251999999999</v>
      </c>
      <c r="CH212">
        <v>-0.27080598</v>
      </c>
      <c r="CI212">
        <v>0.69837139000000004</v>
      </c>
      <c r="CJ212">
        <v>2.3914729999999999E-2</v>
      </c>
      <c r="CK212">
        <v>-0.35324707</v>
      </c>
      <c r="CL212">
        <v>-4.8291489999999999E-2</v>
      </c>
      <c r="CM212">
        <v>0.58076517999999999</v>
      </c>
      <c r="CN212">
        <v>0.72541518999999999</v>
      </c>
      <c r="CO212">
        <v>-0.20022939000000001</v>
      </c>
      <c r="CP212">
        <v>-0.43475793000000001</v>
      </c>
      <c r="CQ212">
        <v>0.34422587999999998</v>
      </c>
      <c r="CR212">
        <v>-0.48495226000000002</v>
      </c>
      <c r="CS212">
        <v>0.18250256000000001</v>
      </c>
      <c r="CT212">
        <v>-0.16623276000000001</v>
      </c>
      <c r="CU212">
        <v>-9.4743999999999995E-2</v>
      </c>
      <c r="CV212">
        <v>-1.1689752</v>
      </c>
      <c r="CW212">
        <v>-0.52188942000000005</v>
      </c>
      <c r="CX212">
        <v>0.65815442999999996</v>
      </c>
      <c r="CY212">
        <v>9.3649330000000003E-2</v>
      </c>
      <c r="CZ212">
        <v>-0.16819777</v>
      </c>
      <c r="DA212">
        <v>-0.25450494000000001</v>
      </c>
      <c r="DB212">
        <v>0.25513289</v>
      </c>
      <c r="DC212">
        <v>2.5920289999999999E-2</v>
      </c>
      <c r="DD212">
        <v>-2.5292350000000002E-2</v>
      </c>
      <c r="DE212">
        <v>0.26950531</v>
      </c>
      <c r="DF212">
        <v>-0.26887736000000001</v>
      </c>
      <c r="DG212">
        <v>0.1029841</v>
      </c>
      <c r="DH212">
        <v>-0.10235616</v>
      </c>
      <c r="DI212">
        <v>-0.19042195000000001</v>
      </c>
      <c r="DJ212">
        <v>7.7531719999999998E-2</v>
      </c>
      <c r="DK212">
        <v>-0.19522661999999999</v>
      </c>
      <c r="DL212">
        <v>-0.13095082</v>
      </c>
      <c r="DM212">
        <v>-6.0513240000000003E-2</v>
      </c>
      <c r="DN212">
        <v>0.50020885000000004</v>
      </c>
      <c r="DO212">
        <v>0.35778246000000002</v>
      </c>
      <c r="DP212">
        <v>-0.64273818000000005</v>
      </c>
      <c r="DQ212">
        <v>0.94671483000000001</v>
      </c>
      <c r="DR212">
        <v>-0.66113116000000005</v>
      </c>
      <c r="DS212">
        <v>7.7932630000000003E-2</v>
      </c>
      <c r="DT212">
        <v>-0.79014932000000004</v>
      </c>
      <c r="DU212">
        <v>1.3610861400000001</v>
      </c>
      <c r="DV212" s="10">
        <v>-0.64824150000000003</v>
      </c>
      <c r="DW212" s="8" t="s">
        <v>1271</v>
      </c>
      <c r="DX212" t="s">
        <v>1272</v>
      </c>
      <c r="DY212" s="10" t="s">
        <v>769</v>
      </c>
      <c r="DZ212" s="20">
        <v>36692</v>
      </c>
      <c r="EA212" s="21">
        <v>39788</v>
      </c>
      <c r="EB212" t="s">
        <v>1273</v>
      </c>
      <c r="EC212" s="22">
        <v>44252</v>
      </c>
      <c r="ED212" t="b">
        <f t="shared" si="10"/>
        <v>1</v>
      </c>
    </row>
    <row r="213" spans="1:134" x14ac:dyDescent="0.2">
      <c r="A213" s="8" t="s">
        <v>1274</v>
      </c>
      <c r="B213" s="8" t="s">
        <v>127</v>
      </c>
      <c r="C213" s="8" t="s">
        <v>245</v>
      </c>
      <c r="D213" s="2" t="s">
        <v>1275</v>
      </c>
      <c r="E213" s="4">
        <v>0.64685234959975002</v>
      </c>
      <c r="F213" s="28" t="b">
        <v>1</v>
      </c>
      <c r="G213" s="29">
        <f t="shared" si="11"/>
        <v>0.85399767166193552</v>
      </c>
      <c r="H213" s="5" t="b">
        <f t="shared" si="9"/>
        <v>1</v>
      </c>
      <c r="I213" s="8">
        <v>69</v>
      </c>
      <c r="J213">
        <v>0</v>
      </c>
      <c r="K213">
        <v>19</v>
      </c>
      <c r="L213">
        <v>1664</v>
      </c>
      <c r="M213">
        <v>5</v>
      </c>
      <c r="N213">
        <v>4</v>
      </c>
      <c r="O213">
        <v>82.592841466541699</v>
      </c>
      <c r="P213">
        <v>3</v>
      </c>
      <c r="Q213">
        <v>4</v>
      </c>
      <c r="R213">
        <v>5</v>
      </c>
      <c r="S213" s="10">
        <v>75</v>
      </c>
      <c r="T213" s="8">
        <v>1.48046563654304</v>
      </c>
      <c r="U213">
        <v>-1.00517281761849</v>
      </c>
      <c r="V213">
        <v>-1.03137728776702</v>
      </c>
      <c r="W213">
        <v>0.19315919911940699</v>
      </c>
      <c r="X213">
        <v>2.70451479144465E-2</v>
      </c>
      <c r="Y213">
        <v>0.68524713920936597</v>
      </c>
      <c r="Z213">
        <v>1.10523234807877</v>
      </c>
      <c r="AA213">
        <v>8.8725172209350497E-3</v>
      </c>
      <c r="AB213">
        <v>0.68128349962791002</v>
      </c>
      <c r="AC213">
        <v>1.42236659638262</v>
      </c>
      <c r="AD213" s="10">
        <v>6.5270607510849094E-2</v>
      </c>
      <c r="AE213" s="8">
        <v>0</v>
      </c>
      <c r="AF213">
        <v>0</v>
      </c>
      <c r="AG213">
        <v>0</v>
      </c>
      <c r="AH213">
        <v>0</v>
      </c>
      <c r="AI213">
        <v>0</v>
      </c>
      <c r="AJ213">
        <v>0</v>
      </c>
      <c r="AK213">
        <v>0</v>
      </c>
      <c r="AL213">
        <v>0</v>
      </c>
      <c r="AM213">
        <v>0</v>
      </c>
      <c r="AN213">
        <v>0</v>
      </c>
      <c r="AO213">
        <v>0</v>
      </c>
      <c r="AP213">
        <v>0</v>
      </c>
      <c r="AQ213">
        <v>0</v>
      </c>
      <c r="AR213">
        <v>0</v>
      </c>
      <c r="AS213">
        <v>0</v>
      </c>
      <c r="AT213">
        <v>0</v>
      </c>
      <c r="AU213">
        <v>0</v>
      </c>
      <c r="AV213">
        <v>0</v>
      </c>
      <c r="AW213">
        <v>1</v>
      </c>
      <c r="AX213">
        <v>0</v>
      </c>
      <c r="AY213">
        <v>1</v>
      </c>
      <c r="AZ213">
        <v>0</v>
      </c>
      <c r="BA213">
        <v>0</v>
      </c>
      <c r="BB213">
        <v>1</v>
      </c>
      <c r="BC213">
        <v>1</v>
      </c>
      <c r="BD213">
        <v>0</v>
      </c>
      <c r="BE213">
        <v>0</v>
      </c>
      <c r="BF213">
        <v>1</v>
      </c>
      <c r="BG213">
        <v>0</v>
      </c>
      <c r="BH213">
        <v>0</v>
      </c>
      <c r="BI213">
        <v>0</v>
      </c>
      <c r="BJ213">
        <v>0</v>
      </c>
      <c r="BK213">
        <v>0</v>
      </c>
      <c r="BL213">
        <v>1</v>
      </c>
      <c r="BM213">
        <v>0</v>
      </c>
      <c r="BN213">
        <v>0</v>
      </c>
      <c r="BO213">
        <v>0</v>
      </c>
      <c r="BP213">
        <v>1</v>
      </c>
      <c r="BQ213">
        <v>0</v>
      </c>
      <c r="BR213">
        <v>0</v>
      </c>
      <c r="BS213">
        <v>1</v>
      </c>
      <c r="BT213" s="10">
        <v>0</v>
      </c>
      <c r="BU213">
        <v>-4.2648743800000002</v>
      </c>
      <c r="BV213">
        <v>0.17994256</v>
      </c>
      <c r="BW213">
        <v>2.5512239999999999E-2</v>
      </c>
      <c r="BX213">
        <v>1.7140852600000001</v>
      </c>
      <c r="BY213">
        <v>1.2451467300000001</v>
      </c>
      <c r="BZ213">
        <v>4.38303536</v>
      </c>
      <c r="CA213">
        <v>1.0542348399999999</v>
      </c>
      <c r="CB213">
        <v>2.36271349</v>
      </c>
      <c r="CC213">
        <v>0</v>
      </c>
      <c r="CD213">
        <v>1.26633956</v>
      </c>
      <c r="CE213">
        <v>1.2966537600000001</v>
      </c>
      <c r="CF213">
        <v>-0.34830556000000001</v>
      </c>
      <c r="CG213">
        <v>0.60595251999999999</v>
      </c>
      <c r="CH213">
        <v>-0.27080598</v>
      </c>
      <c r="CI213">
        <v>0.69837139000000004</v>
      </c>
      <c r="CJ213">
        <v>2.3914729999999999E-2</v>
      </c>
      <c r="CK213">
        <v>-0.35324707</v>
      </c>
      <c r="CL213">
        <v>-4.8291489999999999E-2</v>
      </c>
      <c r="CM213">
        <v>0.58076517999999999</v>
      </c>
      <c r="CN213">
        <v>0.72541518999999999</v>
      </c>
      <c r="CO213">
        <v>-0.20022939000000001</v>
      </c>
      <c r="CP213">
        <v>-0.43475793000000001</v>
      </c>
      <c r="CQ213">
        <v>0.34422587999999998</v>
      </c>
      <c r="CR213">
        <v>-0.48495226000000002</v>
      </c>
      <c r="CS213">
        <v>0.18250256000000001</v>
      </c>
      <c r="CT213">
        <v>-0.16623276000000001</v>
      </c>
      <c r="CU213">
        <v>-9.4743999999999995E-2</v>
      </c>
      <c r="CV213">
        <v>-1.1689752</v>
      </c>
      <c r="CW213">
        <v>-0.52188942000000005</v>
      </c>
      <c r="CX213">
        <v>0.65815442999999996</v>
      </c>
      <c r="CY213">
        <v>9.3649330000000003E-2</v>
      </c>
      <c r="CZ213">
        <v>-0.16819777</v>
      </c>
      <c r="DA213">
        <v>-0.25450494000000001</v>
      </c>
      <c r="DB213">
        <v>0.25513289</v>
      </c>
      <c r="DC213">
        <v>2.5920289999999999E-2</v>
      </c>
      <c r="DD213">
        <v>-2.5292350000000002E-2</v>
      </c>
      <c r="DE213">
        <v>0.26950531</v>
      </c>
      <c r="DF213">
        <v>-0.26887736000000001</v>
      </c>
      <c r="DG213">
        <v>0.1029841</v>
      </c>
      <c r="DH213">
        <v>-0.10235616</v>
      </c>
      <c r="DI213">
        <v>-0.19042195000000001</v>
      </c>
      <c r="DJ213">
        <v>7.7531719999999998E-2</v>
      </c>
      <c r="DK213">
        <v>-0.19522661999999999</v>
      </c>
      <c r="DL213">
        <v>-0.13095082</v>
      </c>
      <c r="DM213">
        <v>-6.0513240000000003E-2</v>
      </c>
      <c r="DN213">
        <v>0.50020885000000004</v>
      </c>
      <c r="DO213">
        <v>0.35778246000000002</v>
      </c>
      <c r="DP213">
        <v>-0.64273818000000005</v>
      </c>
      <c r="DQ213">
        <v>0.94671483000000001</v>
      </c>
      <c r="DR213">
        <v>-0.66113116000000005</v>
      </c>
      <c r="DS213">
        <v>7.7932630000000003E-2</v>
      </c>
      <c r="DT213">
        <v>-0.79014932000000004</v>
      </c>
      <c r="DU213">
        <v>1.3610861400000001</v>
      </c>
      <c r="DV213" s="10">
        <v>-0.64824150000000003</v>
      </c>
      <c r="DW213" s="8" t="s">
        <v>1276</v>
      </c>
      <c r="DX213" t="s">
        <v>1277</v>
      </c>
      <c r="DY213" s="10" t="s">
        <v>255</v>
      </c>
      <c r="DZ213" s="20">
        <v>34643</v>
      </c>
      <c r="EA213" s="21">
        <v>39159</v>
      </c>
      <c r="EB213" t="s">
        <v>1278</v>
      </c>
      <c r="EC213" s="22">
        <v>45045</v>
      </c>
      <c r="ED213" t="b">
        <f t="shared" si="10"/>
        <v>1</v>
      </c>
    </row>
    <row r="214" spans="1:134" x14ac:dyDescent="0.2">
      <c r="A214" s="8" t="s">
        <v>1279</v>
      </c>
      <c r="B214" s="8" t="s">
        <v>127</v>
      </c>
      <c r="C214" s="8" t="s">
        <v>188</v>
      </c>
      <c r="D214" s="2" t="s">
        <v>1280</v>
      </c>
      <c r="E214" s="4">
        <v>0.50607265619229203</v>
      </c>
      <c r="F214" s="28" t="b">
        <v>0</v>
      </c>
      <c r="G214" s="29">
        <f t="shared" si="11"/>
        <v>0.9995204501099193</v>
      </c>
      <c r="H214" s="5" t="b">
        <f t="shared" si="9"/>
        <v>1</v>
      </c>
      <c r="I214" s="8">
        <v>41</v>
      </c>
      <c r="J214">
        <v>2</v>
      </c>
      <c r="K214">
        <v>38</v>
      </c>
      <c r="L214">
        <v>224</v>
      </c>
      <c r="M214">
        <v>8</v>
      </c>
      <c r="N214">
        <v>5</v>
      </c>
      <c r="O214">
        <v>86.236328096146195</v>
      </c>
      <c r="P214">
        <v>2</v>
      </c>
      <c r="Q214">
        <v>3</v>
      </c>
      <c r="R214">
        <v>5</v>
      </c>
      <c r="S214" s="10">
        <v>64.7</v>
      </c>
      <c r="T214" s="8">
        <v>-1.1498032608684501</v>
      </c>
      <c r="U214">
        <v>1.0203643463482399</v>
      </c>
      <c r="V214">
        <v>1.4235138450326601</v>
      </c>
      <c r="W214">
        <v>-1.4855229984842999</v>
      </c>
      <c r="X214">
        <v>0.98157978018903103</v>
      </c>
      <c r="Y214">
        <v>1.38181348148064</v>
      </c>
      <c r="Z214">
        <v>1.2306072568605</v>
      </c>
      <c r="AA214">
        <v>-0.70092886045385905</v>
      </c>
      <c r="AB214">
        <v>-4.5418899975194001E-2</v>
      </c>
      <c r="AC214">
        <v>1.42236659638262</v>
      </c>
      <c r="AD214" s="10">
        <v>-2.1571666069081799</v>
      </c>
      <c r="AE214" s="8">
        <v>0</v>
      </c>
      <c r="AF214">
        <v>0</v>
      </c>
      <c r="AG214">
        <v>0</v>
      </c>
      <c r="AH214">
        <v>0</v>
      </c>
      <c r="AI214">
        <v>0</v>
      </c>
      <c r="AJ214">
        <v>0</v>
      </c>
      <c r="AK214">
        <v>0</v>
      </c>
      <c r="AL214">
        <v>0</v>
      </c>
      <c r="AM214">
        <v>1</v>
      </c>
      <c r="AN214">
        <v>0</v>
      </c>
      <c r="AO214">
        <v>0</v>
      </c>
      <c r="AP214">
        <v>0</v>
      </c>
      <c r="AQ214">
        <v>0</v>
      </c>
      <c r="AR214">
        <v>0</v>
      </c>
      <c r="AS214">
        <v>0</v>
      </c>
      <c r="AT214">
        <v>0</v>
      </c>
      <c r="AU214">
        <v>0</v>
      </c>
      <c r="AV214">
        <v>0</v>
      </c>
      <c r="AW214">
        <v>0</v>
      </c>
      <c r="AX214">
        <v>0</v>
      </c>
      <c r="AY214">
        <v>0</v>
      </c>
      <c r="AZ214">
        <v>1</v>
      </c>
      <c r="BA214">
        <v>0</v>
      </c>
      <c r="BB214">
        <v>1</v>
      </c>
      <c r="BC214">
        <v>1</v>
      </c>
      <c r="BD214">
        <v>0</v>
      </c>
      <c r="BE214">
        <v>0</v>
      </c>
      <c r="BF214">
        <v>1</v>
      </c>
      <c r="BG214">
        <v>0</v>
      </c>
      <c r="BH214">
        <v>0</v>
      </c>
      <c r="BI214">
        <v>0</v>
      </c>
      <c r="BJ214">
        <v>0</v>
      </c>
      <c r="BK214">
        <v>1</v>
      </c>
      <c r="BL214">
        <v>0</v>
      </c>
      <c r="BM214">
        <v>0</v>
      </c>
      <c r="BN214">
        <v>0</v>
      </c>
      <c r="BO214">
        <v>1</v>
      </c>
      <c r="BP214">
        <v>0</v>
      </c>
      <c r="BQ214">
        <v>0</v>
      </c>
      <c r="BR214">
        <v>1</v>
      </c>
      <c r="BS214">
        <v>0</v>
      </c>
      <c r="BT214" s="10">
        <v>0</v>
      </c>
      <c r="BU214">
        <v>-4.2648743800000002</v>
      </c>
      <c r="BV214">
        <v>0.17994256</v>
      </c>
      <c r="BW214">
        <v>2.5512239999999999E-2</v>
      </c>
      <c r="BX214">
        <v>1.7140852600000001</v>
      </c>
      <c r="BY214">
        <v>1.2451467300000001</v>
      </c>
      <c r="BZ214">
        <v>4.38303536</v>
      </c>
      <c r="CA214">
        <v>1.0542348399999999</v>
      </c>
      <c r="CB214">
        <v>2.36271349</v>
      </c>
      <c r="CC214">
        <v>0</v>
      </c>
      <c r="CD214">
        <v>1.26633956</v>
      </c>
      <c r="CE214">
        <v>1.2966537600000001</v>
      </c>
      <c r="CF214">
        <v>-0.34830556000000001</v>
      </c>
      <c r="CG214">
        <v>0.60595251999999999</v>
      </c>
      <c r="CH214">
        <v>-0.27080598</v>
      </c>
      <c r="CI214">
        <v>0.69837139000000004</v>
      </c>
      <c r="CJ214">
        <v>2.3914729999999999E-2</v>
      </c>
      <c r="CK214">
        <v>-0.35324707</v>
      </c>
      <c r="CL214">
        <v>-4.8291489999999999E-2</v>
      </c>
      <c r="CM214">
        <v>0.58076517999999999</v>
      </c>
      <c r="CN214">
        <v>0.72541518999999999</v>
      </c>
      <c r="CO214">
        <v>-0.20022939000000001</v>
      </c>
      <c r="CP214">
        <v>-0.43475793000000001</v>
      </c>
      <c r="CQ214">
        <v>0.34422587999999998</v>
      </c>
      <c r="CR214">
        <v>-0.48495226000000002</v>
      </c>
      <c r="CS214">
        <v>0.18250256000000001</v>
      </c>
      <c r="CT214">
        <v>-0.16623276000000001</v>
      </c>
      <c r="CU214">
        <v>-9.4743999999999995E-2</v>
      </c>
      <c r="CV214">
        <v>-1.1689752</v>
      </c>
      <c r="CW214">
        <v>-0.52188942000000005</v>
      </c>
      <c r="CX214">
        <v>0.65815442999999996</v>
      </c>
      <c r="CY214">
        <v>9.3649330000000003E-2</v>
      </c>
      <c r="CZ214">
        <v>-0.16819777</v>
      </c>
      <c r="DA214">
        <v>-0.25450494000000001</v>
      </c>
      <c r="DB214">
        <v>0.25513289</v>
      </c>
      <c r="DC214">
        <v>2.5920289999999999E-2</v>
      </c>
      <c r="DD214">
        <v>-2.5292350000000002E-2</v>
      </c>
      <c r="DE214">
        <v>0.26950531</v>
      </c>
      <c r="DF214">
        <v>-0.26887736000000001</v>
      </c>
      <c r="DG214">
        <v>0.1029841</v>
      </c>
      <c r="DH214">
        <v>-0.10235616</v>
      </c>
      <c r="DI214">
        <v>-0.19042195000000001</v>
      </c>
      <c r="DJ214">
        <v>7.7531719999999998E-2</v>
      </c>
      <c r="DK214">
        <v>-0.19522661999999999</v>
      </c>
      <c r="DL214">
        <v>-0.13095082</v>
      </c>
      <c r="DM214">
        <v>-6.0513240000000003E-2</v>
      </c>
      <c r="DN214">
        <v>0.50020885000000004</v>
      </c>
      <c r="DO214">
        <v>0.35778246000000002</v>
      </c>
      <c r="DP214">
        <v>-0.64273818000000005</v>
      </c>
      <c r="DQ214">
        <v>0.94671483000000001</v>
      </c>
      <c r="DR214">
        <v>-0.66113116000000005</v>
      </c>
      <c r="DS214">
        <v>7.7932630000000003E-2</v>
      </c>
      <c r="DT214">
        <v>-0.79014932000000004</v>
      </c>
      <c r="DU214">
        <v>1.3610861400000001</v>
      </c>
      <c r="DV214" s="10">
        <v>-0.64824150000000003</v>
      </c>
      <c r="DW214" s="8" t="s">
        <v>1281</v>
      </c>
      <c r="DX214" t="s">
        <v>1282</v>
      </c>
      <c r="DY214" s="10" t="s">
        <v>220</v>
      </c>
      <c r="DZ214" s="20">
        <v>35319</v>
      </c>
      <c r="EA214" s="21">
        <v>36909</v>
      </c>
      <c r="EB214" t="s">
        <v>1283</v>
      </c>
      <c r="EC214" s="22">
        <v>43673</v>
      </c>
      <c r="ED214" t="b">
        <f t="shared" si="10"/>
        <v>0</v>
      </c>
    </row>
    <row r="215" spans="1:134" x14ac:dyDescent="0.2">
      <c r="A215" s="8" t="s">
        <v>1284</v>
      </c>
      <c r="B215" s="8" t="s">
        <v>168</v>
      </c>
      <c r="C215" s="8" t="s">
        <v>161</v>
      </c>
      <c r="D215" s="2" t="s">
        <v>1285</v>
      </c>
      <c r="E215" s="4">
        <v>0.70994096327641898</v>
      </c>
      <c r="F215" s="28" t="b">
        <v>1</v>
      </c>
      <c r="G215" s="29">
        <f t="shared" si="11"/>
        <v>0.22690660458913064</v>
      </c>
      <c r="H215" s="5" t="b">
        <f t="shared" si="9"/>
        <v>0</v>
      </c>
      <c r="I215" s="8">
        <v>70</v>
      </c>
      <c r="J215">
        <v>0</v>
      </c>
      <c r="K215">
        <v>19</v>
      </c>
      <c r="L215">
        <v>1351</v>
      </c>
      <c r="M215">
        <v>3</v>
      </c>
      <c r="N215">
        <v>5</v>
      </c>
      <c r="O215">
        <v>92.470481638209705</v>
      </c>
      <c r="P215">
        <v>2</v>
      </c>
      <c r="Q215">
        <v>5</v>
      </c>
      <c r="R215">
        <v>4</v>
      </c>
      <c r="S215" s="10">
        <v>70.8</v>
      </c>
      <c r="T215" s="8">
        <v>1.5744038114505901</v>
      </c>
      <c r="U215">
        <v>-1.00517281761849</v>
      </c>
      <c r="V215">
        <v>-1.03137728776702</v>
      </c>
      <c r="W215">
        <v>-0.17172102855417601</v>
      </c>
      <c r="X215">
        <v>-0.60931127360194304</v>
      </c>
      <c r="Y215">
        <v>1.38181348148064</v>
      </c>
      <c r="Z215">
        <v>1.4451288157751701</v>
      </c>
      <c r="AA215">
        <v>-0.70092886045385905</v>
      </c>
      <c r="AB215">
        <v>1.4079858992310099</v>
      </c>
      <c r="AC215">
        <v>0.71996333890972197</v>
      </c>
      <c r="AD215" s="10">
        <v>-0.84096592652409696</v>
      </c>
      <c r="AE215" s="8">
        <v>0</v>
      </c>
      <c r="AF215">
        <v>0</v>
      </c>
      <c r="AG215">
        <v>0</v>
      </c>
      <c r="AH215">
        <v>0</v>
      </c>
      <c r="AI215">
        <v>0</v>
      </c>
      <c r="AJ215">
        <v>0</v>
      </c>
      <c r="AK215">
        <v>0</v>
      </c>
      <c r="AL215">
        <v>0</v>
      </c>
      <c r="AM215">
        <v>1</v>
      </c>
      <c r="AN215">
        <v>0</v>
      </c>
      <c r="AO215">
        <v>0</v>
      </c>
      <c r="AP215">
        <v>0</v>
      </c>
      <c r="AQ215">
        <v>0</v>
      </c>
      <c r="AR215">
        <v>0</v>
      </c>
      <c r="AS215">
        <v>0</v>
      </c>
      <c r="AT215">
        <v>0</v>
      </c>
      <c r="AU215">
        <v>0</v>
      </c>
      <c r="AV215">
        <v>0</v>
      </c>
      <c r="AW215">
        <v>0</v>
      </c>
      <c r="AX215">
        <v>0</v>
      </c>
      <c r="AY215">
        <v>0</v>
      </c>
      <c r="AZ215">
        <v>1</v>
      </c>
      <c r="BA215">
        <v>0</v>
      </c>
      <c r="BB215">
        <v>1</v>
      </c>
      <c r="BC215">
        <v>1</v>
      </c>
      <c r="BD215">
        <v>0</v>
      </c>
      <c r="BE215">
        <v>0</v>
      </c>
      <c r="BF215">
        <v>1</v>
      </c>
      <c r="BG215">
        <v>0</v>
      </c>
      <c r="BH215">
        <v>0</v>
      </c>
      <c r="BI215">
        <v>0</v>
      </c>
      <c r="BJ215">
        <v>0</v>
      </c>
      <c r="BK215">
        <v>1</v>
      </c>
      <c r="BL215">
        <v>0</v>
      </c>
      <c r="BM215">
        <v>0</v>
      </c>
      <c r="BN215">
        <v>0</v>
      </c>
      <c r="BO215">
        <v>0</v>
      </c>
      <c r="BP215">
        <v>1</v>
      </c>
      <c r="BQ215">
        <v>1</v>
      </c>
      <c r="BR215">
        <v>0</v>
      </c>
      <c r="BS215">
        <v>0</v>
      </c>
      <c r="BT215" s="10">
        <v>0</v>
      </c>
      <c r="BU215">
        <v>-4.2648743800000002</v>
      </c>
      <c r="BV215">
        <v>0.17994256</v>
      </c>
      <c r="BW215">
        <v>2.5512239999999999E-2</v>
      </c>
      <c r="BX215">
        <v>1.7140852600000001</v>
      </c>
      <c r="BY215">
        <v>1.2451467300000001</v>
      </c>
      <c r="BZ215">
        <v>4.38303536</v>
      </c>
      <c r="CA215">
        <v>1.0542348399999999</v>
      </c>
      <c r="CB215">
        <v>2.36271349</v>
      </c>
      <c r="CC215">
        <v>0</v>
      </c>
      <c r="CD215">
        <v>1.26633956</v>
      </c>
      <c r="CE215">
        <v>1.2966537600000001</v>
      </c>
      <c r="CF215">
        <v>-0.34830556000000001</v>
      </c>
      <c r="CG215">
        <v>0.60595251999999999</v>
      </c>
      <c r="CH215">
        <v>-0.27080598</v>
      </c>
      <c r="CI215">
        <v>0.69837139000000004</v>
      </c>
      <c r="CJ215">
        <v>2.3914729999999999E-2</v>
      </c>
      <c r="CK215">
        <v>-0.35324707</v>
      </c>
      <c r="CL215">
        <v>-4.8291489999999999E-2</v>
      </c>
      <c r="CM215">
        <v>0.58076517999999999</v>
      </c>
      <c r="CN215">
        <v>0.72541518999999999</v>
      </c>
      <c r="CO215">
        <v>-0.20022939000000001</v>
      </c>
      <c r="CP215">
        <v>-0.43475793000000001</v>
      </c>
      <c r="CQ215">
        <v>0.34422587999999998</v>
      </c>
      <c r="CR215">
        <v>-0.48495226000000002</v>
      </c>
      <c r="CS215">
        <v>0.18250256000000001</v>
      </c>
      <c r="CT215">
        <v>-0.16623276000000001</v>
      </c>
      <c r="CU215">
        <v>-9.4743999999999995E-2</v>
      </c>
      <c r="CV215">
        <v>-1.1689752</v>
      </c>
      <c r="CW215">
        <v>-0.52188942000000005</v>
      </c>
      <c r="CX215">
        <v>0.65815442999999996</v>
      </c>
      <c r="CY215">
        <v>9.3649330000000003E-2</v>
      </c>
      <c r="CZ215">
        <v>-0.16819777</v>
      </c>
      <c r="DA215">
        <v>-0.25450494000000001</v>
      </c>
      <c r="DB215">
        <v>0.25513289</v>
      </c>
      <c r="DC215">
        <v>2.5920289999999999E-2</v>
      </c>
      <c r="DD215">
        <v>-2.5292350000000002E-2</v>
      </c>
      <c r="DE215">
        <v>0.26950531</v>
      </c>
      <c r="DF215">
        <v>-0.26887736000000001</v>
      </c>
      <c r="DG215">
        <v>0.1029841</v>
      </c>
      <c r="DH215">
        <v>-0.10235616</v>
      </c>
      <c r="DI215">
        <v>-0.19042195000000001</v>
      </c>
      <c r="DJ215">
        <v>7.7531719999999998E-2</v>
      </c>
      <c r="DK215">
        <v>-0.19522661999999999</v>
      </c>
      <c r="DL215">
        <v>-0.13095082</v>
      </c>
      <c r="DM215">
        <v>-6.0513240000000003E-2</v>
      </c>
      <c r="DN215">
        <v>0.50020885000000004</v>
      </c>
      <c r="DO215">
        <v>0.35778246000000002</v>
      </c>
      <c r="DP215">
        <v>-0.64273818000000005</v>
      </c>
      <c r="DQ215">
        <v>0.94671483000000001</v>
      </c>
      <c r="DR215">
        <v>-0.66113116000000005</v>
      </c>
      <c r="DS215">
        <v>7.7932630000000003E-2</v>
      </c>
      <c r="DT215">
        <v>-0.79014932000000004</v>
      </c>
      <c r="DU215">
        <v>1.3610861400000001</v>
      </c>
      <c r="DV215" s="10">
        <v>-0.64824150000000003</v>
      </c>
      <c r="DW215" s="8" t="s">
        <v>1286</v>
      </c>
      <c r="DX215" t="s">
        <v>1287</v>
      </c>
      <c r="DY215" s="10" t="s">
        <v>199</v>
      </c>
      <c r="DZ215" s="20">
        <v>37940</v>
      </c>
      <c r="EA215" s="21">
        <v>39524</v>
      </c>
      <c r="EB215" t="s">
        <v>1288</v>
      </c>
      <c r="EC215" s="22">
        <v>45010</v>
      </c>
      <c r="ED215" t="b">
        <f t="shared" si="10"/>
        <v>0</v>
      </c>
    </row>
    <row r="216" spans="1:134" x14ac:dyDescent="0.2">
      <c r="A216" s="8" t="s">
        <v>1289</v>
      </c>
      <c r="B216" s="8" t="s">
        <v>119</v>
      </c>
      <c r="C216" s="8" t="s">
        <v>181</v>
      </c>
      <c r="D216" s="2" t="s">
        <v>1290</v>
      </c>
      <c r="E216" s="4">
        <v>0.46998834333199602</v>
      </c>
      <c r="F216" s="28" t="b">
        <v>0</v>
      </c>
      <c r="G216" s="29">
        <f t="shared" si="11"/>
        <v>4.2216350842839338E-4</v>
      </c>
      <c r="H216" s="5" t="b">
        <f t="shared" si="9"/>
        <v>0</v>
      </c>
      <c r="I216" s="8">
        <v>66</v>
      </c>
      <c r="J216">
        <v>0</v>
      </c>
      <c r="K216">
        <v>28</v>
      </c>
      <c r="L216">
        <v>1602</v>
      </c>
      <c r="M216">
        <v>4</v>
      </c>
      <c r="N216">
        <v>5</v>
      </c>
      <c r="O216">
        <v>33.327504999331403</v>
      </c>
      <c r="P216">
        <v>1</v>
      </c>
      <c r="Q216">
        <v>2</v>
      </c>
      <c r="R216">
        <v>2</v>
      </c>
      <c r="S216" s="10">
        <v>80</v>
      </c>
      <c r="T216" s="8">
        <v>1.19865111182038</v>
      </c>
      <c r="U216">
        <v>-1.00517281761849</v>
      </c>
      <c r="V216">
        <v>0.13146588040124599</v>
      </c>
      <c r="W216">
        <v>0.120882604500358</v>
      </c>
      <c r="X216">
        <v>-0.29113306284374801</v>
      </c>
      <c r="Y216">
        <v>1.38181348148064</v>
      </c>
      <c r="Z216">
        <v>-0.59002214125854702</v>
      </c>
      <c r="AA216">
        <v>-1.4107302381286499</v>
      </c>
      <c r="AB216">
        <v>-0.772121299578298</v>
      </c>
      <c r="AC216">
        <v>-0.68484317603607703</v>
      </c>
      <c r="AD216" s="10">
        <v>1.14412362421911</v>
      </c>
      <c r="AE216" s="8">
        <v>0</v>
      </c>
      <c r="AF216">
        <v>0</v>
      </c>
      <c r="AG216">
        <v>0</v>
      </c>
      <c r="AH216">
        <v>0</v>
      </c>
      <c r="AI216">
        <v>0</v>
      </c>
      <c r="AJ216">
        <v>0</v>
      </c>
      <c r="AK216">
        <v>0</v>
      </c>
      <c r="AL216">
        <v>0</v>
      </c>
      <c r="AM216">
        <v>0</v>
      </c>
      <c r="AN216">
        <v>0</v>
      </c>
      <c r="AO216">
        <v>0</v>
      </c>
      <c r="AP216">
        <v>0</v>
      </c>
      <c r="AQ216">
        <v>0</v>
      </c>
      <c r="AR216">
        <v>0</v>
      </c>
      <c r="AS216">
        <v>0</v>
      </c>
      <c r="AT216">
        <v>0</v>
      </c>
      <c r="AU216">
        <v>0</v>
      </c>
      <c r="AV216">
        <v>0</v>
      </c>
      <c r="AW216">
        <v>1</v>
      </c>
      <c r="AX216">
        <v>0</v>
      </c>
      <c r="AY216">
        <v>1</v>
      </c>
      <c r="AZ216">
        <v>0</v>
      </c>
      <c r="BA216">
        <v>1</v>
      </c>
      <c r="BB216">
        <v>0</v>
      </c>
      <c r="BC216">
        <v>1</v>
      </c>
      <c r="BD216">
        <v>0</v>
      </c>
      <c r="BE216">
        <v>0</v>
      </c>
      <c r="BF216">
        <v>1</v>
      </c>
      <c r="BG216">
        <v>0</v>
      </c>
      <c r="BH216">
        <v>0</v>
      </c>
      <c r="BI216">
        <v>0</v>
      </c>
      <c r="BJ216">
        <v>0</v>
      </c>
      <c r="BK216">
        <v>1</v>
      </c>
      <c r="BL216">
        <v>0</v>
      </c>
      <c r="BM216">
        <v>0</v>
      </c>
      <c r="BN216">
        <v>1</v>
      </c>
      <c r="BO216">
        <v>0</v>
      </c>
      <c r="BP216">
        <v>0</v>
      </c>
      <c r="BQ216">
        <v>1</v>
      </c>
      <c r="BR216">
        <v>0</v>
      </c>
      <c r="BS216">
        <v>0</v>
      </c>
      <c r="BT216" s="10">
        <v>0</v>
      </c>
      <c r="BU216">
        <v>-4.2648743800000002</v>
      </c>
      <c r="BV216">
        <v>0.17994256</v>
      </c>
      <c r="BW216">
        <v>2.5512239999999999E-2</v>
      </c>
      <c r="BX216">
        <v>1.7140852600000001</v>
      </c>
      <c r="BY216">
        <v>1.2451467300000001</v>
      </c>
      <c r="BZ216">
        <v>4.38303536</v>
      </c>
      <c r="CA216">
        <v>1.0542348399999999</v>
      </c>
      <c r="CB216">
        <v>2.36271349</v>
      </c>
      <c r="CC216">
        <v>0</v>
      </c>
      <c r="CD216">
        <v>1.26633956</v>
      </c>
      <c r="CE216">
        <v>1.2966537600000001</v>
      </c>
      <c r="CF216">
        <v>-0.34830556000000001</v>
      </c>
      <c r="CG216">
        <v>0.60595251999999999</v>
      </c>
      <c r="CH216">
        <v>-0.27080598</v>
      </c>
      <c r="CI216">
        <v>0.69837139000000004</v>
      </c>
      <c r="CJ216">
        <v>2.3914729999999999E-2</v>
      </c>
      <c r="CK216">
        <v>-0.35324707</v>
      </c>
      <c r="CL216">
        <v>-4.8291489999999999E-2</v>
      </c>
      <c r="CM216">
        <v>0.58076517999999999</v>
      </c>
      <c r="CN216">
        <v>0.72541518999999999</v>
      </c>
      <c r="CO216">
        <v>-0.20022939000000001</v>
      </c>
      <c r="CP216">
        <v>-0.43475793000000001</v>
      </c>
      <c r="CQ216">
        <v>0.34422587999999998</v>
      </c>
      <c r="CR216">
        <v>-0.48495226000000002</v>
      </c>
      <c r="CS216">
        <v>0.18250256000000001</v>
      </c>
      <c r="CT216">
        <v>-0.16623276000000001</v>
      </c>
      <c r="CU216">
        <v>-9.4743999999999995E-2</v>
      </c>
      <c r="CV216">
        <v>-1.1689752</v>
      </c>
      <c r="CW216">
        <v>-0.52188942000000005</v>
      </c>
      <c r="CX216">
        <v>0.65815442999999996</v>
      </c>
      <c r="CY216">
        <v>9.3649330000000003E-2</v>
      </c>
      <c r="CZ216">
        <v>-0.16819777</v>
      </c>
      <c r="DA216">
        <v>-0.25450494000000001</v>
      </c>
      <c r="DB216">
        <v>0.25513289</v>
      </c>
      <c r="DC216">
        <v>2.5920289999999999E-2</v>
      </c>
      <c r="DD216">
        <v>-2.5292350000000002E-2</v>
      </c>
      <c r="DE216">
        <v>0.26950531</v>
      </c>
      <c r="DF216">
        <v>-0.26887736000000001</v>
      </c>
      <c r="DG216">
        <v>0.1029841</v>
      </c>
      <c r="DH216">
        <v>-0.10235616</v>
      </c>
      <c r="DI216">
        <v>-0.19042195000000001</v>
      </c>
      <c r="DJ216">
        <v>7.7531719999999998E-2</v>
      </c>
      <c r="DK216">
        <v>-0.19522661999999999</v>
      </c>
      <c r="DL216">
        <v>-0.13095082</v>
      </c>
      <c r="DM216">
        <v>-6.0513240000000003E-2</v>
      </c>
      <c r="DN216">
        <v>0.50020885000000004</v>
      </c>
      <c r="DO216">
        <v>0.35778246000000002</v>
      </c>
      <c r="DP216">
        <v>-0.64273818000000005</v>
      </c>
      <c r="DQ216">
        <v>0.94671483000000001</v>
      </c>
      <c r="DR216">
        <v>-0.66113116000000005</v>
      </c>
      <c r="DS216">
        <v>7.7932630000000003E-2</v>
      </c>
      <c r="DT216">
        <v>-0.79014932000000004</v>
      </c>
      <c r="DU216">
        <v>1.3610861400000001</v>
      </c>
      <c r="DV216" s="10">
        <v>-0.64824150000000003</v>
      </c>
      <c r="DW216" s="8" t="s">
        <v>1291</v>
      </c>
      <c r="DX216" t="s">
        <v>1292</v>
      </c>
      <c r="DY216" s="10" t="s">
        <v>425</v>
      </c>
      <c r="DZ216" s="20">
        <v>38065</v>
      </c>
      <c r="EA216" s="21">
        <v>39874</v>
      </c>
      <c r="EB216" t="s">
        <v>1293</v>
      </c>
      <c r="EC216" s="22">
        <v>44452</v>
      </c>
      <c r="ED216" t="b">
        <f t="shared" si="10"/>
        <v>1</v>
      </c>
    </row>
    <row r="217" spans="1:134" x14ac:dyDescent="0.2">
      <c r="A217" s="8" t="s">
        <v>1294</v>
      </c>
      <c r="B217" s="8" t="s">
        <v>168</v>
      </c>
      <c r="C217" s="8" t="s">
        <v>188</v>
      </c>
      <c r="D217" s="2" t="s">
        <v>1295</v>
      </c>
      <c r="E217" s="4">
        <v>0.43525627826755803</v>
      </c>
      <c r="F217" s="28" t="b">
        <v>0</v>
      </c>
      <c r="G217" s="29">
        <f t="shared" si="11"/>
        <v>1.9870623451156475E-5</v>
      </c>
      <c r="H217" s="5" t="b">
        <f t="shared" si="9"/>
        <v>0</v>
      </c>
      <c r="I217" s="8">
        <v>42</v>
      </c>
      <c r="J217">
        <v>0</v>
      </c>
      <c r="K217">
        <v>16</v>
      </c>
      <c r="L217">
        <v>2809</v>
      </c>
      <c r="M217">
        <v>4</v>
      </c>
      <c r="N217">
        <v>1</v>
      </c>
      <c r="O217">
        <v>37.6281391337793</v>
      </c>
      <c r="P217">
        <v>4</v>
      </c>
      <c r="Q217">
        <v>2</v>
      </c>
      <c r="R217">
        <v>3</v>
      </c>
      <c r="S217" s="10">
        <v>77.099999999999994</v>
      </c>
      <c r="T217" s="8">
        <v>-1.0558650859609</v>
      </c>
      <c r="U217">
        <v>-1.00517281761849</v>
      </c>
      <c r="V217">
        <v>-1.4189916771564499</v>
      </c>
      <c r="W217">
        <v>1.52794469651957</v>
      </c>
      <c r="X217">
        <v>-0.29113306284374801</v>
      </c>
      <c r="Y217">
        <v>-1.4044518876044501</v>
      </c>
      <c r="Z217">
        <v>-0.44203432982296198</v>
      </c>
      <c r="AA217">
        <v>0.71867389489572897</v>
      </c>
      <c r="AB217">
        <v>-0.772121299578298</v>
      </c>
      <c r="AC217">
        <v>1.7560081436822399E-2</v>
      </c>
      <c r="AD217" s="10">
        <v>0.51838887452832005</v>
      </c>
      <c r="AE217" s="8">
        <v>0</v>
      </c>
      <c r="AF217">
        <v>0</v>
      </c>
      <c r="AG217">
        <v>0</v>
      </c>
      <c r="AH217">
        <v>0</v>
      </c>
      <c r="AI217">
        <v>0</v>
      </c>
      <c r="AJ217">
        <v>0</v>
      </c>
      <c r="AK217">
        <v>0</v>
      </c>
      <c r="AL217">
        <v>0</v>
      </c>
      <c r="AM217">
        <v>0</v>
      </c>
      <c r="AN217">
        <v>0</v>
      </c>
      <c r="AO217">
        <v>0</v>
      </c>
      <c r="AP217">
        <v>0</v>
      </c>
      <c r="AQ217">
        <v>0</v>
      </c>
      <c r="AR217">
        <v>0</v>
      </c>
      <c r="AS217">
        <v>0</v>
      </c>
      <c r="AT217">
        <v>0</v>
      </c>
      <c r="AU217">
        <v>1</v>
      </c>
      <c r="AV217">
        <v>0</v>
      </c>
      <c r="AW217">
        <v>0</v>
      </c>
      <c r="AX217">
        <v>0</v>
      </c>
      <c r="AY217">
        <v>0</v>
      </c>
      <c r="AZ217">
        <v>1</v>
      </c>
      <c r="BA217">
        <v>0</v>
      </c>
      <c r="BB217">
        <v>1</v>
      </c>
      <c r="BC217">
        <v>0</v>
      </c>
      <c r="BD217">
        <v>1</v>
      </c>
      <c r="BE217">
        <v>1</v>
      </c>
      <c r="BF217">
        <v>0</v>
      </c>
      <c r="BG217">
        <v>0</v>
      </c>
      <c r="BH217">
        <v>0</v>
      </c>
      <c r="BI217">
        <v>0</v>
      </c>
      <c r="BJ217">
        <v>1</v>
      </c>
      <c r="BK217">
        <v>0</v>
      </c>
      <c r="BL217">
        <v>0</v>
      </c>
      <c r="BM217">
        <v>1</v>
      </c>
      <c r="BN217">
        <v>0</v>
      </c>
      <c r="BO217">
        <v>0</v>
      </c>
      <c r="BP217">
        <v>0</v>
      </c>
      <c r="BQ217">
        <v>0</v>
      </c>
      <c r="BR217">
        <v>0</v>
      </c>
      <c r="BS217">
        <v>0</v>
      </c>
      <c r="BT217" s="10">
        <v>1</v>
      </c>
      <c r="BU217">
        <v>-4.2648743800000002</v>
      </c>
      <c r="BV217">
        <v>0.17994256</v>
      </c>
      <c r="BW217">
        <v>2.5512239999999999E-2</v>
      </c>
      <c r="BX217">
        <v>1.7140852600000001</v>
      </c>
      <c r="BY217">
        <v>1.2451467300000001</v>
      </c>
      <c r="BZ217">
        <v>4.38303536</v>
      </c>
      <c r="CA217">
        <v>1.0542348399999999</v>
      </c>
      <c r="CB217">
        <v>2.36271349</v>
      </c>
      <c r="CC217">
        <v>0</v>
      </c>
      <c r="CD217">
        <v>1.26633956</v>
      </c>
      <c r="CE217">
        <v>1.2966537600000001</v>
      </c>
      <c r="CF217">
        <v>-0.34830556000000001</v>
      </c>
      <c r="CG217">
        <v>0.60595251999999999</v>
      </c>
      <c r="CH217">
        <v>-0.27080598</v>
      </c>
      <c r="CI217">
        <v>0.69837139000000004</v>
      </c>
      <c r="CJ217">
        <v>2.3914729999999999E-2</v>
      </c>
      <c r="CK217">
        <v>-0.35324707</v>
      </c>
      <c r="CL217">
        <v>-4.8291489999999999E-2</v>
      </c>
      <c r="CM217">
        <v>0.58076517999999999</v>
      </c>
      <c r="CN217">
        <v>0.72541518999999999</v>
      </c>
      <c r="CO217">
        <v>-0.20022939000000001</v>
      </c>
      <c r="CP217">
        <v>-0.43475793000000001</v>
      </c>
      <c r="CQ217">
        <v>0.34422587999999998</v>
      </c>
      <c r="CR217">
        <v>-0.48495226000000002</v>
      </c>
      <c r="CS217">
        <v>0.18250256000000001</v>
      </c>
      <c r="CT217">
        <v>-0.16623276000000001</v>
      </c>
      <c r="CU217">
        <v>-9.4743999999999995E-2</v>
      </c>
      <c r="CV217">
        <v>-1.1689752</v>
      </c>
      <c r="CW217">
        <v>-0.52188942000000005</v>
      </c>
      <c r="CX217">
        <v>0.65815442999999996</v>
      </c>
      <c r="CY217">
        <v>9.3649330000000003E-2</v>
      </c>
      <c r="CZ217">
        <v>-0.16819777</v>
      </c>
      <c r="DA217">
        <v>-0.25450494000000001</v>
      </c>
      <c r="DB217">
        <v>0.25513289</v>
      </c>
      <c r="DC217">
        <v>2.5920289999999999E-2</v>
      </c>
      <c r="DD217">
        <v>-2.5292350000000002E-2</v>
      </c>
      <c r="DE217">
        <v>0.26950531</v>
      </c>
      <c r="DF217">
        <v>-0.26887736000000001</v>
      </c>
      <c r="DG217">
        <v>0.1029841</v>
      </c>
      <c r="DH217">
        <v>-0.10235616</v>
      </c>
      <c r="DI217">
        <v>-0.19042195000000001</v>
      </c>
      <c r="DJ217">
        <v>7.7531719999999998E-2</v>
      </c>
      <c r="DK217">
        <v>-0.19522661999999999</v>
      </c>
      <c r="DL217">
        <v>-0.13095082</v>
      </c>
      <c r="DM217">
        <v>-6.0513240000000003E-2</v>
      </c>
      <c r="DN217">
        <v>0.50020885000000004</v>
      </c>
      <c r="DO217">
        <v>0.35778246000000002</v>
      </c>
      <c r="DP217">
        <v>-0.64273818000000005</v>
      </c>
      <c r="DQ217">
        <v>0.94671483000000001</v>
      </c>
      <c r="DR217">
        <v>-0.66113116000000005</v>
      </c>
      <c r="DS217">
        <v>7.7932630000000003E-2</v>
      </c>
      <c r="DT217">
        <v>-0.79014932000000004</v>
      </c>
      <c r="DU217">
        <v>1.3610861400000001</v>
      </c>
      <c r="DV217" s="10">
        <v>-0.64824150000000003</v>
      </c>
      <c r="DW217" s="8" t="s">
        <v>1296</v>
      </c>
      <c r="DX217" t="s">
        <v>1297</v>
      </c>
      <c r="DY217" s="10" t="s">
        <v>675</v>
      </c>
      <c r="DZ217" s="20">
        <v>37903</v>
      </c>
      <c r="EA217" s="21">
        <v>38005</v>
      </c>
      <c r="EB217" t="s">
        <v>1298</v>
      </c>
      <c r="EC217" s="22">
        <v>43917</v>
      </c>
      <c r="ED217" t="b">
        <f t="shared" si="10"/>
        <v>1</v>
      </c>
    </row>
    <row r="218" spans="1:134" x14ac:dyDescent="0.2">
      <c r="A218" s="8" t="s">
        <v>1299</v>
      </c>
      <c r="B218" s="8" t="s">
        <v>119</v>
      </c>
      <c r="C218" s="8" t="s">
        <v>188</v>
      </c>
      <c r="D218" s="2">
        <v>9679988787</v>
      </c>
      <c r="E218" s="4">
        <v>0.41571796786489001</v>
      </c>
      <c r="F218" s="28" t="b">
        <v>0</v>
      </c>
      <c r="G218" s="29">
        <f t="shared" si="11"/>
        <v>0.99772597510906547</v>
      </c>
      <c r="H218" s="5" t="b">
        <f t="shared" si="9"/>
        <v>1</v>
      </c>
      <c r="I218" s="8">
        <v>52</v>
      </c>
      <c r="J218">
        <v>1</v>
      </c>
      <c r="K218">
        <v>22</v>
      </c>
      <c r="L218">
        <v>2176</v>
      </c>
      <c r="M218">
        <v>10</v>
      </c>
      <c r="N218">
        <v>2</v>
      </c>
      <c r="O218">
        <v>91.192317265778499</v>
      </c>
      <c r="P218">
        <v>3</v>
      </c>
      <c r="Q218">
        <v>4</v>
      </c>
      <c r="R218">
        <v>3</v>
      </c>
      <c r="S218" s="10">
        <v>75.400000000000006</v>
      </c>
      <c r="T218" s="8">
        <v>-0.116483336885366</v>
      </c>
      <c r="U218">
        <v>7.5957643648752104E-3</v>
      </c>
      <c r="V218">
        <v>-0.64376289837760303</v>
      </c>
      <c r="W218">
        <v>0.79002398048961497</v>
      </c>
      <c r="X218">
        <v>1.61793620170542</v>
      </c>
      <c r="Y218">
        <v>-0.70788554533318204</v>
      </c>
      <c r="Z218">
        <v>1.4011462908224099</v>
      </c>
      <c r="AA218">
        <v>8.8725172209350497E-3</v>
      </c>
      <c r="AB218">
        <v>0.68128349962791002</v>
      </c>
      <c r="AC218">
        <v>1.7560081436822399E-2</v>
      </c>
      <c r="AD218" s="10">
        <v>0.15157884884751099</v>
      </c>
      <c r="AE218" s="8">
        <v>0</v>
      </c>
      <c r="AF218">
        <v>0</v>
      </c>
      <c r="AG218">
        <v>0</v>
      </c>
      <c r="AH218">
        <v>1</v>
      </c>
      <c r="AI218">
        <v>0</v>
      </c>
      <c r="AJ218">
        <v>0</v>
      </c>
      <c r="AK218">
        <v>0</v>
      </c>
      <c r="AL218">
        <v>0</v>
      </c>
      <c r="AM218">
        <v>0</v>
      </c>
      <c r="AN218">
        <v>0</v>
      </c>
      <c r="AO218">
        <v>0</v>
      </c>
      <c r="AP218">
        <v>0</v>
      </c>
      <c r="AQ218">
        <v>0</v>
      </c>
      <c r="AR218">
        <v>0</v>
      </c>
      <c r="AS218">
        <v>0</v>
      </c>
      <c r="AT218">
        <v>0</v>
      </c>
      <c r="AU218">
        <v>0</v>
      </c>
      <c r="AV218">
        <v>0</v>
      </c>
      <c r="AW218">
        <v>0</v>
      </c>
      <c r="AX218">
        <v>0</v>
      </c>
      <c r="AY218">
        <v>0</v>
      </c>
      <c r="AZ218">
        <v>1</v>
      </c>
      <c r="BA218">
        <v>0</v>
      </c>
      <c r="BB218">
        <v>1</v>
      </c>
      <c r="BC218">
        <v>1</v>
      </c>
      <c r="BD218">
        <v>0</v>
      </c>
      <c r="BE218">
        <v>1</v>
      </c>
      <c r="BF218">
        <v>0</v>
      </c>
      <c r="BG218">
        <v>0</v>
      </c>
      <c r="BH218">
        <v>0</v>
      </c>
      <c r="BI218">
        <v>0</v>
      </c>
      <c r="BJ218">
        <v>0</v>
      </c>
      <c r="BK218">
        <v>1</v>
      </c>
      <c r="BL218">
        <v>0</v>
      </c>
      <c r="BM218">
        <v>0</v>
      </c>
      <c r="BN218">
        <v>1</v>
      </c>
      <c r="BO218">
        <v>0</v>
      </c>
      <c r="BP218">
        <v>0</v>
      </c>
      <c r="BQ218">
        <v>1</v>
      </c>
      <c r="BR218">
        <v>0</v>
      </c>
      <c r="BS218">
        <v>0</v>
      </c>
      <c r="BT218" s="10">
        <v>0</v>
      </c>
      <c r="BU218">
        <v>-4.2648743800000002</v>
      </c>
      <c r="BV218">
        <v>0.17994256</v>
      </c>
      <c r="BW218">
        <v>2.5512239999999999E-2</v>
      </c>
      <c r="BX218">
        <v>1.7140852600000001</v>
      </c>
      <c r="BY218">
        <v>1.2451467300000001</v>
      </c>
      <c r="BZ218">
        <v>4.38303536</v>
      </c>
      <c r="CA218">
        <v>1.0542348399999999</v>
      </c>
      <c r="CB218">
        <v>2.36271349</v>
      </c>
      <c r="CC218">
        <v>0</v>
      </c>
      <c r="CD218">
        <v>1.26633956</v>
      </c>
      <c r="CE218">
        <v>1.2966537600000001</v>
      </c>
      <c r="CF218">
        <v>-0.34830556000000001</v>
      </c>
      <c r="CG218">
        <v>0.60595251999999999</v>
      </c>
      <c r="CH218">
        <v>-0.27080598</v>
      </c>
      <c r="CI218">
        <v>0.69837139000000004</v>
      </c>
      <c r="CJ218">
        <v>2.3914729999999999E-2</v>
      </c>
      <c r="CK218">
        <v>-0.35324707</v>
      </c>
      <c r="CL218">
        <v>-4.8291489999999999E-2</v>
      </c>
      <c r="CM218">
        <v>0.58076517999999999</v>
      </c>
      <c r="CN218">
        <v>0.72541518999999999</v>
      </c>
      <c r="CO218">
        <v>-0.20022939000000001</v>
      </c>
      <c r="CP218">
        <v>-0.43475793000000001</v>
      </c>
      <c r="CQ218">
        <v>0.34422587999999998</v>
      </c>
      <c r="CR218">
        <v>-0.48495226000000002</v>
      </c>
      <c r="CS218">
        <v>0.18250256000000001</v>
      </c>
      <c r="CT218">
        <v>-0.16623276000000001</v>
      </c>
      <c r="CU218">
        <v>-9.4743999999999995E-2</v>
      </c>
      <c r="CV218">
        <v>-1.1689752</v>
      </c>
      <c r="CW218">
        <v>-0.52188942000000005</v>
      </c>
      <c r="CX218">
        <v>0.65815442999999996</v>
      </c>
      <c r="CY218">
        <v>9.3649330000000003E-2</v>
      </c>
      <c r="CZ218">
        <v>-0.16819777</v>
      </c>
      <c r="DA218">
        <v>-0.25450494000000001</v>
      </c>
      <c r="DB218">
        <v>0.25513289</v>
      </c>
      <c r="DC218">
        <v>2.5920289999999999E-2</v>
      </c>
      <c r="DD218">
        <v>-2.5292350000000002E-2</v>
      </c>
      <c r="DE218">
        <v>0.26950531</v>
      </c>
      <c r="DF218">
        <v>-0.26887736000000001</v>
      </c>
      <c r="DG218">
        <v>0.1029841</v>
      </c>
      <c r="DH218">
        <v>-0.10235616</v>
      </c>
      <c r="DI218">
        <v>-0.19042195000000001</v>
      </c>
      <c r="DJ218">
        <v>7.7531719999999998E-2</v>
      </c>
      <c r="DK218">
        <v>-0.19522661999999999</v>
      </c>
      <c r="DL218">
        <v>-0.13095082</v>
      </c>
      <c r="DM218">
        <v>-6.0513240000000003E-2</v>
      </c>
      <c r="DN218">
        <v>0.50020885000000004</v>
      </c>
      <c r="DO218">
        <v>0.35778246000000002</v>
      </c>
      <c r="DP218">
        <v>-0.64273818000000005</v>
      </c>
      <c r="DQ218">
        <v>0.94671483000000001</v>
      </c>
      <c r="DR218">
        <v>-0.66113116000000005</v>
      </c>
      <c r="DS218">
        <v>7.7932630000000003E-2</v>
      </c>
      <c r="DT218">
        <v>-0.79014932000000004</v>
      </c>
      <c r="DU218">
        <v>1.3610861400000001</v>
      </c>
      <c r="DV218" s="10">
        <v>-0.64824150000000003</v>
      </c>
      <c r="DW218" s="8" t="s">
        <v>1300</v>
      </c>
      <c r="DX218" t="s">
        <v>1301</v>
      </c>
      <c r="DY218" s="10" t="s">
        <v>249</v>
      </c>
      <c r="DZ218" s="20">
        <v>37585</v>
      </c>
      <c r="EA218" s="21">
        <v>39052</v>
      </c>
      <c r="EB218" t="s">
        <v>1302</v>
      </c>
      <c r="EC218" s="22">
        <v>44108</v>
      </c>
      <c r="ED218" t="b">
        <f t="shared" si="10"/>
        <v>0</v>
      </c>
    </row>
    <row r="219" spans="1:134" x14ac:dyDescent="0.2">
      <c r="A219" s="8" t="s">
        <v>1303</v>
      </c>
      <c r="B219" s="8" t="s">
        <v>168</v>
      </c>
      <c r="C219" s="8" t="s">
        <v>188</v>
      </c>
      <c r="D219" s="2" t="s">
        <v>1304</v>
      </c>
      <c r="E219" s="4">
        <v>0.54799039902792102</v>
      </c>
      <c r="F219" s="28" t="b">
        <v>0</v>
      </c>
      <c r="G219" s="29">
        <f t="shared" si="11"/>
        <v>0.34766095691655458</v>
      </c>
      <c r="H219" s="5" t="b">
        <f t="shared" si="9"/>
        <v>0</v>
      </c>
      <c r="I219" s="8">
        <v>64</v>
      </c>
      <c r="J219">
        <v>1</v>
      </c>
      <c r="K219">
        <v>30</v>
      </c>
      <c r="L219">
        <v>375</v>
      </c>
      <c r="M219">
        <v>5</v>
      </c>
      <c r="N219">
        <v>5</v>
      </c>
      <c r="O219">
        <v>92.536866180627499</v>
      </c>
      <c r="P219">
        <v>2</v>
      </c>
      <c r="Q219">
        <v>2</v>
      </c>
      <c r="R219">
        <v>3</v>
      </c>
      <c r="S219" s="10">
        <v>73.5</v>
      </c>
      <c r="T219" s="8">
        <v>1.0107747620052701</v>
      </c>
      <c r="U219">
        <v>7.5957643648752104E-3</v>
      </c>
      <c r="V219">
        <v>0.38987547332752898</v>
      </c>
      <c r="W219">
        <v>-1.3094945180411299</v>
      </c>
      <c r="X219">
        <v>2.70451479144465E-2</v>
      </c>
      <c r="Y219">
        <v>1.38181348148064</v>
      </c>
      <c r="Z219">
        <v>1.4474131540467901</v>
      </c>
      <c r="AA219">
        <v>-0.70092886045385905</v>
      </c>
      <c r="AB219">
        <v>-0.772121299578298</v>
      </c>
      <c r="AC219">
        <v>1.7560081436822399E-2</v>
      </c>
      <c r="AD219" s="10">
        <v>-0.25838529750163097</v>
      </c>
      <c r="AE219" s="8">
        <v>0</v>
      </c>
      <c r="AF219">
        <v>0</v>
      </c>
      <c r="AG219">
        <v>0</v>
      </c>
      <c r="AH219">
        <v>0</v>
      </c>
      <c r="AI219">
        <v>0</v>
      </c>
      <c r="AJ219">
        <v>0</v>
      </c>
      <c r="AK219">
        <v>0</v>
      </c>
      <c r="AL219">
        <v>0</v>
      </c>
      <c r="AM219">
        <v>0</v>
      </c>
      <c r="AN219">
        <v>0</v>
      </c>
      <c r="AO219">
        <v>0</v>
      </c>
      <c r="AP219">
        <v>0</v>
      </c>
      <c r="AQ219">
        <v>0</v>
      </c>
      <c r="AR219">
        <v>1</v>
      </c>
      <c r="AS219">
        <v>0</v>
      </c>
      <c r="AT219">
        <v>0</v>
      </c>
      <c r="AU219">
        <v>0</v>
      </c>
      <c r="AV219">
        <v>0</v>
      </c>
      <c r="AW219">
        <v>0</v>
      </c>
      <c r="AX219">
        <v>0</v>
      </c>
      <c r="AY219">
        <v>1</v>
      </c>
      <c r="AZ219">
        <v>0</v>
      </c>
      <c r="BA219">
        <v>1</v>
      </c>
      <c r="BB219">
        <v>0</v>
      </c>
      <c r="BC219">
        <v>1</v>
      </c>
      <c r="BD219">
        <v>0</v>
      </c>
      <c r="BE219">
        <v>0</v>
      </c>
      <c r="BF219">
        <v>1</v>
      </c>
      <c r="BG219">
        <v>0</v>
      </c>
      <c r="BH219">
        <v>1</v>
      </c>
      <c r="BI219">
        <v>0</v>
      </c>
      <c r="BJ219">
        <v>0</v>
      </c>
      <c r="BK219">
        <v>0</v>
      </c>
      <c r="BL219">
        <v>0</v>
      </c>
      <c r="BM219">
        <v>1</v>
      </c>
      <c r="BN219">
        <v>0</v>
      </c>
      <c r="BO219">
        <v>0</v>
      </c>
      <c r="BP219">
        <v>0</v>
      </c>
      <c r="BQ219">
        <v>1</v>
      </c>
      <c r="BR219">
        <v>0</v>
      </c>
      <c r="BS219">
        <v>0</v>
      </c>
      <c r="BT219" s="10">
        <v>0</v>
      </c>
      <c r="BU219">
        <v>-4.2648743800000002</v>
      </c>
      <c r="BV219">
        <v>0.17994256</v>
      </c>
      <c r="BW219">
        <v>2.5512239999999999E-2</v>
      </c>
      <c r="BX219">
        <v>1.7140852600000001</v>
      </c>
      <c r="BY219">
        <v>1.2451467300000001</v>
      </c>
      <c r="BZ219">
        <v>4.38303536</v>
      </c>
      <c r="CA219">
        <v>1.0542348399999999</v>
      </c>
      <c r="CB219">
        <v>2.36271349</v>
      </c>
      <c r="CC219">
        <v>0</v>
      </c>
      <c r="CD219">
        <v>1.26633956</v>
      </c>
      <c r="CE219">
        <v>1.2966537600000001</v>
      </c>
      <c r="CF219">
        <v>-0.34830556000000001</v>
      </c>
      <c r="CG219">
        <v>0.60595251999999999</v>
      </c>
      <c r="CH219">
        <v>-0.27080598</v>
      </c>
      <c r="CI219">
        <v>0.69837139000000004</v>
      </c>
      <c r="CJ219">
        <v>2.3914729999999999E-2</v>
      </c>
      <c r="CK219">
        <v>-0.35324707</v>
      </c>
      <c r="CL219">
        <v>-4.8291489999999999E-2</v>
      </c>
      <c r="CM219">
        <v>0.58076517999999999</v>
      </c>
      <c r="CN219">
        <v>0.72541518999999999</v>
      </c>
      <c r="CO219">
        <v>-0.20022939000000001</v>
      </c>
      <c r="CP219">
        <v>-0.43475793000000001</v>
      </c>
      <c r="CQ219">
        <v>0.34422587999999998</v>
      </c>
      <c r="CR219">
        <v>-0.48495226000000002</v>
      </c>
      <c r="CS219">
        <v>0.18250256000000001</v>
      </c>
      <c r="CT219">
        <v>-0.16623276000000001</v>
      </c>
      <c r="CU219">
        <v>-9.4743999999999995E-2</v>
      </c>
      <c r="CV219">
        <v>-1.1689752</v>
      </c>
      <c r="CW219">
        <v>-0.52188942000000005</v>
      </c>
      <c r="CX219">
        <v>0.65815442999999996</v>
      </c>
      <c r="CY219">
        <v>9.3649330000000003E-2</v>
      </c>
      <c r="CZ219">
        <v>-0.16819777</v>
      </c>
      <c r="DA219">
        <v>-0.25450494000000001</v>
      </c>
      <c r="DB219">
        <v>0.25513289</v>
      </c>
      <c r="DC219">
        <v>2.5920289999999999E-2</v>
      </c>
      <c r="DD219">
        <v>-2.5292350000000002E-2</v>
      </c>
      <c r="DE219">
        <v>0.26950531</v>
      </c>
      <c r="DF219">
        <v>-0.26887736000000001</v>
      </c>
      <c r="DG219">
        <v>0.1029841</v>
      </c>
      <c r="DH219">
        <v>-0.10235616</v>
      </c>
      <c r="DI219">
        <v>-0.19042195000000001</v>
      </c>
      <c r="DJ219">
        <v>7.7531719999999998E-2</v>
      </c>
      <c r="DK219">
        <v>-0.19522661999999999</v>
      </c>
      <c r="DL219">
        <v>-0.13095082</v>
      </c>
      <c r="DM219">
        <v>-6.0513240000000003E-2</v>
      </c>
      <c r="DN219">
        <v>0.50020885000000004</v>
      </c>
      <c r="DO219">
        <v>0.35778246000000002</v>
      </c>
      <c r="DP219">
        <v>-0.64273818000000005</v>
      </c>
      <c r="DQ219">
        <v>0.94671483000000001</v>
      </c>
      <c r="DR219">
        <v>-0.66113116000000005</v>
      </c>
      <c r="DS219">
        <v>7.7932630000000003E-2</v>
      </c>
      <c r="DT219">
        <v>-0.79014932000000004</v>
      </c>
      <c r="DU219">
        <v>1.3610861400000001</v>
      </c>
      <c r="DV219" s="10">
        <v>-0.64824150000000003</v>
      </c>
      <c r="DW219" s="8" t="s">
        <v>1305</v>
      </c>
      <c r="DX219" t="s">
        <v>1306</v>
      </c>
      <c r="DY219" s="10" t="s">
        <v>165</v>
      </c>
      <c r="DZ219" s="20">
        <v>34548</v>
      </c>
      <c r="EA219" s="21">
        <v>38578</v>
      </c>
      <c r="EB219" t="s">
        <v>1307</v>
      </c>
      <c r="EC219" s="22">
        <v>43831</v>
      </c>
      <c r="ED219" t="b">
        <f t="shared" si="10"/>
        <v>1</v>
      </c>
    </row>
    <row r="220" spans="1:134" x14ac:dyDescent="0.2">
      <c r="A220" s="8" t="s">
        <v>1308</v>
      </c>
      <c r="B220" s="8" t="s">
        <v>119</v>
      </c>
      <c r="C220" s="8" t="s">
        <v>1309</v>
      </c>
      <c r="D220" s="2" t="s">
        <v>1310</v>
      </c>
      <c r="E220" s="4">
        <v>0.53549794532912898</v>
      </c>
      <c r="F220" s="28" t="b">
        <v>0</v>
      </c>
      <c r="G220" s="29">
        <f t="shared" si="11"/>
        <v>3.4318346913763724E-2</v>
      </c>
      <c r="H220" s="5" t="b">
        <f t="shared" si="9"/>
        <v>0</v>
      </c>
      <c r="I220" s="8">
        <v>40</v>
      </c>
      <c r="J220">
        <v>1</v>
      </c>
      <c r="K220">
        <v>30</v>
      </c>
      <c r="L220">
        <v>1169</v>
      </c>
      <c r="M220">
        <v>5</v>
      </c>
      <c r="N220">
        <v>4</v>
      </c>
      <c r="O220">
        <v>76.082305997898203</v>
      </c>
      <c r="P220">
        <v>2</v>
      </c>
      <c r="Q220">
        <v>1</v>
      </c>
      <c r="R220">
        <v>3</v>
      </c>
      <c r="S220" s="10">
        <v>77.7</v>
      </c>
      <c r="T220" s="8">
        <v>-1.2437414357759999</v>
      </c>
      <c r="U220">
        <v>7.5957643648752104E-3</v>
      </c>
      <c r="V220">
        <v>0.38987547332752898</v>
      </c>
      <c r="W220">
        <v>-0.38388780630686697</v>
      </c>
      <c r="X220">
        <v>2.70451479144465E-2</v>
      </c>
      <c r="Y220">
        <v>0.68524713920936597</v>
      </c>
      <c r="Z220">
        <v>0.88120029486112295</v>
      </c>
      <c r="AA220">
        <v>-0.70092886045385905</v>
      </c>
      <c r="AB220">
        <v>-1.4988236991813999</v>
      </c>
      <c r="AC220">
        <v>1.7560081436822399E-2</v>
      </c>
      <c r="AD220" s="10">
        <v>0.647851236533315</v>
      </c>
      <c r="AE220" s="8">
        <v>0</v>
      </c>
      <c r="AF220">
        <v>0</v>
      </c>
      <c r="AG220">
        <v>0</v>
      </c>
      <c r="AH220">
        <v>1</v>
      </c>
      <c r="AI220">
        <v>0</v>
      </c>
      <c r="AJ220">
        <v>0</v>
      </c>
      <c r="AK220">
        <v>0</v>
      </c>
      <c r="AL220">
        <v>0</v>
      </c>
      <c r="AM220">
        <v>0</v>
      </c>
      <c r="AN220">
        <v>0</v>
      </c>
      <c r="AO220">
        <v>0</v>
      </c>
      <c r="AP220">
        <v>0</v>
      </c>
      <c r="AQ220">
        <v>0</v>
      </c>
      <c r="AR220">
        <v>0</v>
      </c>
      <c r="AS220">
        <v>0</v>
      </c>
      <c r="AT220">
        <v>0</v>
      </c>
      <c r="AU220">
        <v>0</v>
      </c>
      <c r="AV220">
        <v>0</v>
      </c>
      <c r="AW220">
        <v>0</v>
      </c>
      <c r="AX220">
        <v>0</v>
      </c>
      <c r="AY220">
        <v>0</v>
      </c>
      <c r="AZ220">
        <v>1</v>
      </c>
      <c r="BA220">
        <v>0</v>
      </c>
      <c r="BB220">
        <v>1</v>
      </c>
      <c r="BC220">
        <v>1</v>
      </c>
      <c r="BD220">
        <v>0</v>
      </c>
      <c r="BE220">
        <v>1</v>
      </c>
      <c r="BF220">
        <v>0</v>
      </c>
      <c r="BG220">
        <v>0</v>
      </c>
      <c r="BH220">
        <v>1</v>
      </c>
      <c r="BI220">
        <v>0</v>
      </c>
      <c r="BJ220">
        <v>0</v>
      </c>
      <c r="BK220">
        <v>0</v>
      </c>
      <c r="BL220">
        <v>0</v>
      </c>
      <c r="BM220">
        <v>0</v>
      </c>
      <c r="BN220">
        <v>1</v>
      </c>
      <c r="BO220">
        <v>0</v>
      </c>
      <c r="BP220">
        <v>0</v>
      </c>
      <c r="BQ220">
        <v>1</v>
      </c>
      <c r="BR220">
        <v>0</v>
      </c>
      <c r="BS220">
        <v>0</v>
      </c>
      <c r="BT220" s="10">
        <v>0</v>
      </c>
      <c r="BU220">
        <v>-4.2648743800000002</v>
      </c>
      <c r="BV220">
        <v>0.17994256</v>
      </c>
      <c r="BW220">
        <v>2.5512239999999999E-2</v>
      </c>
      <c r="BX220">
        <v>1.7140852600000001</v>
      </c>
      <c r="BY220">
        <v>1.2451467300000001</v>
      </c>
      <c r="BZ220">
        <v>4.38303536</v>
      </c>
      <c r="CA220">
        <v>1.0542348399999999</v>
      </c>
      <c r="CB220">
        <v>2.36271349</v>
      </c>
      <c r="CC220">
        <v>0</v>
      </c>
      <c r="CD220">
        <v>1.26633956</v>
      </c>
      <c r="CE220">
        <v>1.2966537600000001</v>
      </c>
      <c r="CF220">
        <v>-0.34830556000000001</v>
      </c>
      <c r="CG220">
        <v>0.60595251999999999</v>
      </c>
      <c r="CH220">
        <v>-0.27080598</v>
      </c>
      <c r="CI220">
        <v>0.69837139000000004</v>
      </c>
      <c r="CJ220">
        <v>2.3914729999999999E-2</v>
      </c>
      <c r="CK220">
        <v>-0.35324707</v>
      </c>
      <c r="CL220">
        <v>-4.8291489999999999E-2</v>
      </c>
      <c r="CM220">
        <v>0.58076517999999999</v>
      </c>
      <c r="CN220">
        <v>0.72541518999999999</v>
      </c>
      <c r="CO220">
        <v>-0.20022939000000001</v>
      </c>
      <c r="CP220">
        <v>-0.43475793000000001</v>
      </c>
      <c r="CQ220">
        <v>0.34422587999999998</v>
      </c>
      <c r="CR220">
        <v>-0.48495226000000002</v>
      </c>
      <c r="CS220">
        <v>0.18250256000000001</v>
      </c>
      <c r="CT220">
        <v>-0.16623276000000001</v>
      </c>
      <c r="CU220">
        <v>-9.4743999999999995E-2</v>
      </c>
      <c r="CV220">
        <v>-1.1689752</v>
      </c>
      <c r="CW220">
        <v>-0.52188942000000005</v>
      </c>
      <c r="CX220">
        <v>0.65815442999999996</v>
      </c>
      <c r="CY220">
        <v>9.3649330000000003E-2</v>
      </c>
      <c r="CZ220">
        <v>-0.16819777</v>
      </c>
      <c r="DA220">
        <v>-0.25450494000000001</v>
      </c>
      <c r="DB220">
        <v>0.25513289</v>
      </c>
      <c r="DC220">
        <v>2.5920289999999999E-2</v>
      </c>
      <c r="DD220">
        <v>-2.5292350000000002E-2</v>
      </c>
      <c r="DE220">
        <v>0.26950531</v>
      </c>
      <c r="DF220">
        <v>-0.26887736000000001</v>
      </c>
      <c r="DG220">
        <v>0.1029841</v>
      </c>
      <c r="DH220">
        <v>-0.10235616</v>
      </c>
      <c r="DI220">
        <v>-0.19042195000000001</v>
      </c>
      <c r="DJ220">
        <v>7.7531719999999998E-2</v>
      </c>
      <c r="DK220">
        <v>-0.19522661999999999</v>
      </c>
      <c r="DL220">
        <v>-0.13095082</v>
      </c>
      <c r="DM220">
        <v>-6.0513240000000003E-2</v>
      </c>
      <c r="DN220">
        <v>0.50020885000000004</v>
      </c>
      <c r="DO220">
        <v>0.35778246000000002</v>
      </c>
      <c r="DP220">
        <v>-0.64273818000000005</v>
      </c>
      <c r="DQ220">
        <v>0.94671483000000001</v>
      </c>
      <c r="DR220">
        <v>-0.66113116000000005</v>
      </c>
      <c r="DS220">
        <v>7.7932630000000003E-2</v>
      </c>
      <c r="DT220">
        <v>-0.79014932000000004</v>
      </c>
      <c r="DU220">
        <v>1.3610861400000001</v>
      </c>
      <c r="DV220" s="10">
        <v>-0.64824150000000003</v>
      </c>
      <c r="DW220" s="8" t="s">
        <v>1311</v>
      </c>
      <c r="DX220" t="s">
        <v>1312</v>
      </c>
      <c r="DY220" s="10" t="s">
        <v>1313</v>
      </c>
      <c r="DZ220" s="20">
        <v>35264</v>
      </c>
      <c r="EA220" s="21">
        <v>36957</v>
      </c>
      <c r="EB220" t="s">
        <v>1314</v>
      </c>
      <c r="EC220" s="22">
        <v>44610</v>
      </c>
      <c r="ED220" t="b">
        <f t="shared" si="10"/>
        <v>1</v>
      </c>
    </row>
    <row r="221" spans="1:134" x14ac:dyDescent="0.2">
      <c r="A221" s="8" t="s">
        <v>1315</v>
      </c>
      <c r="B221" s="8" t="s">
        <v>127</v>
      </c>
      <c r="C221" s="8" t="s">
        <v>399</v>
      </c>
      <c r="D221" s="2" t="s">
        <v>1316</v>
      </c>
      <c r="E221" s="4">
        <v>0.42640093564210102</v>
      </c>
      <c r="F221" s="28" t="b">
        <v>0</v>
      </c>
      <c r="G221" s="29">
        <f t="shared" si="11"/>
        <v>6.6028980538877731E-9</v>
      </c>
      <c r="H221" s="5" t="b">
        <f t="shared" si="9"/>
        <v>0</v>
      </c>
      <c r="I221" s="8">
        <v>68</v>
      </c>
      <c r="J221">
        <v>0</v>
      </c>
      <c r="K221">
        <v>22</v>
      </c>
      <c r="L221">
        <v>386</v>
      </c>
      <c r="M221">
        <v>0</v>
      </c>
      <c r="N221">
        <v>1</v>
      </c>
      <c r="O221">
        <v>44.250467821050698</v>
      </c>
      <c r="P221">
        <v>1</v>
      </c>
      <c r="Q221">
        <v>2</v>
      </c>
      <c r="R221">
        <v>2</v>
      </c>
      <c r="S221" s="10">
        <v>76.900000000000006</v>
      </c>
      <c r="T221" s="8">
        <v>1.3865274616354899</v>
      </c>
      <c r="U221">
        <v>-1.00517281761849</v>
      </c>
      <c r="V221">
        <v>-0.64376289837760303</v>
      </c>
      <c r="W221">
        <v>-1.2966712512538801</v>
      </c>
      <c r="X221">
        <v>-1.5638459058765199</v>
      </c>
      <c r="Y221">
        <v>-1.4044518876044501</v>
      </c>
      <c r="Z221">
        <v>-0.21415539420590199</v>
      </c>
      <c r="AA221">
        <v>-1.4107302381286499</v>
      </c>
      <c r="AB221">
        <v>-0.772121299578298</v>
      </c>
      <c r="AC221">
        <v>-0.68484317603607703</v>
      </c>
      <c r="AD221" s="10">
        <v>0.47523475385999198</v>
      </c>
      <c r="AE221" s="8">
        <v>0</v>
      </c>
      <c r="AF221">
        <v>0</v>
      </c>
      <c r="AG221">
        <v>0</v>
      </c>
      <c r="AH221">
        <v>0</v>
      </c>
      <c r="AI221">
        <v>0</v>
      </c>
      <c r="AJ221">
        <v>0</v>
      </c>
      <c r="AK221">
        <v>0</v>
      </c>
      <c r="AL221">
        <v>0</v>
      </c>
      <c r="AM221">
        <v>0</v>
      </c>
      <c r="AN221">
        <v>0</v>
      </c>
      <c r="AO221">
        <v>0</v>
      </c>
      <c r="AP221">
        <v>0</v>
      </c>
      <c r="AQ221">
        <v>0</v>
      </c>
      <c r="AR221">
        <v>1</v>
      </c>
      <c r="AS221">
        <v>0</v>
      </c>
      <c r="AT221">
        <v>0</v>
      </c>
      <c r="AU221">
        <v>0</v>
      </c>
      <c r="AV221">
        <v>0</v>
      </c>
      <c r="AW221">
        <v>0</v>
      </c>
      <c r="AX221">
        <v>0</v>
      </c>
      <c r="AY221">
        <v>1</v>
      </c>
      <c r="AZ221">
        <v>0</v>
      </c>
      <c r="BA221">
        <v>1</v>
      </c>
      <c r="BB221">
        <v>0</v>
      </c>
      <c r="BC221">
        <v>0</v>
      </c>
      <c r="BD221">
        <v>1</v>
      </c>
      <c r="BE221">
        <v>1</v>
      </c>
      <c r="BF221">
        <v>0</v>
      </c>
      <c r="BG221">
        <v>0</v>
      </c>
      <c r="BH221">
        <v>0</v>
      </c>
      <c r="BI221">
        <v>0</v>
      </c>
      <c r="BJ221">
        <v>0</v>
      </c>
      <c r="BK221">
        <v>1</v>
      </c>
      <c r="BL221">
        <v>0</v>
      </c>
      <c r="BM221">
        <v>0</v>
      </c>
      <c r="BN221">
        <v>0</v>
      </c>
      <c r="BO221">
        <v>0</v>
      </c>
      <c r="BP221">
        <v>1</v>
      </c>
      <c r="BQ221">
        <v>1</v>
      </c>
      <c r="BR221">
        <v>0</v>
      </c>
      <c r="BS221">
        <v>0</v>
      </c>
      <c r="BT221" s="10">
        <v>0</v>
      </c>
      <c r="BU221">
        <v>-4.2648743800000002</v>
      </c>
      <c r="BV221">
        <v>0.17994256</v>
      </c>
      <c r="BW221">
        <v>2.5512239999999999E-2</v>
      </c>
      <c r="BX221">
        <v>1.7140852600000001</v>
      </c>
      <c r="BY221">
        <v>1.2451467300000001</v>
      </c>
      <c r="BZ221">
        <v>4.38303536</v>
      </c>
      <c r="CA221">
        <v>1.0542348399999999</v>
      </c>
      <c r="CB221">
        <v>2.36271349</v>
      </c>
      <c r="CC221">
        <v>0</v>
      </c>
      <c r="CD221">
        <v>1.26633956</v>
      </c>
      <c r="CE221">
        <v>1.2966537600000001</v>
      </c>
      <c r="CF221">
        <v>-0.34830556000000001</v>
      </c>
      <c r="CG221">
        <v>0.60595251999999999</v>
      </c>
      <c r="CH221">
        <v>-0.27080598</v>
      </c>
      <c r="CI221">
        <v>0.69837139000000004</v>
      </c>
      <c r="CJ221">
        <v>2.3914729999999999E-2</v>
      </c>
      <c r="CK221">
        <v>-0.35324707</v>
      </c>
      <c r="CL221">
        <v>-4.8291489999999999E-2</v>
      </c>
      <c r="CM221">
        <v>0.58076517999999999</v>
      </c>
      <c r="CN221">
        <v>0.72541518999999999</v>
      </c>
      <c r="CO221">
        <v>-0.20022939000000001</v>
      </c>
      <c r="CP221">
        <v>-0.43475793000000001</v>
      </c>
      <c r="CQ221">
        <v>0.34422587999999998</v>
      </c>
      <c r="CR221">
        <v>-0.48495226000000002</v>
      </c>
      <c r="CS221">
        <v>0.18250256000000001</v>
      </c>
      <c r="CT221">
        <v>-0.16623276000000001</v>
      </c>
      <c r="CU221">
        <v>-9.4743999999999995E-2</v>
      </c>
      <c r="CV221">
        <v>-1.1689752</v>
      </c>
      <c r="CW221">
        <v>-0.52188942000000005</v>
      </c>
      <c r="CX221">
        <v>0.65815442999999996</v>
      </c>
      <c r="CY221">
        <v>9.3649330000000003E-2</v>
      </c>
      <c r="CZ221">
        <v>-0.16819777</v>
      </c>
      <c r="DA221">
        <v>-0.25450494000000001</v>
      </c>
      <c r="DB221">
        <v>0.25513289</v>
      </c>
      <c r="DC221">
        <v>2.5920289999999999E-2</v>
      </c>
      <c r="DD221">
        <v>-2.5292350000000002E-2</v>
      </c>
      <c r="DE221">
        <v>0.26950531</v>
      </c>
      <c r="DF221">
        <v>-0.26887736000000001</v>
      </c>
      <c r="DG221">
        <v>0.1029841</v>
      </c>
      <c r="DH221">
        <v>-0.10235616</v>
      </c>
      <c r="DI221">
        <v>-0.19042195000000001</v>
      </c>
      <c r="DJ221">
        <v>7.7531719999999998E-2</v>
      </c>
      <c r="DK221">
        <v>-0.19522661999999999</v>
      </c>
      <c r="DL221">
        <v>-0.13095082</v>
      </c>
      <c r="DM221">
        <v>-6.0513240000000003E-2</v>
      </c>
      <c r="DN221">
        <v>0.50020885000000004</v>
      </c>
      <c r="DO221">
        <v>0.35778246000000002</v>
      </c>
      <c r="DP221">
        <v>-0.64273818000000005</v>
      </c>
      <c r="DQ221">
        <v>0.94671483000000001</v>
      </c>
      <c r="DR221">
        <v>-0.66113116000000005</v>
      </c>
      <c r="DS221">
        <v>7.7932630000000003E-2</v>
      </c>
      <c r="DT221">
        <v>-0.79014932000000004</v>
      </c>
      <c r="DU221">
        <v>1.3610861400000001</v>
      </c>
      <c r="DV221" s="10">
        <v>-0.64824150000000003</v>
      </c>
      <c r="DW221" s="8" t="s">
        <v>1317</v>
      </c>
      <c r="DX221" t="s">
        <v>1318</v>
      </c>
      <c r="DY221" s="10" t="s">
        <v>279</v>
      </c>
      <c r="DZ221" s="20">
        <v>35228</v>
      </c>
      <c r="EA221" s="21">
        <v>37801</v>
      </c>
      <c r="EB221" t="s">
        <v>1319</v>
      </c>
      <c r="EC221" s="22">
        <v>44549</v>
      </c>
      <c r="ED221" t="b">
        <f t="shared" si="10"/>
        <v>1</v>
      </c>
    </row>
    <row r="222" spans="1:134" x14ac:dyDescent="0.2">
      <c r="A222" s="8" t="s">
        <v>1320</v>
      </c>
      <c r="B222" s="8" t="s">
        <v>127</v>
      </c>
      <c r="C222" s="8" t="s">
        <v>181</v>
      </c>
      <c r="D222" s="2" t="s">
        <v>1321</v>
      </c>
      <c r="E222" s="4">
        <v>0.401515671240955</v>
      </c>
      <c r="F222" s="28" t="b">
        <v>0</v>
      </c>
      <c r="G222" s="29">
        <f t="shared" si="11"/>
        <v>2.0057564041666685E-3</v>
      </c>
      <c r="H222" s="5" t="b">
        <f t="shared" si="9"/>
        <v>0</v>
      </c>
      <c r="I222" s="8">
        <v>38</v>
      </c>
      <c r="J222">
        <v>1</v>
      </c>
      <c r="K222">
        <v>21</v>
      </c>
      <c r="L222">
        <v>1200</v>
      </c>
      <c r="M222">
        <v>7</v>
      </c>
      <c r="N222">
        <v>1</v>
      </c>
      <c r="O222">
        <v>28.257835620477699</v>
      </c>
      <c r="P222">
        <v>5</v>
      </c>
      <c r="Q222">
        <v>3</v>
      </c>
      <c r="R222">
        <v>1</v>
      </c>
      <c r="S222" s="10">
        <v>73.5</v>
      </c>
      <c r="T222" s="8">
        <v>-1.4316177855911101</v>
      </c>
      <c r="U222">
        <v>7.5957643648752104E-3</v>
      </c>
      <c r="V222">
        <v>-0.77296769484074401</v>
      </c>
      <c r="W222">
        <v>-0.34774950899734303</v>
      </c>
      <c r="X222">
        <v>0.66340156943083595</v>
      </c>
      <c r="Y222">
        <v>-1.4044518876044501</v>
      </c>
      <c r="Z222">
        <v>-0.76447299027848403</v>
      </c>
      <c r="AA222">
        <v>1.4284752725705201</v>
      </c>
      <c r="AB222">
        <v>-4.5418899975194001E-2</v>
      </c>
      <c r="AC222">
        <v>-1.38724643350897</v>
      </c>
      <c r="AD222" s="10">
        <v>-0.25838529750163097</v>
      </c>
      <c r="AE222" s="8">
        <v>0</v>
      </c>
      <c r="AF222">
        <v>0</v>
      </c>
      <c r="AG222">
        <v>1</v>
      </c>
      <c r="AH222">
        <v>0</v>
      </c>
      <c r="AI222">
        <v>0</v>
      </c>
      <c r="AJ222">
        <v>0</v>
      </c>
      <c r="AK222">
        <v>0</v>
      </c>
      <c r="AL222">
        <v>0</v>
      </c>
      <c r="AM222">
        <v>0</v>
      </c>
      <c r="AN222">
        <v>0</v>
      </c>
      <c r="AO222">
        <v>0</v>
      </c>
      <c r="AP222">
        <v>0</v>
      </c>
      <c r="AQ222">
        <v>0</v>
      </c>
      <c r="AR222">
        <v>0</v>
      </c>
      <c r="AS222">
        <v>0</v>
      </c>
      <c r="AT222">
        <v>0</v>
      </c>
      <c r="AU222">
        <v>0</v>
      </c>
      <c r="AV222">
        <v>0</v>
      </c>
      <c r="AW222">
        <v>0</v>
      </c>
      <c r="AX222">
        <v>0</v>
      </c>
      <c r="AY222">
        <v>1</v>
      </c>
      <c r="AZ222">
        <v>0</v>
      </c>
      <c r="BA222">
        <v>1</v>
      </c>
      <c r="BB222">
        <v>0</v>
      </c>
      <c r="BC222">
        <v>0</v>
      </c>
      <c r="BD222">
        <v>1</v>
      </c>
      <c r="BE222">
        <v>0</v>
      </c>
      <c r="BF222">
        <v>1</v>
      </c>
      <c r="BG222">
        <v>1</v>
      </c>
      <c r="BH222">
        <v>0</v>
      </c>
      <c r="BI222">
        <v>0</v>
      </c>
      <c r="BJ222">
        <v>0</v>
      </c>
      <c r="BK222">
        <v>0</v>
      </c>
      <c r="BL222">
        <v>0</v>
      </c>
      <c r="BM222">
        <v>0</v>
      </c>
      <c r="BN222">
        <v>0</v>
      </c>
      <c r="BO222">
        <v>1</v>
      </c>
      <c r="BP222">
        <v>0</v>
      </c>
      <c r="BQ222">
        <v>0</v>
      </c>
      <c r="BR222">
        <v>0</v>
      </c>
      <c r="BS222">
        <v>1</v>
      </c>
      <c r="BT222" s="10">
        <v>0</v>
      </c>
      <c r="BU222">
        <v>-4.2648743800000002</v>
      </c>
      <c r="BV222">
        <v>0.17994256</v>
      </c>
      <c r="BW222">
        <v>2.5512239999999999E-2</v>
      </c>
      <c r="BX222">
        <v>1.7140852600000001</v>
      </c>
      <c r="BY222">
        <v>1.2451467300000001</v>
      </c>
      <c r="BZ222">
        <v>4.38303536</v>
      </c>
      <c r="CA222">
        <v>1.0542348399999999</v>
      </c>
      <c r="CB222">
        <v>2.36271349</v>
      </c>
      <c r="CC222">
        <v>0</v>
      </c>
      <c r="CD222">
        <v>1.26633956</v>
      </c>
      <c r="CE222">
        <v>1.2966537600000001</v>
      </c>
      <c r="CF222">
        <v>-0.34830556000000001</v>
      </c>
      <c r="CG222">
        <v>0.60595251999999999</v>
      </c>
      <c r="CH222">
        <v>-0.27080598</v>
      </c>
      <c r="CI222">
        <v>0.69837139000000004</v>
      </c>
      <c r="CJ222">
        <v>2.3914729999999999E-2</v>
      </c>
      <c r="CK222">
        <v>-0.35324707</v>
      </c>
      <c r="CL222">
        <v>-4.8291489999999999E-2</v>
      </c>
      <c r="CM222">
        <v>0.58076517999999999</v>
      </c>
      <c r="CN222">
        <v>0.72541518999999999</v>
      </c>
      <c r="CO222">
        <v>-0.20022939000000001</v>
      </c>
      <c r="CP222">
        <v>-0.43475793000000001</v>
      </c>
      <c r="CQ222">
        <v>0.34422587999999998</v>
      </c>
      <c r="CR222">
        <v>-0.48495226000000002</v>
      </c>
      <c r="CS222">
        <v>0.18250256000000001</v>
      </c>
      <c r="CT222">
        <v>-0.16623276000000001</v>
      </c>
      <c r="CU222">
        <v>-9.4743999999999995E-2</v>
      </c>
      <c r="CV222">
        <v>-1.1689752</v>
      </c>
      <c r="CW222">
        <v>-0.52188942000000005</v>
      </c>
      <c r="CX222">
        <v>0.65815442999999996</v>
      </c>
      <c r="CY222">
        <v>9.3649330000000003E-2</v>
      </c>
      <c r="CZ222">
        <v>-0.16819777</v>
      </c>
      <c r="DA222">
        <v>-0.25450494000000001</v>
      </c>
      <c r="DB222">
        <v>0.25513289</v>
      </c>
      <c r="DC222">
        <v>2.5920289999999999E-2</v>
      </c>
      <c r="DD222">
        <v>-2.5292350000000002E-2</v>
      </c>
      <c r="DE222">
        <v>0.26950531</v>
      </c>
      <c r="DF222">
        <v>-0.26887736000000001</v>
      </c>
      <c r="DG222">
        <v>0.1029841</v>
      </c>
      <c r="DH222">
        <v>-0.10235616</v>
      </c>
      <c r="DI222">
        <v>-0.19042195000000001</v>
      </c>
      <c r="DJ222">
        <v>7.7531719999999998E-2</v>
      </c>
      <c r="DK222">
        <v>-0.19522661999999999</v>
      </c>
      <c r="DL222">
        <v>-0.13095082</v>
      </c>
      <c r="DM222">
        <v>-6.0513240000000003E-2</v>
      </c>
      <c r="DN222">
        <v>0.50020885000000004</v>
      </c>
      <c r="DO222">
        <v>0.35778246000000002</v>
      </c>
      <c r="DP222">
        <v>-0.64273818000000005</v>
      </c>
      <c r="DQ222">
        <v>0.94671483000000001</v>
      </c>
      <c r="DR222">
        <v>-0.66113116000000005</v>
      </c>
      <c r="DS222">
        <v>7.7932630000000003E-2</v>
      </c>
      <c r="DT222">
        <v>-0.79014932000000004</v>
      </c>
      <c r="DU222">
        <v>1.3610861400000001</v>
      </c>
      <c r="DV222" s="10">
        <v>-0.64824150000000003</v>
      </c>
      <c r="DW222" s="8" t="s">
        <v>1322</v>
      </c>
      <c r="DX222" t="s">
        <v>1323</v>
      </c>
      <c r="DY222" s="10" t="s">
        <v>1197</v>
      </c>
      <c r="DZ222" s="20">
        <v>35062</v>
      </c>
      <c r="EA222" s="21">
        <v>37483</v>
      </c>
      <c r="EB222" t="s">
        <v>1324</v>
      </c>
      <c r="EC222" s="22">
        <v>44246</v>
      </c>
      <c r="ED222" t="b">
        <f t="shared" si="10"/>
        <v>1</v>
      </c>
    </row>
    <row r="223" spans="1:134" x14ac:dyDescent="0.2">
      <c r="A223" s="8" t="s">
        <v>1325</v>
      </c>
      <c r="B223" s="8" t="s">
        <v>127</v>
      </c>
      <c r="C223" s="8" t="s">
        <v>147</v>
      </c>
      <c r="D223" s="2" t="s">
        <v>1326</v>
      </c>
      <c r="E223" s="4">
        <v>0.60149783768627696</v>
      </c>
      <c r="F223" s="28" t="b">
        <v>1</v>
      </c>
      <c r="G223" s="29">
        <f t="shared" si="11"/>
        <v>1.3895469397588031E-4</v>
      </c>
      <c r="H223" s="5" t="b">
        <f t="shared" si="9"/>
        <v>0</v>
      </c>
      <c r="I223" s="8">
        <v>36</v>
      </c>
      <c r="J223">
        <v>1</v>
      </c>
      <c r="K223">
        <v>36</v>
      </c>
      <c r="L223">
        <v>559</v>
      </c>
      <c r="M223">
        <v>2</v>
      </c>
      <c r="N223">
        <v>2</v>
      </c>
      <c r="O223">
        <v>80.4905855098052</v>
      </c>
      <c r="P223">
        <v>5</v>
      </c>
      <c r="Q223">
        <v>2</v>
      </c>
      <c r="R223">
        <v>2</v>
      </c>
      <c r="S223" s="10">
        <v>77.8</v>
      </c>
      <c r="T223" s="8">
        <v>-1.61949413540622</v>
      </c>
      <c r="U223">
        <v>7.5957643648752104E-3</v>
      </c>
      <c r="V223">
        <v>1.1651042521063699</v>
      </c>
      <c r="W223">
        <v>-1.0949962372362101</v>
      </c>
      <c r="X223">
        <v>-0.92748948436013701</v>
      </c>
      <c r="Y223">
        <v>-0.70788554533318204</v>
      </c>
      <c r="Z223">
        <v>1.0328922585968801</v>
      </c>
      <c r="AA223">
        <v>1.4284752725705201</v>
      </c>
      <c r="AB223">
        <v>-0.772121299578298</v>
      </c>
      <c r="AC223">
        <v>-0.68484317603607703</v>
      </c>
      <c r="AD223" s="10">
        <v>0.66942829686747896</v>
      </c>
      <c r="AE223" s="8">
        <v>0</v>
      </c>
      <c r="AF223">
        <v>0</v>
      </c>
      <c r="AG223">
        <v>0</v>
      </c>
      <c r="AH223">
        <v>0</v>
      </c>
      <c r="AI223">
        <v>0</v>
      </c>
      <c r="AJ223">
        <v>0</v>
      </c>
      <c r="AK223">
        <v>1</v>
      </c>
      <c r="AL223">
        <v>0</v>
      </c>
      <c r="AM223">
        <v>0</v>
      </c>
      <c r="AN223">
        <v>0</v>
      </c>
      <c r="AO223">
        <v>0</v>
      </c>
      <c r="AP223">
        <v>0</v>
      </c>
      <c r="AQ223">
        <v>0</v>
      </c>
      <c r="AR223">
        <v>0</v>
      </c>
      <c r="AS223">
        <v>0</v>
      </c>
      <c r="AT223">
        <v>0</v>
      </c>
      <c r="AU223">
        <v>0</v>
      </c>
      <c r="AV223">
        <v>0</v>
      </c>
      <c r="AW223">
        <v>0</v>
      </c>
      <c r="AX223">
        <v>0</v>
      </c>
      <c r="AY223">
        <v>1</v>
      </c>
      <c r="AZ223">
        <v>0</v>
      </c>
      <c r="BA223">
        <v>1</v>
      </c>
      <c r="BB223">
        <v>0</v>
      </c>
      <c r="BC223">
        <v>1</v>
      </c>
      <c r="BD223">
        <v>0</v>
      </c>
      <c r="BE223">
        <v>1</v>
      </c>
      <c r="BF223">
        <v>0</v>
      </c>
      <c r="BG223">
        <v>0</v>
      </c>
      <c r="BH223">
        <v>1</v>
      </c>
      <c r="BI223">
        <v>0</v>
      </c>
      <c r="BJ223">
        <v>0</v>
      </c>
      <c r="BK223">
        <v>0</v>
      </c>
      <c r="BL223">
        <v>0</v>
      </c>
      <c r="BM223">
        <v>0</v>
      </c>
      <c r="BN223">
        <v>1</v>
      </c>
      <c r="BO223">
        <v>0</v>
      </c>
      <c r="BP223">
        <v>0</v>
      </c>
      <c r="BQ223">
        <v>0</v>
      </c>
      <c r="BR223">
        <v>0</v>
      </c>
      <c r="BS223">
        <v>0</v>
      </c>
      <c r="BT223" s="10">
        <v>1</v>
      </c>
      <c r="BU223">
        <v>-4.2648743800000002</v>
      </c>
      <c r="BV223">
        <v>0.17994256</v>
      </c>
      <c r="BW223">
        <v>2.5512239999999999E-2</v>
      </c>
      <c r="BX223">
        <v>1.7140852600000001</v>
      </c>
      <c r="BY223">
        <v>1.2451467300000001</v>
      </c>
      <c r="BZ223">
        <v>4.38303536</v>
      </c>
      <c r="CA223">
        <v>1.0542348399999999</v>
      </c>
      <c r="CB223">
        <v>2.36271349</v>
      </c>
      <c r="CC223">
        <v>0</v>
      </c>
      <c r="CD223">
        <v>1.26633956</v>
      </c>
      <c r="CE223">
        <v>1.2966537600000001</v>
      </c>
      <c r="CF223">
        <v>-0.34830556000000001</v>
      </c>
      <c r="CG223">
        <v>0.60595251999999999</v>
      </c>
      <c r="CH223">
        <v>-0.27080598</v>
      </c>
      <c r="CI223">
        <v>0.69837139000000004</v>
      </c>
      <c r="CJ223">
        <v>2.3914729999999999E-2</v>
      </c>
      <c r="CK223">
        <v>-0.35324707</v>
      </c>
      <c r="CL223">
        <v>-4.8291489999999999E-2</v>
      </c>
      <c r="CM223">
        <v>0.58076517999999999</v>
      </c>
      <c r="CN223">
        <v>0.72541518999999999</v>
      </c>
      <c r="CO223">
        <v>-0.20022939000000001</v>
      </c>
      <c r="CP223">
        <v>-0.43475793000000001</v>
      </c>
      <c r="CQ223">
        <v>0.34422587999999998</v>
      </c>
      <c r="CR223">
        <v>-0.48495226000000002</v>
      </c>
      <c r="CS223">
        <v>0.18250256000000001</v>
      </c>
      <c r="CT223">
        <v>-0.16623276000000001</v>
      </c>
      <c r="CU223">
        <v>-9.4743999999999995E-2</v>
      </c>
      <c r="CV223">
        <v>-1.1689752</v>
      </c>
      <c r="CW223">
        <v>-0.52188942000000005</v>
      </c>
      <c r="CX223">
        <v>0.65815442999999996</v>
      </c>
      <c r="CY223">
        <v>9.3649330000000003E-2</v>
      </c>
      <c r="CZ223">
        <v>-0.16819777</v>
      </c>
      <c r="DA223">
        <v>-0.25450494000000001</v>
      </c>
      <c r="DB223">
        <v>0.25513289</v>
      </c>
      <c r="DC223">
        <v>2.5920289999999999E-2</v>
      </c>
      <c r="DD223">
        <v>-2.5292350000000002E-2</v>
      </c>
      <c r="DE223">
        <v>0.26950531</v>
      </c>
      <c r="DF223">
        <v>-0.26887736000000001</v>
      </c>
      <c r="DG223">
        <v>0.1029841</v>
      </c>
      <c r="DH223">
        <v>-0.10235616</v>
      </c>
      <c r="DI223">
        <v>-0.19042195000000001</v>
      </c>
      <c r="DJ223">
        <v>7.7531719999999998E-2</v>
      </c>
      <c r="DK223">
        <v>-0.19522661999999999</v>
      </c>
      <c r="DL223">
        <v>-0.13095082</v>
      </c>
      <c r="DM223">
        <v>-6.0513240000000003E-2</v>
      </c>
      <c r="DN223">
        <v>0.50020885000000004</v>
      </c>
      <c r="DO223">
        <v>0.35778246000000002</v>
      </c>
      <c r="DP223">
        <v>-0.64273818000000005</v>
      </c>
      <c r="DQ223">
        <v>0.94671483000000001</v>
      </c>
      <c r="DR223">
        <v>-0.66113116000000005</v>
      </c>
      <c r="DS223">
        <v>7.7932630000000003E-2</v>
      </c>
      <c r="DT223">
        <v>-0.79014932000000004</v>
      </c>
      <c r="DU223">
        <v>1.3610861400000001</v>
      </c>
      <c r="DV223" s="10">
        <v>-0.64824150000000003</v>
      </c>
      <c r="DW223" s="8" t="s">
        <v>1327</v>
      </c>
      <c r="DX223" t="s">
        <v>1328</v>
      </c>
      <c r="DY223" s="10" t="s">
        <v>1137</v>
      </c>
      <c r="DZ223" s="20">
        <v>37330</v>
      </c>
      <c r="EA223" s="21">
        <v>37833</v>
      </c>
      <c r="EB223" t="s">
        <v>1329</v>
      </c>
      <c r="EC223" s="22">
        <v>44911</v>
      </c>
      <c r="ED223" t="b">
        <f t="shared" si="10"/>
        <v>0</v>
      </c>
    </row>
    <row r="224" spans="1:134" x14ac:dyDescent="0.2">
      <c r="A224" s="8" t="s">
        <v>1330</v>
      </c>
      <c r="B224" s="8" t="s">
        <v>127</v>
      </c>
      <c r="C224" s="8" t="s">
        <v>195</v>
      </c>
      <c r="D224" s="2" t="s">
        <v>1331</v>
      </c>
      <c r="E224" s="4">
        <v>0.492686112769118</v>
      </c>
      <c r="F224" s="28" t="b">
        <v>0</v>
      </c>
      <c r="G224" s="29">
        <f t="shared" si="11"/>
        <v>0.99864916943079474</v>
      </c>
      <c r="H224" s="5" t="b">
        <f t="shared" si="9"/>
        <v>1</v>
      </c>
      <c r="I224" s="8">
        <v>59</v>
      </c>
      <c r="J224">
        <v>4</v>
      </c>
      <c r="K224">
        <v>35</v>
      </c>
      <c r="L224">
        <v>639</v>
      </c>
      <c r="M224">
        <v>9</v>
      </c>
      <c r="N224">
        <v>3</v>
      </c>
      <c r="O224">
        <v>90.918056384559407</v>
      </c>
      <c r="P224">
        <v>3</v>
      </c>
      <c r="Q224">
        <v>2</v>
      </c>
      <c r="R224">
        <v>5</v>
      </c>
      <c r="S224" s="10">
        <v>73.900000000000006</v>
      </c>
      <c r="T224" s="8">
        <v>0.54108388746750802</v>
      </c>
      <c r="U224">
        <v>3.04590151031497</v>
      </c>
      <c r="V224">
        <v>1.0358994556432299</v>
      </c>
      <c r="W224">
        <v>-1.00173611514712</v>
      </c>
      <c r="X224">
        <v>1.2997579909472201</v>
      </c>
      <c r="Y224">
        <v>-1.13192030619081E-2</v>
      </c>
      <c r="Z224">
        <v>1.3917087831653601</v>
      </c>
      <c r="AA224">
        <v>8.8725172209350497E-3</v>
      </c>
      <c r="AB224">
        <v>-0.772121299578298</v>
      </c>
      <c r="AC224">
        <v>1.42236659638262</v>
      </c>
      <c r="AD224" s="10">
        <v>-0.17207705616496799</v>
      </c>
      <c r="AE224" s="8">
        <v>0</v>
      </c>
      <c r="AF224">
        <v>0</v>
      </c>
      <c r="AG224">
        <v>0</v>
      </c>
      <c r="AH224">
        <v>0</v>
      </c>
      <c r="AI224">
        <v>0</v>
      </c>
      <c r="AJ224">
        <v>0</v>
      </c>
      <c r="AK224">
        <v>0</v>
      </c>
      <c r="AL224">
        <v>0</v>
      </c>
      <c r="AM224">
        <v>0</v>
      </c>
      <c r="AN224">
        <v>0</v>
      </c>
      <c r="AO224">
        <v>1</v>
      </c>
      <c r="AP224">
        <v>0</v>
      </c>
      <c r="AQ224">
        <v>0</v>
      </c>
      <c r="AR224">
        <v>0</v>
      </c>
      <c r="AS224">
        <v>0</v>
      </c>
      <c r="AT224">
        <v>0</v>
      </c>
      <c r="AU224">
        <v>0</v>
      </c>
      <c r="AV224">
        <v>0</v>
      </c>
      <c r="AW224">
        <v>0</v>
      </c>
      <c r="AX224">
        <v>0</v>
      </c>
      <c r="AY224">
        <v>1</v>
      </c>
      <c r="AZ224">
        <v>0</v>
      </c>
      <c r="BA224">
        <v>1</v>
      </c>
      <c r="BB224">
        <v>0</v>
      </c>
      <c r="BC224">
        <v>0</v>
      </c>
      <c r="BD224">
        <v>1</v>
      </c>
      <c r="BE224">
        <v>0</v>
      </c>
      <c r="BF224">
        <v>1</v>
      </c>
      <c r="BG224">
        <v>0</v>
      </c>
      <c r="BH224">
        <v>0</v>
      </c>
      <c r="BI224">
        <v>1</v>
      </c>
      <c r="BJ224">
        <v>0</v>
      </c>
      <c r="BK224">
        <v>0</v>
      </c>
      <c r="BL224">
        <v>0</v>
      </c>
      <c r="BM224">
        <v>0</v>
      </c>
      <c r="BN224">
        <v>1</v>
      </c>
      <c r="BO224">
        <v>0</v>
      </c>
      <c r="BP224">
        <v>0</v>
      </c>
      <c r="BQ224">
        <v>0</v>
      </c>
      <c r="BR224">
        <v>0</v>
      </c>
      <c r="BS224">
        <v>1</v>
      </c>
      <c r="BT224" s="10">
        <v>0</v>
      </c>
      <c r="BU224">
        <v>-4.2648743800000002</v>
      </c>
      <c r="BV224">
        <v>0.17994256</v>
      </c>
      <c r="BW224">
        <v>2.5512239999999999E-2</v>
      </c>
      <c r="BX224">
        <v>1.7140852600000001</v>
      </c>
      <c r="BY224">
        <v>1.2451467300000001</v>
      </c>
      <c r="BZ224">
        <v>4.38303536</v>
      </c>
      <c r="CA224">
        <v>1.0542348399999999</v>
      </c>
      <c r="CB224">
        <v>2.36271349</v>
      </c>
      <c r="CC224">
        <v>0</v>
      </c>
      <c r="CD224">
        <v>1.26633956</v>
      </c>
      <c r="CE224">
        <v>1.2966537600000001</v>
      </c>
      <c r="CF224">
        <v>-0.34830556000000001</v>
      </c>
      <c r="CG224">
        <v>0.60595251999999999</v>
      </c>
      <c r="CH224">
        <v>-0.27080598</v>
      </c>
      <c r="CI224">
        <v>0.69837139000000004</v>
      </c>
      <c r="CJ224">
        <v>2.3914729999999999E-2</v>
      </c>
      <c r="CK224">
        <v>-0.35324707</v>
      </c>
      <c r="CL224">
        <v>-4.8291489999999999E-2</v>
      </c>
      <c r="CM224">
        <v>0.58076517999999999</v>
      </c>
      <c r="CN224">
        <v>0.72541518999999999</v>
      </c>
      <c r="CO224">
        <v>-0.20022939000000001</v>
      </c>
      <c r="CP224">
        <v>-0.43475793000000001</v>
      </c>
      <c r="CQ224">
        <v>0.34422587999999998</v>
      </c>
      <c r="CR224">
        <v>-0.48495226000000002</v>
      </c>
      <c r="CS224">
        <v>0.18250256000000001</v>
      </c>
      <c r="CT224">
        <v>-0.16623276000000001</v>
      </c>
      <c r="CU224">
        <v>-9.4743999999999995E-2</v>
      </c>
      <c r="CV224">
        <v>-1.1689752</v>
      </c>
      <c r="CW224">
        <v>-0.52188942000000005</v>
      </c>
      <c r="CX224">
        <v>0.65815442999999996</v>
      </c>
      <c r="CY224">
        <v>9.3649330000000003E-2</v>
      </c>
      <c r="CZ224">
        <v>-0.16819777</v>
      </c>
      <c r="DA224">
        <v>-0.25450494000000001</v>
      </c>
      <c r="DB224">
        <v>0.25513289</v>
      </c>
      <c r="DC224">
        <v>2.5920289999999999E-2</v>
      </c>
      <c r="DD224">
        <v>-2.5292350000000002E-2</v>
      </c>
      <c r="DE224">
        <v>0.26950531</v>
      </c>
      <c r="DF224">
        <v>-0.26887736000000001</v>
      </c>
      <c r="DG224">
        <v>0.1029841</v>
      </c>
      <c r="DH224">
        <v>-0.10235616</v>
      </c>
      <c r="DI224">
        <v>-0.19042195000000001</v>
      </c>
      <c r="DJ224">
        <v>7.7531719999999998E-2</v>
      </c>
      <c r="DK224">
        <v>-0.19522661999999999</v>
      </c>
      <c r="DL224">
        <v>-0.13095082</v>
      </c>
      <c r="DM224">
        <v>-6.0513240000000003E-2</v>
      </c>
      <c r="DN224">
        <v>0.50020885000000004</v>
      </c>
      <c r="DO224">
        <v>0.35778246000000002</v>
      </c>
      <c r="DP224">
        <v>-0.64273818000000005</v>
      </c>
      <c r="DQ224">
        <v>0.94671483000000001</v>
      </c>
      <c r="DR224">
        <v>-0.66113116000000005</v>
      </c>
      <c r="DS224">
        <v>7.7932630000000003E-2</v>
      </c>
      <c r="DT224">
        <v>-0.79014932000000004</v>
      </c>
      <c r="DU224">
        <v>1.3610861400000001</v>
      </c>
      <c r="DV224" s="10">
        <v>-0.64824150000000003</v>
      </c>
      <c r="DW224" s="8" t="s">
        <v>1332</v>
      </c>
      <c r="DX224" t="s">
        <v>1333</v>
      </c>
      <c r="DY224" s="10" t="s">
        <v>1334</v>
      </c>
      <c r="DZ224" s="20">
        <v>37343</v>
      </c>
      <c r="EA224" s="21">
        <v>38471</v>
      </c>
      <c r="EB224" t="s">
        <v>1335</v>
      </c>
      <c r="EC224" s="22">
        <v>45032</v>
      </c>
      <c r="ED224" t="b">
        <f t="shared" si="10"/>
        <v>0</v>
      </c>
    </row>
    <row r="225" spans="1:134" x14ac:dyDescent="0.2">
      <c r="A225" s="8" t="s">
        <v>1336</v>
      </c>
      <c r="B225" s="8" t="s">
        <v>119</v>
      </c>
      <c r="C225" s="8" t="s">
        <v>275</v>
      </c>
      <c r="D225" s="2" t="s">
        <v>1337</v>
      </c>
      <c r="E225" s="4">
        <v>0.70088331844499496</v>
      </c>
      <c r="F225" s="28" t="b">
        <v>1</v>
      </c>
      <c r="G225" s="29">
        <f t="shared" si="11"/>
        <v>8.4150891711877365E-5</v>
      </c>
      <c r="H225" s="5" t="b">
        <f t="shared" si="9"/>
        <v>0</v>
      </c>
      <c r="I225" s="8">
        <v>54</v>
      </c>
      <c r="J225">
        <v>0</v>
      </c>
      <c r="K225">
        <v>30</v>
      </c>
      <c r="L225">
        <v>1560</v>
      </c>
      <c r="M225">
        <v>0</v>
      </c>
      <c r="N225">
        <v>2</v>
      </c>
      <c r="O225">
        <v>93.774992555831005</v>
      </c>
      <c r="P225">
        <v>2</v>
      </c>
      <c r="Q225">
        <v>1</v>
      </c>
      <c r="R225">
        <v>4</v>
      </c>
      <c r="S225" s="10">
        <v>71.8</v>
      </c>
      <c r="T225" s="8">
        <v>7.1393012929740499E-2</v>
      </c>
      <c r="U225">
        <v>-1.00517281761849</v>
      </c>
      <c r="V225">
        <v>0.38987547332752898</v>
      </c>
      <c r="W225">
        <v>7.1921040403583797E-2</v>
      </c>
      <c r="X225">
        <v>-1.5638459058765199</v>
      </c>
      <c r="Y225">
        <v>-0.70788554533318204</v>
      </c>
      <c r="Z225">
        <v>1.49001794367058</v>
      </c>
      <c r="AA225">
        <v>-0.70092886045385905</v>
      </c>
      <c r="AB225">
        <v>-1.4988236991813999</v>
      </c>
      <c r="AC225">
        <v>0.71996333890972197</v>
      </c>
      <c r="AD225" s="10">
        <v>-0.62519532318244297</v>
      </c>
      <c r="AE225" s="8">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1</v>
      </c>
      <c r="AY225">
        <v>1</v>
      </c>
      <c r="AZ225">
        <v>0</v>
      </c>
      <c r="BA225">
        <v>0</v>
      </c>
      <c r="BB225">
        <v>1</v>
      </c>
      <c r="BC225">
        <v>1</v>
      </c>
      <c r="BD225">
        <v>0</v>
      </c>
      <c r="BE225">
        <v>0</v>
      </c>
      <c r="BF225">
        <v>1</v>
      </c>
      <c r="BG225">
        <v>1</v>
      </c>
      <c r="BH225">
        <v>0</v>
      </c>
      <c r="BI225">
        <v>0</v>
      </c>
      <c r="BJ225">
        <v>0</v>
      </c>
      <c r="BK225">
        <v>0</v>
      </c>
      <c r="BL225">
        <v>0</v>
      </c>
      <c r="BM225">
        <v>0</v>
      </c>
      <c r="BN225">
        <v>1</v>
      </c>
      <c r="BO225">
        <v>0</v>
      </c>
      <c r="BP225">
        <v>0</v>
      </c>
      <c r="BQ225">
        <v>1</v>
      </c>
      <c r="BR225">
        <v>0</v>
      </c>
      <c r="BS225">
        <v>0</v>
      </c>
      <c r="BT225" s="10">
        <v>0</v>
      </c>
      <c r="BU225">
        <v>-4.2648743800000002</v>
      </c>
      <c r="BV225">
        <v>0.17994256</v>
      </c>
      <c r="BW225">
        <v>2.5512239999999999E-2</v>
      </c>
      <c r="BX225">
        <v>1.7140852600000001</v>
      </c>
      <c r="BY225">
        <v>1.2451467300000001</v>
      </c>
      <c r="BZ225">
        <v>4.38303536</v>
      </c>
      <c r="CA225">
        <v>1.0542348399999999</v>
      </c>
      <c r="CB225">
        <v>2.36271349</v>
      </c>
      <c r="CC225">
        <v>0</v>
      </c>
      <c r="CD225">
        <v>1.26633956</v>
      </c>
      <c r="CE225">
        <v>1.2966537600000001</v>
      </c>
      <c r="CF225">
        <v>-0.34830556000000001</v>
      </c>
      <c r="CG225">
        <v>0.60595251999999999</v>
      </c>
      <c r="CH225">
        <v>-0.27080598</v>
      </c>
      <c r="CI225">
        <v>0.69837139000000004</v>
      </c>
      <c r="CJ225">
        <v>2.3914729999999999E-2</v>
      </c>
      <c r="CK225">
        <v>-0.35324707</v>
      </c>
      <c r="CL225">
        <v>-4.8291489999999999E-2</v>
      </c>
      <c r="CM225">
        <v>0.58076517999999999</v>
      </c>
      <c r="CN225">
        <v>0.72541518999999999</v>
      </c>
      <c r="CO225">
        <v>-0.20022939000000001</v>
      </c>
      <c r="CP225">
        <v>-0.43475793000000001</v>
      </c>
      <c r="CQ225">
        <v>0.34422587999999998</v>
      </c>
      <c r="CR225">
        <v>-0.48495226000000002</v>
      </c>
      <c r="CS225">
        <v>0.18250256000000001</v>
      </c>
      <c r="CT225">
        <v>-0.16623276000000001</v>
      </c>
      <c r="CU225">
        <v>-9.4743999999999995E-2</v>
      </c>
      <c r="CV225">
        <v>-1.1689752</v>
      </c>
      <c r="CW225">
        <v>-0.52188942000000005</v>
      </c>
      <c r="CX225">
        <v>0.65815442999999996</v>
      </c>
      <c r="CY225">
        <v>9.3649330000000003E-2</v>
      </c>
      <c r="CZ225">
        <v>-0.16819777</v>
      </c>
      <c r="DA225">
        <v>-0.25450494000000001</v>
      </c>
      <c r="DB225">
        <v>0.25513289</v>
      </c>
      <c r="DC225">
        <v>2.5920289999999999E-2</v>
      </c>
      <c r="DD225">
        <v>-2.5292350000000002E-2</v>
      </c>
      <c r="DE225">
        <v>0.26950531</v>
      </c>
      <c r="DF225">
        <v>-0.26887736000000001</v>
      </c>
      <c r="DG225">
        <v>0.1029841</v>
      </c>
      <c r="DH225">
        <v>-0.10235616</v>
      </c>
      <c r="DI225">
        <v>-0.19042195000000001</v>
      </c>
      <c r="DJ225">
        <v>7.7531719999999998E-2</v>
      </c>
      <c r="DK225">
        <v>-0.19522661999999999</v>
      </c>
      <c r="DL225">
        <v>-0.13095082</v>
      </c>
      <c r="DM225">
        <v>-6.0513240000000003E-2</v>
      </c>
      <c r="DN225">
        <v>0.50020885000000004</v>
      </c>
      <c r="DO225">
        <v>0.35778246000000002</v>
      </c>
      <c r="DP225">
        <v>-0.64273818000000005</v>
      </c>
      <c r="DQ225">
        <v>0.94671483000000001</v>
      </c>
      <c r="DR225">
        <v>-0.66113116000000005</v>
      </c>
      <c r="DS225">
        <v>7.7932630000000003E-2</v>
      </c>
      <c r="DT225">
        <v>-0.79014932000000004</v>
      </c>
      <c r="DU225">
        <v>1.3610861400000001</v>
      </c>
      <c r="DV225" s="10">
        <v>-0.64824150000000003</v>
      </c>
      <c r="DW225" s="8" t="s">
        <v>1338</v>
      </c>
      <c r="DX225" t="s">
        <v>1339</v>
      </c>
      <c r="DY225" s="10" t="s">
        <v>373</v>
      </c>
      <c r="DZ225" s="20">
        <v>35705</v>
      </c>
      <c r="EA225" s="21">
        <v>37652</v>
      </c>
      <c r="EB225" t="s">
        <v>1340</v>
      </c>
      <c r="EC225" s="22">
        <v>44812</v>
      </c>
      <c r="ED225" t="b">
        <f t="shared" si="10"/>
        <v>0</v>
      </c>
    </row>
    <row r="226" spans="1:134" x14ac:dyDescent="0.2">
      <c r="A226" s="8" t="s">
        <v>1341</v>
      </c>
      <c r="B226" s="8" t="s">
        <v>127</v>
      </c>
      <c r="C226" s="8" t="s">
        <v>120</v>
      </c>
      <c r="D226" s="2" t="s">
        <v>1342</v>
      </c>
      <c r="E226" s="4">
        <v>0.79555013378436901</v>
      </c>
      <c r="F226" s="28" t="b">
        <v>1</v>
      </c>
      <c r="G226" s="29">
        <f t="shared" si="11"/>
        <v>1.9724594409079286E-2</v>
      </c>
      <c r="H226" s="5" t="b">
        <f t="shared" si="9"/>
        <v>0</v>
      </c>
      <c r="I226" s="8">
        <v>42</v>
      </c>
      <c r="J226">
        <v>0</v>
      </c>
      <c r="K226">
        <v>30</v>
      </c>
      <c r="L226">
        <v>1831</v>
      </c>
      <c r="M226">
        <v>0</v>
      </c>
      <c r="N226">
        <v>5</v>
      </c>
      <c r="O226">
        <v>66.108400225518196</v>
      </c>
      <c r="P226">
        <v>1</v>
      </c>
      <c r="Q226">
        <v>3</v>
      </c>
      <c r="R226">
        <v>5</v>
      </c>
      <c r="S226" s="10">
        <v>74.599999999999994</v>
      </c>
      <c r="T226" s="8">
        <v>-1.0558650859609</v>
      </c>
      <c r="U226">
        <v>-1.00517281761849</v>
      </c>
      <c r="V226">
        <v>0.38987547332752898</v>
      </c>
      <c r="W226">
        <v>0.38783970398039302</v>
      </c>
      <c r="X226">
        <v>-1.5638459058765199</v>
      </c>
      <c r="Y226">
        <v>1.38181348148064</v>
      </c>
      <c r="Z226">
        <v>0.53799126089647598</v>
      </c>
      <c r="AA226">
        <v>-1.4107302381286499</v>
      </c>
      <c r="AB226">
        <v>-4.5418899975194001E-2</v>
      </c>
      <c r="AC226">
        <v>1.42236659638262</v>
      </c>
      <c r="AD226" s="10">
        <v>-2.1037633825813501E-2</v>
      </c>
      <c r="AE226" s="8">
        <v>0</v>
      </c>
      <c r="AF226">
        <v>0</v>
      </c>
      <c r="AG226">
        <v>0</v>
      </c>
      <c r="AH226">
        <v>1</v>
      </c>
      <c r="AI226">
        <v>0</v>
      </c>
      <c r="AJ226">
        <v>0</v>
      </c>
      <c r="AK226">
        <v>0</v>
      </c>
      <c r="AL226">
        <v>0</v>
      </c>
      <c r="AM226">
        <v>0</v>
      </c>
      <c r="AN226">
        <v>0</v>
      </c>
      <c r="AO226">
        <v>0</v>
      </c>
      <c r="AP226">
        <v>0</v>
      </c>
      <c r="AQ226">
        <v>0</v>
      </c>
      <c r="AR226">
        <v>0</v>
      </c>
      <c r="AS226">
        <v>0</v>
      </c>
      <c r="AT226">
        <v>0</v>
      </c>
      <c r="AU226">
        <v>0</v>
      </c>
      <c r="AV226">
        <v>0</v>
      </c>
      <c r="AW226">
        <v>0</v>
      </c>
      <c r="AX226">
        <v>0</v>
      </c>
      <c r="AY226">
        <v>1</v>
      </c>
      <c r="AZ226">
        <v>0</v>
      </c>
      <c r="BA226">
        <v>1</v>
      </c>
      <c r="BB226">
        <v>0</v>
      </c>
      <c r="BC226">
        <v>1</v>
      </c>
      <c r="BD226">
        <v>0</v>
      </c>
      <c r="BE226">
        <v>1</v>
      </c>
      <c r="BF226">
        <v>0</v>
      </c>
      <c r="BG226">
        <v>0</v>
      </c>
      <c r="BH226">
        <v>0</v>
      </c>
      <c r="BI226">
        <v>0</v>
      </c>
      <c r="BJ226">
        <v>1</v>
      </c>
      <c r="BK226">
        <v>0</v>
      </c>
      <c r="BL226">
        <v>0</v>
      </c>
      <c r="BM226">
        <v>1</v>
      </c>
      <c r="BN226">
        <v>0</v>
      </c>
      <c r="BO226">
        <v>0</v>
      </c>
      <c r="BP226">
        <v>0</v>
      </c>
      <c r="BQ226">
        <v>0</v>
      </c>
      <c r="BR226">
        <v>0</v>
      </c>
      <c r="BS226">
        <v>1</v>
      </c>
      <c r="BT226" s="10">
        <v>0</v>
      </c>
      <c r="BU226">
        <v>-4.2648743800000002</v>
      </c>
      <c r="BV226">
        <v>0.17994256</v>
      </c>
      <c r="BW226">
        <v>2.5512239999999999E-2</v>
      </c>
      <c r="BX226">
        <v>1.7140852600000001</v>
      </c>
      <c r="BY226">
        <v>1.2451467300000001</v>
      </c>
      <c r="BZ226">
        <v>4.38303536</v>
      </c>
      <c r="CA226">
        <v>1.0542348399999999</v>
      </c>
      <c r="CB226">
        <v>2.36271349</v>
      </c>
      <c r="CC226">
        <v>0</v>
      </c>
      <c r="CD226">
        <v>1.26633956</v>
      </c>
      <c r="CE226">
        <v>1.2966537600000001</v>
      </c>
      <c r="CF226">
        <v>-0.34830556000000001</v>
      </c>
      <c r="CG226">
        <v>0.60595251999999999</v>
      </c>
      <c r="CH226">
        <v>-0.27080598</v>
      </c>
      <c r="CI226">
        <v>0.69837139000000004</v>
      </c>
      <c r="CJ226">
        <v>2.3914729999999999E-2</v>
      </c>
      <c r="CK226">
        <v>-0.35324707</v>
      </c>
      <c r="CL226">
        <v>-4.8291489999999999E-2</v>
      </c>
      <c r="CM226">
        <v>0.58076517999999999</v>
      </c>
      <c r="CN226">
        <v>0.72541518999999999</v>
      </c>
      <c r="CO226">
        <v>-0.20022939000000001</v>
      </c>
      <c r="CP226">
        <v>-0.43475793000000001</v>
      </c>
      <c r="CQ226">
        <v>0.34422587999999998</v>
      </c>
      <c r="CR226">
        <v>-0.48495226000000002</v>
      </c>
      <c r="CS226">
        <v>0.18250256000000001</v>
      </c>
      <c r="CT226">
        <v>-0.16623276000000001</v>
      </c>
      <c r="CU226">
        <v>-9.4743999999999995E-2</v>
      </c>
      <c r="CV226">
        <v>-1.1689752</v>
      </c>
      <c r="CW226">
        <v>-0.52188942000000005</v>
      </c>
      <c r="CX226">
        <v>0.65815442999999996</v>
      </c>
      <c r="CY226">
        <v>9.3649330000000003E-2</v>
      </c>
      <c r="CZ226">
        <v>-0.16819777</v>
      </c>
      <c r="DA226">
        <v>-0.25450494000000001</v>
      </c>
      <c r="DB226">
        <v>0.25513289</v>
      </c>
      <c r="DC226">
        <v>2.5920289999999999E-2</v>
      </c>
      <c r="DD226">
        <v>-2.5292350000000002E-2</v>
      </c>
      <c r="DE226">
        <v>0.26950531</v>
      </c>
      <c r="DF226">
        <v>-0.26887736000000001</v>
      </c>
      <c r="DG226">
        <v>0.1029841</v>
      </c>
      <c r="DH226">
        <v>-0.10235616</v>
      </c>
      <c r="DI226">
        <v>-0.19042195000000001</v>
      </c>
      <c r="DJ226">
        <v>7.7531719999999998E-2</v>
      </c>
      <c r="DK226">
        <v>-0.19522661999999999</v>
      </c>
      <c r="DL226">
        <v>-0.13095082</v>
      </c>
      <c r="DM226">
        <v>-6.0513240000000003E-2</v>
      </c>
      <c r="DN226">
        <v>0.50020885000000004</v>
      </c>
      <c r="DO226">
        <v>0.35778246000000002</v>
      </c>
      <c r="DP226">
        <v>-0.64273818000000005</v>
      </c>
      <c r="DQ226">
        <v>0.94671483000000001</v>
      </c>
      <c r="DR226">
        <v>-0.66113116000000005</v>
      </c>
      <c r="DS226">
        <v>7.7932630000000003E-2</v>
      </c>
      <c r="DT226">
        <v>-0.79014932000000004</v>
      </c>
      <c r="DU226">
        <v>1.3610861400000001</v>
      </c>
      <c r="DV226" s="10">
        <v>-0.64824150000000003</v>
      </c>
      <c r="DW226" s="8" t="s">
        <v>1343</v>
      </c>
      <c r="DX226" t="s">
        <v>1344</v>
      </c>
      <c r="DY226" s="10" t="s">
        <v>1345</v>
      </c>
      <c r="DZ226" s="20">
        <v>35119</v>
      </c>
      <c r="EA226" s="21">
        <v>36331</v>
      </c>
      <c r="EB226" t="s">
        <v>1346</v>
      </c>
      <c r="EC226" s="22">
        <v>43728</v>
      </c>
      <c r="ED226" t="b">
        <f t="shared" si="10"/>
        <v>0</v>
      </c>
    </row>
    <row r="227" spans="1:134" x14ac:dyDescent="0.2">
      <c r="A227" s="8" t="s">
        <v>1347</v>
      </c>
      <c r="B227" s="8" t="s">
        <v>127</v>
      </c>
      <c r="C227" s="8" t="s">
        <v>245</v>
      </c>
      <c r="D227" s="2" t="s">
        <v>1348</v>
      </c>
      <c r="E227" s="4">
        <v>0.52686948863624905</v>
      </c>
      <c r="F227" s="28" t="b">
        <v>0</v>
      </c>
      <c r="G227" s="29">
        <f t="shared" si="11"/>
        <v>0.21349002556309349</v>
      </c>
      <c r="H227" s="5" t="b">
        <f t="shared" si="9"/>
        <v>0</v>
      </c>
      <c r="I227" s="8">
        <v>59</v>
      </c>
      <c r="J227">
        <v>1</v>
      </c>
      <c r="K227">
        <v>16</v>
      </c>
      <c r="L227">
        <v>839</v>
      </c>
      <c r="M227">
        <v>7</v>
      </c>
      <c r="N227">
        <v>5</v>
      </c>
      <c r="O227">
        <v>45.509744318124604</v>
      </c>
      <c r="P227">
        <v>5</v>
      </c>
      <c r="Q227">
        <v>4</v>
      </c>
      <c r="R227">
        <v>3</v>
      </c>
      <c r="S227" s="10">
        <v>77</v>
      </c>
      <c r="T227" s="8">
        <v>0.54108388746750802</v>
      </c>
      <c r="U227">
        <v>7.5957643648752104E-3</v>
      </c>
      <c r="V227">
        <v>-1.4189916771564499</v>
      </c>
      <c r="W227">
        <v>-0.76858580992438397</v>
      </c>
      <c r="X227">
        <v>0.66340156943083595</v>
      </c>
      <c r="Y227">
        <v>1.38181348148064</v>
      </c>
      <c r="Z227">
        <v>-0.170822814179733</v>
      </c>
      <c r="AA227">
        <v>1.4284752725705201</v>
      </c>
      <c r="AB227">
        <v>0.68128349962791002</v>
      </c>
      <c r="AC227">
        <v>1.7560081436822399E-2</v>
      </c>
      <c r="AD227" s="10">
        <v>0.49681181419415599</v>
      </c>
      <c r="AE227" s="8">
        <v>0</v>
      </c>
      <c r="AF227">
        <v>0</v>
      </c>
      <c r="AG227">
        <v>0</v>
      </c>
      <c r="AH227">
        <v>0</v>
      </c>
      <c r="AI227">
        <v>0</v>
      </c>
      <c r="AJ227">
        <v>0</v>
      </c>
      <c r="AK227">
        <v>0</v>
      </c>
      <c r="AL227">
        <v>0</v>
      </c>
      <c r="AM227">
        <v>0</v>
      </c>
      <c r="AN227">
        <v>0</v>
      </c>
      <c r="AO227">
        <v>0</v>
      </c>
      <c r="AP227">
        <v>1</v>
      </c>
      <c r="AQ227">
        <v>0</v>
      </c>
      <c r="AR227">
        <v>0</v>
      </c>
      <c r="AS227">
        <v>0</v>
      </c>
      <c r="AT227">
        <v>0</v>
      </c>
      <c r="AU227">
        <v>0</v>
      </c>
      <c r="AV227">
        <v>0</v>
      </c>
      <c r="AW227">
        <v>0</v>
      </c>
      <c r="AX227">
        <v>0</v>
      </c>
      <c r="AY227">
        <v>1</v>
      </c>
      <c r="AZ227">
        <v>0</v>
      </c>
      <c r="BA227">
        <v>0</v>
      </c>
      <c r="BB227">
        <v>1</v>
      </c>
      <c r="BC227">
        <v>1</v>
      </c>
      <c r="BD227">
        <v>0</v>
      </c>
      <c r="BE227">
        <v>0</v>
      </c>
      <c r="BF227">
        <v>1</v>
      </c>
      <c r="BG227">
        <v>0</v>
      </c>
      <c r="BH227">
        <v>0</v>
      </c>
      <c r="BI227">
        <v>0</v>
      </c>
      <c r="BJ227">
        <v>1</v>
      </c>
      <c r="BK227">
        <v>0</v>
      </c>
      <c r="BL227">
        <v>0</v>
      </c>
      <c r="BM227">
        <v>0</v>
      </c>
      <c r="BN227">
        <v>0</v>
      </c>
      <c r="BO227">
        <v>1</v>
      </c>
      <c r="BP227">
        <v>0</v>
      </c>
      <c r="BQ227">
        <v>0</v>
      </c>
      <c r="BR227">
        <v>0</v>
      </c>
      <c r="BS227">
        <v>1</v>
      </c>
      <c r="BT227" s="10">
        <v>0</v>
      </c>
      <c r="BU227">
        <v>-4.2648743800000002</v>
      </c>
      <c r="BV227">
        <v>0.17994256</v>
      </c>
      <c r="BW227">
        <v>2.5512239999999999E-2</v>
      </c>
      <c r="BX227">
        <v>1.7140852600000001</v>
      </c>
      <c r="BY227">
        <v>1.2451467300000001</v>
      </c>
      <c r="BZ227">
        <v>4.38303536</v>
      </c>
      <c r="CA227">
        <v>1.0542348399999999</v>
      </c>
      <c r="CB227">
        <v>2.36271349</v>
      </c>
      <c r="CC227">
        <v>0</v>
      </c>
      <c r="CD227">
        <v>1.26633956</v>
      </c>
      <c r="CE227">
        <v>1.2966537600000001</v>
      </c>
      <c r="CF227">
        <v>-0.34830556000000001</v>
      </c>
      <c r="CG227">
        <v>0.60595251999999999</v>
      </c>
      <c r="CH227">
        <v>-0.27080598</v>
      </c>
      <c r="CI227">
        <v>0.69837139000000004</v>
      </c>
      <c r="CJ227">
        <v>2.3914729999999999E-2</v>
      </c>
      <c r="CK227">
        <v>-0.35324707</v>
      </c>
      <c r="CL227">
        <v>-4.8291489999999999E-2</v>
      </c>
      <c r="CM227">
        <v>0.58076517999999999</v>
      </c>
      <c r="CN227">
        <v>0.72541518999999999</v>
      </c>
      <c r="CO227">
        <v>-0.20022939000000001</v>
      </c>
      <c r="CP227">
        <v>-0.43475793000000001</v>
      </c>
      <c r="CQ227">
        <v>0.34422587999999998</v>
      </c>
      <c r="CR227">
        <v>-0.48495226000000002</v>
      </c>
      <c r="CS227">
        <v>0.18250256000000001</v>
      </c>
      <c r="CT227">
        <v>-0.16623276000000001</v>
      </c>
      <c r="CU227">
        <v>-9.4743999999999995E-2</v>
      </c>
      <c r="CV227">
        <v>-1.1689752</v>
      </c>
      <c r="CW227">
        <v>-0.52188942000000005</v>
      </c>
      <c r="CX227">
        <v>0.65815442999999996</v>
      </c>
      <c r="CY227">
        <v>9.3649330000000003E-2</v>
      </c>
      <c r="CZ227">
        <v>-0.16819777</v>
      </c>
      <c r="DA227">
        <v>-0.25450494000000001</v>
      </c>
      <c r="DB227">
        <v>0.25513289</v>
      </c>
      <c r="DC227">
        <v>2.5920289999999999E-2</v>
      </c>
      <c r="DD227">
        <v>-2.5292350000000002E-2</v>
      </c>
      <c r="DE227">
        <v>0.26950531</v>
      </c>
      <c r="DF227">
        <v>-0.26887736000000001</v>
      </c>
      <c r="DG227">
        <v>0.1029841</v>
      </c>
      <c r="DH227">
        <v>-0.10235616</v>
      </c>
      <c r="DI227">
        <v>-0.19042195000000001</v>
      </c>
      <c r="DJ227">
        <v>7.7531719999999998E-2</v>
      </c>
      <c r="DK227">
        <v>-0.19522661999999999</v>
      </c>
      <c r="DL227">
        <v>-0.13095082</v>
      </c>
      <c r="DM227">
        <v>-6.0513240000000003E-2</v>
      </c>
      <c r="DN227">
        <v>0.50020885000000004</v>
      </c>
      <c r="DO227">
        <v>0.35778246000000002</v>
      </c>
      <c r="DP227">
        <v>-0.64273818000000005</v>
      </c>
      <c r="DQ227">
        <v>0.94671483000000001</v>
      </c>
      <c r="DR227">
        <v>-0.66113116000000005</v>
      </c>
      <c r="DS227">
        <v>7.7932630000000003E-2</v>
      </c>
      <c r="DT227">
        <v>-0.79014932000000004</v>
      </c>
      <c r="DU227">
        <v>1.3610861400000001</v>
      </c>
      <c r="DV227" s="10">
        <v>-0.64824150000000003</v>
      </c>
      <c r="DW227" s="8" t="s">
        <v>1349</v>
      </c>
      <c r="DX227" t="s">
        <v>1350</v>
      </c>
      <c r="DY227" s="10" t="s">
        <v>414</v>
      </c>
      <c r="DZ227" s="20">
        <v>37882</v>
      </c>
      <c r="EA227" s="21">
        <v>39191</v>
      </c>
      <c r="EB227" t="s">
        <v>1351</v>
      </c>
      <c r="EC227" s="22">
        <v>44544</v>
      </c>
      <c r="ED227" t="b">
        <f t="shared" si="10"/>
        <v>1</v>
      </c>
    </row>
    <row r="228" spans="1:134" x14ac:dyDescent="0.2">
      <c r="A228" s="8" t="s">
        <v>1352</v>
      </c>
      <c r="B228" s="8" t="s">
        <v>168</v>
      </c>
      <c r="C228" s="8" t="s">
        <v>399</v>
      </c>
      <c r="D228" s="2">
        <f>1-653-718-5361</f>
        <v>-6731</v>
      </c>
      <c r="E228" s="4">
        <v>0.81233820513891697</v>
      </c>
      <c r="F228" s="28" t="b">
        <v>1</v>
      </c>
      <c r="G228" s="29">
        <f t="shared" si="11"/>
        <v>2.9521377542893412E-2</v>
      </c>
      <c r="H228" s="5" t="b">
        <f t="shared" si="9"/>
        <v>0</v>
      </c>
      <c r="I228" s="8">
        <v>38</v>
      </c>
      <c r="J228">
        <v>3</v>
      </c>
      <c r="K228">
        <v>35</v>
      </c>
      <c r="L228">
        <v>3458</v>
      </c>
      <c r="M228">
        <v>0</v>
      </c>
      <c r="N228">
        <v>5</v>
      </c>
      <c r="O228">
        <v>87.0024359027922</v>
      </c>
      <c r="P228">
        <v>3</v>
      </c>
      <c r="Q228">
        <v>1</v>
      </c>
      <c r="R228">
        <v>5</v>
      </c>
      <c r="S228" s="10">
        <v>79.099999999999994</v>
      </c>
      <c r="T228" s="8">
        <v>-1.4316177855911101</v>
      </c>
      <c r="U228">
        <v>2.03313292833161</v>
      </c>
      <c r="V228">
        <v>1.0358994556432299</v>
      </c>
      <c r="W228">
        <v>2.2845174369673602</v>
      </c>
      <c r="X228">
        <v>-1.5638459058765199</v>
      </c>
      <c r="Y228">
        <v>1.38181348148064</v>
      </c>
      <c r="Z228">
        <v>1.25696955927566</v>
      </c>
      <c r="AA228">
        <v>8.8725172209350497E-3</v>
      </c>
      <c r="AB228">
        <v>-1.4988236991813999</v>
      </c>
      <c r="AC228">
        <v>1.42236659638262</v>
      </c>
      <c r="AD228" s="10">
        <v>0.94993008121162803</v>
      </c>
      <c r="AE228" s="8">
        <v>1</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1</v>
      </c>
      <c r="BA228">
        <v>0</v>
      </c>
      <c r="BB228">
        <v>1</v>
      </c>
      <c r="BC228">
        <v>0</v>
      </c>
      <c r="BD228">
        <v>1</v>
      </c>
      <c r="BE228">
        <v>1</v>
      </c>
      <c r="BF228">
        <v>0</v>
      </c>
      <c r="BG228">
        <v>1</v>
      </c>
      <c r="BH228">
        <v>0</v>
      </c>
      <c r="BI228">
        <v>0</v>
      </c>
      <c r="BJ228">
        <v>0</v>
      </c>
      <c r="BK228">
        <v>0</v>
      </c>
      <c r="BL228">
        <v>0</v>
      </c>
      <c r="BM228">
        <v>0</v>
      </c>
      <c r="BN228">
        <v>0</v>
      </c>
      <c r="BO228">
        <v>0</v>
      </c>
      <c r="BP228">
        <v>1</v>
      </c>
      <c r="BQ228">
        <v>0</v>
      </c>
      <c r="BR228">
        <v>0</v>
      </c>
      <c r="BS228">
        <v>0</v>
      </c>
      <c r="BT228" s="10">
        <v>1</v>
      </c>
      <c r="BU228">
        <v>-4.2648743800000002</v>
      </c>
      <c r="BV228">
        <v>0.17994256</v>
      </c>
      <c r="BW228">
        <v>2.5512239999999999E-2</v>
      </c>
      <c r="BX228">
        <v>1.7140852600000001</v>
      </c>
      <c r="BY228">
        <v>1.2451467300000001</v>
      </c>
      <c r="BZ228">
        <v>4.38303536</v>
      </c>
      <c r="CA228">
        <v>1.0542348399999999</v>
      </c>
      <c r="CB228">
        <v>2.36271349</v>
      </c>
      <c r="CC228">
        <v>0</v>
      </c>
      <c r="CD228">
        <v>1.26633956</v>
      </c>
      <c r="CE228">
        <v>1.2966537600000001</v>
      </c>
      <c r="CF228">
        <v>-0.34830556000000001</v>
      </c>
      <c r="CG228">
        <v>0.60595251999999999</v>
      </c>
      <c r="CH228">
        <v>-0.27080598</v>
      </c>
      <c r="CI228">
        <v>0.69837139000000004</v>
      </c>
      <c r="CJ228">
        <v>2.3914729999999999E-2</v>
      </c>
      <c r="CK228">
        <v>-0.35324707</v>
      </c>
      <c r="CL228">
        <v>-4.8291489999999999E-2</v>
      </c>
      <c r="CM228">
        <v>0.58076517999999999</v>
      </c>
      <c r="CN228">
        <v>0.72541518999999999</v>
      </c>
      <c r="CO228">
        <v>-0.20022939000000001</v>
      </c>
      <c r="CP228">
        <v>-0.43475793000000001</v>
      </c>
      <c r="CQ228">
        <v>0.34422587999999998</v>
      </c>
      <c r="CR228">
        <v>-0.48495226000000002</v>
      </c>
      <c r="CS228">
        <v>0.18250256000000001</v>
      </c>
      <c r="CT228">
        <v>-0.16623276000000001</v>
      </c>
      <c r="CU228">
        <v>-9.4743999999999995E-2</v>
      </c>
      <c r="CV228">
        <v>-1.1689752</v>
      </c>
      <c r="CW228">
        <v>-0.52188942000000005</v>
      </c>
      <c r="CX228">
        <v>0.65815442999999996</v>
      </c>
      <c r="CY228">
        <v>9.3649330000000003E-2</v>
      </c>
      <c r="CZ228">
        <v>-0.16819777</v>
      </c>
      <c r="DA228">
        <v>-0.25450494000000001</v>
      </c>
      <c r="DB228">
        <v>0.25513289</v>
      </c>
      <c r="DC228">
        <v>2.5920289999999999E-2</v>
      </c>
      <c r="DD228">
        <v>-2.5292350000000002E-2</v>
      </c>
      <c r="DE228">
        <v>0.26950531</v>
      </c>
      <c r="DF228">
        <v>-0.26887736000000001</v>
      </c>
      <c r="DG228">
        <v>0.1029841</v>
      </c>
      <c r="DH228">
        <v>-0.10235616</v>
      </c>
      <c r="DI228">
        <v>-0.19042195000000001</v>
      </c>
      <c r="DJ228">
        <v>7.7531719999999998E-2</v>
      </c>
      <c r="DK228">
        <v>-0.19522661999999999</v>
      </c>
      <c r="DL228">
        <v>-0.13095082</v>
      </c>
      <c r="DM228">
        <v>-6.0513240000000003E-2</v>
      </c>
      <c r="DN228">
        <v>0.50020885000000004</v>
      </c>
      <c r="DO228">
        <v>0.35778246000000002</v>
      </c>
      <c r="DP228">
        <v>-0.64273818000000005</v>
      </c>
      <c r="DQ228">
        <v>0.94671483000000001</v>
      </c>
      <c r="DR228">
        <v>-0.66113116000000005</v>
      </c>
      <c r="DS228">
        <v>7.7932630000000003E-2</v>
      </c>
      <c r="DT228">
        <v>-0.79014932000000004</v>
      </c>
      <c r="DU228">
        <v>1.3610861400000001</v>
      </c>
      <c r="DV228" s="10">
        <v>-0.64824150000000003</v>
      </c>
      <c r="DW228" s="8" t="s">
        <v>1353</v>
      </c>
      <c r="DX228" t="s">
        <v>1354</v>
      </c>
      <c r="DY228" s="10" t="s">
        <v>515</v>
      </c>
      <c r="DZ228" s="20">
        <v>35557</v>
      </c>
      <c r="EA228" s="21">
        <v>37160</v>
      </c>
      <c r="EB228" t="s">
        <v>1355</v>
      </c>
      <c r="EC228" s="22">
        <v>45364</v>
      </c>
      <c r="ED228" t="b">
        <f t="shared" si="10"/>
        <v>0</v>
      </c>
    </row>
    <row r="229" spans="1:134" x14ac:dyDescent="0.2">
      <c r="A229" s="8" t="s">
        <v>1356</v>
      </c>
      <c r="B229" s="8" t="s">
        <v>127</v>
      </c>
      <c r="C229" s="8" t="s">
        <v>181</v>
      </c>
      <c r="D229" s="2" t="s">
        <v>1357</v>
      </c>
      <c r="E229" s="4">
        <v>0.48216776123396199</v>
      </c>
      <c r="F229" s="28" t="b">
        <v>0</v>
      </c>
      <c r="G229" s="29">
        <f t="shared" si="11"/>
        <v>0.42059359971878696</v>
      </c>
      <c r="H229" s="5" t="b">
        <f t="shared" si="9"/>
        <v>0</v>
      </c>
      <c r="I229" s="8">
        <v>56</v>
      </c>
      <c r="J229">
        <v>0</v>
      </c>
      <c r="K229">
        <v>26</v>
      </c>
      <c r="L229">
        <v>1075</v>
      </c>
      <c r="M229">
        <v>8</v>
      </c>
      <c r="N229">
        <v>3</v>
      </c>
      <c r="O229">
        <v>67.750547283647606</v>
      </c>
      <c r="P229">
        <v>4</v>
      </c>
      <c r="Q229">
        <v>4</v>
      </c>
      <c r="R229">
        <v>1</v>
      </c>
      <c r="S229" s="10">
        <v>73</v>
      </c>
      <c r="T229" s="8">
        <v>0.25926936274484702</v>
      </c>
      <c r="U229">
        <v>-1.00517281761849</v>
      </c>
      <c r="V229">
        <v>-0.126943712525036</v>
      </c>
      <c r="W229">
        <v>-0.49346844976155402</v>
      </c>
      <c r="X229">
        <v>0.98157978018903103</v>
      </c>
      <c r="Y229">
        <v>-1.13192030619081E-2</v>
      </c>
      <c r="Z229">
        <v>0.59449868319529198</v>
      </c>
      <c r="AA229">
        <v>0.71867389489572897</v>
      </c>
      <c r="AB229">
        <v>0.68128349962791002</v>
      </c>
      <c r="AC229">
        <v>-1.38724643350897</v>
      </c>
      <c r="AD229" s="10">
        <v>-0.36627059917245802</v>
      </c>
      <c r="AE229" s="8">
        <v>0</v>
      </c>
      <c r="AF229">
        <v>0</v>
      </c>
      <c r="AG229">
        <v>0</v>
      </c>
      <c r="AH229">
        <v>0</v>
      </c>
      <c r="AI229">
        <v>0</v>
      </c>
      <c r="AJ229">
        <v>0</v>
      </c>
      <c r="AK229">
        <v>0</v>
      </c>
      <c r="AL229">
        <v>0</v>
      </c>
      <c r="AM229">
        <v>0</v>
      </c>
      <c r="AN229">
        <v>0</v>
      </c>
      <c r="AO229">
        <v>0</v>
      </c>
      <c r="AP229">
        <v>0</v>
      </c>
      <c r="AQ229">
        <v>0</v>
      </c>
      <c r="AR229">
        <v>0</v>
      </c>
      <c r="AS229">
        <v>0</v>
      </c>
      <c r="AT229">
        <v>0</v>
      </c>
      <c r="AU229">
        <v>0</v>
      </c>
      <c r="AV229">
        <v>0</v>
      </c>
      <c r="AW229">
        <v>1</v>
      </c>
      <c r="AX229">
        <v>0</v>
      </c>
      <c r="AY229">
        <v>1</v>
      </c>
      <c r="AZ229">
        <v>0</v>
      </c>
      <c r="BA229">
        <v>1</v>
      </c>
      <c r="BB229">
        <v>0</v>
      </c>
      <c r="BC229">
        <v>0</v>
      </c>
      <c r="BD229">
        <v>1</v>
      </c>
      <c r="BE229">
        <v>0</v>
      </c>
      <c r="BF229">
        <v>1</v>
      </c>
      <c r="BG229">
        <v>0</v>
      </c>
      <c r="BH229">
        <v>0</v>
      </c>
      <c r="BI229">
        <v>0</v>
      </c>
      <c r="BJ229">
        <v>0</v>
      </c>
      <c r="BK229">
        <v>1</v>
      </c>
      <c r="BL229">
        <v>0</v>
      </c>
      <c r="BM229">
        <v>1</v>
      </c>
      <c r="BN229">
        <v>0</v>
      </c>
      <c r="BO229">
        <v>0</v>
      </c>
      <c r="BP229">
        <v>0</v>
      </c>
      <c r="BQ229">
        <v>1</v>
      </c>
      <c r="BR229">
        <v>0</v>
      </c>
      <c r="BS229">
        <v>0</v>
      </c>
      <c r="BT229" s="10">
        <v>0</v>
      </c>
      <c r="BU229">
        <v>-4.2648743800000002</v>
      </c>
      <c r="BV229">
        <v>0.17994256</v>
      </c>
      <c r="BW229">
        <v>2.5512239999999999E-2</v>
      </c>
      <c r="BX229">
        <v>1.7140852600000001</v>
      </c>
      <c r="BY229">
        <v>1.2451467300000001</v>
      </c>
      <c r="BZ229">
        <v>4.38303536</v>
      </c>
      <c r="CA229">
        <v>1.0542348399999999</v>
      </c>
      <c r="CB229">
        <v>2.36271349</v>
      </c>
      <c r="CC229">
        <v>0</v>
      </c>
      <c r="CD229">
        <v>1.26633956</v>
      </c>
      <c r="CE229">
        <v>1.2966537600000001</v>
      </c>
      <c r="CF229">
        <v>-0.34830556000000001</v>
      </c>
      <c r="CG229">
        <v>0.60595251999999999</v>
      </c>
      <c r="CH229">
        <v>-0.27080598</v>
      </c>
      <c r="CI229">
        <v>0.69837139000000004</v>
      </c>
      <c r="CJ229">
        <v>2.3914729999999999E-2</v>
      </c>
      <c r="CK229">
        <v>-0.35324707</v>
      </c>
      <c r="CL229">
        <v>-4.8291489999999999E-2</v>
      </c>
      <c r="CM229">
        <v>0.58076517999999999</v>
      </c>
      <c r="CN229">
        <v>0.72541518999999999</v>
      </c>
      <c r="CO229">
        <v>-0.20022939000000001</v>
      </c>
      <c r="CP229">
        <v>-0.43475793000000001</v>
      </c>
      <c r="CQ229">
        <v>0.34422587999999998</v>
      </c>
      <c r="CR229">
        <v>-0.48495226000000002</v>
      </c>
      <c r="CS229">
        <v>0.18250256000000001</v>
      </c>
      <c r="CT229">
        <v>-0.16623276000000001</v>
      </c>
      <c r="CU229">
        <v>-9.4743999999999995E-2</v>
      </c>
      <c r="CV229">
        <v>-1.1689752</v>
      </c>
      <c r="CW229">
        <v>-0.52188942000000005</v>
      </c>
      <c r="CX229">
        <v>0.65815442999999996</v>
      </c>
      <c r="CY229">
        <v>9.3649330000000003E-2</v>
      </c>
      <c r="CZ229">
        <v>-0.16819777</v>
      </c>
      <c r="DA229">
        <v>-0.25450494000000001</v>
      </c>
      <c r="DB229">
        <v>0.25513289</v>
      </c>
      <c r="DC229">
        <v>2.5920289999999999E-2</v>
      </c>
      <c r="DD229">
        <v>-2.5292350000000002E-2</v>
      </c>
      <c r="DE229">
        <v>0.26950531</v>
      </c>
      <c r="DF229">
        <v>-0.26887736000000001</v>
      </c>
      <c r="DG229">
        <v>0.1029841</v>
      </c>
      <c r="DH229">
        <v>-0.10235616</v>
      </c>
      <c r="DI229">
        <v>-0.19042195000000001</v>
      </c>
      <c r="DJ229">
        <v>7.7531719999999998E-2</v>
      </c>
      <c r="DK229">
        <v>-0.19522661999999999</v>
      </c>
      <c r="DL229">
        <v>-0.13095082</v>
      </c>
      <c r="DM229">
        <v>-6.0513240000000003E-2</v>
      </c>
      <c r="DN229">
        <v>0.50020885000000004</v>
      </c>
      <c r="DO229">
        <v>0.35778246000000002</v>
      </c>
      <c r="DP229">
        <v>-0.64273818000000005</v>
      </c>
      <c r="DQ229">
        <v>0.94671483000000001</v>
      </c>
      <c r="DR229">
        <v>-0.66113116000000005</v>
      </c>
      <c r="DS229">
        <v>7.7932630000000003E-2</v>
      </c>
      <c r="DT229">
        <v>-0.79014932000000004</v>
      </c>
      <c r="DU229">
        <v>1.3610861400000001</v>
      </c>
      <c r="DV229" s="10">
        <v>-0.64824150000000003</v>
      </c>
      <c r="DW229" s="8" t="s">
        <v>1358</v>
      </c>
      <c r="DX229" t="s">
        <v>1359</v>
      </c>
      <c r="DY229" s="10" t="s">
        <v>151</v>
      </c>
      <c r="DZ229" s="20">
        <v>35227</v>
      </c>
      <c r="EA229" s="21">
        <v>39408</v>
      </c>
      <c r="EB229" t="s">
        <v>1360</v>
      </c>
      <c r="EC229" s="22">
        <v>45041</v>
      </c>
      <c r="ED229" t="b">
        <f t="shared" si="10"/>
        <v>1</v>
      </c>
    </row>
    <row r="230" spans="1:134" x14ac:dyDescent="0.2">
      <c r="A230" s="8" t="s">
        <v>1361</v>
      </c>
      <c r="B230" s="8" t="s">
        <v>168</v>
      </c>
      <c r="C230" s="8" t="s">
        <v>399</v>
      </c>
      <c r="D230" s="2" t="s">
        <v>1362</v>
      </c>
      <c r="E230" s="4">
        <v>0.59471201231659698</v>
      </c>
      <c r="F230" s="28" t="b">
        <v>0</v>
      </c>
      <c r="G230" s="29">
        <f t="shared" si="11"/>
        <v>7.3188790065643914E-6</v>
      </c>
      <c r="H230" s="5" t="b">
        <f t="shared" si="9"/>
        <v>0</v>
      </c>
      <c r="I230" s="8">
        <v>38</v>
      </c>
      <c r="J230">
        <v>2</v>
      </c>
      <c r="K230">
        <v>34</v>
      </c>
      <c r="L230">
        <v>2409</v>
      </c>
      <c r="M230">
        <v>1</v>
      </c>
      <c r="N230">
        <v>1</v>
      </c>
      <c r="O230">
        <v>65.689339491632097</v>
      </c>
      <c r="P230">
        <v>3</v>
      </c>
      <c r="Q230">
        <v>2</v>
      </c>
      <c r="R230">
        <v>1</v>
      </c>
      <c r="S230" s="10">
        <v>77.599999999999994</v>
      </c>
      <c r="T230" s="8">
        <v>-1.4316177855911101</v>
      </c>
      <c r="U230">
        <v>1.0203643463482399</v>
      </c>
      <c r="V230">
        <v>0.90669465918009495</v>
      </c>
      <c r="W230">
        <v>1.0616440860741001</v>
      </c>
      <c r="X230">
        <v>-1.2456676951183301</v>
      </c>
      <c r="Y230">
        <v>-1.4044518876044501</v>
      </c>
      <c r="Z230">
        <v>0.52357108960832699</v>
      </c>
      <c r="AA230">
        <v>8.8725172209350497E-3</v>
      </c>
      <c r="AB230">
        <v>-0.772121299578298</v>
      </c>
      <c r="AC230">
        <v>-1.38724643350897</v>
      </c>
      <c r="AD230" s="10">
        <v>0.62627417619914705</v>
      </c>
      <c r="AE230" s="8">
        <v>0</v>
      </c>
      <c r="AF230">
        <v>0</v>
      </c>
      <c r="AG230">
        <v>0</v>
      </c>
      <c r="AH230">
        <v>1</v>
      </c>
      <c r="AI230">
        <v>0</v>
      </c>
      <c r="AJ230">
        <v>0</v>
      </c>
      <c r="AK230">
        <v>0</v>
      </c>
      <c r="AL230">
        <v>0</v>
      </c>
      <c r="AM230">
        <v>0</v>
      </c>
      <c r="AN230">
        <v>0</v>
      </c>
      <c r="AO230">
        <v>0</v>
      </c>
      <c r="AP230">
        <v>0</v>
      </c>
      <c r="AQ230">
        <v>0</v>
      </c>
      <c r="AR230">
        <v>0</v>
      </c>
      <c r="AS230">
        <v>0</v>
      </c>
      <c r="AT230">
        <v>0</v>
      </c>
      <c r="AU230">
        <v>0</v>
      </c>
      <c r="AV230">
        <v>0</v>
      </c>
      <c r="AW230">
        <v>0</v>
      </c>
      <c r="AX230">
        <v>0</v>
      </c>
      <c r="AY230">
        <v>0</v>
      </c>
      <c r="AZ230">
        <v>1</v>
      </c>
      <c r="BA230">
        <v>1</v>
      </c>
      <c r="BB230">
        <v>0</v>
      </c>
      <c r="BC230">
        <v>0</v>
      </c>
      <c r="BD230">
        <v>1</v>
      </c>
      <c r="BE230">
        <v>0</v>
      </c>
      <c r="BF230">
        <v>1</v>
      </c>
      <c r="BG230">
        <v>0</v>
      </c>
      <c r="BH230">
        <v>0</v>
      </c>
      <c r="BI230">
        <v>0</v>
      </c>
      <c r="BJ230">
        <v>1</v>
      </c>
      <c r="BK230">
        <v>0</v>
      </c>
      <c r="BL230">
        <v>0</v>
      </c>
      <c r="BM230">
        <v>0</v>
      </c>
      <c r="BN230">
        <v>0</v>
      </c>
      <c r="BO230">
        <v>0</v>
      </c>
      <c r="BP230">
        <v>1</v>
      </c>
      <c r="BQ230">
        <v>0</v>
      </c>
      <c r="BR230">
        <v>0</v>
      </c>
      <c r="BS230">
        <v>0</v>
      </c>
      <c r="BT230" s="10">
        <v>1</v>
      </c>
      <c r="BU230">
        <v>-4.2648743800000002</v>
      </c>
      <c r="BV230">
        <v>0.17994256</v>
      </c>
      <c r="BW230">
        <v>2.5512239999999999E-2</v>
      </c>
      <c r="BX230">
        <v>1.7140852600000001</v>
      </c>
      <c r="BY230">
        <v>1.2451467300000001</v>
      </c>
      <c r="BZ230">
        <v>4.38303536</v>
      </c>
      <c r="CA230">
        <v>1.0542348399999999</v>
      </c>
      <c r="CB230">
        <v>2.36271349</v>
      </c>
      <c r="CC230">
        <v>0</v>
      </c>
      <c r="CD230">
        <v>1.26633956</v>
      </c>
      <c r="CE230">
        <v>1.2966537600000001</v>
      </c>
      <c r="CF230">
        <v>-0.34830556000000001</v>
      </c>
      <c r="CG230">
        <v>0.60595251999999999</v>
      </c>
      <c r="CH230">
        <v>-0.27080598</v>
      </c>
      <c r="CI230">
        <v>0.69837139000000004</v>
      </c>
      <c r="CJ230">
        <v>2.3914729999999999E-2</v>
      </c>
      <c r="CK230">
        <v>-0.35324707</v>
      </c>
      <c r="CL230">
        <v>-4.8291489999999999E-2</v>
      </c>
      <c r="CM230">
        <v>0.58076517999999999</v>
      </c>
      <c r="CN230">
        <v>0.72541518999999999</v>
      </c>
      <c r="CO230">
        <v>-0.20022939000000001</v>
      </c>
      <c r="CP230">
        <v>-0.43475793000000001</v>
      </c>
      <c r="CQ230">
        <v>0.34422587999999998</v>
      </c>
      <c r="CR230">
        <v>-0.48495226000000002</v>
      </c>
      <c r="CS230">
        <v>0.18250256000000001</v>
      </c>
      <c r="CT230">
        <v>-0.16623276000000001</v>
      </c>
      <c r="CU230">
        <v>-9.4743999999999995E-2</v>
      </c>
      <c r="CV230">
        <v>-1.1689752</v>
      </c>
      <c r="CW230">
        <v>-0.52188942000000005</v>
      </c>
      <c r="CX230">
        <v>0.65815442999999996</v>
      </c>
      <c r="CY230">
        <v>9.3649330000000003E-2</v>
      </c>
      <c r="CZ230">
        <v>-0.16819777</v>
      </c>
      <c r="DA230">
        <v>-0.25450494000000001</v>
      </c>
      <c r="DB230">
        <v>0.25513289</v>
      </c>
      <c r="DC230">
        <v>2.5920289999999999E-2</v>
      </c>
      <c r="DD230">
        <v>-2.5292350000000002E-2</v>
      </c>
      <c r="DE230">
        <v>0.26950531</v>
      </c>
      <c r="DF230">
        <v>-0.26887736000000001</v>
      </c>
      <c r="DG230">
        <v>0.1029841</v>
      </c>
      <c r="DH230">
        <v>-0.10235616</v>
      </c>
      <c r="DI230">
        <v>-0.19042195000000001</v>
      </c>
      <c r="DJ230">
        <v>7.7531719999999998E-2</v>
      </c>
      <c r="DK230">
        <v>-0.19522661999999999</v>
      </c>
      <c r="DL230">
        <v>-0.13095082</v>
      </c>
      <c r="DM230">
        <v>-6.0513240000000003E-2</v>
      </c>
      <c r="DN230">
        <v>0.50020885000000004</v>
      </c>
      <c r="DO230">
        <v>0.35778246000000002</v>
      </c>
      <c r="DP230">
        <v>-0.64273818000000005</v>
      </c>
      <c r="DQ230">
        <v>0.94671483000000001</v>
      </c>
      <c r="DR230">
        <v>-0.66113116000000005</v>
      </c>
      <c r="DS230">
        <v>7.7932630000000003E-2</v>
      </c>
      <c r="DT230">
        <v>-0.79014932000000004</v>
      </c>
      <c r="DU230">
        <v>1.3610861400000001</v>
      </c>
      <c r="DV230" s="10">
        <v>-0.64824150000000003</v>
      </c>
      <c r="DW230" s="8" t="s">
        <v>1363</v>
      </c>
      <c r="DX230" t="s">
        <v>1364</v>
      </c>
      <c r="DY230" s="10" t="s">
        <v>206</v>
      </c>
      <c r="DZ230" s="20">
        <v>36270</v>
      </c>
      <c r="EA230" s="21">
        <v>37303</v>
      </c>
      <c r="EB230" t="s">
        <v>1365</v>
      </c>
      <c r="EC230" s="22">
        <v>45463</v>
      </c>
      <c r="ED230" t="b">
        <f t="shared" si="10"/>
        <v>1</v>
      </c>
    </row>
    <row r="231" spans="1:134" x14ac:dyDescent="0.2">
      <c r="A231" s="8" t="s">
        <v>1366</v>
      </c>
      <c r="B231" s="8" t="s">
        <v>168</v>
      </c>
      <c r="C231" s="8" t="s">
        <v>161</v>
      </c>
      <c r="D231" s="2" t="s">
        <v>1367</v>
      </c>
      <c r="E231" s="4">
        <v>0.52253047134480601</v>
      </c>
      <c r="F231" s="28" t="b">
        <v>0</v>
      </c>
      <c r="G231" s="29">
        <f t="shared" si="11"/>
        <v>3.8222532716329577E-3</v>
      </c>
      <c r="H231" s="5" t="b">
        <f t="shared" si="9"/>
        <v>0</v>
      </c>
      <c r="I231" s="8">
        <v>70</v>
      </c>
      <c r="J231">
        <v>0</v>
      </c>
      <c r="K231">
        <v>17</v>
      </c>
      <c r="L231">
        <v>1197</v>
      </c>
      <c r="M231">
        <v>5</v>
      </c>
      <c r="N231">
        <v>5</v>
      </c>
      <c r="O231">
        <v>27.098569005736302</v>
      </c>
      <c r="P231">
        <v>3</v>
      </c>
      <c r="Q231">
        <v>5</v>
      </c>
      <c r="R231">
        <v>2</v>
      </c>
      <c r="S231" s="10">
        <v>68.2</v>
      </c>
      <c r="T231" s="8">
        <v>1.5744038114505901</v>
      </c>
      <c r="U231">
        <v>-1.00517281761849</v>
      </c>
      <c r="V231">
        <v>-1.2897868806933099</v>
      </c>
      <c r="W231">
        <v>-0.35124676357568402</v>
      </c>
      <c r="X231">
        <v>2.70451479144465E-2</v>
      </c>
      <c r="Y231">
        <v>1.38181348148064</v>
      </c>
      <c r="Z231">
        <v>-0.804364160701874</v>
      </c>
      <c r="AA231">
        <v>8.8725172209350497E-3</v>
      </c>
      <c r="AB231">
        <v>1.4079858992310099</v>
      </c>
      <c r="AC231">
        <v>-0.68484317603607703</v>
      </c>
      <c r="AD231" s="10">
        <v>-1.40196949521239</v>
      </c>
      <c r="AE231" s="8">
        <v>0</v>
      </c>
      <c r="AF231">
        <v>0</v>
      </c>
      <c r="AG231">
        <v>0</v>
      </c>
      <c r="AH231">
        <v>0</v>
      </c>
      <c r="AI231">
        <v>0</v>
      </c>
      <c r="AJ231">
        <v>0</v>
      </c>
      <c r="AK231">
        <v>0</v>
      </c>
      <c r="AL231">
        <v>0</v>
      </c>
      <c r="AM231">
        <v>1</v>
      </c>
      <c r="AN231">
        <v>0</v>
      </c>
      <c r="AO231">
        <v>0</v>
      </c>
      <c r="AP231">
        <v>0</v>
      </c>
      <c r="AQ231">
        <v>0</v>
      </c>
      <c r="AR231">
        <v>0</v>
      </c>
      <c r="AS231">
        <v>0</v>
      </c>
      <c r="AT231">
        <v>0</v>
      </c>
      <c r="AU231">
        <v>0</v>
      </c>
      <c r="AV231">
        <v>0</v>
      </c>
      <c r="AW231">
        <v>0</v>
      </c>
      <c r="AX231">
        <v>0</v>
      </c>
      <c r="AY231">
        <v>1</v>
      </c>
      <c r="AZ231">
        <v>0</v>
      </c>
      <c r="BA231">
        <v>1</v>
      </c>
      <c r="BB231">
        <v>0</v>
      </c>
      <c r="BC231">
        <v>0</v>
      </c>
      <c r="BD231">
        <v>1</v>
      </c>
      <c r="BE231">
        <v>0</v>
      </c>
      <c r="BF231">
        <v>1</v>
      </c>
      <c r="BG231">
        <v>1</v>
      </c>
      <c r="BH231">
        <v>0</v>
      </c>
      <c r="BI231">
        <v>0</v>
      </c>
      <c r="BJ231">
        <v>0</v>
      </c>
      <c r="BK231">
        <v>0</v>
      </c>
      <c r="BL231">
        <v>0</v>
      </c>
      <c r="BM231">
        <v>0</v>
      </c>
      <c r="BN231">
        <v>0</v>
      </c>
      <c r="BO231">
        <v>1</v>
      </c>
      <c r="BP231">
        <v>0</v>
      </c>
      <c r="BQ231">
        <v>1</v>
      </c>
      <c r="BR231">
        <v>0</v>
      </c>
      <c r="BS231">
        <v>0</v>
      </c>
      <c r="BT231" s="10">
        <v>0</v>
      </c>
      <c r="BU231">
        <v>-4.2648743800000002</v>
      </c>
      <c r="BV231">
        <v>0.17994256</v>
      </c>
      <c r="BW231">
        <v>2.5512239999999999E-2</v>
      </c>
      <c r="BX231">
        <v>1.7140852600000001</v>
      </c>
      <c r="BY231">
        <v>1.2451467300000001</v>
      </c>
      <c r="BZ231">
        <v>4.38303536</v>
      </c>
      <c r="CA231">
        <v>1.0542348399999999</v>
      </c>
      <c r="CB231">
        <v>2.36271349</v>
      </c>
      <c r="CC231">
        <v>0</v>
      </c>
      <c r="CD231">
        <v>1.26633956</v>
      </c>
      <c r="CE231">
        <v>1.2966537600000001</v>
      </c>
      <c r="CF231">
        <v>-0.34830556000000001</v>
      </c>
      <c r="CG231">
        <v>0.60595251999999999</v>
      </c>
      <c r="CH231">
        <v>-0.27080598</v>
      </c>
      <c r="CI231">
        <v>0.69837139000000004</v>
      </c>
      <c r="CJ231">
        <v>2.3914729999999999E-2</v>
      </c>
      <c r="CK231">
        <v>-0.35324707</v>
      </c>
      <c r="CL231">
        <v>-4.8291489999999999E-2</v>
      </c>
      <c r="CM231">
        <v>0.58076517999999999</v>
      </c>
      <c r="CN231">
        <v>0.72541518999999999</v>
      </c>
      <c r="CO231">
        <v>-0.20022939000000001</v>
      </c>
      <c r="CP231">
        <v>-0.43475793000000001</v>
      </c>
      <c r="CQ231">
        <v>0.34422587999999998</v>
      </c>
      <c r="CR231">
        <v>-0.48495226000000002</v>
      </c>
      <c r="CS231">
        <v>0.18250256000000001</v>
      </c>
      <c r="CT231">
        <v>-0.16623276000000001</v>
      </c>
      <c r="CU231">
        <v>-9.4743999999999995E-2</v>
      </c>
      <c r="CV231">
        <v>-1.1689752</v>
      </c>
      <c r="CW231">
        <v>-0.52188942000000005</v>
      </c>
      <c r="CX231">
        <v>0.65815442999999996</v>
      </c>
      <c r="CY231">
        <v>9.3649330000000003E-2</v>
      </c>
      <c r="CZ231">
        <v>-0.16819777</v>
      </c>
      <c r="DA231">
        <v>-0.25450494000000001</v>
      </c>
      <c r="DB231">
        <v>0.25513289</v>
      </c>
      <c r="DC231">
        <v>2.5920289999999999E-2</v>
      </c>
      <c r="DD231">
        <v>-2.5292350000000002E-2</v>
      </c>
      <c r="DE231">
        <v>0.26950531</v>
      </c>
      <c r="DF231">
        <v>-0.26887736000000001</v>
      </c>
      <c r="DG231">
        <v>0.1029841</v>
      </c>
      <c r="DH231">
        <v>-0.10235616</v>
      </c>
      <c r="DI231">
        <v>-0.19042195000000001</v>
      </c>
      <c r="DJ231">
        <v>7.7531719999999998E-2</v>
      </c>
      <c r="DK231">
        <v>-0.19522661999999999</v>
      </c>
      <c r="DL231">
        <v>-0.13095082</v>
      </c>
      <c r="DM231">
        <v>-6.0513240000000003E-2</v>
      </c>
      <c r="DN231">
        <v>0.50020885000000004</v>
      </c>
      <c r="DO231">
        <v>0.35778246000000002</v>
      </c>
      <c r="DP231">
        <v>-0.64273818000000005</v>
      </c>
      <c r="DQ231">
        <v>0.94671483000000001</v>
      </c>
      <c r="DR231">
        <v>-0.66113116000000005</v>
      </c>
      <c r="DS231">
        <v>7.7932630000000003E-2</v>
      </c>
      <c r="DT231">
        <v>-0.79014932000000004</v>
      </c>
      <c r="DU231">
        <v>1.3610861400000001</v>
      </c>
      <c r="DV231" s="10">
        <v>-0.64824150000000003</v>
      </c>
      <c r="DW231" s="8" t="s">
        <v>1368</v>
      </c>
      <c r="DX231" t="s">
        <v>1369</v>
      </c>
      <c r="DY231" s="10" t="s">
        <v>555</v>
      </c>
      <c r="DZ231" s="20">
        <v>34555</v>
      </c>
      <c r="EA231" s="21">
        <v>38466</v>
      </c>
      <c r="EB231" t="s">
        <v>1370</v>
      </c>
      <c r="EC231" s="22">
        <v>44462</v>
      </c>
      <c r="ED231" t="b">
        <f t="shared" si="10"/>
        <v>1</v>
      </c>
    </row>
    <row r="232" spans="1:134" x14ac:dyDescent="0.2">
      <c r="A232" s="8" t="s">
        <v>1371</v>
      </c>
      <c r="B232" s="8" t="s">
        <v>127</v>
      </c>
      <c r="C232" s="8" t="s">
        <v>135</v>
      </c>
      <c r="D232" s="2" t="s">
        <v>1372</v>
      </c>
      <c r="E232" s="4">
        <v>0.58396830463094296</v>
      </c>
      <c r="F232" s="28" t="b">
        <v>0</v>
      </c>
      <c r="G232" s="29">
        <f t="shared" si="11"/>
        <v>0.9848088402245726</v>
      </c>
      <c r="H232" s="5" t="b">
        <f t="shared" si="9"/>
        <v>1</v>
      </c>
      <c r="I232" s="8">
        <v>46</v>
      </c>
      <c r="J232">
        <v>1</v>
      </c>
      <c r="K232">
        <v>40</v>
      </c>
      <c r="L232">
        <v>3575</v>
      </c>
      <c r="M232">
        <v>7</v>
      </c>
      <c r="N232">
        <v>5</v>
      </c>
      <c r="O232">
        <v>18.6508189821384</v>
      </c>
      <c r="P232">
        <v>5</v>
      </c>
      <c r="Q232">
        <v>4</v>
      </c>
      <c r="R232">
        <v>3</v>
      </c>
      <c r="S232" s="10">
        <v>82.5</v>
      </c>
      <c r="T232" s="8">
        <v>-0.68011238633068705</v>
      </c>
      <c r="U232">
        <v>7.5957643648752104E-3</v>
      </c>
      <c r="V232">
        <v>1.6819234379589401</v>
      </c>
      <c r="W232">
        <v>2.4209103655226598</v>
      </c>
      <c r="X232">
        <v>0.66340156943083595</v>
      </c>
      <c r="Y232">
        <v>1.38181348148064</v>
      </c>
      <c r="Z232">
        <v>-1.0950571139883201</v>
      </c>
      <c r="AA232">
        <v>1.4284752725705201</v>
      </c>
      <c r="AB232">
        <v>0.68128349962791002</v>
      </c>
      <c r="AC232">
        <v>1.7560081436822399E-2</v>
      </c>
      <c r="AD232" s="10">
        <v>1.68355013257325</v>
      </c>
      <c r="AE232" s="8">
        <v>0</v>
      </c>
      <c r="AF232">
        <v>0</v>
      </c>
      <c r="AG232">
        <v>0</v>
      </c>
      <c r="AH232">
        <v>0</v>
      </c>
      <c r="AI232">
        <v>0</v>
      </c>
      <c r="AJ232">
        <v>0</v>
      </c>
      <c r="AK232">
        <v>0</v>
      </c>
      <c r="AL232">
        <v>0</v>
      </c>
      <c r="AM232">
        <v>0</v>
      </c>
      <c r="AN232">
        <v>0</v>
      </c>
      <c r="AO232">
        <v>0</v>
      </c>
      <c r="AP232">
        <v>0</v>
      </c>
      <c r="AQ232">
        <v>0</v>
      </c>
      <c r="AR232">
        <v>0</v>
      </c>
      <c r="AS232">
        <v>0</v>
      </c>
      <c r="AT232">
        <v>0</v>
      </c>
      <c r="AU232">
        <v>1</v>
      </c>
      <c r="AV232">
        <v>0</v>
      </c>
      <c r="AW232">
        <v>0</v>
      </c>
      <c r="AX232">
        <v>0</v>
      </c>
      <c r="AY232">
        <v>0</v>
      </c>
      <c r="AZ232">
        <v>1</v>
      </c>
      <c r="BA232">
        <v>0</v>
      </c>
      <c r="BB232">
        <v>1</v>
      </c>
      <c r="BC232">
        <v>1</v>
      </c>
      <c r="BD232">
        <v>0</v>
      </c>
      <c r="BE232">
        <v>1</v>
      </c>
      <c r="BF232">
        <v>0</v>
      </c>
      <c r="BG232">
        <v>0</v>
      </c>
      <c r="BH232">
        <v>0</v>
      </c>
      <c r="BI232">
        <v>1</v>
      </c>
      <c r="BJ232">
        <v>0</v>
      </c>
      <c r="BK232">
        <v>0</v>
      </c>
      <c r="BL232">
        <v>0</v>
      </c>
      <c r="BM232">
        <v>0</v>
      </c>
      <c r="BN232">
        <v>0</v>
      </c>
      <c r="BO232">
        <v>0</v>
      </c>
      <c r="BP232">
        <v>1</v>
      </c>
      <c r="BQ232">
        <v>0</v>
      </c>
      <c r="BR232">
        <v>0</v>
      </c>
      <c r="BS232">
        <v>1</v>
      </c>
      <c r="BT232" s="10">
        <v>0</v>
      </c>
      <c r="BU232">
        <v>-4.2648743800000002</v>
      </c>
      <c r="BV232">
        <v>0.17994256</v>
      </c>
      <c r="BW232">
        <v>2.5512239999999999E-2</v>
      </c>
      <c r="BX232">
        <v>1.7140852600000001</v>
      </c>
      <c r="BY232">
        <v>1.2451467300000001</v>
      </c>
      <c r="BZ232">
        <v>4.38303536</v>
      </c>
      <c r="CA232">
        <v>1.0542348399999999</v>
      </c>
      <c r="CB232">
        <v>2.36271349</v>
      </c>
      <c r="CC232">
        <v>0</v>
      </c>
      <c r="CD232">
        <v>1.26633956</v>
      </c>
      <c r="CE232">
        <v>1.2966537600000001</v>
      </c>
      <c r="CF232">
        <v>-0.34830556000000001</v>
      </c>
      <c r="CG232">
        <v>0.60595251999999999</v>
      </c>
      <c r="CH232">
        <v>-0.27080598</v>
      </c>
      <c r="CI232">
        <v>0.69837139000000004</v>
      </c>
      <c r="CJ232">
        <v>2.3914729999999999E-2</v>
      </c>
      <c r="CK232">
        <v>-0.35324707</v>
      </c>
      <c r="CL232">
        <v>-4.8291489999999999E-2</v>
      </c>
      <c r="CM232">
        <v>0.58076517999999999</v>
      </c>
      <c r="CN232">
        <v>0.72541518999999999</v>
      </c>
      <c r="CO232">
        <v>-0.20022939000000001</v>
      </c>
      <c r="CP232">
        <v>-0.43475793000000001</v>
      </c>
      <c r="CQ232">
        <v>0.34422587999999998</v>
      </c>
      <c r="CR232">
        <v>-0.48495226000000002</v>
      </c>
      <c r="CS232">
        <v>0.18250256000000001</v>
      </c>
      <c r="CT232">
        <v>-0.16623276000000001</v>
      </c>
      <c r="CU232">
        <v>-9.4743999999999995E-2</v>
      </c>
      <c r="CV232">
        <v>-1.1689752</v>
      </c>
      <c r="CW232">
        <v>-0.52188942000000005</v>
      </c>
      <c r="CX232">
        <v>0.65815442999999996</v>
      </c>
      <c r="CY232">
        <v>9.3649330000000003E-2</v>
      </c>
      <c r="CZ232">
        <v>-0.16819777</v>
      </c>
      <c r="DA232">
        <v>-0.25450494000000001</v>
      </c>
      <c r="DB232">
        <v>0.25513289</v>
      </c>
      <c r="DC232">
        <v>2.5920289999999999E-2</v>
      </c>
      <c r="DD232">
        <v>-2.5292350000000002E-2</v>
      </c>
      <c r="DE232">
        <v>0.26950531</v>
      </c>
      <c r="DF232">
        <v>-0.26887736000000001</v>
      </c>
      <c r="DG232">
        <v>0.1029841</v>
      </c>
      <c r="DH232">
        <v>-0.10235616</v>
      </c>
      <c r="DI232">
        <v>-0.19042195000000001</v>
      </c>
      <c r="DJ232">
        <v>7.7531719999999998E-2</v>
      </c>
      <c r="DK232">
        <v>-0.19522661999999999</v>
      </c>
      <c r="DL232">
        <v>-0.13095082</v>
      </c>
      <c r="DM232">
        <v>-6.0513240000000003E-2</v>
      </c>
      <c r="DN232">
        <v>0.50020885000000004</v>
      </c>
      <c r="DO232">
        <v>0.35778246000000002</v>
      </c>
      <c r="DP232">
        <v>-0.64273818000000005</v>
      </c>
      <c r="DQ232">
        <v>0.94671483000000001</v>
      </c>
      <c r="DR232">
        <v>-0.66113116000000005</v>
      </c>
      <c r="DS232">
        <v>7.7932630000000003E-2</v>
      </c>
      <c r="DT232">
        <v>-0.79014932000000004</v>
      </c>
      <c r="DU232">
        <v>1.3610861400000001</v>
      </c>
      <c r="DV232" s="10">
        <v>-0.64824150000000003</v>
      </c>
      <c r="DW232" s="8" t="s">
        <v>1373</v>
      </c>
      <c r="DX232" t="s">
        <v>1374</v>
      </c>
      <c r="DY232" s="10" t="s">
        <v>342</v>
      </c>
      <c r="DZ232" s="20">
        <v>34570</v>
      </c>
      <c r="EA232" s="21">
        <v>39793</v>
      </c>
      <c r="EB232" t="s">
        <v>1375</v>
      </c>
      <c r="EC232" s="22">
        <v>44919</v>
      </c>
      <c r="ED232" t="b">
        <f t="shared" si="10"/>
        <v>0</v>
      </c>
    </row>
    <row r="233" spans="1:134" x14ac:dyDescent="0.2">
      <c r="A233" s="8" t="s">
        <v>1376</v>
      </c>
      <c r="B233" s="8" t="s">
        <v>127</v>
      </c>
      <c r="C233" s="8" t="s">
        <v>399</v>
      </c>
      <c r="D233" s="2" t="s">
        <v>1377</v>
      </c>
      <c r="E233" s="4">
        <v>0.48793289795925798</v>
      </c>
      <c r="F233" s="28" t="b">
        <v>0</v>
      </c>
      <c r="G233" s="29">
        <f t="shared" si="11"/>
        <v>9.8040917792090343E-2</v>
      </c>
      <c r="H233" s="5" t="b">
        <f t="shared" si="9"/>
        <v>0</v>
      </c>
      <c r="I233" s="8">
        <v>37</v>
      </c>
      <c r="J233">
        <v>0</v>
      </c>
      <c r="K233">
        <v>20</v>
      </c>
      <c r="L233">
        <v>1468</v>
      </c>
      <c r="M233">
        <v>6</v>
      </c>
      <c r="N233">
        <v>2</v>
      </c>
      <c r="O233">
        <v>95.633115646295806</v>
      </c>
      <c r="P233">
        <v>2</v>
      </c>
      <c r="Q233">
        <v>3</v>
      </c>
      <c r="R233">
        <v>1</v>
      </c>
      <c r="S233" s="10">
        <v>72.599999999999994</v>
      </c>
      <c r="T233" s="8">
        <v>-1.5255559604986699</v>
      </c>
      <c r="U233">
        <v>-1.00517281761849</v>
      </c>
      <c r="V233">
        <v>-0.90217249130388599</v>
      </c>
      <c r="W233">
        <v>-3.5328099998875297E-2</v>
      </c>
      <c r="X233">
        <v>0.34522335867264098</v>
      </c>
      <c r="Y233">
        <v>-0.70788554533318204</v>
      </c>
      <c r="Z233">
        <v>1.5539572514422499</v>
      </c>
      <c r="AA233">
        <v>-0.70092886045385905</v>
      </c>
      <c r="AB233">
        <v>-4.5418899975194001E-2</v>
      </c>
      <c r="AC233">
        <v>-1.38724643350897</v>
      </c>
      <c r="AD233" s="10">
        <v>-0.45257884050912101</v>
      </c>
      <c r="AE233" s="8">
        <v>0</v>
      </c>
      <c r="AF233">
        <v>0</v>
      </c>
      <c r="AG233">
        <v>0</v>
      </c>
      <c r="AH233">
        <v>0</v>
      </c>
      <c r="AI233">
        <v>0</v>
      </c>
      <c r="AJ233">
        <v>0</v>
      </c>
      <c r="AK233">
        <v>1</v>
      </c>
      <c r="AL233">
        <v>0</v>
      </c>
      <c r="AM233">
        <v>0</v>
      </c>
      <c r="AN233">
        <v>0</v>
      </c>
      <c r="AO233">
        <v>0</v>
      </c>
      <c r="AP233">
        <v>0</v>
      </c>
      <c r="AQ233">
        <v>0</v>
      </c>
      <c r="AR233">
        <v>0</v>
      </c>
      <c r="AS233">
        <v>0</v>
      </c>
      <c r="AT233">
        <v>0</v>
      </c>
      <c r="AU233">
        <v>0</v>
      </c>
      <c r="AV233">
        <v>0</v>
      </c>
      <c r="AW233">
        <v>0</v>
      </c>
      <c r="AX233">
        <v>0</v>
      </c>
      <c r="AY233">
        <v>0</v>
      </c>
      <c r="AZ233">
        <v>1</v>
      </c>
      <c r="BA233">
        <v>1</v>
      </c>
      <c r="BB233">
        <v>0</v>
      </c>
      <c r="BC233">
        <v>1</v>
      </c>
      <c r="BD233">
        <v>0</v>
      </c>
      <c r="BE233">
        <v>0</v>
      </c>
      <c r="BF233">
        <v>1</v>
      </c>
      <c r="BG233">
        <v>0</v>
      </c>
      <c r="BH233">
        <v>0</v>
      </c>
      <c r="BI233">
        <v>0</v>
      </c>
      <c r="BJ233">
        <v>1</v>
      </c>
      <c r="BK233">
        <v>0</v>
      </c>
      <c r="BL233">
        <v>0</v>
      </c>
      <c r="BM233">
        <v>0</v>
      </c>
      <c r="BN233">
        <v>0</v>
      </c>
      <c r="BO233">
        <v>1</v>
      </c>
      <c r="BP233">
        <v>0</v>
      </c>
      <c r="BQ233">
        <v>0</v>
      </c>
      <c r="BR233">
        <v>0</v>
      </c>
      <c r="BS233">
        <v>0</v>
      </c>
      <c r="BT233" s="10">
        <v>1</v>
      </c>
      <c r="BU233">
        <v>-4.2648743800000002</v>
      </c>
      <c r="BV233">
        <v>0.17994256</v>
      </c>
      <c r="BW233">
        <v>2.5512239999999999E-2</v>
      </c>
      <c r="BX233">
        <v>1.7140852600000001</v>
      </c>
      <c r="BY233">
        <v>1.2451467300000001</v>
      </c>
      <c r="BZ233">
        <v>4.38303536</v>
      </c>
      <c r="CA233">
        <v>1.0542348399999999</v>
      </c>
      <c r="CB233">
        <v>2.36271349</v>
      </c>
      <c r="CC233">
        <v>0</v>
      </c>
      <c r="CD233">
        <v>1.26633956</v>
      </c>
      <c r="CE233">
        <v>1.2966537600000001</v>
      </c>
      <c r="CF233">
        <v>-0.34830556000000001</v>
      </c>
      <c r="CG233">
        <v>0.60595251999999999</v>
      </c>
      <c r="CH233">
        <v>-0.27080598</v>
      </c>
      <c r="CI233">
        <v>0.69837139000000004</v>
      </c>
      <c r="CJ233">
        <v>2.3914729999999999E-2</v>
      </c>
      <c r="CK233">
        <v>-0.35324707</v>
      </c>
      <c r="CL233">
        <v>-4.8291489999999999E-2</v>
      </c>
      <c r="CM233">
        <v>0.58076517999999999</v>
      </c>
      <c r="CN233">
        <v>0.72541518999999999</v>
      </c>
      <c r="CO233">
        <v>-0.20022939000000001</v>
      </c>
      <c r="CP233">
        <v>-0.43475793000000001</v>
      </c>
      <c r="CQ233">
        <v>0.34422587999999998</v>
      </c>
      <c r="CR233">
        <v>-0.48495226000000002</v>
      </c>
      <c r="CS233">
        <v>0.18250256000000001</v>
      </c>
      <c r="CT233">
        <v>-0.16623276000000001</v>
      </c>
      <c r="CU233">
        <v>-9.4743999999999995E-2</v>
      </c>
      <c r="CV233">
        <v>-1.1689752</v>
      </c>
      <c r="CW233">
        <v>-0.52188942000000005</v>
      </c>
      <c r="CX233">
        <v>0.65815442999999996</v>
      </c>
      <c r="CY233">
        <v>9.3649330000000003E-2</v>
      </c>
      <c r="CZ233">
        <v>-0.16819777</v>
      </c>
      <c r="DA233">
        <v>-0.25450494000000001</v>
      </c>
      <c r="DB233">
        <v>0.25513289</v>
      </c>
      <c r="DC233">
        <v>2.5920289999999999E-2</v>
      </c>
      <c r="DD233">
        <v>-2.5292350000000002E-2</v>
      </c>
      <c r="DE233">
        <v>0.26950531</v>
      </c>
      <c r="DF233">
        <v>-0.26887736000000001</v>
      </c>
      <c r="DG233">
        <v>0.1029841</v>
      </c>
      <c r="DH233">
        <v>-0.10235616</v>
      </c>
      <c r="DI233">
        <v>-0.19042195000000001</v>
      </c>
      <c r="DJ233">
        <v>7.7531719999999998E-2</v>
      </c>
      <c r="DK233">
        <v>-0.19522661999999999</v>
      </c>
      <c r="DL233">
        <v>-0.13095082</v>
      </c>
      <c r="DM233">
        <v>-6.0513240000000003E-2</v>
      </c>
      <c r="DN233">
        <v>0.50020885000000004</v>
      </c>
      <c r="DO233">
        <v>0.35778246000000002</v>
      </c>
      <c r="DP233">
        <v>-0.64273818000000005</v>
      </c>
      <c r="DQ233">
        <v>0.94671483000000001</v>
      </c>
      <c r="DR233">
        <v>-0.66113116000000005</v>
      </c>
      <c r="DS233">
        <v>7.7932630000000003E-2</v>
      </c>
      <c r="DT233">
        <v>-0.79014932000000004</v>
      </c>
      <c r="DU233">
        <v>1.3610861400000001</v>
      </c>
      <c r="DV233" s="10">
        <v>-0.64824150000000003</v>
      </c>
      <c r="DW233" s="8" t="s">
        <v>1378</v>
      </c>
      <c r="DX233" t="s">
        <v>1379</v>
      </c>
      <c r="DY233" s="10" t="s">
        <v>284</v>
      </c>
      <c r="DZ233" s="20">
        <v>35171</v>
      </c>
      <c r="EA233" s="21">
        <v>35238</v>
      </c>
      <c r="EB233" t="s">
        <v>1380</v>
      </c>
      <c r="EC233" s="22">
        <v>45331</v>
      </c>
      <c r="ED233" t="b">
        <f t="shared" si="10"/>
        <v>1</v>
      </c>
    </row>
    <row r="234" spans="1:134" x14ac:dyDescent="0.2">
      <c r="A234" s="8" t="s">
        <v>1381</v>
      </c>
      <c r="B234" s="8" t="s">
        <v>168</v>
      </c>
      <c r="C234" s="8" t="s">
        <v>399</v>
      </c>
      <c r="D234" s="2" t="s">
        <v>1382</v>
      </c>
      <c r="E234" s="4">
        <v>0.338879251396418</v>
      </c>
      <c r="F234" s="28" t="b">
        <v>0</v>
      </c>
      <c r="G234" s="29">
        <f t="shared" si="11"/>
        <v>0.89842622792412985</v>
      </c>
      <c r="H234" s="5" t="b">
        <f t="shared" si="9"/>
        <v>1</v>
      </c>
      <c r="I234" s="8">
        <v>66</v>
      </c>
      <c r="J234">
        <v>1</v>
      </c>
      <c r="K234">
        <v>30</v>
      </c>
      <c r="L234">
        <v>1717</v>
      </c>
      <c r="M234">
        <v>10</v>
      </c>
      <c r="N234">
        <v>4</v>
      </c>
      <c r="O234">
        <v>31.106292364876101</v>
      </c>
      <c r="P234">
        <v>1</v>
      </c>
      <c r="Q234">
        <v>3</v>
      </c>
      <c r="R234">
        <v>5</v>
      </c>
      <c r="S234" s="10">
        <v>76.900000000000006</v>
      </c>
      <c r="T234" s="8">
        <v>1.19865111182038</v>
      </c>
      <c r="U234">
        <v>7.5957643648752104E-3</v>
      </c>
      <c r="V234">
        <v>0.38987547332752898</v>
      </c>
      <c r="W234">
        <v>0.25494403000343202</v>
      </c>
      <c r="X234">
        <v>1.61793620170542</v>
      </c>
      <c r="Y234">
        <v>0.68524713920936597</v>
      </c>
      <c r="Z234">
        <v>-0.66645561274898102</v>
      </c>
      <c r="AA234">
        <v>-1.4107302381286499</v>
      </c>
      <c r="AB234">
        <v>-4.5418899975194001E-2</v>
      </c>
      <c r="AC234">
        <v>1.42236659638262</v>
      </c>
      <c r="AD234" s="10">
        <v>0.47523475385999198</v>
      </c>
      <c r="AE234" s="8">
        <v>0</v>
      </c>
      <c r="AF234">
        <v>0</v>
      </c>
      <c r="AG234">
        <v>0</v>
      </c>
      <c r="AH234">
        <v>0</v>
      </c>
      <c r="AI234">
        <v>0</v>
      </c>
      <c r="AJ234">
        <v>0</v>
      </c>
      <c r="AK234">
        <v>0</v>
      </c>
      <c r="AL234">
        <v>0</v>
      </c>
      <c r="AM234">
        <v>0</v>
      </c>
      <c r="AN234">
        <v>0</v>
      </c>
      <c r="AO234">
        <v>0</v>
      </c>
      <c r="AP234">
        <v>1</v>
      </c>
      <c r="AQ234">
        <v>0</v>
      </c>
      <c r="AR234">
        <v>0</v>
      </c>
      <c r="AS234">
        <v>0</v>
      </c>
      <c r="AT234">
        <v>0</v>
      </c>
      <c r="AU234">
        <v>0</v>
      </c>
      <c r="AV234">
        <v>0</v>
      </c>
      <c r="AW234">
        <v>0</v>
      </c>
      <c r="AX234">
        <v>0</v>
      </c>
      <c r="AY234">
        <v>1</v>
      </c>
      <c r="AZ234">
        <v>0</v>
      </c>
      <c r="BA234">
        <v>0</v>
      </c>
      <c r="BB234">
        <v>1</v>
      </c>
      <c r="BC234">
        <v>0</v>
      </c>
      <c r="BD234">
        <v>1</v>
      </c>
      <c r="BE234">
        <v>0</v>
      </c>
      <c r="BF234">
        <v>1</v>
      </c>
      <c r="BG234">
        <v>1</v>
      </c>
      <c r="BH234">
        <v>0</v>
      </c>
      <c r="BI234">
        <v>0</v>
      </c>
      <c r="BJ234">
        <v>0</v>
      </c>
      <c r="BK234">
        <v>0</v>
      </c>
      <c r="BL234">
        <v>0</v>
      </c>
      <c r="BM234">
        <v>0</v>
      </c>
      <c r="BN234">
        <v>1</v>
      </c>
      <c r="BO234">
        <v>0</v>
      </c>
      <c r="BP234">
        <v>0</v>
      </c>
      <c r="BQ234">
        <v>0</v>
      </c>
      <c r="BR234">
        <v>0</v>
      </c>
      <c r="BS234">
        <v>0</v>
      </c>
      <c r="BT234" s="10">
        <v>1</v>
      </c>
      <c r="BU234">
        <v>-4.2648743800000002</v>
      </c>
      <c r="BV234">
        <v>0.17994256</v>
      </c>
      <c r="BW234">
        <v>2.5512239999999999E-2</v>
      </c>
      <c r="BX234">
        <v>1.7140852600000001</v>
      </c>
      <c r="BY234">
        <v>1.2451467300000001</v>
      </c>
      <c r="BZ234">
        <v>4.38303536</v>
      </c>
      <c r="CA234">
        <v>1.0542348399999999</v>
      </c>
      <c r="CB234">
        <v>2.36271349</v>
      </c>
      <c r="CC234">
        <v>0</v>
      </c>
      <c r="CD234">
        <v>1.26633956</v>
      </c>
      <c r="CE234">
        <v>1.2966537600000001</v>
      </c>
      <c r="CF234">
        <v>-0.34830556000000001</v>
      </c>
      <c r="CG234">
        <v>0.60595251999999999</v>
      </c>
      <c r="CH234">
        <v>-0.27080598</v>
      </c>
      <c r="CI234">
        <v>0.69837139000000004</v>
      </c>
      <c r="CJ234">
        <v>2.3914729999999999E-2</v>
      </c>
      <c r="CK234">
        <v>-0.35324707</v>
      </c>
      <c r="CL234">
        <v>-4.8291489999999999E-2</v>
      </c>
      <c r="CM234">
        <v>0.58076517999999999</v>
      </c>
      <c r="CN234">
        <v>0.72541518999999999</v>
      </c>
      <c r="CO234">
        <v>-0.20022939000000001</v>
      </c>
      <c r="CP234">
        <v>-0.43475793000000001</v>
      </c>
      <c r="CQ234">
        <v>0.34422587999999998</v>
      </c>
      <c r="CR234">
        <v>-0.48495226000000002</v>
      </c>
      <c r="CS234">
        <v>0.18250256000000001</v>
      </c>
      <c r="CT234">
        <v>-0.16623276000000001</v>
      </c>
      <c r="CU234">
        <v>-9.4743999999999995E-2</v>
      </c>
      <c r="CV234">
        <v>-1.1689752</v>
      </c>
      <c r="CW234">
        <v>-0.52188942000000005</v>
      </c>
      <c r="CX234">
        <v>0.65815442999999996</v>
      </c>
      <c r="CY234">
        <v>9.3649330000000003E-2</v>
      </c>
      <c r="CZ234">
        <v>-0.16819777</v>
      </c>
      <c r="DA234">
        <v>-0.25450494000000001</v>
      </c>
      <c r="DB234">
        <v>0.25513289</v>
      </c>
      <c r="DC234">
        <v>2.5920289999999999E-2</v>
      </c>
      <c r="DD234">
        <v>-2.5292350000000002E-2</v>
      </c>
      <c r="DE234">
        <v>0.26950531</v>
      </c>
      <c r="DF234">
        <v>-0.26887736000000001</v>
      </c>
      <c r="DG234">
        <v>0.1029841</v>
      </c>
      <c r="DH234">
        <v>-0.10235616</v>
      </c>
      <c r="DI234">
        <v>-0.19042195000000001</v>
      </c>
      <c r="DJ234">
        <v>7.7531719999999998E-2</v>
      </c>
      <c r="DK234">
        <v>-0.19522661999999999</v>
      </c>
      <c r="DL234">
        <v>-0.13095082</v>
      </c>
      <c r="DM234">
        <v>-6.0513240000000003E-2</v>
      </c>
      <c r="DN234">
        <v>0.50020885000000004</v>
      </c>
      <c r="DO234">
        <v>0.35778246000000002</v>
      </c>
      <c r="DP234">
        <v>-0.64273818000000005</v>
      </c>
      <c r="DQ234">
        <v>0.94671483000000001</v>
      </c>
      <c r="DR234">
        <v>-0.66113116000000005</v>
      </c>
      <c r="DS234">
        <v>7.7932630000000003E-2</v>
      </c>
      <c r="DT234">
        <v>-0.79014932000000004</v>
      </c>
      <c r="DU234">
        <v>1.3610861400000001</v>
      </c>
      <c r="DV234" s="10">
        <v>-0.64824150000000003</v>
      </c>
      <c r="DW234" s="8" t="s">
        <v>1383</v>
      </c>
      <c r="DX234" t="s">
        <v>1384</v>
      </c>
      <c r="DY234" s="10" t="s">
        <v>1385</v>
      </c>
      <c r="DZ234" s="20">
        <v>38025</v>
      </c>
      <c r="EA234" s="21">
        <v>39520</v>
      </c>
      <c r="EB234" t="s">
        <v>420</v>
      </c>
      <c r="EC234" s="22">
        <v>44747</v>
      </c>
      <c r="ED234" t="b">
        <f t="shared" si="10"/>
        <v>0</v>
      </c>
    </row>
    <row r="235" spans="1:134" x14ac:dyDescent="0.2">
      <c r="A235" s="8" t="s">
        <v>1386</v>
      </c>
      <c r="B235" s="8" t="s">
        <v>119</v>
      </c>
      <c r="C235" s="8" t="s">
        <v>363</v>
      </c>
      <c r="D235" s="2" t="s">
        <v>1387</v>
      </c>
      <c r="E235" s="4">
        <v>0.59282634291937597</v>
      </c>
      <c r="F235" s="28" t="b">
        <v>0</v>
      </c>
      <c r="G235" s="29">
        <f t="shared" si="11"/>
        <v>3.7150916024919663E-5</v>
      </c>
      <c r="H235" s="5" t="b">
        <f t="shared" si="9"/>
        <v>0</v>
      </c>
      <c r="I235" s="8">
        <v>39</v>
      </c>
      <c r="J235">
        <v>1</v>
      </c>
      <c r="K235">
        <v>19</v>
      </c>
      <c r="L235">
        <v>498</v>
      </c>
      <c r="M235">
        <v>2</v>
      </c>
      <c r="N235">
        <v>2</v>
      </c>
      <c r="O235">
        <v>94.896504793021407</v>
      </c>
      <c r="P235">
        <v>4</v>
      </c>
      <c r="Q235">
        <v>3</v>
      </c>
      <c r="R235">
        <v>4</v>
      </c>
      <c r="S235" s="10">
        <v>77.8</v>
      </c>
      <c r="T235" s="8">
        <v>-1.33767961068356</v>
      </c>
      <c r="U235">
        <v>7.5957643648752104E-3</v>
      </c>
      <c r="V235">
        <v>-1.03137728776702</v>
      </c>
      <c r="W235">
        <v>-1.16610708032915</v>
      </c>
      <c r="X235">
        <v>-0.92748948436013701</v>
      </c>
      <c r="Y235">
        <v>-0.70788554533318204</v>
      </c>
      <c r="Z235">
        <v>1.5286099597062199</v>
      </c>
      <c r="AA235">
        <v>0.71867389489572897</v>
      </c>
      <c r="AB235">
        <v>-4.5418899975194001E-2</v>
      </c>
      <c r="AC235">
        <v>0.71996333890972197</v>
      </c>
      <c r="AD235" s="10">
        <v>0.66942829686747896</v>
      </c>
      <c r="AE235" s="8">
        <v>0</v>
      </c>
      <c r="AF235">
        <v>0</v>
      </c>
      <c r="AG235">
        <v>0</v>
      </c>
      <c r="AH235">
        <v>0</v>
      </c>
      <c r="AI235">
        <v>0</v>
      </c>
      <c r="AJ235">
        <v>0</v>
      </c>
      <c r="AK235">
        <v>0</v>
      </c>
      <c r="AL235">
        <v>0</v>
      </c>
      <c r="AM235">
        <v>0</v>
      </c>
      <c r="AN235">
        <v>0</v>
      </c>
      <c r="AO235">
        <v>0</v>
      </c>
      <c r="AP235">
        <v>0</v>
      </c>
      <c r="AQ235">
        <v>0</v>
      </c>
      <c r="AR235">
        <v>0</v>
      </c>
      <c r="AS235">
        <v>0</v>
      </c>
      <c r="AT235">
        <v>1</v>
      </c>
      <c r="AU235">
        <v>0</v>
      </c>
      <c r="AV235">
        <v>0</v>
      </c>
      <c r="AW235">
        <v>0</v>
      </c>
      <c r="AX235">
        <v>0</v>
      </c>
      <c r="AY235">
        <v>1</v>
      </c>
      <c r="AZ235">
        <v>0</v>
      </c>
      <c r="BA235">
        <v>1</v>
      </c>
      <c r="BB235">
        <v>0</v>
      </c>
      <c r="BC235">
        <v>0</v>
      </c>
      <c r="BD235">
        <v>1</v>
      </c>
      <c r="BE235">
        <v>1</v>
      </c>
      <c r="BF235">
        <v>0</v>
      </c>
      <c r="BG235">
        <v>0</v>
      </c>
      <c r="BH235">
        <v>1</v>
      </c>
      <c r="BI235">
        <v>0</v>
      </c>
      <c r="BJ235">
        <v>0</v>
      </c>
      <c r="BK235">
        <v>0</v>
      </c>
      <c r="BL235">
        <v>0</v>
      </c>
      <c r="BM235">
        <v>1</v>
      </c>
      <c r="BN235">
        <v>0</v>
      </c>
      <c r="BO235">
        <v>0</v>
      </c>
      <c r="BP235">
        <v>0</v>
      </c>
      <c r="BQ235">
        <v>0</v>
      </c>
      <c r="BR235">
        <v>1</v>
      </c>
      <c r="BS235">
        <v>0</v>
      </c>
      <c r="BT235" s="10">
        <v>0</v>
      </c>
      <c r="BU235">
        <v>-4.2648743800000002</v>
      </c>
      <c r="BV235">
        <v>0.17994256</v>
      </c>
      <c r="BW235">
        <v>2.5512239999999999E-2</v>
      </c>
      <c r="BX235">
        <v>1.7140852600000001</v>
      </c>
      <c r="BY235">
        <v>1.2451467300000001</v>
      </c>
      <c r="BZ235">
        <v>4.38303536</v>
      </c>
      <c r="CA235">
        <v>1.0542348399999999</v>
      </c>
      <c r="CB235">
        <v>2.36271349</v>
      </c>
      <c r="CC235">
        <v>0</v>
      </c>
      <c r="CD235">
        <v>1.26633956</v>
      </c>
      <c r="CE235">
        <v>1.2966537600000001</v>
      </c>
      <c r="CF235">
        <v>-0.34830556000000001</v>
      </c>
      <c r="CG235">
        <v>0.60595251999999999</v>
      </c>
      <c r="CH235">
        <v>-0.27080598</v>
      </c>
      <c r="CI235">
        <v>0.69837139000000004</v>
      </c>
      <c r="CJ235">
        <v>2.3914729999999999E-2</v>
      </c>
      <c r="CK235">
        <v>-0.35324707</v>
      </c>
      <c r="CL235">
        <v>-4.8291489999999999E-2</v>
      </c>
      <c r="CM235">
        <v>0.58076517999999999</v>
      </c>
      <c r="CN235">
        <v>0.72541518999999999</v>
      </c>
      <c r="CO235">
        <v>-0.20022939000000001</v>
      </c>
      <c r="CP235">
        <v>-0.43475793000000001</v>
      </c>
      <c r="CQ235">
        <v>0.34422587999999998</v>
      </c>
      <c r="CR235">
        <v>-0.48495226000000002</v>
      </c>
      <c r="CS235">
        <v>0.18250256000000001</v>
      </c>
      <c r="CT235">
        <v>-0.16623276000000001</v>
      </c>
      <c r="CU235">
        <v>-9.4743999999999995E-2</v>
      </c>
      <c r="CV235">
        <v>-1.1689752</v>
      </c>
      <c r="CW235">
        <v>-0.52188942000000005</v>
      </c>
      <c r="CX235">
        <v>0.65815442999999996</v>
      </c>
      <c r="CY235">
        <v>9.3649330000000003E-2</v>
      </c>
      <c r="CZ235">
        <v>-0.16819777</v>
      </c>
      <c r="DA235">
        <v>-0.25450494000000001</v>
      </c>
      <c r="DB235">
        <v>0.25513289</v>
      </c>
      <c r="DC235">
        <v>2.5920289999999999E-2</v>
      </c>
      <c r="DD235">
        <v>-2.5292350000000002E-2</v>
      </c>
      <c r="DE235">
        <v>0.26950531</v>
      </c>
      <c r="DF235">
        <v>-0.26887736000000001</v>
      </c>
      <c r="DG235">
        <v>0.1029841</v>
      </c>
      <c r="DH235">
        <v>-0.10235616</v>
      </c>
      <c r="DI235">
        <v>-0.19042195000000001</v>
      </c>
      <c r="DJ235">
        <v>7.7531719999999998E-2</v>
      </c>
      <c r="DK235">
        <v>-0.19522661999999999</v>
      </c>
      <c r="DL235">
        <v>-0.13095082</v>
      </c>
      <c r="DM235">
        <v>-6.0513240000000003E-2</v>
      </c>
      <c r="DN235">
        <v>0.50020885000000004</v>
      </c>
      <c r="DO235">
        <v>0.35778246000000002</v>
      </c>
      <c r="DP235">
        <v>-0.64273818000000005</v>
      </c>
      <c r="DQ235">
        <v>0.94671483000000001</v>
      </c>
      <c r="DR235">
        <v>-0.66113116000000005</v>
      </c>
      <c r="DS235">
        <v>7.7932630000000003E-2</v>
      </c>
      <c r="DT235">
        <v>-0.79014932000000004</v>
      </c>
      <c r="DU235">
        <v>1.3610861400000001</v>
      </c>
      <c r="DV235" s="10">
        <v>-0.64824150000000003</v>
      </c>
      <c r="DW235" s="8" t="s">
        <v>1388</v>
      </c>
      <c r="DX235" t="s">
        <v>1389</v>
      </c>
      <c r="DY235" s="10" t="s">
        <v>482</v>
      </c>
      <c r="DZ235" s="20">
        <v>37318</v>
      </c>
      <c r="EA235" s="21">
        <v>37956</v>
      </c>
      <c r="EB235" t="s">
        <v>1390</v>
      </c>
      <c r="EC235" s="22">
        <v>43933</v>
      </c>
      <c r="ED235" t="b">
        <f t="shared" si="10"/>
        <v>1</v>
      </c>
    </row>
    <row r="236" spans="1:134" x14ac:dyDescent="0.2">
      <c r="A236" s="8" t="s">
        <v>1391</v>
      </c>
      <c r="B236" s="8" t="s">
        <v>127</v>
      </c>
      <c r="C236" s="8" t="s">
        <v>147</v>
      </c>
      <c r="D236" s="2" t="s">
        <v>1392</v>
      </c>
      <c r="E236" s="4">
        <v>0.51629314671117299</v>
      </c>
      <c r="F236" s="28" t="b">
        <v>0</v>
      </c>
      <c r="G236" s="29">
        <f t="shared" si="11"/>
        <v>0.20873699680920743</v>
      </c>
      <c r="H236" s="5" t="b">
        <f t="shared" si="9"/>
        <v>0</v>
      </c>
      <c r="I236" s="8">
        <v>42</v>
      </c>
      <c r="J236">
        <v>0</v>
      </c>
      <c r="K236">
        <v>36</v>
      </c>
      <c r="L236">
        <v>507</v>
      </c>
      <c r="M236">
        <v>5</v>
      </c>
      <c r="N236">
        <v>3</v>
      </c>
      <c r="O236">
        <v>45.121573355586499</v>
      </c>
      <c r="P236">
        <v>1</v>
      </c>
      <c r="Q236">
        <v>2</v>
      </c>
      <c r="R236">
        <v>5</v>
      </c>
      <c r="S236" s="10">
        <v>68.3</v>
      </c>
      <c r="T236" s="8">
        <v>-1.0558650859609</v>
      </c>
      <c r="U236">
        <v>-1.00517281761849</v>
      </c>
      <c r="V236">
        <v>1.1651042521063699</v>
      </c>
      <c r="W236">
        <v>-1.1556153165941201</v>
      </c>
      <c r="X236">
        <v>2.70451479144465E-2</v>
      </c>
      <c r="Y236">
        <v>-1.13192030619081E-2</v>
      </c>
      <c r="Z236">
        <v>-0.184180046953552</v>
      </c>
      <c r="AA236">
        <v>-1.4107302381286499</v>
      </c>
      <c r="AB236">
        <v>-0.772121299578298</v>
      </c>
      <c r="AC236">
        <v>1.42236659638262</v>
      </c>
      <c r="AD236" s="10">
        <v>-1.3803924348782299</v>
      </c>
      <c r="AE236" s="8">
        <v>0</v>
      </c>
      <c r="AF236">
        <v>0</v>
      </c>
      <c r="AG236">
        <v>0</v>
      </c>
      <c r="AH236">
        <v>0</v>
      </c>
      <c r="AI236">
        <v>0</v>
      </c>
      <c r="AJ236">
        <v>0</v>
      </c>
      <c r="AK236">
        <v>0</v>
      </c>
      <c r="AL236">
        <v>0</v>
      </c>
      <c r="AM236">
        <v>0</v>
      </c>
      <c r="AN236">
        <v>0</v>
      </c>
      <c r="AO236">
        <v>0</v>
      </c>
      <c r="AP236">
        <v>1</v>
      </c>
      <c r="AQ236">
        <v>0</v>
      </c>
      <c r="AR236">
        <v>0</v>
      </c>
      <c r="AS236">
        <v>0</v>
      </c>
      <c r="AT236">
        <v>0</v>
      </c>
      <c r="AU236">
        <v>0</v>
      </c>
      <c r="AV236">
        <v>0</v>
      </c>
      <c r="AW236">
        <v>0</v>
      </c>
      <c r="AX236">
        <v>0</v>
      </c>
      <c r="AY236">
        <v>1</v>
      </c>
      <c r="AZ236">
        <v>0</v>
      </c>
      <c r="BA236">
        <v>1</v>
      </c>
      <c r="BB236">
        <v>0</v>
      </c>
      <c r="BC236">
        <v>1</v>
      </c>
      <c r="BD236">
        <v>0</v>
      </c>
      <c r="BE236">
        <v>0</v>
      </c>
      <c r="BF236">
        <v>1</v>
      </c>
      <c r="BG236">
        <v>1</v>
      </c>
      <c r="BH236">
        <v>0</v>
      </c>
      <c r="BI236">
        <v>0</v>
      </c>
      <c r="BJ236">
        <v>0</v>
      </c>
      <c r="BK236">
        <v>0</v>
      </c>
      <c r="BL236">
        <v>0</v>
      </c>
      <c r="BM236">
        <v>0</v>
      </c>
      <c r="BN236">
        <v>0</v>
      </c>
      <c r="BO236">
        <v>1</v>
      </c>
      <c r="BP236">
        <v>0</v>
      </c>
      <c r="BQ236">
        <v>0</v>
      </c>
      <c r="BR236">
        <v>0</v>
      </c>
      <c r="BS236">
        <v>1</v>
      </c>
      <c r="BT236" s="10">
        <v>0</v>
      </c>
      <c r="BU236">
        <v>-4.2648743800000002</v>
      </c>
      <c r="BV236">
        <v>0.17994256</v>
      </c>
      <c r="BW236">
        <v>2.5512239999999999E-2</v>
      </c>
      <c r="BX236">
        <v>1.7140852600000001</v>
      </c>
      <c r="BY236">
        <v>1.2451467300000001</v>
      </c>
      <c r="BZ236">
        <v>4.38303536</v>
      </c>
      <c r="CA236">
        <v>1.0542348399999999</v>
      </c>
      <c r="CB236">
        <v>2.36271349</v>
      </c>
      <c r="CC236">
        <v>0</v>
      </c>
      <c r="CD236">
        <v>1.26633956</v>
      </c>
      <c r="CE236">
        <v>1.2966537600000001</v>
      </c>
      <c r="CF236">
        <v>-0.34830556000000001</v>
      </c>
      <c r="CG236">
        <v>0.60595251999999999</v>
      </c>
      <c r="CH236">
        <v>-0.27080598</v>
      </c>
      <c r="CI236">
        <v>0.69837139000000004</v>
      </c>
      <c r="CJ236">
        <v>2.3914729999999999E-2</v>
      </c>
      <c r="CK236">
        <v>-0.35324707</v>
      </c>
      <c r="CL236">
        <v>-4.8291489999999999E-2</v>
      </c>
      <c r="CM236">
        <v>0.58076517999999999</v>
      </c>
      <c r="CN236">
        <v>0.72541518999999999</v>
      </c>
      <c r="CO236">
        <v>-0.20022939000000001</v>
      </c>
      <c r="CP236">
        <v>-0.43475793000000001</v>
      </c>
      <c r="CQ236">
        <v>0.34422587999999998</v>
      </c>
      <c r="CR236">
        <v>-0.48495226000000002</v>
      </c>
      <c r="CS236">
        <v>0.18250256000000001</v>
      </c>
      <c r="CT236">
        <v>-0.16623276000000001</v>
      </c>
      <c r="CU236">
        <v>-9.4743999999999995E-2</v>
      </c>
      <c r="CV236">
        <v>-1.1689752</v>
      </c>
      <c r="CW236">
        <v>-0.52188942000000005</v>
      </c>
      <c r="CX236">
        <v>0.65815442999999996</v>
      </c>
      <c r="CY236">
        <v>9.3649330000000003E-2</v>
      </c>
      <c r="CZ236">
        <v>-0.16819777</v>
      </c>
      <c r="DA236">
        <v>-0.25450494000000001</v>
      </c>
      <c r="DB236">
        <v>0.25513289</v>
      </c>
      <c r="DC236">
        <v>2.5920289999999999E-2</v>
      </c>
      <c r="DD236">
        <v>-2.5292350000000002E-2</v>
      </c>
      <c r="DE236">
        <v>0.26950531</v>
      </c>
      <c r="DF236">
        <v>-0.26887736000000001</v>
      </c>
      <c r="DG236">
        <v>0.1029841</v>
      </c>
      <c r="DH236">
        <v>-0.10235616</v>
      </c>
      <c r="DI236">
        <v>-0.19042195000000001</v>
      </c>
      <c r="DJ236">
        <v>7.7531719999999998E-2</v>
      </c>
      <c r="DK236">
        <v>-0.19522661999999999</v>
      </c>
      <c r="DL236">
        <v>-0.13095082</v>
      </c>
      <c r="DM236">
        <v>-6.0513240000000003E-2</v>
      </c>
      <c r="DN236">
        <v>0.50020885000000004</v>
      </c>
      <c r="DO236">
        <v>0.35778246000000002</v>
      </c>
      <c r="DP236">
        <v>-0.64273818000000005</v>
      </c>
      <c r="DQ236">
        <v>0.94671483000000001</v>
      </c>
      <c r="DR236">
        <v>-0.66113116000000005</v>
      </c>
      <c r="DS236">
        <v>7.7932630000000003E-2</v>
      </c>
      <c r="DT236">
        <v>-0.79014932000000004</v>
      </c>
      <c r="DU236">
        <v>1.3610861400000001</v>
      </c>
      <c r="DV236" s="10">
        <v>-0.64824150000000003</v>
      </c>
      <c r="DW236" s="8" t="s">
        <v>1393</v>
      </c>
      <c r="DX236" t="s">
        <v>1394</v>
      </c>
      <c r="DY236" s="10" t="s">
        <v>1395</v>
      </c>
      <c r="DZ236" s="20">
        <v>35055</v>
      </c>
      <c r="EA236" s="21">
        <v>35945</v>
      </c>
      <c r="EB236" t="s">
        <v>1396</v>
      </c>
      <c r="EC236" s="22">
        <v>44476</v>
      </c>
      <c r="ED236" t="b">
        <f t="shared" si="10"/>
        <v>1</v>
      </c>
    </row>
    <row r="237" spans="1:134" x14ac:dyDescent="0.2">
      <c r="A237" s="8" t="s">
        <v>1397</v>
      </c>
      <c r="B237" s="8" t="s">
        <v>127</v>
      </c>
      <c r="C237" s="8" t="s">
        <v>332</v>
      </c>
      <c r="D237" s="2" t="s">
        <v>1398</v>
      </c>
      <c r="E237" s="4">
        <v>0.35765862993411002</v>
      </c>
      <c r="F237" s="28" t="b">
        <v>0</v>
      </c>
      <c r="G237" s="29">
        <f t="shared" si="11"/>
        <v>1.5576657774293843E-2</v>
      </c>
      <c r="H237" s="5" t="b">
        <f t="shared" si="9"/>
        <v>0</v>
      </c>
      <c r="I237" s="8">
        <v>42</v>
      </c>
      <c r="J237">
        <v>0</v>
      </c>
      <c r="K237">
        <v>15</v>
      </c>
      <c r="L237">
        <v>909</v>
      </c>
      <c r="M237">
        <v>8</v>
      </c>
      <c r="N237">
        <v>1</v>
      </c>
      <c r="O237">
        <v>69.820981633722099</v>
      </c>
      <c r="P237">
        <v>3</v>
      </c>
      <c r="Q237">
        <v>3</v>
      </c>
      <c r="R237">
        <v>2</v>
      </c>
      <c r="S237" s="10">
        <v>70.5</v>
      </c>
      <c r="T237" s="8">
        <v>-1.0558650859609</v>
      </c>
      <c r="U237">
        <v>-1.00517281761849</v>
      </c>
      <c r="V237">
        <v>-1.5481964736195899</v>
      </c>
      <c r="W237">
        <v>-0.68698320309642602</v>
      </c>
      <c r="X237">
        <v>0.98157978018903103</v>
      </c>
      <c r="Y237">
        <v>-1.4044518876044501</v>
      </c>
      <c r="Z237">
        <v>0.66574376906166099</v>
      </c>
      <c r="AA237">
        <v>8.8725172209350497E-3</v>
      </c>
      <c r="AB237">
        <v>-4.5418899975194001E-2</v>
      </c>
      <c r="AC237">
        <v>-0.68484317603607703</v>
      </c>
      <c r="AD237" s="10">
        <v>-0.90569710752659205</v>
      </c>
      <c r="AE237" s="8">
        <v>0</v>
      </c>
      <c r="AF237">
        <v>0</v>
      </c>
      <c r="AG237">
        <v>0</v>
      </c>
      <c r="AH237">
        <v>1</v>
      </c>
      <c r="AI237">
        <v>0</v>
      </c>
      <c r="AJ237">
        <v>0</v>
      </c>
      <c r="AK237">
        <v>0</v>
      </c>
      <c r="AL237">
        <v>0</v>
      </c>
      <c r="AM237">
        <v>0</v>
      </c>
      <c r="AN237">
        <v>0</v>
      </c>
      <c r="AO237">
        <v>0</v>
      </c>
      <c r="AP237">
        <v>0</v>
      </c>
      <c r="AQ237">
        <v>0</v>
      </c>
      <c r="AR237">
        <v>0</v>
      </c>
      <c r="AS237">
        <v>0</v>
      </c>
      <c r="AT237">
        <v>0</v>
      </c>
      <c r="AU237">
        <v>0</v>
      </c>
      <c r="AV237">
        <v>0</v>
      </c>
      <c r="AW237">
        <v>0</v>
      </c>
      <c r="AX237">
        <v>0</v>
      </c>
      <c r="AY237">
        <v>1</v>
      </c>
      <c r="AZ237">
        <v>0</v>
      </c>
      <c r="BA237">
        <v>0</v>
      </c>
      <c r="BB237">
        <v>1</v>
      </c>
      <c r="BC237">
        <v>1</v>
      </c>
      <c r="BD237">
        <v>0</v>
      </c>
      <c r="BE237">
        <v>0</v>
      </c>
      <c r="BF237">
        <v>1</v>
      </c>
      <c r="BG237">
        <v>0</v>
      </c>
      <c r="BH237">
        <v>0</v>
      </c>
      <c r="BI237">
        <v>0</v>
      </c>
      <c r="BJ237">
        <v>1</v>
      </c>
      <c r="BK237">
        <v>0</v>
      </c>
      <c r="BL237">
        <v>0</v>
      </c>
      <c r="BM237">
        <v>0</v>
      </c>
      <c r="BN237">
        <v>0</v>
      </c>
      <c r="BO237">
        <v>1</v>
      </c>
      <c r="BP237">
        <v>0</v>
      </c>
      <c r="BQ237">
        <v>0</v>
      </c>
      <c r="BR237">
        <v>0</v>
      </c>
      <c r="BS237">
        <v>0</v>
      </c>
      <c r="BT237" s="10">
        <v>1</v>
      </c>
      <c r="BU237">
        <v>-4.2648743800000002</v>
      </c>
      <c r="BV237">
        <v>0.17994256</v>
      </c>
      <c r="BW237">
        <v>2.5512239999999999E-2</v>
      </c>
      <c r="BX237">
        <v>1.7140852600000001</v>
      </c>
      <c r="BY237">
        <v>1.2451467300000001</v>
      </c>
      <c r="BZ237">
        <v>4.38303536</v>
      </c>
      <c r="CA237">
        <v>1.0542348399999999</v>
      </c>
      <c r="CB237">
        <v>2.36271349</v>
      </c>
      <c r="CC237">
        <v>0</v>
      </c>
      <c r="CD237">
        <v>1.26633956</v>
      </c>
      <c r="CE237">
        <v>1.2966537600000001</v>
      </c>
      <c r="CF237">
        <v>-0.34830556000000001</v>
      </c>
      <c r="CG237">
        <v>0.60595251999999999</v>
      </c>
      <c r="CH237">
        <v>-0.27080598</v>
      </c>
      <c r="CI237">
        <v>0.69837139000000004</v>
      </c>
      <c r="CJ237">
        <v>2.3914729999999999E-2</v>
      </c>
      <c r="CK237">
        <v>-0.35324707</v>
      </c>
      <c r="CL237">
        <v>-4.8291489999999999E-2</v>
      </c>
      <c r="CM237">
        <v>0.58076517999999999</v>
      </c>
      <c r="CN237">
        <v>0.72541518999999999</v>
      </c>
      <c r="CO237">
        <v>-0.20022939000000001</v>
      </c>
      <c r="CP237">
        <v>-0.43475793000000001</v>
      </c>
      <c r="CQ237">
        <v>0.34422587999999998</v>
      </c>
      <c r="CR237">
        <v>-0.48495226000000002</v>
      </c>
      <c r="CS237">
        <v>0.18250256000000001</v>
      </c>
      <c r="CT237">
        <v>-0.16623276000000001</v>
      </c>
      <c r="CU237">
        <v>-9.4743999999999995E-2</v>
      </c>
      <c r="CV237">
        <v>-1.1689752</v>
      </c>
      <c r="CW237">
        <v>-0.52188942000000005</v>
      </c>
      <c r="CX237">
        <v>0.65815442999999996</v>
      </c>
      <c r="CY237">
        <v>9.3649330000000003E-2</v>
      </c>
      <c r="CZ237">
        <v>-0.16819777</v>
      </c>
      <c r="DA237">
        <v>-0.25450494000000001</v>
      </c>
      <c r="DB237">
        <v>0.25513289</v>
      </c>
      <c r="DC237">
        <v>2.5920289999999999E-2</v>
      </c>
      <c r="DD237">
        <v>-2.5292350000000002E-2</v>
      </c>
      <c r="DE237">
        <v>0.26950531</v>
      </c>
      <c r="DF237">
        <v>-0.26887736000000001</v>
      </c>
      <c r="DG237">
        <v>0.1029841</v>
      </c>
      <c r="DH237">
        <v>-0.10235616</v>
      </c>
      <c r="DI237">
        <v>-0.19042195000000001</v>
      </c>
      <c r="DJ237">
        <v>7.7531719999999998E-2</v>
      </c>
      <c r="DK237">
        <v>-0.19522661999999999</v>
      </c>
      <c r="DL237">
        <v>-0.13095082</v>
      </c>
      <c r="DM237">
        <v>-6.0513240000000003E-2</v>
      </c>
      <c r="DN237">
        <v>0.50020885000000004</v>
      </c>
      <c r="DO237">
        <v>0.35778246000000002</v>
      </c>
      <c r="DP237">
        <v>-0.64273818000000005</v>
      </c>
      <c r="DQ237">
        <v>0.94671483000000001</v>
      </c>
      <c r="DR237">
        <v>-0.66113116000000005</v>
      </c>
      <c r="DS237">
        <v>7.7932630000000003E-2</v>
      </c>
      <c r="DT237">
        <v>-0.79014932000000004</v>
      </c>
      <c r="DU237">
        <v>1.3610861400000001</v>
      </c>
      <c r="DV237" s="10">
        <v>-0.64824150000000003</v>
      </c>
      <c r="DW237" s="8" t="s">
        <v>1399</v>
      </c>
      <c r="DX237" t="s">
        <v>1400</v>
      </c>
      <c r="DY237" s="10" t="s">
        <v>336</v>
      </c>
      <c r="DZ237" s="20">
        <v>34600</v>
      </c>
      <c r="EA237" s="21">
        <v>39973</v>
      </c>
      <c r="EB237" t="s">
        <v>1401</v>
      </c>
      <c r="EC237" s="22">
        <v>45419</v>
      </c>
      <c r="ED237" t="b">
        <f t="shared" si="10"/>
        <v>1</v>
      </c>
    </row>
    <row r="238" spans="1:134" x14ac:dyDescent="0.2">
      <c r="A238" s="8" t="s">
        <v>1402</v>
      </c>
      <c r="B238" s="8" t="s">
        <v>119</v>
      </c>
      <c r="C238" s="8" t="s">
        <v>399</v>
      </c>
      <c r="D238" s="2" t="s">
        <v>1403</v>
      </c>
      <c r="E238" s="4">
        <v>0.50439475002416001</v>
      </c>
      <c r="F238" s="28" t="b">
        <v>0</v>
      </c>
      <c r="G238" s="29">
        <f t="shared" si="11"/>
        <v>2.4229896703195541E-2</v>
      </c>
      <c r="H238" s="5" t="b">
        <f t="shared" si="9"/>
        <v>0</v>
      </c>
      <c r="I238" s="8">
        <v>58</v>
      </c>
      <c r="J238">
        <v>1</v>
      </c>
      <c r="K238">
        <v>20</v>
      </c>
      <c r="L238">
        <v>1132</v>
      </c>
      <c r="M238">
        <v>6</v>
      </c>
      <c r="N238">
        <v>2</v>
      </c>
      <c r="O238">
        <v>72.1973750120803</v>
      </c>
      <c r="P238">
        <v>4</v>
      </c>
      <c r="Q238">
        <v>3</v>
      </c>
      <c r="R238">
        <v>3</v>
      </c>
      <c r="S238" s="10">
        <v>74.5</v>
      </c>
      <c r="T238" s="8">
        <v>0.447145712559954</v>
      </c>
      <c r="U238">
        <v>7.5957643648752104E-3</v>
      </c>
      <c r="V238">
        <v>-0.90217249130388599</v>
      </c>
      <c r="W238">
        <v>-0.42702061277307402</v>
      </c>
      <c r="X238">
        <v>0.34522335867264098</v>
      </c>
      <c r="Y238">
        <v>-0.70788554533318204</v>
      </c>
      <c r="Z238">
        <v>0.74751711786999597</v>
      </c>
      <c r="AA238">
        <v>0.71867389489572897</v>
      </c>
      <c r="AB238">
        <v>-4.5418899975194001E-2</v>
      </c>
      <c r="AC238">
        <v>1.7560081436822399E-2</v>
      </c>
      <c r="AD238" s="10">
        <v>-4.2614694159977699E-2</v>
      </c>
      <c r="AE238" s="8">
        <v>0</v>
      </c>
      <c r="AF238">
        <v>0</v>
      </c>
      <c r="AG238">
        <v>0</v>
      </c>
      <c r="AH238">
        <v>0</v>
      </c>
      <c r="AI238">
        <v>0</v>
      </c>
      <c r="AJ238">
        <v>0</v>
      </c>
      <c r="AK238">
        <v>0</v>
      </c>
      <c r="AL238">
        <v>0</v>
      </c>
      <c r="AM238">
        <v>0</v>
      </c>
      <c r="AN238">
        <v>0</v>
      </c>
      <c r="AO238">
        <v>0</v>
      </c>
      <c r="AP238">
        <v>0</v>
      </c>
      <c r="AQ238">
        <v>0</v>
      </c>
      <c r="AR238">
        <v>0</v>
      </c>
      <c r="AS238">
        <v>1</v>
      </c>
      <c r="AT238">
        <v>0</v>
      </c>
      <c r="AU238">
        <v>0</v>
      </c>
      <c r="AV238">
        <v>0</v>
      </c>
      <c r="AW238">
        <v>0</v>
      </c>
      <c r="AX238">
        <v>0</v>
      </c>
      <c r="AY238">
        <v>1</v>
      </c>
      <c r="AZ238">
        <v>0</v>
      </c>
      <c r="BA238">
        <v>1</v>
      </c>
      <c r="BB238">
        <v>0</v>
      </c>
      <c r="BC238">
        <v>1</v>
      </c>
      <c r="BD238">
        <v>0</v>
      </c>
      <c r="BE238">
        <v>0</v>
      </c>
      <c r="BF238">
        <v>1</v>
      </c>
      <c r="BG238">
        <v>0</v>
      </c>
      <c r="BH238">
        <v>0</v>
      </c>
      <c r="BI238">
        <v>0</v>
      </c>
      <c r="BJ238">
        <v>0</v>
      </c>
      <c r="BK238">
        <v>0</v>
      </c>
      <c r="BL238">
        <v>1</v>
      </c>
      <c r="BM238">
        <v>1</v>
      </c>
      <c r="BN238">
        <v>0</v>
      </c>
      <c r="BO238">
        <v>0</v>
      </c>
      <c r="BP238">
        <v>0</v>
      </c>
      <c r="BQ238">
        <v>0</v>
      </c>
      <c r="BR238">
        <v>0</v>
      </c>
      <c r="BS238">
        <v>0</v>
      </c>
      <c r="BT238" s="10">
        <v>1</v>
      </c>
      <c r="BU238">
        <v>-4.2648743800000002</v>
      </c>
      <c r="BV238">
        <v>0.17994256</v>
      </c>
      <c r="BW238">
        <v>2.5512239999999999E-2</v>
      </c>
      <c r="BX238">
        <v>1.7140852600000001</v>
      </c>
      <c r="BY238">
        <v>1.2451467300000001</v>
      </c>
      <c r="BZ238">
        <v>4.38303536</v>
      </c>
      <c r="CA238">
        <v>1.0542348399999999</v>
      </c>
      <c r="CB238">
        <v>2.36271349</v>
      </c>
      <c r="CC238">
        <v>0</v>
      </c>
      <c r="CD238">
        <v>1.26633956</v>
      </c>
      <c r="CE238">
        <v>1.2966537600000001</v>
      </c>
      <c r="CF238">
        <v>-0.34830556000000001</v>
      </c>
      <c r="CG238">
        <v>0.60595251999999999</v>
      </c>
      <c r="CH238">
        <v>-0.27080598</v>
      </c>
      <c r="CI238">
        <v>0.69837139000000004</v>
      </c>
      <c r="CJ238">
        <v>2.3914729999999999E-2</v>
      </c>
      <c r="CK238">
        <v>-0.35324707</v>
      </c>
      <c r="CL238">
        <v>-4.8291489999999999E-2</v>
      </c>
      <c r="CM238">
        <v>0.58076517999999999</v>
      </c>
      <c r="CN238">
        <v>0.72541518999999999</v>
      </c>
      <c r="CO238">
        <v>-0.20022939000000001</v>
      </c>
      <c r="CP238">
        <v>-0.43475793000000001</v>
      </c>
      <c r="CQ238">
        <v>0.34422587999999998</v>
      </c>
      <c r="CR238">
        <v>-0.48495226000000002</v>
      </c>
      <c r="CS238">
        <v>0.18250256000000001</v>
      </c>
      <c r="CT238">
        <v>-0.16623276000000001</v>
      </c>
      <c r="CU238">
        <v>-9.4743999999999995E-2</v>
      </c>
      <c r="CV238">
        <v>-1.1689752</v>
      </c>
      <c r="CW238">
        <v>-0.52188942000000005</v>
      </c>
      <c r="CX238">
        <v>0.65815442999999996</v>
      </c>
      <c r="CY238">
        <v>9.3649330000000003E-2</v>
      </c>
      <c r="CZ238">
        <v>-0.16819777</v>
      </c>
      <c r="DA238">
        <v>-0.25450494000000001</v>
      </c>
      <c r="DB238">
        <v>0.25513289</v>
      </c>
      <c r="DC238">
        <v>2.5920289999999999E-2</v>
      </c>
      <c r="DD238">
        <v>-2.5292350000000002E-2</v>
      </c>
      <c r="DE238">
        <v>0.26950531</v>
      </c>
      <c r="DF238">
        <v>-0.26887736000000001</v>
      </c>
      <c r="DG238">
        <v>0.1029841</v>
      </c>
      <c r="DH238">
        <v>-0.10235616</v>
      </c>
      <c r="DI238">
        <v>-0.19042195000000001</v>
      </c>
      <c r="DJ238">
        <v>7.7531719999999998E-2</v>
      </c>
      <c r="DK238">
        <v>-0.19522661999999999</v>
      </c>
      <c r="DL238">
        <v>-0.13095082</v>
      </c>
      <c r="DM238">
        <v>-6.0513240000000003E-2</v>
      </c>
      <c r="DN238">
        <v>0.50020885000000004</v>
      </c>
      <c r="DO238">
        <v>0.35778246000000002</v>
      </c>
      <c r="DP238">
        <v>-0.64273818000000005</v>
      </c>
      <c r="DQ238">
        <v>0.94671483000000001</v>
      </c>
      <c r="DR238">
        <v>-0.66113116000000005</v>
      </c>
      <c r="DS238">
        <v>7.7932630000000003E-2</v>
      </c>
      <c r="DT238">
        <v>-0.79014932000000004</v>
      </c>
      <c r="DU238">
        <v>1.3610861400000001</v>
      </c>
      <c r="DV238" s="10">
        <v>-0.64824150000000003</v>
      </c>
      <c r="DW238" s="8" t="s">
        <v>1404</v>
      </c>
      <c r="DX238" t="s">
        <v>1405</v>
      </c>
      <c r="DY238" s="10" t="s">
        <v>266</v>
      </c>
      <c r="DZ238" s="20">
        <v>34842</v>
      </c>
      <c r="EA238" s="21">
        <v>38906</v>
      </c>
      <c r="EB238" t="s">
        <v>1406</v>
      </c>
      <c r="EC238" s="22">
        <v>43758</v>
      </c>
      <c r="ED238" t="b">
        <f t="shared" si="10"/>
        <v>1</v>
      </c>
    </row>
    <row r="239" spans="1:134" x14ac:dyDescent="0.2">
      <c r="A239" s="8" t="s">
        <v>1407</v>
      </c>
      <c r="B239" s="8" t="s">
        <v>127</v>
      </c>
      <c r="C239" s="8" t="s">
        <v>128</v>
      </c>
      <c r="D239" s="2">
        <f>1-449-879-226</f>
        <v>-1553</v>
      </c>
      <c r="E239" s="4">
        <v>0.52497507914313402</v>
      </c>
      <c r="F239" s="28" t="b">
        <v>0</v>
      </c>
      <c r="G239" s="29">
        <f t="shared" si="11"/>
        <v>0.9848834367527004</v>
      </c>
      <c r="H239" s="5" t="b">
        <f t="shared" si="9"/>
        <v>1</v>
      </c>
      <c r="I239" s="8">
        <v>54</v>
      </c>
      <c r="J239">
        <v>0</v>
      </c>
      <c r="K239">
        <v>35</v>
      </c>
      <c r="L239">
        <v>662</v>
      </c>
      <c r="M239">
        <v>8</v>
      </c>
      <c r="N239">
        <v>3</v>
      </c>
      <c r="O239">
        <v>97.004206238234104</v>
      </c>
      <c r="P239">
        <v>3</v>
      </c>
      <c r="Q239">
        <v>4</v>
      </c>
      <c r="R239">
        <v>4</v>
      </c>
      <c r="S239" s="10">
        <v>75.400000000000006</v>
      </c>
      <c r="T239" s="8">
        <v>7.1393012929740499E-2</v>
      </c>
      <c r="U239">
        <v>-1.00517281761849</v>
      </c>
      <c r="V239">
        <v>1.0358994556432299</v>
      </c>
      <c r="W239">
        <v>-0.97492383004650696</v>
      </c>
      <c r="X239">
        <v>0.98157978018903103</v>
      </c>
      <c r="Y239">
        <v>-1.13192030619081E-2</v>
      </c>
      <c r="Z239">
        <v>1.60113743223363</v>
      </c>
      <c r="AA239">
        <v>8.8725172209350497E-3</v>
      </c>
      <c r="AB239">
        <v>0.68128349962791002</v>
      </c>
      <c r="AC239">
        <v>0.71996333890972197</v>
      </c>
      <c r="AD239" s="10">
        <v>0.15157884884751099</v>
      </c>
      <c r="AE239" s="8">
        <v>0</v>
      </c>
      <c r="AF239">
        <v>0</v>
      </c>
      <c r="AG239">
        <v>0</v>
      </c>
      <c r="AH239">
        <v>0</v>
      </c>
      <c r="AI239">
        <v>0</v>
      </c>
      <c r="AJ239">
        <v>1</v>
      </c>
      <c r="AK239">
        <v>0</v>
      </c>
      <c r="AL239">
        <v>0</v>
      </c>
      <c r="AM239">
        <v>0</v>
      </c>
      <c r="AN239">
        <v>0</v>
      </c>
      <c r="AO239">
        <v>0</v>
      </c>
      <c r="AP239">
        <v>0</v>
      </c>
      <c r="AQ239">
        <v>0</v>
      </c>
      <c r="AR239">
        <v>0</v>
      </c>
      <c r="AS239">
        <v>0</v>
      </c>
      <c r="AT239">
        <v>0</v>
      </c>
      <c r="AU239">
        <v>0</v>
      </c>
      <c r="AV239">
        <v>0</v>
      </c>
      <c r="AW239">
        <v>0</v>
      </c>
      <c r="AX239">
        <v>0</v>
      </c>
      <c r="AY239">
        <v>1</v>
      </c>
      <c r="AZ239">
        <v>0</v>
      </c>
      <c r="BA239">
        <v>1</v>
      </c>
      <c r="BB239">
        <v>0</v>
      </c>
      <c r="BC239">
        <v>0</v>
      </c>
      <c r="BD239">
        <v>1</v>
      </c>
      <c r="BE239">
        <v>1</v>
      </c>
      <c r="BF239">
        <v>0</v>
      </c>
      <c r="BG239">
        <v>1</v>
      </c>
      <c r="BH239">
        <v>0</v>
      </c>
      <c r="BI239">
        <v>0</v>
      </c>
      <c r="BJ239">
        <v>0</v>
      </c>
      <c r="BK239">
        <v>0</v>
      </c>
      <c r="BL239">
        <v>0</v>
      </c>
      <c r="BM239">
        <v>0</v>
      </c>
      <c r="BN239">
        <v>1</v>
      </c>
      <c r="BO239">
        <v>0</v>
      </c>
      <c r="BP239">
        <v>0</v>
      </c>
      <c r="BQ239">
        <v>0</v>
      </c>
      <c r="BR239">
        <v>0</v>
      </c>
      <c r="BS239">
        <v>0</v>
      </c>
      <c r="BT239" s="10">
        <v>1</v>
      </c>
      <c r="BU239">
        <v>-4.2648743800000002</v>
      </c>
      <c r="BV239">
        <v>0.17994256</v>
      </c>
      <c r="BW239">
        <v>2.5512239999999999E-2</v>
      </c>
      <c r="BX239">
        <v>1.7140852600000001</v>
      </c>
      <c r="BY239">
        <v>1.2451467300000001</v>
      </c>
      <c r="BZ239">
        <v>4.38303536</v>
      </c>
      <c r="CA239">
        <v>1.0542348399999999</v>
      </c>
      <c r="CB239">
        <v>2.36271349</v>
      </c>
      <c r="CC239">
        <v>0</v>
      </c>
      <c r="CD239">
        <v>1.26633956</v>
      </c>
      <c r="CE239">
        <v>1.2966537600000001</v>
      </c>
      <c r="CF239">
        <v>-0.34830556000000001</v>
      </c>
      <c r="CG239">
        <v>0.60595251999999999</v>
      </c>
      <c r="CH239">
        <v>-0.27080598</v>
      </c>
      <c r="CI239">
        <v>0.69837139000000004</v>
      </c>
      <c r="CJ239">
        <v>2.3914729999999999E-2</v>
      </c>
      <c r="CK239">
        <v>-0.35324707</v>
      </c>
      <c r="CL239">
        <v>-4.8291489999999999E-2</v>
      </c>
      <c r="CM239">
        <v>0.58076517999999999</v>
      </c>
      <c r="CN239">
        <v>0.72541518999999999</v>
      </c>
      <c r="CO239">
        <v>-0.20022939000000001</v>
      </c>
      <c r="CP239">
        <v>-0.43475793000000001</v>
      </c>
      <c r="CQ239">
        <v>0.34422587999999998</v>
      </c>
      <c r="CR239">
        <v>-0.48495226000000002</v>
      </c>
      <c r="CS239">
        <v>0.18250256000000001</v>
      </c>
      <c r="CT239">
        <v>-0.16623276000000001</v>
      </c>
      <c r="CU239">
        <v>-9.4743999999999995E-2</v>
      </c>
      <c r="CV239">
        <v>-1.1689752</v>
      </c>
      <c r="CW239">
        <v>-0.52188942000000005</v>
      </c>
      <c r="CX239">
        <v>0.65815442999999996</v>
      </c>
      <c r="CY239">
        <v>9.3649330000000003E-2</v>
      </c>
      <c r="CZ239">
        <v>-0.16819777</v>
      </c>
      <c r="DA239">
        <v>-0.25450494000000001</v>
      </c>
      <c r="DB239">
        <v>0.25513289</v>
      </c>
      <c r="DC239">
        <v>2.5920289999999999E-2</v>
      </c>
      <c r="DD239">
        <v>-2.5292350000000002E-2</v>
      </c>
      <c r="DE239">
        <v>0.26950531</v>
      </c>
      <c r="DF239">
        <v>-0.26887736000000001</v>
      </c>
      <c r="DG239">
        <v>0.1029841</v>
      </c>
      <c r="DH239">
        <v>-0.10235616</v>
      </c>
      <c r="DI239">
        <v>-0.19042195000000001</v>
      </c>
      <c r="DJ239">
        <v>7.7531719999999998E-2</v>
      </c>
      <c r="DK239">
        <v>-0.19522661999999999</v>
      </c>
      <c r="DL239">
        <v>-0.13095082</v>
      </c>
      <c r="DM239">
        <v>-6.0513240000000003E-2</v>
      </c>
      <c r="DN239">
        <v>0.50020885000000004</v>
      </c>
      <c r="DO239">
        <v>0.35778246000000002</v>
      </c>
      <c r="DP239">
        <v>-0.64273818000000005</v>
      </c>
      <c r="DQ239">
        <v>0.94671483000000001</v>
      </c>
      <c r="DR239">
        <v>-0.66113116000000005</v>
      </c>
      <c r="DS239">
        <v>7.7932630000000003E-2</v>
      </c>
      <c r="DT239">
        <v>-0.79014932000000004</v>
      </c>
      <c r="DU239">
        <v>1.3610861400000001</v>
      </c>
      <c r="DV239" s="10">
        <v>-0.64824150000000003</v>
      </c>
      <c r="DW239" s="8" t="s">
        <v>1408</v>
      </c>
      <c r="DX239" t="s">
        <v>1409</v>
      </c>
      <c r="DY239" s="10" t="s">
        <v>1410</v>
      </c>
      <c r="DZ239" s="20">
        <v>36015</v>
      </c>
      <c r="EA239" s="21">
        <v>39951</v>
      </c>
      <c r="EB239" t="s">
        <v>1411</v>
      </c>
      <c r="EC239" s="22">
        <v>45081</v>
      </c>
      <c r="ED239" t="b">
        <f t="shared" si="10"/>
        <v>0</v>
      </c>
    </row>
    <row r="240" spans="1:134" x14ac:dyDescent="0.2">
      <c r="A240" s="8" t="s">
        <v>1412</v>
      </c>
      <c r="B240" s="8" t="s">
        <v>119</v>
      </c>
      <c r="C240" s="8" t="s">
        <v>202</v>
      </c>
      <c r="D240" s="2" t="s">
        <v>1413</v>
      </c>
      <c r="E240" s="4">
        <v>0.50369720460043599</v>
      </c>
      <c r="F240" s="28" t="b">
        <v>0</v>
      </c>
      <c r="G240" s="29">
        <f t="shared" si="11"/>
        <v>6.9098673726315082E-3</v>
      </c>
      <c r="H240" s="5" t="b">
        <f t="shared" si="9"/>
        <v>0</v>
      </c>
      <c r="I240" s="8">
        <v>46</v>
      </c>
      <c r="J240">
        <v>2</v>
      </c>
      <c r="K240">
        <v>34</v>
      </c>
      <c r="L240">
        <v>1343</v>
      </c>
      <c r="M240">
        <v>6</v>
      </c>
      <c r="N240">
        <v>4</v>
      </c>
      <c r="O240">
        <v>33.515268966884598</v>
      </c>
      <c r="P240">
        <v>5</v>
      </c>
      <c r="Q240">
        <v>4</v>
      </c>
      <c r="R240">
        <v>1</v>
      </c>
      <c r="S240" s="10">
        <v>78.3</v>
      </c>
      <c r="T240" s="8">
        <v>-0.68011238633068705</v>
      </c>
      <c r="U240">
        <v>1.0203643463482399</v>
      </c>
      <c r="V240">
        <v>0.90669465918009495</v>
      </c>
      <c r="W240">
        <v>-0.181047040763086</v>
      </c>
      <c r="X240">
        <v>0.34522335867264098</v>
      </c>
      <c r="Y240">
        <v>0.68524713920936597</v>
      </c>
      <c r="Z240">
        <v>-0.583561052554885</v>
      </c>
      <c r="AA240">
        <v>1.4284752725705201</v>
      </c>
      <c r="AB240">
        <v>0.68128349962791002</v>
      </c>
      <c r="AC240">
        <v>-1.38724643350897</v>
      </c>
      <c r="AD240" s="10">
        <v>0.77731359853830595</v>
      </c>
      <c r="AE240" s="8">
        <v>0</v>
      </c>
      <c r="AF240">
        <v>0</v>
      </c>
      <c r="AG240">
        <v>0</v>
      </c>
      <c r="AH240">
        <v>0</v>
      </c>
      <c r="AI240">
        <v>0</v>
      </c>
      <c r="AJ240">
        <v>0</v>
      </c>
      <c r="AK240">
        <v>0</v>
      </c>
      <c r="AL240">
        <v>0</v>
      </c>
      <c r="AM240">
        <v>0</v>
      </c>
      <c r="AN240">
        <v>0</v>
      </c>
      <c r="AO240">
        <v>0</v>
      </c>
      <c r="AP240">
        <v>0</v>
      </c>
      <c r="AQ240">
        <v>0</v>
      </c>
      <c r="AR240">
        <v>1</v>
      </c>
      <c r="AS240">
        <v>0</v>
      </c>
      <c r="AT240">
        <v>0</v>
      </c>
      <c r="AU240">
        <v>0</v>
      </c>
      <c r="AV240">
        <v>0</v>
      </c>
      <c r="AW240">
        <v>0</v>
      </c>
      <c r="AX240">
        <v>0</v>
      </c>
      <c r="AY240">
        <v>1</v>
      </c>
      <c r="AZ240">
        <v>0</v>
      </c>
      <c r="BA240">
        <v>0</v>
      </c>
      <c r="BB240">
        <v>1</v>
      </c>
      <c r="BC240">
        <v>1</v>
      </c>
      <c r="BD240">
        <v>0</v>
      </c>
      <c r="BE240">
        <v>1</v>
      </c>
      <c r="BF240">
        <v>0</v>
      </c>
      <c r="BG240">
        <v>0</v>
      </c>
      <c r="BH240">
        <v>0</v>
      </c>
      <c r="BI240">
        <v>0</v>
      </c>
      <c r="BJ240">
        <v>0</v>
      </c>
      <c r="BK240">
        <v>1</v>
      </c>
      <c r="BL240">
        <v>0</v>
      </c>
      <c r="BM240">
        <v>0</v>
      </c>
      <c r="BN240">
        <v>0</v>
      </c>
      <c r="BO240">
        <v>0</v>
      </c>
      <c r="BP240">
        <v>1</v>
      </c>
      <c r="BQ240">
        <v>0</v>
      </c>
      <c r="BR240">
        <v>1</v>
      </c>
      <c r="BS240">
        <v>0</v>
      </c>
      <c r="BT240" s="10">
        <v>0</v>
      </c>
      <c r="BU240">
        <v>-4.2648743800000002</v>
      </c>
      <c r="BV240">
        <v>0.17994256</v>
      </c>
      <c r="BW240">
        <v>2.5512239999999999E-2</v>
      </c>
      <c r="BX240">
        <v>1.7140852600000001</v>
      </c>
      <c r="BY240">
        <v>1.2451467300000001</v>
      </c>
      <c r="BZ240">
        <v>4.38303536</v>
      </c>
      <c r="CA240">
        <v>1.0542348399999999</v>
      </c>
      <c r="CB240">
        <v>2.36271349</v>
      </c>
      <c r="CC240">
        <v>0</v>
      </c>
      <c r="CD240">
        <v>1.26633956</v>
      </c>
      <c r="CE240">
        <v>1.2966537600000001</v>
      </c>
      <c r="CF240">
        <v>-0.34830556000000001</v>
      </c>
      <c r="CG240">
        <v>0.60595251999999999</v>
      </c>
      <c r="CH240">
        <v>-0.27080598</v>
      </c>
      <c r="CI240">
        <v>0.69837139000000004</v>
      </c>
      <c r="CJ240">
        <v>2.3914729999999999E-2</v>
      </c>
      <c r="CK240">
        <v>-0.35324707</v>
      </c>
      <c r="CL240">
        <v>-4.8291489999999999E-2</v>
      </c>
      <c r="CM240">
        <v>0.58076517999999999</v>
      </c>
      <c r="CN240">
        <v>0.72541518999999999</v>
      </c>
      <c r="CO240">
        <v>-0.20022939000000001</v>
      </c>
      <c r="CP240">
        <v>-0.43475793000000001</v>
      </c>
      <c r="CQ240">
        <v>0.34422587999999998</v>
      </c>
      <c r="CR240">
        <v>-0.48495226000000002</v>
      </c>
      <c r="CS240">
        <v>0.18250256000000001</v>
      </c>
      <c r="CT240">
        <v>-0.16623276000000001</v>
      </c>
      <c r="CU240">
        <v>-9.4743999999999995E-2</v>
      </c>
      <c r="CV240">
        <v>-1.1689752</v>
      </c>
      <c r="CW240">
        <v>-0.52188942000000005</v>
      </c>
      <c r="CX240">
        <v>0.65815442999999996</v>
      </c>
      <c r="CY240">
        <v>9.3649330000000003E-2</v>
      </c>
      <c r="CZ240">
        <v>-0.16819777</v>
      </c>
      <c r="DA240">
        <v>-0.25450494000000001</v>
      </c>
      <c r="DB240">
        <v>0.25513289</v>
      </c>
      <c r="DC240">
        <v>2.5920289999999999E-2</v>
      </c>
      <c r="DD240">
        <v>-2.5292350000000002E-2</v>
      </c>
      <c r="DE240">
        <v>0.26950531</v>
      </c>
      <c r="DF240">
        <v>-0.26887736000000001</v>
      </c>
      <c r="DG240">
        <v>0.1029841</v>
      </c>
      <c r="DH240">
        <v>-0.10235616</v>
      </c>
      <c r="DI240">
        <v>-0.19042195000000001</v>
      </c>
      <c r="DJ240">
        <v>7.7531719999999998E-2</v>
      </c>
      <c r="DK240">
        <v>-0.19522661999999999</v>
      </c>
      <c r="DL240">
        <v>-0.13095082</v>
      </c>
      <c r="DM240">
        <v>-6.0513240000000003E-2</v>
      </c>
      <c r="DN240">
        <v>0.50020885000000004</v>
      </c>
      <c r="DO240">
        <v>0.35778246000000002</v>
      </c>
      <c r="DP240">
        <v>-0.64273818000000005</v>
      </c>
      <c r="DQ240">
        <v>0.94671483000000001</v>
      </c>
      <c r="DR240">
        <v>-0.66113116000000005</v>
      </c>
      <c r="DS240">
        <v>7.7932630000000003E-2</v>
      </c>
      <c r="DT240">
        <v>-0.79014932000000004</v>
      </c>
      <c r="DU240">
        <v>1.3610861400000001</v>
      </c>
      <c r="DV240" s="10">
        <v>-0.64824150000000003</v>
      </c>
      <c r="DW240" s="8" t="s">
        <v>1414</v>
      </c>
      <c r="DX240" t="s">
        <v>1415</v>
      </c>
      <c r="DY240" s="10" t="s">
        <v>192</v>
      </c>
      <c r="DZ240" s="20">
        <v>37576</v>
      </c>
      <c r="EA240" s="21">
        <v>39335</v>
      </c>
      <c r="EB240" t="s">
        <v>1416</v>
      </c>
      <c r="EC240" s="22">
        <v>43774</v>
      </c>
      <c r="ED240" t="b">
        <f t="shared" si="10"/>
        <v>1</v>
      </c>
    </row>
    <row r="241" spans="1:134" x14ac:dyDescent="0.2">
      <c r="A241" s="8" t="s">
        <v>1417</v>
      </c>
      <c r="B241" s="8" t="s">
        <v>119</v>
      </c>
      <c r="C241" s="8" t="s">
        <v>1309</v>
      </c>
      <c r="D241" s="2" t="s">
        <v>1418</v>
      </c>
      <c r="E241" s="4">
        <v>0.50147486351501502</v>
      </c>
      <c r="F241" s="28" t="b">
        <v>0</v>
      </c>
      <c r="G241" s="29">
        <f t="shared" si="11"/>
        <v>9.0833653139416451E-2</v>
      </c>
      <c r="H241" s="5" t="b">
        <f t="shared" si="9"/>
        <v>0</v>
      </c>
      <c r="I241" s="8">
        <v>44</v>
      </c>
      <c r="J241">
        <v>0</v>
      </c>
      <c r="K241">
        <v>17</v>
      </c>
      <c r="L241">
        <v>849</v>
      </c>
      <c r="M241">
        <v>6</v>
      </c>
      <c r="N241">
        <v>3</v>
      </c>
      <c r="O241">
        <v>97.895765090840897</v>
      </c>
      <c r="P241">
        <v>2</v>
      </c>
      <c r="Q241">
        <v>5</v>
      </c>
      <c r="R241">
        <v>2</v>
      </c>
      <c r="S241" s="10">
        <v>74.2</v>
      </c>
      <c r="T241" s="8">
        <v>-0.86798873614579497</v>
      </c>
      <c r="U241">
        <v>-1.00517281761849</v>
      </c>
      <c r="V241">
        <v>-1.2897868806933099</v>
      </c>
      <c r="W241">
        <v>-0.75692829466324696</v>
      </c>
      <c r="X241">
        <v>0.34522335867264098</v>
      </c>
      <c r="Y241">
        <v>-1.13192030619081E-2</v>
      </c>
      <c r="Z241">
        <v>1.6318165923850301</v>
      </c>
      <c r="AA241">
        <v>-0.70092886045385905</v>
      </c>
      <c r="AB241">
        <v>1.4079858992310099</v>
      </c>
      <c r="AC241">
        <v>-0.68484317603607703</v>
      </c>
      <c r="AD241" s="10">
        <v>-0.107345875162473</v>
      </c>
      <c r="AE241" s="8">
        <v>0</v>
      </c>
      <c r="AF241">
        <v>0</v>
      </c>
      <c r="AG241">
        <v>0</v>
      </c>
      <c r="AH241">
        <v>0</v>
      </c>
      <c r="AI241">
        <v>0</v>
      </c>
      <c r="AJ241">
        <v>0</v>
      </c>
      <c r="AK241">
        <v>0</v>
      </c>
      <c r="AL241">
        <v>0</v>
      </c>
      <c r="AM241">
        <v>0</v>
      </c>
      <c r="AN241">
        <v>0</v>
      </c>
      <c r="AO241">
        <v>0</v>
      </c>
      <c r="AP241">
        <v>1</v>
      </c>
      <c r="AQ241">
        <v>0</v>
      </c>
      <c r="AR241">
        <v>0</v>
      </c>
      <c r="AS241">
        <v>0</v>
      </c>
      <c r="AT241">
        <v>0</v>
      </c>
      <c r="AU241">
        <v>0</v>
      </c>
      <c r="AV241">
        <v>0</v>
      </c>
      <c r="AW241">
        <v>0</v>
      </c>
      <c r="AX241">
        <v>0</v>
      </c>
      <c r="AY241">
        <v>0</v>
      </c>
      <c r="AZ241">
        <v>1</v>
      </c>
      <c r="BA241">
        <v>1</v>
      </c>
      <c r="BB241">
        <v>0</v>
      </c>
      <c r="BC241">
        <v>0</v>
      </c>
      <c r="BD241">
        <v>1</v>
      </c>
      <c r="BE241">
        <v>1</v>
      </c>
      <c r="BF241">
        <v>0</v>
      </c>
      <c r="BG241">
        <v>1</v>
      </c>
      <c r="BH241">
        <v>0</v>
      </c>
      <c r="BI241">
        <v>0</v>
      </c>
      <c r="BJ241">
        <v>0</v>
      </c>
      <c r="BK241">
        <v>0</v>
      </c>
      <c r="BL241">
        <v>0</v>
      </c>
      <c r="BM241">
        <v>1</v>
      </c>
      <c r="BN241">
        <v>0</v>
      </c>
      <c r="BO241">
        <v>0</v>
      </c>
      <c r="BP241">
        <v>0</v>
      </c>
      <c r="BQ241">
        <v>0</v>
      </c>
      <c r="BR241">
        <v>1</v>
      </c>
      <c r="BS241">
        <v>0</v>
      </c>
      <c r="BT241" s="10">
        <v>0</v>
      </c>
      <c r="BU241">
        <v>-4.2648743800000002</v>
      </c>
      <c r="BV241">
        <v>0.17994256</v>
      </c>
      <c r="BW241">
        <v>2.5512239999999999E-2</v>
      </c>
      <c r="BX241">
        <v>1.7140852600000001</v>
      </c>
      <c r="BY241">
        <v>1.2451467300000001</v>
      </c>
      <c r="BZ241">
        <v>4.38303536</v>
      </c>
      <c r="CA241">
        <v>1.0542348399999999</v>
      </c>
      <c r="CB241">
        <v>2.36271349</v>
      </c>
      <c r="CC241">
        <v>0</v>
      </c>
      <c r="CD241">
        <v>1.26633956</v>
      </c>
      <c r="CE241">
        <v>1.2966537600000001</v>
      </c>
      <c r="CF241">
        <v>-0.34830556000000001</v>
      </c>
      <c r="CG241">
        <v>0.60595251999999999</v>
      </c>
      <c r="CH241">
        <v>-0.27080598</v>
      </c>
      <c r="CI241">
        <v>0.69837139000000004</v>
      </c>
      <c r="CJ241">
        <v>2.3914729999999999E-2</v>
      </c>
      <c r="CK241">
        <v>-0.35324707</v>
      </c>
      <c r="CL241">
        <v>-4.8291489999999999E-2</v>
      </c>
      <c r="CM241">
        <v>0.58076517999999999</v>
      </c>
      <c r="CN241">
        <v>0.72541518999999999</v>
      </c>
      <c r="CO241">
        <v>-0.20022939000000001</v>
      </c>
      <c r="CP241">
        <v>-0.43475793000000001</v>
      </c>
      <c r="CQ241">
        <v>0.34422587999999998</v>
      </c>
      <c r="CR241">
        <v>-0.48495226000000002</v>
      </c>
      <c r="CS241">
        <v>0.18250256000000001</v>
      </c>
      <c r="CT241">
        <v>-0.16623276000000001</v>
      </c>
      <c r="CU241">
        <v>-9.4743999999999995E-2</v>
      </c>
      <c r="CV241">
        <v>-1.1689752</v>
      </c>
      <c r="CW241">
        <v>-0.52188942000000005</v>
      </c>
      <c r="CX241">
        <v>0.65815442999999996</v>
      </c>
      <c r="CY241">
        <v>9.3649330000000003E-2</v>
      </c>
      <c r="CZ241">
        <v>-0.16819777</v>
      </c>
      <c r="DA241">
        <v>-0.25450494000000001</v>
      </c>
      <c r="DB241">
        <v>0.25513289</v>
      </c>
      <c r="DC241">
        <v>2.5920289999999999E-2</v>
      </c>
      <c r="DD241">
        <v>-2.5292350000000002E-2</v>
      </c>
      <c r="DE241">
        <v>0.26950531</v>
      </c>
      <c r="DF241">
        <v>-0.26887736000000001</v>
      </c>
      <c r="DG241">
        <v>0.1029841</v>
      </c>
      <c r="DH241">
        <v>-0.10235616</v>
      </c>
      <c r="DI241">
        <v>-0.19042195000000001</v>
      </c>
      <c r="DJ241">
        <v>7.7531719999999998E-2</v>
      </c>
      <c r="DK241">
        <v>-0.19522661999999999</v>
      </c>
      <c r="DL241">
        <v>-0.13095082</v>
      </c>
      <c r="DM241">
        <v>-6.0513240000000003E-2</v>
      </c>
      <c r="DN241">
        <v>0.50020885000000004</v>
      </c>
      <c r="DO241">
        <v>0.35778246000000002</v>
      </c>
      <c r="DP241">
        <v>-0.64273818000000005</v>
      </c>
      <c r="DQ241">
        <v>0.94671483000000001</v>
      </c>
      <c r="DR241">
        <v>-0.66113116000000005</v>
      </c>
      <c r="DS241">
        <v>7.7932630000000003E-2</v>
      </c>
      <c r="DT241">
        <v>-0.79014932000000004</v>
      </c>
      <c r="DU241">
        <v>1.3610861400000001</v>
      </c>
      <c r="DV241" s="10">
        <v>-0.64824150000000003</v>
      </c>
      <c r="DW241" s="8" t="s">
        <v>1419</v>
      </c>
      <c r="DX241" t="s">
        <v>1420</v>
      </c>
      <c r="DY241" s="10" t="s">
        <v>124</v>
      </c>
      <c r="DZ241" s="20">
        <v>35927</v>
      </c>
      <c r="EA241" s="21">
        <v>38153</v>
      </c>
      <c r="EB241" t="s">
        <v>1421</v>
      </c>
      <c r="EC241" s="22">
        <v>43901</v>
      </c>
      <c r="ED241" t="b">
        <f t="shared" si="10"/>
        <v>1</v>
      </c>
    </row>
    <row r="242" spans="1:134" x14ac:dyDescent="0.2">
      <c r="A242" s="8" t="s">
        <v>1075</v>
      </c>
      <c r="B242" s="8" t="s">
        <v>168</v>
      </c>
      <c r="C242" s="8" t="s">
        <v>154</v>
      </c>
      <c r="D242" s="2" t="s">
        <v>1422</v>
      </c>
      <c r="E242" s="4">
        <v>0.42102224813247502</v>
      </c>
      <c r="F242" s="28" t="b">
        <v>0</v>
      </c>
      <c r="G242" s="29">
        <f t="shared" si="11"/>
        <v>4.7124883588754328E-4</v>
      </c>
      <c r="H242" s="5" t="b">
        <f t="shared" si="9"/>
        <v>0</v>
      </c>
      <c r="I242" s="8">
        <v>62</v>
      </c>
      <c r="J242">
        <v>1</v>
      </c>
      <c r="K242">
        <v>19</v>
      </c>
      <c r="L242">
        <v>1829</v>
      </c>
      <c r="M242">
        <v>5</v>
      </c>
      <c r="N242">
        <v>3</v>
      </c>
      <c r="O242">
        <v>53.011124066237898</v>
      </c>
      <c r="P242">
        <v>3</v>
      </c>
      <c r="Q242">
        <v>3</v>
      </c>
      <c r="R242">
        <v>2</v>
      </c>
      <c r="S242" s="10">
        <v>80.8</v>
      </c>
      <c r="T242" s="8">
        <v>0.82289841219016902</v>
      </c>
      <c r="U242">
        <v>7.5957643648752104E-3</v>
      </c>
      <c r="V242">
        <v>-1.03137728776702</v>
      </c>
      <c r="W242">
        <v>0.38550820092816501</v>
      </c>
      <c r="X242">
        <v>2.70451479144465E-2</v>
      </c>
      <c r="Y242">
        <v>-1.13192030619081E-2</v>
      </c>
      <c r="Z242">
        <v>8.7304879775571304E-2</v>
      </c>
      <c r="AA242">
        <v>8.8725172209350497E-3</v>
      </c>
      <c r="AB242">
        <v>-4.5418899975194001E-2</v>
      </c>
      <c r="AC242">
        <v>-0.68484317603607703</v>
      </c>
      <c r="AD242" s="10">
        <v>1.31674010689244</v>
      </c>
      <c r="AE242" s="8">
        <v>0</v>
      </c>
      <c r="AF242">
        <v>0</v>
      </c>
      <c r="AG242">
        <v>0</v>
      </c>
      <c r="AH242">
        <v>0</v>
      </c>
      <c r="AI242">
        <v>0</v>
      </c>
      <c r="AJ242">
        <v>1</v>
      </c>
      <c r="AK242">
        <v>0</v>
      </c>
      <c r="AL242">
        <v>0</v>
      </c>
      <c r="AM242">
        <v>0</v>
      </c>
      <c r="AN242">
        <v>0</v>
      </c>
      <c r="AO242">
        <v>0</v>
      </c>
      <c r="AP242">
        <v>0</v>
      </c>
      <c r="AQ242">
        <v>0</v>
      </c>
      <c r="AR242">
        <v>0</v>
      </c>
      <c r="AS242">
        <v>0</v>
      </c>
      <c r="AT242">
        <v>0</v>
      </c>
      <c r="AU242">
        <v>0</v>
      </c>
      <c r="AV242">
        <v>0</v>
      </c>
      <c r="AW242">
        <v>0</v>
      </c>
      <c r="AX242">
        <v>0</v>
      </c>
      <c r="AY242">
        <v>0</v>
      </c>
      <c r="AZ242">
        <v>1</v>
      </c>
      <c r="BA242">
        <v>1</v>
      </c>
      <c r="BB242">
        <v>0</v>
      </c>
      <c r="BC242">
        <v>1</v>
      </c>
      <c r="BD242">
        <v>0</v>
      </c>
      <c r="BE242">
        <v>0</v>
      </c>
      <c r="BF242">
        <v>1</v>
      </c>
      <c r="BG242">
        <v>0</v>
      </c>
      <c r="BH242">
        <v>0</v>
      </c>
      <c r="BI242">
        <v>0</v>
      </c>
      <c r="BJ242">
        <v>1</v>
      </c>
      <c r="BK242">
        <v>0</v>
      </c>
      <c r="BL242">
        <v>0</v>
      </c>
      <c r="BM242">
        <v>0</v>
      </c>
      <c r="BN242">
        <v>1</v>
      </c>
      <c r="BO242">
        <v>0</v>
      </c>
      <c r="BP242">
        <v>0</v>
      </c>
      <c r="BQ242">
        <v>0</v>
      </c>
      <c r="BR242">
        <v>1</v>
      </c>
      <c r="BS242">
        <v>0</v>
      </c>
      <c r="BT242" s="10">
        <v>0</v>
      </c>
      <c r="BU242">
        <v>-4.2648743800000002</v>
      </c>
      <c r="BV242">
        <v>0.17994256</v>
      </c>
      <c r="BW242">
        <v>2.5512239999999999E-2</v>
      </c>
      <c r="BX242">
        <v>1.7140852600000001</v>
      </c>
      <c r="BY242">
        <v>1.2451467300000001</v>
      </c>
      <c r="BZ242">
        <v>4.38303536</v>
      </c>
      <c r="CA242">
        <v>1.0542348399999999</v>
      </c>
      <c r="CB242">
        <v>2.36271349</v>
      </c>
      <c r="CC242">
        <v>0</v>
      </c>
      <c r="CD242">
        <v>1.26633956</v>
      </c>
      <c r="CE242">
        <v>1.2966537600000001</v>
      </c>
      <c r="CF242">
        <v>-0.34830556000000001</v>
      </c>
      <c r="CG242">
        <v>0.60595251999999999</v>
      </c>
      <c r="CH242">
        <v>-0.27080598</v>
      </c>
      <c r="CI242">
        <v>0.69837139000000004</v>
      </c>
      <c r="CJ242">
        <v>2.3914729999999999E-2</v>
      </c>
      <c r="CK242">
        <v>-0.35324707</v>
      </c>
      <c r="CL242">
        <v>-4.8291489999999999E-2</v>
      </c>
      <c r="CM242">
        <v>0.58076517999999999</v>
      </c>
      <c r="CN242">
        <v>0.72541518999999999</v>
      </c>
      <c r="CO242">
        <v>-0.20022939000000001</v>
      </c>
      <c r="CP242">
        <v>-0.43475793000000001</v>
      </c>
      <c r="CQ242">
        <v>0.34422587999999998</v>
      </c>
      <c r="CR242">
        <v>-0.48495226000000002</v>
      </c>
      <c r="CS242">
        <v>0.18250256000000001</v>
      </c>
      <c r="CT242">
        <v>-0.16623276000000001</v>
      </c>
      <c r="CU242">
        <v>-9.4743999999999995E-2</v>
      </c>
      <c r="CV242">
        <v>-1.1689752</v>
      </c>
      <c r="CW242">
        <v>-0.52188942000000005</v>
      </c>
      <c r="CX242">
        <v>0.65815442999999996</v>
      </c>
      <c r="CY242">
        <v>9.3649330000000003E-2</v>
      </c>
      <c r="CZ242">
        <v>-0.16819777</v>
      </c>
      <c r="DA242">
        <v>-0.25450494000000001</v>
      </c>
      <c r="DB242">
        <v>0.25513289</v>
      </c>
      <c r="DC242">
        <v>2.5920289999999999E-2</v>
      </c>
      <c r="DD242">
        <v>-2.5292350000000002E-2</v>
      </c>
      <c r="DE242">
        <v>0.26950531</v>
      </c>
      <c r="DF242">
        <v>-0.26887736000000001</v>
      </c>
      <c r="DG242">
        <v>0.1029841</v>
      </c>
      <c r="DH242">
        <v>-0.10235616</v>
      </c>
      <c r="DI242">
        <v>-0.19042195000000001</v>
      </c>
      <c r="DJ242">
        <v>7.7531719999999998E-2</v>
      </c>
      <c r="DK242">
        <v>-0.19522661999999999</v>
      </c>
      <c r="DL242">
        <v>-0.13095082</v>
      </c>
      <c r="DM242">
        <v>-6.0513240000000003E-2</v>
      </c>
      <c r="DN242">
        <v>0.50020885000000004</v>
      </c>
      <c r="DO242">
        <v>0.35778246000000002</v>
      </c>
      <c r="DP242">
        <v>-0.64273818000000005</v>
      </c>
      <c r="DQ242">
        <v>0.94671483000000001</v>
      </c>
      <c r="DR242">
        <v>-0.66113116000000005</v>
      </c>
      <c r="DS242">
        <v>7.7932630000000003E-2</v>
      </c>
      <c r="DT242">
        <v>-0.79014932000000004</v>
      </c>
      <c r="DU242">
        <v>1.3610861400000001</v>
      </c>
      <c r="DV242" s="10">
        <v>-0.64824150000000003</v>
      </c>
      <c r="DW242" s="8" t="s">
        <v>1423</v>
      </c>
      <c r="DX242" t="s">
        <v>1424</v>
      </c>
      <c r="DY242" s="10" t="s">
        <v>1425</v>
      </c>
      <c r="DZ242" s="20">
        <v>37878</v>
      </c>
      <c r="EA242" s="21">
        <v>38148</v>
      </c>
      <c r="EB242" t="s">
        <v>1426</v>
      </c>
      <c r="EC242" s="22">
        <v>44666</v>
      </c>
      <c r="ED242" t="b">
        <f t="shared" si="10"/>
        <v>1</v>
      </c>
    </row>
    <row r="243" spans="1:134" x14ac:dyDescent="0.2">
      <c r="A243" s="8" t="s">
        <v>1427</v>
      </c>
      <c r="B243" s="8" t="s">
        <v>168</v>
      </c>
      <c r="C243" s="8" t="s">
        <v>120</v>
      </c>
      <c r="D243" s="2" t="s">
        <v>1428</v>
      </c>
      <c r="E243" s="4">
        <v>0.46686087503889101</v>
      </c>
      <c r="F243" s="28" t="b">
        <v>0</v>
      </c>
      <c r="G243" s="29">
        <f t="shared" si="11"/>
        <v>0.95087135949296098</v>
      </c>
      <c r="H243" s="5" t="b">
        <f t="shared" si="9"/>
        <v>1</v>
      </c>
      <c r="I243" s="8">
        <v>64</v>
      </c>
      <c r="J243">
        <v>1</v>
      </c>
      <c r="K243">
        <v>30</v>
      </c>
      <c r="L243">
        <v>3631</v>
      </c>
      <c r="M243">
        <v>7</v>
      </c>
      <c r="N243">
        <v>1</v>
      </c>
      <c r="O243">
        <v>80.097104186112205</v>
      </c>
      <c r="P243">
        <v>1</v>
      </c>
      <c r="Q243">
        <v>3</v>
      </c>
      <c r="R243">
        <v>5</v>
      </c>
      <c r="S243" s="10">
        <v>79.8</v>
      </c>
      <c r="T243" s="8">
        <v>1.0107747620052701</v>
      </c>
      <c r="U243">
        <v>7.5957643648752104E-3</v>
      </c>
      <c r="V243">
        <v>0.38987547332752898</v>
      </c>
      <c r="W243">
        <v>2.48619245098502</v>
      </c>
      <c r="X243">
        <v>0.66340156943083595</v>
      </c>
      <c r="Y243">
        <v>-1.4044518876044501</v>
      </c>
      <c r="Z243">
        <v>1.0193522926026399</v>
      </c>
      <c r="AA243">
        <v>-1.4107302381286499</v>
      </c>
      <c r="AB243">
        <v>-4.5418899975194001E-2</v>
      </c>
      <c r="AC243">
        <v>1.42236659638262</v>
      </c>
      <c r="AD243" s="10">
        <v>1.10096950355078</v>
      </c>
      <c r="AE243" s="8">
        <v>0</v>
      </c>
      <c r="AF243">
        <v>0</v>
      </c>
      <c r="AG243">
        <v>0</v>
      </c>
      <c r="AH243">
        <v>0</v>
      </c>
      <c r="AI243">
        <v>0</v>
      </c>
      <c r="AJ243">
        <v>0</v>
      </c>
      <c r="AK243">
        <v>0</v>
      </c>
      <c r="AL243">
        <v>0</v>
      </c>
      <c r="AM243">
        <v>0</v>
      </c>
      <c r="AN243">
        <v>0</v>
      </c>
      <c r="AO243">
        <v>0</v>
      </c>
      <c r="AP243">
        <v>0</v>
      </c>
      <c r="AQ243">
        <v>0</v>
      </c>
      <c r="AR243">
        <v>0</v>
      </c>
      <c r="AS243">
        <v>0</v>
      </c>
      <c r="AT243">
        <v>0</v>
      </c>
      <c r="AU243">
        <v>1</v>
      </c>
      <c r="AV243">
        <v>0</v>
      </c>
      <c r="AW243">
        <v>0</v>
      </c>
      <c r="AX243">
        <v>0</v>
      </c>
      <c r="AY243">
        <v>1</v>
      </c>
      <c r="AZ243">
        <v>0</v>
      </c>
      <c r="BA243">
        <v>1</v>
      </c>
      <c r="BB243">
        <v>0</v>
      </c>
      <c r="BC243">
        <v>1</v>
      </c>
      <c r="BD243">
        <v>0</v>
      </c>
      <c r="BE243">
        <v>0</v>
      </c>
      <c r="BF243">
        <v>1</v>
      </c>
      <c r="BG243">
        <v>0</v>
      </c>
      <c r="BH243">
        <v>1</v>
      </c>
      <c r="BI243">
        <v>0</v>
      </c>
      <c r="BJ243">
        <v>0</v>
      </c>
      <c r="BK243">
        <v>0</v>
      </c>
      <c r="BL243">
        <v>0</v>
      </c>
      <c r="BM243">
        <v>0</v>
      </c>
      <c r="BN243">
        <v>0</v>
      </c>
      <c r="BO243">
        <v>0</v>
      </c>
      <c r="BP243">
        <v>1</v>
      </c>
      <c r="BQ243">
        <v>0</v>
      </c>
      <c r="BR243">
        <v>1</v>
      </c>
      <c r="BS243">
        <v>0</v>
      </c>
      <c r="BT243" s="10">
        <v>0</v>
      </c>
      <c r="BU243">
        <v>-4.2648743800000002</v>
      </c>
      <c r="BV243">
        <v>0.17994256</v>
      </c>
      <c r="BW243">
        <v>2.5512239999999999E-2</v>
      </c>
      <c r="BX243">
        <v>1.7140852600000001</v>
      </c>
      <c r="BY243">
        <v>1.2451467300000001</v>
      </c>
      <c r="BZ243">
        <v>4.38303536</v>
      </c>
      <c r="CA243">
        <v>1.0542348399999999</v>
      </c>
      <c r="CB243">
        <v>2.36271349</v>
      </c>
      <c r="CC243">
        <v>0</v>
      </c>
      <c r="CD243">
        <v>1.26633956</v>
      </c>
      <c r="CE243">
        <v>1.2966537600000001</v>
      </c>
      <c r="CF243">
        <v>-0.34830556000000001</v>
      </c>
      <c r="CG243">
        <v>0.60595251999999999</v>
      </c>
      <c r="CH243">
        <v>-0.27080598</v>
      </c>
      <c r="CI243">
        <v>0.69837139000000004</v>
      </c>
      <c r="CJ243">
        <v>2.3914729999999999E-2</v>
      </c>
      <c r="CK243">
        <v>-0.35324707</v>
      </c>
      <c r="CL243">
        <v>-4.8291489999999999E-2</v>
      </c>
      <c r="CM243">
        <v>0.58076517999999999</v>
      </c>
      <c r="CN243">
        <v>0.72541518999999999</v>
      </c>
      <c r="CO243">
        <v>-0.20022939000000001</v>
      </c>
      <c r="CP243">
        <v>-0.43475793000000001</v>
      </c>
      <c r="CQ243">
        <v>0.34422587999999998</v>
      </c>
      <c r="CR243">
        <v>-0.48495226000000002</v>
      </c>
      <c r="CS243">
        <v>0.18250256000000001</v>
      </c>
      <c r="CT243">
        <v>-0.16623276000000001</v>
      </c>
      <c r="CU243">
        <v>-9.4743999999999995E-2</v>
      </c>
      <c r="CV243">
        <v>-1.1689752</v>
      </c>
      <c r="CW243">
        <v>-0.52188942000000005</v>
      </c>
      <c r="CX243">
        <v>0.65815442999999996</v>
      </c>
      <c r="CY243">
        <v>9.3649330000000003E-2</v>
      </c>
      <c r="CZ243">
        <v>-0.16819777</v>
      </c>
      <c r="DA243">
        <v>-0.25450494000000001</v>
      </c>
      <c r="DB243">
        <v>0.25513289</v>
      </c>
      <c r="DC243">
        <v>2.5920289999999999E-2</v>
      </c>
      <c r="DD243">
        <v>-2.5292350000000002E-2</v>
      </c>
      <c r="DE243">
        <v>0.26950531</v>
      </c>
      <c r="DF243">
        <v>-0.26887736000000001</v>
      </c>
      <c r="DG243">
        <v>0.1029841</v>
      </c>
      <c r="DH243">
        <v>-0.10235616</v>
      </c>
      <c r="DI243">
        <v>-0.19042195000000001</v>
      </c>
      <c r="DJ243">
        <v>7.7531719999999998E-2</v>
      </c>
      <c r="DK243">
        <v>-0.19522661999999999</v>
      </c>
      <c r="DL243">
        <v>-0.13095082</v>
      </c>
      <c r="DM243">
        <v>-6.0513240000000003E-2</v>
      </c>
      <c r="DN243">
        <v>0.50020885000000004</v>
      </c>
      <c r="DO243">
        <v>0.35778246000000002</v>
      </c>
      <c r="DP243">
        <v>-0.64273818000000005</v>
      </c>
      <c r="DQ243">
        <v>0.94671483000000001</v>
      </c>
      <c r="DR243">
        <v>-0.66113116000000005</v>
      </c>
      <c r="DS243">
        <v>7.7932630000000003E-2</v>
      </c>
      <c r="DT243">
        <v>-0.79014932000000004</v>
      </c>
      <c r="DU243">
        <v>1.3610861400000001</v>
      </c>
      <c r="DV243" s="10">
        <v>-0.64824150000000003</v>
      </c>
      <c r="DW243" s="8" t="s">
        <v>1429</v>
      </c>
      <c r="DX243" t="s">
        <v>1430</v>
      </c>
      <c r="DY243" s="10" t="s">
        <v>1431</v>
      </c>
      <c r="DZ243" s="20">
        <v>35816</v>
      </c>
      <c r="EA243" s="21">
        <v>36786</v>
      </c>
      <c r="EB243" t="s">
        <v>1432</v>
      </c>
      <c r="EC243" s="22">
        <v>44154</v>
      </c>
      <c r="ED243" t="b">
        <f t="shared" si="10"/>
        <v>0</v>
      </c>
    </row>
    <row r="244" spans="1:134" x14ac:dyDescent="0.2">
      <c r="A244" s="8" t="s">
        <v>1433</v>
      </c>
      <c r="B244" s="8" t="s">
        <v>168</v>
      </c>
      <c r="C244" s="8" t="s">
        <v>188</v>
      </c>
      <c r="D244" s="2" t="s">
        <v>1434</v>
      </c>
      <c r="E244" s="4">
        <v>0.40832950617379998</v>
      </c>
      <c r="F244" s="28" t="b">
        <v>0</v>
      </c>
      <c r="G244" s="29">
        <f t="shared" si="11"/>
        <v>0.66978589887761342</v>
      </c>
      <c r="H244" s="5" t="b">
        <f t="shared" si="9"/>
        <v>1</v>
      </c>
      <c r="I244" s="8">
        <v>46</v>
      </c>
      <c r="J244">
        <v>1</v>
      </c>
      <c r="K244">
        <v>22</v>
      </c>
      <c r="L244">
        <v>2205</v>
      </c>
      <c r="M244">
        <v>8</v>
      </c>
      <c r="N244">
        <v>5</v>
      </c>
      <c r="O244">
        <v>47.498086420233498</v>
      </c>
      <c r="P244">
        <v>1</v>
      </c>
      <c r="Q244">
        <v>5</v>
      </c>
      <c r="R244">
        <v>2</v>
      </c>
      <c r="S244" s="10">
        <v>77.5</v>
      </c>
      <c r="T244" s="8">
        <v>-0.68011238633068705</v>
      </c>
      <c r="U244">
        <v>7.5957643648752104E-3</v>
      </c>
      <c r="V244">
        <v>-0.64376289837760303</v>
      </c>
      <c r="W244">
        <v>0.82383077474691202</v>
      </c>
      <c r="X244">
        <v>0.98157978018903103</v>
      </c>
      <c r="Y244">
        <v>1.38181348148064</v>
      </c>
      <c r="Z244">
        <v>-0.102402579656783</v>
      </c>
      <c r="AA244">
        <v>-1.4107302381286499</v>
      </c>
      <c r="AB244">
        <v>1.4079858992310099</v>
      </c>
      <c r="AC244">
        <v>-0.68484317603607703</v>
      </c>
      <c r="AD244" s="10">
        <v>0.60469711586498298</v>
      </c>
      <c r="AE244" s="8">
        <v>0</v>
      </c>
      <c r="AF244">
        <v>0</v>
      </c>
      <c r="AG244">
        <v>0</v>
      </c>
      <c r="AH244">
        <v>0</v>
      </c>
      <c r="AI244">
        <v>0</v>
      </c>
      <c r="AJ244">
        <v>0</v>
      </c>
      <c r="AK244">
        <v>0</v>
      </c>
      <c r="AL244">
        <v>0</v>
      </c>
      <c r="AM244">
        <v>0</v>
      </c>
      <c r="AN244">
        <v>0</v>
      </c>
      <c r="AO244">
        <v>0</v>
      </c>
      <c r="AP244">
        <v>0</v>
      </c>
      <c r="AQ244">
        <v>0</v>
      </c>
      <c r="AR244">
        <v>0</v>
      </c>
      <c r="AS244">
        <v>0</v>
      </c>
      <c r="AT244">
        <v>0</v>
      </c>
      <c r="AU244">
        <v>1</v>
      </c>
      <c r="AV244">
        <v>0</v>
      </c>
      <c r="AW244">
        <v>0</v>
      </c>
      <c r="AX244">
        <v>0</v>
      </c>
      <c r="AY244">
        <v>0</v>
      </c>
      <c r="AZ244">
        <v>1</v>
      </c>
      <c r="BA244">
        <v>1</v>
      </c>
      <c r="BB244">
        <v>0</v>
      </c>
      <c r="BC244">
        <v>0</v>
      </c>
      <c r="BD244">
        <v>1</v>
      </c>
      <c r="BE244">
        <v>1</v>
      </c>
      <c r="BF244">
        <v>0</v>
      </c>
      <c r="BG244">
        <v>1</v>
      </c>
      <c r="BH244">
        <v>0</v>
      </c>
      <c r="BI244">
        <v>0</v>
      </c>
      <c r="BJ244">
        <v>0</v>
      </c>
      <c r="BK244">
        <v>0</v>
      </c>
      <c r="BL244">
        <v>0</v>
      </c>
      <c r="BM244">
        <v>1</v>
      </c>
      <c r="BN244">
        <v>0</v>
      </c>
      <c r="BO244">
        <v>0</v>
      </c>
      <c r="BP244">
        <v>0</v>
      </c>
      <c r="BQ244">
        <v>0</v>
      </c>
      <c r="BR244">
        <v>1</v>
      </c>
      <c r="BS244">
        <v>0</v>
      </c>
      <c r="BT244" s="10">
        <v>0</v>
      </c>
      <c r="BU244">
        <v>-4.2648743800000002</v>
      </c>
      <c r="BV244">
        <v>0.17994256</v>
      </c>
      <c r="BW244">
        <v>2.5512239999999999E-2</v>
      </c>
      <c r="BX244">
        <v>1.7140852600000001</v>
      </c>
      <c r="BY244">
        <v>1.2451467300000001</v>
      </c>
      <c r="BZ244">
        <v>4.38303536</v>
      </c>
      <c r="CA244">
        <v>1.0542348399999999</v>
      </c>
      <c r="CB244">
        <v>2.36271349</v>
      </c>
      <c r="CC244">
        <v>0</v>
      </c>
      <c r="CD244">
        <v>1.26633956</v>
      </c>
      <c r="CE244">
        <v>1.2966537600000001</v>
      </c>
      <c r="CF244">
        <v>-0.34830556000000001</v>
      </c>
      <c r="CG244">
        <v>0.60595251999999999</v>
      </c>
      <c r="CH244">
        <v>-0.27080598</v>
      </c>
      <c r="CI244">
        <v>0.69837139000000004</v>
      </c>
      <c r="CJ244">
        <v>2.3914729999999999E-2</v>
      </c>
      <c r="CK244">
        <v>-0.35324707</v>
      </c>
      <c r="CL244">
        <v>-4.8291489999999999E-2</v>
      </c>
      <c r="CM244">
        <v>0.58076517999999999</v>
      </c>
      <c r="CN244">
        <v>0.72541518999999999</v>
      </c>
      <c r="CO244">
        <v>-0.20022939000000001</v>
      </c>
      <c r="CP244">
        <v>-0.43475793000000001</v>
      </c>
      <c r="CQ244">
        <v>0.34422587999999998</v>
      </c>
      <c r="CR244">
        <v>-0.48495226000000002</v>
      </c>
      <c r="CS244">
        <v>0.18250256000000001</v>
      </c>
      <c r="CT244">
        <v>-0.16623276000000001</v>
      </c>
      <c r="CU244">
        <v>-9.4743999999999995E-2</v>
      </c>
      <c r="CV244">
        <v>-1.1689752</v>
      </c>
      <c r="CW244">
        <v>-0.52188942000000005</v>
      </c>
      <c r="CX244">
        <v>0.65815442999999996</v>
      </c>
      <c r="CY244">
        <v>9.3649330000000003E-2</v>
      </c>
      <c r="CZ244">
        <v>-0.16819777</v>
      </c>
      <c r="DA244">
        <v>-0.25450494000000001</v>
      </c>
      <c r="DB244">
        <v>0.25513289</v>
      </c>
      <c r="DC244">
        <v>2.5920289999999999E-2</v>
      </c>
      <c r="DD244">
        <v>-2.5292350000000002E-2</v>
      </c>
      <c r="DE244">
        <v>0.26950531</v>
      </c>
      <c r="DF244">
        <v>-0.26887736000000001</v>
      </c>
      <c r="DG244">
        <v>0.1029841</v>
      </c>
      <c r="DH244">
        <v>-0.10235616</v>
      </c>
      <c r="DI244">
        <v>-0.19042195000000001</v>
      </c>
      <c r="DJ244">
        <v>7.7531719999999998E-2</v>
      </c>
      <c r="DK244">
        <v>-0.19522661999999999</v>
      </c>
      <c r="DL244">
        <v>-0.13095082</v>
      </c>
      <c r="DM244">
        <v>-6.0513240000000003E-2</v>
      </c>
      <c r="DN244">
        <v>0.50020885000000004</v>
      </c>
      <c r="DO244">
        <v>0.35778246000000002</v>
      </c>
      <c r="DP244">
        <v>-0.64273818000000005</v>
      </c>
      <c r="DQ244">
        <v>0.94671483000000001</v>
      </c>
      <c r="DR244">
        <v>-0.66113116000000005</v>
      </c>
      <c r="DS244">
        <v>7.7932630000000003E-2</v>
      </c>
      <c r="DT244">
        <v>-0.79014932000000004</v>
      </c>
      <c r="DU244">
        <v>1.3610861400000001</v>
      </c>
      <c r="DV244" s="10">
        <v>-0.64824150000000003</v>
      </c>
      <c r="DW244" s="8" t="s">
        <v>1435</v>
      </c>
      <c r="DX244" t="s">
        <v>1436</v>
      </c>
      <c r="DY244" s="10" t="s">
        <v>414</v>
      </c>
      <c r="DZ244" s="20">
        <v>37849</v>
      </c>
      <c r="EA244" s="21">
        <v>39126</v>
      </c>
      <c r="EB244" t="s">
        <v>1437</v>
      </c>
      <c r="EC244" s="22">
        <v>44793</v>
      </c>
      <c r="ED244" t="b">
        <f t="shared" si="10"/>
        <v>0</v>
      </c>
    </row>
    <row r="245" spans="1:134" x14ac:dyDescent="0.2">
      <c r="A245" s="8" t="s">
        <v>1438</v>
      </c>
      <c r="B245" s="8" t="s">
        <v>127</v>
      </c>
      <c r="C245" s="8" t="s">
        <v>363</v>
      </c>
      <c r="D245" s="2" t="s">
        <v>1439</v>
      </c>
      <c r="E245" s="4">
        <v>0.472510690109819</v>
      </c>
      <c r="F245" s="28" t="b">
        <v>0</v>
      </c>
      <c r="G245" s="29">
        <f t="shared" si="11"/>
        <v>1.0850457499054369E-4</v>
      </c>
      <c r="H245" s="5" t="b">
        <f t="shared" si="9"/>
        <v>0</v>
      </c>
      <c r="I245" s="8">
        <v>51</v>
      </c>
      <c r="J245">
        <v>0</v>
      </c>
      <c r="K245">
        <v>20</v>
      </c>
      <c r="L245">
        <v>811</v>
      </c>
      <c r="M245">
        <v>4</v>
      </c>
      <c r="N245">
        <v>5</v>
      </c>
      <c r="O245">
        <v>35.430345054909502</v>
      </c>
      <c r="P245">
        <v>4</v>
      </c>
      <c r="Q245">
        <v>1</v>
      </c>
      <c r="R245">
        <v>5</v>
      </c>
      <c r="S245" s="10">
        <v>77.7</v>
      </c>
      <c r="T245" s="8">
        <v>-0.21042151179292001</v>
      </c>
      <c r="U245">
        <v>-1.00517281761849</v>
      </c>
      <c r="V245">
        <v>-0.90217249130388599</v>
      </c>
      <c r="W245">
        <v>-0.80122685265556703</v>
      </c>
      <c r="X245">
        <v>-0.29113306284374801</v>
      </c>
      <c r="Y245">
        <v>1.38181348148064</v>
      </c>
      <c r="Z245">
        <v>-0.51766195252929803</v>
      </c>
      <c r="AA245">
        <v>0.71867389489572897</v>
      </c>
      <c r="AB245">
        <v>-1.4988236991813999</v>
      </c>
      <c r="AC245">
        <v>1.42236659638262</v>
      </c>
      <c r="AD245" s="10">
        <v>0.647851236533315</v>
      </c>
      <c r="AE245" s="8">
        <v>0</v>
      </c>
      <c r="AF245">
        <v>0</v>
      </c>
      <c r="AG245">
        <v>0</v>
      </c>
      <c r="AH245">
        <v>1</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0</v>
      </c>
      <c r="BB245">
        <v>1</v>
      </c>
      <c r="BC245">
        <v>1</v>
      </c>
      <c r="BD245">
        <v>0</v>
      </c>
      <c r="BE245">
        <v>0</v>
      </c>
      <c r="BF245">
        <v>1</v>
      </c>
      <c r="BG245">
        <v>0</v>
      </c>
      <c r="BH245">
        <v>1</v>
      </c>
      <c r="BI245">
        <v>0</v>
      </c>
      <c r="BJ245">
        <v>0</v>
      </c>
      <c r="BK245">
        <v>0</v>
      </c>
      <c r="BL245">
        <v>0</v>
      </c>
      <c r="BM245">
        <v>0</v>
      </c>
      <c r="BN245">
        <v>1</v>
      </c>
      <c r="BO245">
        <v>0</v>
      </c>
      <c r="BP245">
        <v>0</v>
      </c>
      <c r="BQ245">
        <v>0</v>
      </c>
      <c r="BR245">
        <v>1</v>
      </c>
      <c r="BS245">
        <v>0</v>
      </c>
      <c r="BT245" s="10">
        <v>0</v>
      </c>
      <c r="BU245">
        <v>-4.2648743800000002</v>
      </c>
      <c r="BV245">
        <v>0.17994256</v>
      </c>
      <c r="BW245">
        <v>2.5512239999999999E-2</v>
      </c>
      <c r="BX245">
        <v>1.7140852600000001</v>
      </c>
      <c r="BY245">
        <v>1.2451467300000001</v>
      </c>
      <c r="BZ245">
        <v>4.38303536</v>
      </c>
      <c r="CA245">
        <v>1.0542348399999999</v>
      </c>
      <c r="CB245">
        <v>2.36271349</v>
      </c>
      <c r="CC245">
        <v>0</v>
      </c>
      <c r="CD245">
        <v>1.26633956</v>
      </c>
      <c r="CE245">
        <v>1.2966537600000001</v>
      </c>
      <c r="CF245">
        <v>-0.34830556000000001</v>
      </c>
      <c r="CG245">
        <v>0.60595251999999999</v>
      </c>
      <c r="CH245">
        <v>-0.27080598</v>
      </c>
      <c r="CI245">
        <v>0.69837139000000004</v>
      </c>
      <c r="CJ245">
        <v>2.3914729999999999E-2</v>
      </c>
      <c r="CK245">
        <v>-0.35324707</v>
      </c>
      <c r="CL245">
        <v>-4.8291489999999999E-2</v>
      </c>
      <c r="CM245">
        <v>0.58076517999999999</v>
      </c>
      <c r="CN245">
        <v>0.72541518999999999</v>
      </c>
      <c r="CO245">
        <v>-0.20022939000000001</v>
      </c>
      <c r="CP245">
        <v>-0.43475793000000001</v>
      </c>
      <c r="CQ245">
        <v>0.34422587999999998</v>
      </c>
      <c r="CR245">
        <v>-0.48495226000000002</v>
      </c>
      <c r="CS245">
        <v>0.18250256000000001</v>
      </c>
      <c r="CT245">
        <v>-0.16623276000000001</v>
      </c>
      <c r="CU245">
        <v>-9.4743999999999995E-2</v>
      </c>
      <c r="CV245">
        <v>-1.1689752</v>
      </c>
      <c r="CW245">
        <v>-0.52188942000000005</v>
      </c>
      <c r="CX245">
        <v>0.65815442999999996</v>
      </c>
      <c r="CY245">
        <v>9.3649330000000003E-2</v>
      </c>
      <c r="CZ245">
        <v>-0.16819777</v>
      </c>
      <c r="DA245">
        <v>-0.25450494000000001</v>
      </c>
      <c r="DB245">
        <v>0.25513289</v>
      </c>
      <c r="DC245">
        <v>2.5920289999999999E-2</v>
      </c>
      <c r="DD245">
        <v>-2.5292350000000002E-2</v>
      </c>
      <c r="DE245">
        <v>0.26950531</v>
      </c>
      <c r="DF245">
        <v>-0.26887736000000001</v>
      </c>
      <c r="DG245">
        <v>0.1029841</v>
      </c>
      <c r="DH245">
        <v>-0.10235616</v>
      </c>
      <c r="DI245">
        <v>-0.19042195000000001</v>
      </c>
      <c r="DJ245">
        <v>7.7531719999999998E-2</v>
      </c>
      <c r="DK245">
        <v>-0.19522661999999999</v>
      </c>
      <c r="DL245">
        <v>-0.13095082</v>
      </c>
      <c r="DM245">
        <v>-6.0513240000000003E-2</v>
      </c>
      <c r="DN245">
        <v>0.50020885000000004</v>
      </c>
      <c r="DO245">
        <v>0.35778246000000002</v>
      </c>
      <c r="DP245">
        <v>-0.64273818000000005</v>
      </c>
      <c r="DQ245">
        <v>0.94671483000000001</v>
      </c>
      <c r="DR245">
        <v>-0.66113116000000005</v>
      </c>
      <c r="DS245">
        <v>7.7932630000000003E-2</v>
      </c>
      <c r="DT245">
        <v>-0.79014932000000004</v>
      </c>
      <c r="DU245">
        <v>1.3610861400000001</v>
      </c>
      <c r="DV245" s="10">
        <v>-0.64824150000000003</v>
      </c>
      <c r="DW245" s="8" t="s">
        <v>1440</v>
      </c>
      <c r="DX245" t="s">
        <v>1441</v>
      </c>
      <c r="DY245" s="10" t="s">
        <v>354</v>
      </c>
      <c r="DZ245" s="20">
        <v>34597</v>
      </c>
      <c r="EA245" s="21">
        <v>36208</v>
      </c>
      <c r="EB245" t="s">
        <v>1442</v>
      </c>
      <c r="EC245" s="22">
        <v>45287</v>
      </c>
      <c r="ED245" t="b">
        <f t="shared" si="10"/>
        <v>1</v>
      </c>
    </row>
    <row r="246" spans="1:134" x14ac:dyDescent="0.2">
      <c r="A246" s="8" t="s">
        <v>1443</v>
      </c>
      <c r="B246" s="8" t="s">
        <v>127</v>
      </c>
      <c r="C246" s="8" t="s">
        <v>154</v>
      </c>
      <c r="D246" s="2" t="s">
        <v>1444</v>
      </c>
      <c r="E246" s="4">
        <v>0.53716510555016495</v>
      </c>
      <c r="F246" s="28" t="b">
        <v>0</v>
      </c>
      <c r="G246" s="29">
        <f t="shared" si="11"/>
        <v>1.3636213675567981E-3</v>
      </c>
      <c r="H246" s="5" t="b">
        <f t="shared" si="9"/>
        <v>0</v>
      </c>
      <c r="I246" s="8">
        <v>41</v>
      </c>
      <c r="J246">
        <v>1</v>
      </c>
      <c r="K246">
        <v>36</v>
      </c>
      <c r="L246">
        <v>2609</v>
      </c>
      <c r="M246">
        <v>4</v>
      </c>
      <c r="N246">
        <v>2</v>
      </c>
      <c r="O246">
        <v>40.249219441749403</v>
      </c>
      <c r="P246">
        <v>4</v>
      </c>
      <c r="Q246">
        <v>2</v>
      </c>
      <c r="R246">
        <v>1</v>
      </c>
      <c r="S246" s="10">
        <v>79</v>
      </c>
      <c r="T246" s="8">
        <v>-1.1498032608684501</v>
      </c>
      <c r="U246">
        <v>7.5957643648752104E-3</v>
      </c>
      <c r="V246">
        <v>1.1651042521063699</v>
      </c>
      <c r="W246">
        <v>1.29479439129684</v>
      </c>
      <c r="X246">
        <v>-0.29113306284374801</v>
      </c>
      <c r="Y246">
        <v>-0.70788554533318204</v>
      </c>
      <c r="Z246">
        <v>-0.35184113359954</v>
      </c>
      <c r="AA246">
        <v>0.71867389489572897</v>
      </c>
      <c r="AB246">
        <v>-0.772121299578298</v>
      </c>
      <c r="AC246">
        <v>-1.38724643350897</v>
      </c>
      <c r="AD246" s="10">
        <v>0.92835302087746396</v>
      </c>
      <c r="AE246" s="8">
        <v>0</v>
      </c>
      <c r="AF246">
        <v>1</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1</v>
      </c>
      <c r="BA246">
        <v>1</v>
      </c>
      <c r="BB246">
        <v>0</v>
      </c>
      <c r="BC246">
        <v>0</v>
      </c>
      <c r="BD246">
        <v>1</v>
      </c>
      <c r="BE246">
        <v>1</v>
      </c>
      <c r="BF246">
        <v>0</v>
      </c>
      <c r="BG246">
        <v>0</v>
      </c>
      <c r="BH246">
        <v>0</v>
      </c>
      <c r="BI246">
        <v>0</v>
      </c>
      <c r="BJ246">
        <v>0</v>
      </c>
      <c r="BK246">
        <v>1</v>
      </c>
      <c r="BL246">
        <v>0</v>
      </c>
      <c r="BM246">
        <v>1</v>
      </c>
      <c r="BN246">
        <v>0</v>
      </c>
      <c r="BO246">
        <v>0</v>
      </c>
      <c r="BP246">
        <v>0</v>
      </c>
      <c r="BQ246">
        <v>1</v>
      </c>
      <c r="BR246">
        <v>0</v>
      </c>
      <c r="BS246">
        <v>0</v>
      </c>
      <c r="BT246" s="10">
        <v>0</v>
      </c>
      <c r="BU246">
        <v>-4.2648743800000002</v>
      </c>
      <c r="BV246">
        <v>0.17994256</v>
      </c>
      <c r="BW246">
        <v>2.5512239999999999E-2</v>
      </c>
      <c r="BX246">
        <v>1.7140852600000001</v>
      </c>
      <c r="BY246">
        <v>1.2451467300000001</v>
      </c>
      <c r="BZ246">
        <v>4.38303536</v>
      </c>
      <c r="CA246">
        <v>1.0542348399999999</v>
      </c>
      <c r="CB246">
        <v>2.36271349</v>
      </c>
      <c r="CC246">
        <v>0</v>
      </c>
      <c r="CD246">
        <v>1.26633956</v>
      </c>
      <c r="CE246">
        <v>1.2966537600000001</v>
      </c>
      <c r="CF246">
        <v>-0.34830556000000001</v>
      </c>
      <c r="CG246">
        <v>0.60595251999999999</v>
      </c>
      <c r="CH246">
        <v>-0.27080598</v>
      </c>
      <c r="CI246">
        <v>0.69837139000000004</v>
      </c>
      <c r="CJ246">
        <v>2.3914729999999999E-2</v>
      </c>
      <c r="CK246">
        <v>-0.35324707</v>
      </c>
      <c r="CL246">
        <v>-4.8291489999999999E-2</v>
      </c>
      <c r="CM246">
        <v>0.58076517999999999</v>
      </c>
      <c r="CN246">
        <v>0.72541518999999999</v>
      </c>
      <c r="CO246">
        <v>-0.20022939000000001</v>
      </c>
      <c r="CP246">
        <v>-0.43475793000000001</v>
      </c>
      <c r="CQ246">
        <v>0.34422587999999998</v>
      </c>
      <c r="CR246">
        <v>-0.48495226000000002</v>
      </c>
      <c r="CS246">
        <v>0.18250256000000001</v>
      </c>
      <c r="CT246">
        <v>-0.16623276000000001</v>
      </c>
      <c r="CU246">
        <v>-9.4743999999999995E-2</v>
      </c>
      <c r="CV246">
        <v>-1.1689752</v>
      </c>
      <c r="CW246">
        <v>-0.52188942000000005</v>
      </c>
      <c r="CX246">
        <v>0.65815442999999996</v>
      </c>
      <c r="CY246">
        <v>9.3649330000000003E-2</v>
      </c>
      <c r="CZ246">
        <v>-0.16819777</v>
      </c>
      <c r="DA246">
        <v>-0.25450494000000001</v>
      </c>
      <c r="DB246">
        <v>0.25513289</v>
      </c>
      <c r="DC246">
        <v>2.5920289999999999E-2</v>
      </c>
      <c r="DD246">
        <v>-2.5292350000000002E-2</v>
      </c>
      <c r="DE246">
        <v>0.26950531</v>
      </c>
      <c r="DF246">
        <v>-0.26887736000000001</v>
      </c>
      <c r="DG246">
        <v>0.1029841</v>
      </c>
      <c r="DH246">
        <v>-0.10235616</v>
      </c>
      <c r="DI246">
        <v>-0.19042195000000001</v>
      </c>
      <c r="DJ246">
        <v>7.7531719999999998E-2</v>
      </c>
      <c r="DK246">
        <v>-0.19522661999999999</v>
      </c>
      <c r="DL246">
        <v>-0.13095082</v>
      </c>
      <c r="DM246">
        <v>-6.0513240000000003E-2</v>
      </c>
      <c r="DN246">
        <v>0.50020885000000004</v>
      </c>
      <c r="DO246">
        <v>0.35778246000000002</v>
      </c>
      <c r="DP246">
        <v>-0.64273818000000005</v>
      </c>
      <c r="DQ246">
        <v>0.94671483000000001</v>
      </c>
      <c r="DR246">
        <v>-0.66113116000000005</v>
      </c>
      <c r="DS246">
        <v>7.7932630000000003E-2</v>
      </c>
      <c r="DT246">
        <v>-0.79014932000000004</v>
      </c>
      <c r="DU246">
        <v>1.3610861400000001</v>
      </c>
      <c r="DV246" s="10">
        <v>-0.64824150000000003</v>
      </c>
      <c r="DW246" s="8" t="s">
        <v>1445</v>
      </c>
      <c r="DX246" t="s">
        <v>1446</v>
      </c>
      <c r="DY246" s="10" t="s">
        <v>1447</v>
      </c>
      <c r="DZ246" s="20">
        <v>34590</v>
      </c>
      <c r="EA246" s="21">
        <v>36202</v>
      </c>
      <c r="EB246" t="s">
        <v>1448</v>
      </c>
      <c r="EC246" s="22">
        <v>44875</v>
      </c>
      <c r="ED246" t="b">
        <f t="shared" si="10"/>
        <v>1</v>
      </c>
    </row>
    <row r="247" spans="1:134" x14ac:dyDescent="0.2">
      <c r="A247" s="8" t="s">
        <v>1449</v>
      </c>
      <c r="B247" s="8" t="s">
        <v>168</v>
      </c>
      <c r="C247" s="8" t="s">
        <v>181</v>
      </c>
      <c r="D247" s="2" t="s">
        <v>1450</v>
      </c>
      <c r="E247" s="4">
        <v>0.231784601751304</v>
      </c>
      <c r="F247" s="28" t="b">
        <v>0</v>
      </c>
      <c r="G247" s="29">
        <f t="shared" si="11"/>
        <v>3.6102549748571473E-2</v>
      </c>
      <c r="H247" s="5" t="b">
        <f t="shared" si="9"/>
        <v>0</v>
      </c>
      <c r="I247" s="8">
        <v>42</v>
      </c>
      <c r="J247">
        <v>1</v>
      </c>
      <c r="K247">
        <v>21</v>
      </c>
      <c r="L247">
        <v>2898</v>
      </c>
      <c r="M247">
        <v>9</v>
      </c>
      <c r="N247">
        <v>5</v>
      </c>
      <c r="O247">
        <v>18.3923008756522</v>
      </c>
      <c r="P247">
        <v>1</v>
      </c>
      <c r="Q247">
        <v>1</v>
      </c>
      <c r="R247">
        <v>1</v>
      </c>
      <c r="S247" s="10">
        <v>72.8</v>
      </c>
      <c r="T247" s="8">
        <v>-1.0558650859609</v>
      </c>
      <c r="U247">
        <v>7.5957643648752104E-3</v>
      </c>
      <c r="V247">
        <v>-0.77296769484074401</v>
      </c>
      <c r="W247">
        <v>1.63169658234369</v>
      </c>
      <c r="X247">
        <v>1.2997579909472201</v>
      </c>
      <c r="Y247">
        <v>1.38181348148064</v>
      </c>
      <c r="Z247">
        <v>-1.1039529018185199</v>
      </c>
      <c r="AA247">
        <v>-1.4107302381286499</v>
      </c>
      <c r="AB247">
        <v>-1.4988236991813999</v>
      </c>
      <c r="AC247">
        <v>-1.38724643350897</v>
      </c>
      <c r="AD247" s="10">
        <v>-0.40942471984078899</v>
      </c>
      <c r="AE247" s="8">
        <v>0</v>
      </c>
      <c r="AF247">
        <v>0</v>
      </c>
      <c r="AG247">
        <v>0</v>
      </c>
      <c r="AH247">
        <v>0</v>
      </c>
      <c r="AI247">
        <v>0</v>
      </c>
      <c r="AJ247">
        <v>1</v>
      </c>
      <c r="AK247">
        <v>0</v>
      </c>
      <c r="AL247">
        <v>0</v>
      </c>
      <c r="AM247">
        <v>0</v>
      </c>
      <c r="AN247">
        <v>0</v>
      </c>
      <c r="AO247">
        <v>0</v>
      </c>
      <c r="AP247">
        <v>0</v>
      </c>
      <c r="AQ247">
        <v>0</v>
      </c>
      <c r="AR247">
        <v>0</v>
      </c>
      <c r="AS247">
        <v>0</v>
      </c>
      <c r="AT247">
        <v>0</v>
      </c>
      <c r="AU247">
        <v>0</v>
      </c>
      <c r="AV247">
        <v>0</v>
      </c>
      <c r="AW247">
        <v>0</v>
      </c>
      <c r="AX247">
        <v>0</v>
      </c>
      <c r="AY247">
        <v>1</v>
      </c>
      <c r="AZ247">
        <v>0</v>
      </c>
      <c r="BA247">
        <v>0</v>
      </c>
      <c r="BB247">
        <v>1</v>
      </c>
      <c r="BC247">
        <v>0</v>
      </c>
      <c r="BD247">
        <v>1</v>
      </c>
      <c r="BE247">
        <v>1</v>
      </c>
      <c r="BF247">
        <v>0</v>
      </c>
      <c r="BG247">
        <v>1</v>
      </c>
      <c r="BH247">
        <v>0</v>
      </c>
      <c r="BI247">
        <v>0</v>
      </c>
      <c r="BJ247">
        <v>0</v>
      </c>
      <c r="BK247">
        <v>0</v>
      </c>
      <c r="BL247">
        <v>0</v>
      </c>
      <c r="BM247">
        <v>0</v>
      </c>
      <c r="BN247">
        <v>0</v>
      </c>
      <c r="BO247">
        <v>1</v>
      </c>
      <c r="BP247">
        <v>0</v>
      </c>
      <c r="BQ247">
        <v>0</v>
      </c>
      <c r="BR247">
        <v>1</v>
      </c>
      <c r="BS247">
        <v>0</v>
      </c>
      <c r="BT247" s="10">
        <v>0</v>
      </c>
      <c r="BU247">
        <v>-4.2648743800000002</v>
      </c>
      <c r="BV247">
        <v>0.17994256</v>
      </c>
      <c r="BW247">
        <v>2.5512239999999999E-2</v>
      </c>
      <c r="BX247">
        <v>1.7140852600000001</v>
      </c>
      <c r="BY247">
        <v>1.2451467300000001</v>
      </c>
      <c r="BZ247">
        <v>4.38303536</v>
      </c>
      <c r="CA247">
        <v>1.0542348399999999</v>
      </c>
      <c r="CB247">
        <v>2.36271349</v>
      </c>
      <c r="CC247">
        <v>0</v>
      </c>
      <c r="CD247">
        <v>1.26633956</v>
      </c>
      <c r="CE247">
        <v>1.2966537600000001</v>
      </c>
      <c r="CF247">
        <v>-0.34830556000000001</v>
      </c>
      <c r="CG247">
        <v>0.60595251999999999</v>
      </c>
      <c r="CH247">
        <v>-0.27080598</v>
      </c>
      <c r="CI247">
        <v>0.69837139000000004</v>
      </c>
      <c r="CJ247">
        <v>2.3914729999999999E-2</v>
      </c>
      <c r="CK247">
        <v>-0.35324707</v>
      </c>
      <c r="CL247">
        <v>-4.8291489999999999E-2</v>
      </c>
      <c r="CM247">
        <v>0.58076517999999999</v>
      </c>
      <c r="CN247">
        <v>0.72541518999999999</v>
      </c>
      <c r="CO247">
        <v>-0.20022939000000001</v>
      </c>
      <c r="CP247">
        <v>-0.43475793000000001</v>
      </c>
      <c r="CQ247">
        <v>0.34422587999999998</v>
      </c>
      <c r="CR247">
        <v>-0.48495226000000002</v>
      </c>
      <c r="CS247">
        <v>0.18250256000000001</v>
      </c>
      <c r="CT247">
        <v>-0.16623276000000001</v>
      </c>
      <c r="CU247">
        <v>-9.4743999999999995E-2</v>
      </c>
      <c r="CV247">
        <v>-1.1689752</v>
      </c>
      <c r="CW247">
        <v>-0.52188942000000005</v>
      </c>
      <c r="CX247">
        <v>0.65815442999999996</v>
      </c>
      <c r="CY247">
        <v>9.3649330000000003E-2</v>
      </c>
      <c r="CZ247">
        <v>-0.16819777</v>
      </c>
      <c r="DA247">
        <v>-0.25450494000000001</v>
      </c>
      <c r="DB247">
        <v>0.25513289</v>
      </c>
      <c r="DC247">
        <v>2.5920289999999999E-2</v>
      </c>
      <c r="DD247">
        <v>-2.5292350000000002E-2</v>
      </c>
      <c r="DE247">
        <v>0.26950531</v>
      </c>
      <c r="DF247">
        <v>-0.26887736000000001</v>
      </c>
      <c r="DG247">
        <v>0.1029841</v>
      </c>
      <c r="DH247">
        <v>-0.10235616</v>
      </c>
      <c r="DI247">
        <v>-0.19042195000000001</v>
      </c>
      <c r="DJ247">
        <v>7.7531719999999998E-2</v>
      </c>
      <c r="DK247">
        <v>-0.19522661999999999</v>
      </c>
      <c r="DL247">
        <v>-0.13095082</v>
      </c>
      <c r="DM247">
        <v>-6.0513240000000003E-2</v>
      </c>
      <c r="DN247">
        <v>0.50020885000000004</v>
      </c>
      <c r="DO247">
        <v>0.35778246000000002</v>
      </c>
      <c r="DP247">
        <v>-0.64273818000000005</v>
      </c>
      <c r="DQ247">
        <v>0.94671483000000001</v>
      </c>
      <c r="DR247">
        <v>-0.66113116000000005</v>
      </c>
      <c r="DS247">
        <v>7.7932630000000003E-2</v>
      </c>
      <c r="DT247">
        <v>-0.79014932000000004</v>
      </c>
      <c r="DU247">
        <v>1.3610861400000001</v>
      </c>
      <c r="DV247" s="10">
        <v>-0.64824150000000003</v>
      </c>
      <c r="DW247" s="8" t="s">
        <v>1451</v>
      </c>
      <c r="DX247" t="s">
        <v>1452</v>
      </c>
      <c r="DY247" s="10" t="s">
        <v>318</v>
      </c>
      <c r="DZ247" s="20">
        <v>35016</v>
      </c>
      <c r="EA247" s="21">
        <v>35171</v>
      </c>
      <c r="EB247" t="s">
        <v>1453</v>
      </c>
      <c r="EC247" s="22">
        <v>44860</v>
      </c>
      <c r="ED247" t="b">
        <f t="shared" si="10"/>
        <v>1</v>
      </c>
    </row>
    <row r="248" spans="1:134" x14ac:dyDescent="0.2">
      <c r="A248" s="8" t="s">
        <v>1454</v>
      </c>
      <c r="B248" s="8" t="s">
        <v>127</v>
      </c>
      <c r="C248" s="8" t="s">
        <v>209</v>
      </c>
      <c r="D248" s="2" t="s">
        <v>1455</v>
      </c>
      <c r="E248" s="4">
        <v>0.57927604864876303</v>
      </c>
      <c r="F248" s="28" t="b">
        <v>0</v>
      </c>
      <c r="G248" s="29">
        <f t="shared" si="11"/>
        <v>9.3969999963357115E-2</v>
      </c>
      <c r="H248" s="5" t="b">
        <f t="shared" si="9"/>
        <v>0</v>
      </c>
      <c r="I248" s="8">
        <v>55</v>
      </c>
      <c r="J248">
        <v>2</v>
      </c>
      <c r="K248">
        <v>14</v>
      </c>
      <c r="L248">
        <v>1571</v>
      </c>
      <c r="M248">
        <v>5</v>
      </c>
      <c r="N248">
        <v>1</v>
      </c>
      <c r="O248">
        <v>89.638024324381504</v>
      </c>
      <c r="P248">
        <v>5</v>
      </c>
      <c r="Q248">
        <v>4</v>
      </c>
      <c r="R248">
        <v>4</v>
      </c>
      <c r="S248" s="10">
        <v>77.599999999999994</v>
      </c>
      <c r="T248" s="8">
        <v>0.165331187837294</v>
      </c>
      <c r="U248">
        <v>1.0203643463482399</v>
      </c>
      <c r="V248">
        <v>-1.6774012700827301</v>
      </c>
      <c r="W248">
        <v>8.4744307190834395E-2</v>
      </c>
      <c r="X248">
        <v>2.70451479144465E-2</v>
      </c>
      <c r="Y248">
        <v>-1.4044518876044501</v>
      </c>
      <c r="Z248">
        <v>1.3476619897783599</v>
      </c>
      <c r="AA248">
        <v>1.4284752725705201</v>
      </c>
      <c r="AB248">
        <v>0.68128349962791002</v>
      </c>
      <c r="AC248">
        <v>0.71996333890972197</v>
      </c>
      <c r="AD248" s="10">
        <v>0.62627417619914705</v>
      </c>
      <c r="AE248" s="8">
        <v>0</v>
      </c>
      <c r="AF248">
        <v>0</v>
      </c>
      <c r="AG248">
        <v>0</v>
      </c>
      <c r="AH248">
        <v>0</v>
      </c>
      <c r="AI248">
        <v>0</v>
      </c>
      <c r="AJ248">
        <v>0</v>
      </c>
      <c r="AK248">
        <v>0</v>
      </c>
      <c r="AL248">
        <v>1</v>
      </c>
      <c r="AM248">
        <v>0</v>
      </c>
      <c r="AN248">
        <v>0</v>
      </c>
      <c r="AO248">
        <v>0</v>
      </c>
      <c r="AP248">
        <v>0</v>
      </c>
      <c r="AQ248">
        <v>0</v>
      </c>
      <c r="AR248">
        <v>0</v>
      </c>
      <c r="AS248">
        <v>0</v>
      </c>
      <c r="AT248">
        <v>0</v>
      </c>
      <c r="AU248">
        <v>0</v>
      </c>
      <c r="AV248">
        <v>0</v>
      </c>
      <c r="AW248">
        <v>0</v>
      </c>
      <c r="AX248">
        <v>0</v>
      </c>
      <c r="AY248">
        <v>0</v>
      </c>
      <c r="AZ248">
        <v>1</v>
      </c>
      <c r="BA248">
        <v>0</v>
      </c>
      <c r="BB248">
        <v>1</v>
      </c>
      <c r="BC248">
        <v>0</v>
      </c>
      <c r="BD248">
        <v>1</v>
      </c>
      <c r="BE248">
        <v>1</v>
      </c>
      <c r="BF248">
        <v>0</v>
      </c>
      <c r="BG248">
        <v>0</v>
      </c>
      <c r="BH248">
        <v>0</v>
      </c>
      <c r="BI248">
        <v>1</v>
      </c>
      <c r="BJ248">
        <v>0</v>
      </c>
      <c r="BK248">
        <v>0</v>
      </c>
      <c r="BL248">
        <v>0</v>
      </c>
      <c r="BM248">
        <v>0</v>
      </c>
      <c r="BN248">
        <v>1</v>
      </c>
      <c r="BO248">
        <v>0</v>
      </c>
      <c r="BP248">
        <v>0</v>
      </c>
      <c r="BQ248">
        <v>0</v>
      </c>
      <c r="BR248">
        <v>0</v>
      </c>
      <c r="BS248">
        <v>1</v>
      </c>
      <c r="BT248" s="10">
        <v>0</v>
      </c>
      <c r="BU248">
        <v>-4.2648743800000002</v>
      </c>
      <c r="BV248">
        <v>0.17994256</v>
      </c>
      <c r="BW248">
        <v>2.5512239999999999E-2</v>
      </c>
      <c r="BX248">
        <v>1.7140852600000001</v>
      </c>
      <c r="BY248">
        <v>1.2451467300000001</v>
      </c>
      <c r="BZ248">
        <v>4.38303536</v>
      </c>
      <c r="CA248">
        <v>1.0542348399999999</v>
      </c>
      <c r="CB248">
        <v>2.36271349</v>
      </c>
      <c r="CC248">
        <v>0</v>
      </c>
      <c r="CD248">
        <v>1.26633956</v>
      </c>
      <c r="CE248">
        <v>1.2966537600000001</v>
      </c>
      <c r="CF248">
        <v>-0.34830556000000001</v>
      </c>
      <c r="CG248">
        <v>0.60595251999999999</v>
      </c>
      <c r="CH248">
        <v>-0.27080598</v>
      </c>
      <c r="CI248">
        <v>0.69837139000000004</v>
      </c>
      <c r="CJ248">
        <v>2.3914729999999999E-2</v>
      </c>
      <c r="CK248">
        <v>-0.35324707</v>
      </c>
      <c r="CL248">
        <v>-4.8291489999999999E-2</v>
      </c>
      <c r="CM248">
        <v>0.58076517999999999</v>
      </c>
      <c r="CN248">
        <v>0.72541518999999999</v>
      </c>
      <c r="CO248">
        <v>-0.20022939000000001</v>
      </c>
      <c r="CP248">
        <v>-0.43475793000000001</v>
      </c>
      <c r="CQ248">
        <v>0.34422587999999998</v>
      </c>
      <c r="CR248">
        <v>-0.48495226000000002</v>
      </c>
      <c r="CS248">
        <v>0.18250256000000001</v>
      </c>
      <c r="CT248">
        <v>-0.16623276000000001</v>
      </c>
      <c r="CU248">
        <v>-9.4743999999999995E-2</v>
      </c>
      <c r="CV248">
        <v>-1.1689752</v>
      </c>
      <c r="CW248">
        <v>-0.52188942000000005</v>
      </c>
      <c r="CX248">
        <v>0.65815442999999996</v>
      </c>
      <c r="CY248">
        <v>9.3649330000000003E-2</v>
      </c>
      <c r="CZ248">
        <v>-0.16819777</v>
      </c>
      <c r="DA248">
        <v>-0.25450494000000001</v>
      </c>
      <c r="DB248">
        <v>0.25513289</v>
      </c>
      <c r="DC248">
        <v>2.5920289999999999E-2</v>
      </c>
      <c r="DD248">
        <v>-2.5292350000000002E-2</v>
      </c>
      <c r="DE248">
        <v>0.26950531</v>
      </c>
      <c r="DF248">
        <v>-0.26887736000000001</v>
      </c>
      <c r="DG248">
        <v>0.1029841</v>
      </c>
      <c r="DH248">
        <v>-0.10235616</v>
      </c>
      <c r="DI248">
        <v>-0.19042195000000001</v>
      </c>
      <c r="DJ248">
        <v>7.7531719999999998E-2</v>
      </c>
      <c r="DK248">
        <v>-0.19522661999999999</v>
      </c>
      <c r="DL248">
        <v>-0.13095082</v>
      </c>
      <c r="DM248">
        <v>-6.0513240000000003E-2</v>
      </c>
      <c r="DN248">
        <v>0.50020885000000004</v>
      </c>
      <c r="DO248">
        <v>0.35778246000000002</v>
      </c>
      <c r="DP248">
        <v>-0.64273818000000005</v>
      </c>
      <c r="DQ248">
        <v>0.94671483000000001</v>
      </c>
      <c r="DR248">
        <v>-0.66113116000000005</v>
      </c>
      <c r="DS248">
        <v>7.7932630000000003E-2</v>
      </c>
      <c r="DT248">
        <v>-0.79014932000000004</v>
      </c>
      <c r="DU248">
        <v>1.3610861400000001</v>
      </c>
      <c r="DV248" s="10">
        <v>-0.64824150000000003</v>
      </c>
      <c r="DW248" s="8" t="s">
        <v>1456</v>
      </c>
      <c r="DX248" t="s">
        <v>1457</v>
      </c>
      <c r="DY248" s="10" t="s">
        <v>454</v>
      </c>
      <c r="DZ248" s="20">
        <v>34867</v>
      </c>
      <c r="EA248" s="21">
        <v>39193</v>
      </c>
      <c r="EB248" t="s">
        <v>1458</v>
      </c>
      <c r="EC248" s="22">
        <v>44277</v>
      </c>
      <c r="ED248" t="b">
        <f t="shared" si="10"/>
        <v>1</v>
      </c>
    </row>
    <row r="249" spans="1:134" x14ac:dyDescent="0.2">
      <c r="A249" s="8" t="s">
        <v>1459</v>
      </c>
      <c r="B249" s="8" t="s">
        <v>127</v>
      </c>
      <c r="C249" s="8" t="s">
        <v>188</v>
      </c>
      <c r="D249" s="2" t="s">
        <v>1460</v>
      </c>
      <c r="E249" s="4">
        <v>0.79126588128821396</v>
      </c>
      <c r="F249" s="28" t="b">
        <v>1</v>
      </c>
      <c r="G249" s="29">
        <f t="shared" si="11"/>
        <v>1.4453584454717143E-4</v>
      </c>
      <c r="H249" s="5" t="b">
        <f t="shared" si="9"/>
        <v>0</v>
      </c>
      <c r="I249" s="8">
        <v>67</v>
      </c>
      <c r="J249">
        <v>0</v>
      </c>
      <c r="K249">
        <v>21</v>
      </c>
      <c r="L249">
        <v>1471</v>
      </c>
      <c r="M249">
        <v>0</v>
      </c>
      <c r="N249">
        <v>5</v>
      </c>
      <c r="O249">
        <v>61.466273977440601</v>
      </c>
      <c r="P249">
        <v>4</v>
      </c>
      <c r="Q249">
        <v>5</v>
      </c>
      <c r="R249">
        <v>5</v>
      </c>
      <c r="S249" s="10">
        <v>75.7</v>
      </c>
      <c r="T249" s="8">
        <v>1.2925892867279301</v>
      </c>
      <c r="U249">
        <v>-1.00517281761849</v>
      </c>
      <c r="V249">
        <v>-0.77296769484074401</v>
      </c>
      <c r="W249">
        <v>-3.1830845420534298E-2</v>
      </c>
      <c r="X249">
        <v>-1.5638459058765199</v>
      </c>
      <c r="Y249">
        <v>1.38181348148064</v>
      </c>
      <c r="Z249">
        <v>0.37825246834074</v>
      </c>
      <c r="AA249">
        <v>0.71867389489572897</v>
      </c>
      <c r="AB249">
        <v>1.4079858992310099</v>
      </c>
      <c r="AC249">
        <v>1.42236659638262</v>
      </c>
      <c r="AD249" s="10">
        <v>0.216310029850007</v>
      </c>
      <c r="AE249" s="8">
        <v>0</v>
      </c>
      <c r="AF249">
        <v>0</v>
      </c>
      <c r="AG249">
        <v>0</v>
      </c>
      <c r="AH249">
        <v>0</v>
      </c>
      <c r="AI249">
        <v>0</v>
      </c>
      <c r="AJ249">
        <v>0</v>
      </c>
      <c r="AK249">
        <v>0</v>
      </c>
      <c r="AL249">
        <v>0</v>
      </c>
      <c r="AM249">
        <v>0</v>
      </c>
      <c r="AN249">
        <v>0</v>
      </c>
      <c r="AO249">
        <v>0</v>
      </c>
      <c r="AP249">
        <v>0</v>
      </c>
      <c r="AQ249">
        <v>0</v>
      </c>
      <c r="AR249">
        <v>0</v>
      </c>
      <c r="AS249">
        <v>0</v>
      </c>
      <c r="AT249">
        <v>0</v>
      </c>
      <c r="AU249">
        <v>1</v>
      </c>
      <c r="AV249">
        <v>0</v>
      </c>
      <c r="AW249">
        <v>0</v>
      </c>
      <c r="AX249">
        <v>0</v>
      </c>
      <c r="AY249">
        <v>1</v>
      </c>
      <c r="AZ249">
        <v>0</v>
      </c>
      <c r="BA249">
        <v>0</v>
      </c>
      <c r="BB249">
        <v>1</v>
      </c>
      <c r="BC249">
        <v>0</v>
      </c>
      <c r="BD249">
        <v>1</v>
      </c>
      <c r="BE249">
        <v>1</v>
      </c>
      <c r="BF249">
        <v>0</v>
      </c>
      <c r="BG249">
        <v>1</v>
      </c>
      <c r="BH249">
        <v>0</v>
      </c>
      <c r="BI249">
        <v>0</v>
      </c>
      <c r="BJ249">
        <v>0</v>
      </c>
      <c r="BK249">
        <v>0</v>
      </c>
      <c r="BL249">
        <v>0</v>
      </c>
      <c r="BM249">
        <v>0</v>
      </c>
      <c r="BN249">
        <v>0</v>
      </c>
      <c r="BO249">
        <v>0</v>
      </c>
      <c r="BP249">
        <v>1</v>
      </c>
      <c r="BQ249">
        <v>0</v>
      </c>
      <c r="BR249">
        <v>0</v>
      </c>
      <c r="BS249">
        <v>0</v>
      </c>
      <c r="BT249" s="10">
        <v>1</v>
      </c>
      <c r="BU249">
        <v>-4.2648743800000002</v>
      </c>
      <c r="BV249">
        <v>0.17994256</v>
      </c>
      <c r="BW249">
        <v>2.5512239999999999E-2</v>
      </c>
      <c r="BX249">
        <v>1.7140852600000001</v>
      </c>
      <c r="BY249">
        <v>1.2451467300000001</v>
      </c>
      <c r="BZ249">
        <v>4.38303536</v>
      </c>
      <c r="CA249">
        <v>1.0542348399999999</v>
      </c>
      <c r="CB249">
        <v>2.36271349</v>
      </c>
      <c r="CC249">
        <v>0</v>
      </c>
      <c r="CD249">
        <v>1.26633956</v>
      </c>
      <c r="CE249">
        <v>1.2966537600000001</v>
      </c>
      <c r="CF249">
        <v>-0.34830556000000001</v>
      </c>
      <c r="CG249">
        <v>0.60595251999999999</v>
      </c>
      <c r="CH249">
        <v>-0.27080598</v>
      </c>
      <c r="CI249">
        <v>0.69837139000000004</v>
      </c>
      <c r="CJ249">
        <v>2.3914729999999999E-2</v>
      </c>
      <c r="CK249">
        <v>-0.35324707</v>
      </c>
      <c r="CL249">
        <v>-4.8291489999999999E-2</v>
      </c>
      <c r="CM249">
        <v>0.58076517999999999</v>
      </c>
      <c r="CN249">
        <v>0.72541518999999999</v>
      </c>
      <c r="CO249">
        <v>-0.20022939000000001</v>
      </c>
      <c r="CP249">
        <v>-0.43475793000000001</v>
      </c>
      <c r="CQ249">
        <v>0.34422587999999998</v>
      </c>
      <c r="CR249">
        <v>-0.48495226000000002</v>
      </c>
      <c r="CS249">
        <v>0.18250256000000001</v>
      </c>
      <c r="CT249">
        <v>-0.16623276000000001</v>
      </c>
      <c r="CU249">
        <v>-9.4743999999999995E-2</v>
      </c>
      <c r="CV249">
        <v>-1.1689752</v>
      </c>
      <c r="CW249">
        <v>-0.52188942000000005</v>
      </c>
      <c r="CX249">
        <v>0.65815442999999996</v>
      </c>
      <c r="CY249">
        <v>9.3649330000000003E-2</v>
      </c>
      <c r="CZ249">
        <v>-0.16819777</v>
      </c>
      <c r="DA249">
        <v>-0.25450494000000001</v>
      </c>
      <c r="DB249">
        <v>0.25513289</v>
      </c>
      <c r="DC249">
        <v>2.5920289999999999E-2</v>
      </c>
      <c r="DD249">
        <v>-2.5292350000000002E-2</v>
      </c>
      <c r="DE249">
        <v>0.26950531</v>
      </c>
      <c r="DF249">
        <v>-0.26887736000000001</v>
      </c>
      <c r="DG249">
        <v>0.1029841</v>
      </c>
      <c r="DH249">
        <v>-0.10235616</v>
      </c>
      <c r="DI249">
        <v>-0.19042195000000001</v>
      </c>
      <c r="DJ249">
        <v>7.7531719999999998E-2</v>
      </c>
      <c r="DK249">
        <v>-0.19522661999999999</v>
      </c>
      <c r="DL249">
        <v>-0.13095082</v>
      </c>
      <c r="DM249">
        <v>-6.0513240000000003E-2</v>
      </c>
      <c r="DN249">
        <v>0.50020885000000004</v>
      </c>
      <c r="DO249">
        <v>0.35778246000000002</v>
      </c>
      <c r="DP249">
        <v>-0.64273818000000005</v>
      </c>
      <c r="DQ249">
        <v>0.94671483000000001</v>
      </c>
      <c r="DR249">
        <v>-0.66113116000000005</v>
      </c>
      <c r="DS249">
        <v>7.7932630000000003E-2</v>
      </c>
      <c r="DT249">
        <v>-0.79014932000000004</v>
      </c>
      <c r="DU249">
        <v>1.3610861400000001</v>
      </c>
      <c r="DV249" s="10">
        <v>-0.64824150000000003</v>
      </c>
      <c r="DW249" s="8" t="s">
        <v>1461</v>
      </c>
      <c r="DX249" t="s">
        <v>1462</v>
      </c>
      <c r="DY249" s="10" t="s">
        <v>436</v>
      </c>
      <c r="DZ249" s="20">
        <v>36716</v>
      </c>
      <c r="EA249" s="21">
        <v>38760</v>
      </c>
      <c r="EB249" t="s">
        <v>1463</v>
      </c>
      <c r="EC249" s="22">
        <v>44218</v>
      </c>
      <c r="ED249" t="b">
        <f t="shared" si="10"/>
        <v>0</v>
      </c>
    </row>
    <row r="250" spans="1:134" x14ac:dyDescent="0.2">
      <c r="A250" s="8" t="s">
        <v>1464</v>
      </c>
      <c r="B250" s="8" t="s">
        <v>168</v>
      </c>
      <c r="C250" s="8" t="s">
        <v>128</v>
      </c>
      <c r="D250" s="2" t="s">
        <v>1465</v>
      </c>
      <c r="E250" s="4">
        <v>0.45895840950115602</v>
      </c>
      <c r="F250" s="28" t="b">
        <v>0</v>
      </c>
      <c r="G250" s="29">
        <f t="shared" si="11"/>
        <v>1.0444501356233588E-2</v>
      </c>
      <c r="H250" s="5" t="b">
        <f t="shared" si="9"/>
        <v>0</v>
      </c>
      <c r="I250" s="8">
        <v>63</v>
      </c>
      <c r="J250">
        <v>0</v>
      </c>
      <c r="K250">
        <v>28</v>
      </c>
      <c r="L250">
        <v>1663</v>
      </c>
      <c r="M250">
        <v>5</v>
      </c>
      <c r="N250">
        <v>1</v>
      </c>
      <c r="O250">
        <v>64.479204750578006</v>
      </c>
      <c r="P250">
        <v>2</v>
      </c>
      <c r="Q250">
        <v>3</v>
      </c>
      <c r="R250">
        <v>1</v>
      </c>
      <c r="S250" s="10">
        <v>72.900000000000006</v>
      </c>
      <c r="T250" s="8">
        <v>0.91683658709772198</v>
      </c>
      <c r="U250">
        <v>-1.00517281761849</v>
      </c>
      <c r="V250">
        <v>0.13146588040124599</v>
      </c>
      <c r="W250">
        <v>0.19199344759329301</v>
      </c>
      <c r="X250">
        <v>2.70451479144465E-2</v>
      </c>
      <c r="Y250">
        <v>-1.4044518876044501</v>
      </c>
      <c r="Z250">
        <v>0.48192951158235597</v>
      </c>
      <c r="AA250">
        <v>-0.70092886045385905</v>
      </c>
      <c r="AB250">
        <v>-4.5418899975194001E-2</v>
      </c>
      <c r="AC250">
        <v>-1.38724643350897</v>
      </c>
      <c r="AD250" s="10">
        <v>-0.38784765950662198</v>
      </c>
      <c r="AE250" s="8">
        <v>0</v>
      </c>
      <c r="AF250">
        <v>0</v>
      </c>
      <c r="AG250">
        <v>0</v>
      </c>
      <c r="AH250">
        <v>0</v>
      </c>
      <c r="AI250">
        <v>0</v>
      </c>
      <c r="AJ250">
        <v>0</v>
      </c>
      <c r="AK250">
        <v>1</v>
      </c>
      <c r="AL250">
        <v>0</v>
      </c>
      <c r="AM250">
        <v>0</v>
      </c>
      <c r="AN250">
        <v>0</v>
      </c>
      <c r="AO250">
        <v>0</v>
      </c>
      <c r="AP250">
        <v>0</v>
      </c>
      <c r="AQ250">
        <v>0</v>
      </c>
      <c r="AR250">
        <v>0</v>
      </c>
      <c r="AS250">
        <v>0</v>
      </c>
      <c r="AT250">
        <v>0</v>
      </c>
      <c r="AU250">
        <v>0</v>
      </c>
      <c r="AV250">
        <v>0</v>
      </c>
      <c r="AW250">
        <v>0</v>
      </c>
      <c r="AX250">
        <v>0</v>
      </c>
      <c r="AY250">
        <v>0</v>
      </c>
      <c r="AZ250">
        <v>1</v>
      </c>
      <c r="BA250">
        <v>1</v>
      </c>
      <c r="BB250">
        <v>0</v>
      </c>
      <c r="BC250">
        <v>1</v>
      </c>
      <c r="BD250">
        <v>0</v>
      </c>
      <c r="BE250">
        <v>0</v>
      </c>
      <c r="BF250">
        <v>1</v>
      </c>
      <c r="BG250">
        <v>0</v>
      </c>
      <c r="BH250">
        <v>0</v>
      </c>
      <c r="BI250">
        <v>0</v>
      </c>
      <c r="BJ250">
        <v>1</v>
      </c>
      <c r="BK250">
        <v>0</v>
      </c>
      <c r="BL250">
        <v>0</v>
      </c>
      <c r="BM250">
        <v>0</v>
      </c>
      <c r="BN250">
        <v>0</v>
      </c>
      <c r="BO250">
        <v>1</v>
      </c>
      <c r="BP250">
        <v>0</v>
      </c>
      <c r="BQ250">
        <v>0</v>
      </c>
      <c r="BR250">
        <v>1</v>
      </c>
      <c r="BS250">
        <v>0</v>
      </c>
      <c r="BT250" s="10">
        <v>0</v>
      </c>
      <c r="BU250">
        <v>-4.2648743800000002</v>
      </c>
      <c r="BV250">
        <v>0.17994256</v>
      </c>
      <c r="BW250">
        <v>2.5512239999999999E-2</v>
      </c>
      <c r="BX250">
        <v>1.7140852600000001</v>
      </c>
      <c r="BY250">
        <v>1.2451467300000001</v>
      </c>
      <c r="BZ250">
        <v>4.38303536</v>
      </c>
      <c r="CA250">
        <v>1.0542348399999999</v>
      </c>
      <c r="CB250">
        <v>2.36271349</v>
      </c>
      <c r="CC250">
        <v>0</v>
      </c>
      <c r="CD250">
        <v>1.26633956</v>
      </c>
      <c r="CE250">
        <v>1.2966537600000001</v>
      </c>
      <c r="CF250">
        <v>-0.34830556000000001</v>
      </c>
      <c r="CG250">
        <v>0.60595251999999999</v>
      </c>
      <c r="CH250">
        <v>-0.27080598</v>
      </c>
      <c r="CI250">
        <v>0.69837139000000004</v>
      </c>
      <c r="CJ250">
        <v>2.3914729999999999E-2</v>
      </c>
      <c r="CK250">
        <v>-0.35324707</v>
      </c>
      <c r="CL250">
        <v>-4.8291489999999999E-2</v>
      </c>
      <c r="CM250">
        <v>0.58076517999999999</v>
      </c>
      <c r="CN250">
        <v>0.72541518999999999</v>
      </c>
      <c r="CO250">
        <v>-0.20022939000000001</v>
      </c>
      <c r="CP250">
        <v>-0.43475793000000001</v>
      </c>
      <c r="CQ250">
        <v>0.34422587999999998</v>
      </c>
      <c r="CR250">
        <v>-0.48495226000000002</v>
      </c>
      <c r="CS250">
        <v>0.18250256000000001</v>
      </c>
      <c r="CT250">
        <v>-0.16623276000000001</v>
      </c>
      <c r="CU250">
        <v>-9.4743999999999995E-2</v>
      </c>
      <c r="CV250">
        <v>-1.1689752</v>
      </c>
      <c r="CW250">
        <v>-0.52188942000000005</v>
      </c>
      <c r="CX250">
        <v>0.65815442999999996</v>
      </c>
      <c r="CY250">
        <v>9.3649330000000003E-2</v>
      </c>
      <c r="CZ250">
        <v>-0.16819777</v>
      </c>
      <c r="DA250">
        <v>-0.25450494000000001</v>
      </c>
      <c r="DB250">
        <v>0.25513289</v>
      </c>
      <c r="DC250">
        <v>2.5920289999999999E-2</v>
      </c>
      <c r="DD250">
        <v>-2.5292350000000002E-2</v>
      </c>
      <c r="DE250">
        <v>0.26950531</v>
      </c>
      <c r="DF250">
        <v>-0.26887736000000001</v>
      </c>
      <c r="DG250">
        <v>0.1029841</v>
      </c>
      <c r="DH250">
        <v>-0.10235616</v>
      </c>
      <c r="DI250">
        <v>-0.19042195000000001</v>
      </c>
      <c r="DJ250">
        <v>7.7531719999999998E-2</v>
      </c>
      <c r="DK250">
        <v>-0.19522661999999999</v>
      </c>
      <c r="DL250">
        <v>-0.13095082</v>
      </c>
      <c r="DM250">
        <v>-6.0513240000000003E-2</v>
      </c>
      <c r="DN250">
        <v>0.50020885000000004</v>
      </c>
      <c r="DO250">
        <v>0.35778246000000002</v>
      </c>
      <c r="DP250">
        <v>-0.64273818000000005</v>
      </c>
      <c r="DQ250">
        <v>0.94671483000000001</v>
      </c>
      <c r="DR250">
        <v>-0.66113116000000005</v>
      </c>
      <c r="DS250">
        <v>7.7932630000000003E-2</v>
      </c>
      <c r="DT250">
        <v>-0.79014932000000004</v>
      </c>
      <c r="DU250">
        <v>1.3610861400000001</v>
      </c>
      <c r="DV250" s="10">
        <v>-0.64824150000000003</v>
      </c>
      <c r="DW250" s="8" t="s">
        <v>1466</v>
      </c>
      <c r="DX250" t="s">
        <v>1467</v>
      </c>
      <c r="DY250" s="10" t="s">
        <v>1431</v>
      </c>
      <c r="DZ250" s="20">
        <v>37514</v>
      </c>
      <c r="EA250" s="21">
        <v>38625</v>
      </c>
      <c r="EB250" t="s">
        <v>1468</v>
      </c>
      <c r="EC250" s="22">
        <v>44814</v>
      </c>
      <c r="ED250" t="b">
        <f t="shared" si="10"/>
        <v>1</v>
      </c>
    </row>
    <row r="251" spans="1:134" x14ac:dyDescent="0.2">
      <c r="A251" s="8" t="s">
        <v>1469</v>
      </c>
      <c r="B251" s="8" t="s">
        <v>127</v>
      </c>
      <c r="C251" s="8" t="s">
        <v>245</v>
      </c>
      <c r="D251" s="2" t="s">
        <v>1470</v>
      </c>
      <c r="E251" s="4">
        <v>0.49342527891228599</v>
      </c>
      <c r="F251" s="28" t="b">
        <v>0</v>
      </c>
      <c r="G251" s="29">
        <f t="shared" si="11"/>
        <v>0.97723205053036633</v>
      </c>
      <c r="H251" s="5" t="b">
        <f t="shared" si="9"/>
        <v>1</v>
      </c>
      <c r="I251" s="8">
        <v>44</v>
      </c>
      <c r="J251">
        <v>1</v>
      </c>
      <c r="K251">
        <v>34</v>
      </c>
      <c r="L251">
        <v>1907</v>
      </c>
      <c r="M251">
        <v>7</v>
      </c>
      <c r="N251">
        <v>2</v>
      </c>
      <c r="O251">
        <v>93.379306122809794</v>
      </c>
      <c r="P251">
        <v>1</v>
      </c>
      <c r="Q251">
        <v>5</v>
      </c>
      <c r="R251">
        <v>1</v>
      </c>
      <c r="S251" s="10">
        <v>68.5</v>
      </c>
      <c r="T251" s="8">
        <v>-0.86798873614579497</v>
      </c>
      <c r="U251">
        <v>7.5957643648752104E-3</v>
      </c>
      <c r="V251">
        <v>0.90669465918009495</v>
      </c>
      <c r="W251">
        <v>0.47643681996503301</v>
      </c>
      <c r="X251">
        <v>0.66340156943083595</v>
      </c>
      <c r="Y251">
        <v>-0.70788554533318204</v>
      </c>
      <c r="Z251">
        <v>1.4764020983308099</v>
      </c>
      <c r="AA251">
        <v>-1.4107302381286499</v>
      </c>
      <c r="AB251">
        <v>1.4079858992310099</v>
      </c>
      <c r="AC251">
        <v>-1.38724643350897</v>
      </c>
      <c r="AD251" s="10">
        <v>-1.3372383142099</v>
      </c>
      <c r="AE251" s="8">
        <v>0</v>
      </c>
      <c r="AF251">
        <v>0</v>
      </c>
      <c r="AG251">
        <v>1</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1</v>
      </c>
      <c r="BA251">
        <v>1</v>
      </c>
      <c r="BB251">
        <v>0</v>
      </c>
      <c r="BC251">
        <v>1</v>
      </c>
      <c r="BD251">
        <v>0</v>
      </c>
      <c r="BE251">
        <v>0</v>
      </c>
      <c r="BF251">
        <v>1</v>
      </c>
      <c r="BG251">
        <v>0</v>
      </c>
      <c r="BH251">
        <v>1</v>
      </c>
      <c r="BI251">
        <v>0</v>
      </c>
      <c r="BJ251">
        <v>0</v>
      </c>
      <c r="BK251">
        <v>0</v>
      </c>
      <c r="BL251">
        <v>0</v>
      </c>
      <c r="BM251">
        <v>0</v>
      </c>
      <c r="BN251">
        <v>1</v>
      </c>
      <c r="BO251">
        <v>0</v>
      </c>
      <c r="BP251">
        <v>0</v>
      </c>
      <c r="BQ251">
        <v>0</v>
      </c>
      <c r="BR251">
        <v>0</v>
      </c>
      <c r="BS251">
        <v>0</v>
      </c>
      <c r="BT251" s="10">
        <v>1</v>
      </c>
      <c r="BU251">
        <v>-4.2648743800000002</v>
      </c>
      <c r="BV251">
        <v>0.17994256</v>
      </c>
      <c r="BW251">
        <v>2.5512239999999999E-2</v>
      </c>
      <c r="BX251">
        <v>1.7140852600000001</v>
      </c>
      <c r="BY251">
        <v>1.2451467300000001</v>
      </c>
      <c r="BZ251">
        <v>4.38303536</v>
      </c>
      <c r="CA251">
        <v>1.0542348399999999</v>
      </c>
      <c r="CB251">
        <v>2.36271349</v>
      </c>
      <c r="CC251">
        <v>0</v>
      </c>
      <c r="CD251">
        <v>1.26633956</v>
      </c>
      <c r="CE251">
        <v>1.2966537600000001</v>
      </c>
      <c r="CF251">
        <v>-0.34830556000000001</v>
      </c>
      <c r="CG251">
        <v>0.60595251999999999</v>
      </c>
      <c r="CH251">
        <v>-0.27080598</v>
      </c>
      <c r="CI251">
        <v>0.69837139000000004</v>
      </c>
      <c r="CJ251">
        <v>2.3914729999999999E-2</v>
      </c>
      <c r="CK251">
        <v>-0.35324707</v>
      </c>
      <c r="CL251">
        <v>-4.8291489999999999E-2</v>
      </c>
      <c r="CM251">
        <v>0.58076517999999999</v>
      </c>
      <c r="CN251">
        <v>0.72541518999999999</v>
      </c>
      <c r="CO251">
        <v>-0.20022939000000001</v>
      </c>
      <c r="CP251">
        <v>-0.43475793000000001</v>
      </c>
      <c r="CQ251">
        <v>0.34422587999999998</v>
      </c>
      <c r="CR251">
        <v>-0.48495226000000002</v>
      </c>
      <c r="CS251">
        <v>0.18250256000000001</v>
      </c>
      <c r="CT251">
        <v>-0.16623276000000001</v>
      </c>
      <c r="CU251">
        <v>-9.4743999999999995E-2</v>
      </c>
      <c r="CV251">
        <v>-1.1689752</v>
      </c>
      <c r="CW251">
        <v>-0.52188942000000005</v>
      </c>
      <c r="CX251">
        <v>0.65815442999999996</v>
      </c>
      <c r="CY251">
        <v>9.3649330000000003E-2</v>
      </c>
      <c r="CZ251">
        <v>-0.16819777</v>
      </c>
      <c r="DA251">
        <v>-0.25450494000000001</v>
      </c>
      <c r="DB251">
        <v>0.25513289</v>
      </c>
      <c r="DC251">
        <v>2.5920289999999999E-2</v>
      </c>
      <c r="DD251">
        <v>-2.5292350000000002E-2</v>
      </c>
      <c r="DE251">
        <v>0.26950531</v>
      </c>
      <c r="DF251">
        <v>-0.26887736000000001</v>
      </c>
      <c r="DG251">
        <v>0.1029841</v>
      </c>
      <c r="DH251">
        <v>-0.10235616</v>
      </c>
      <c r="DI251">
        <v>-0.19042195000000001</v>
      </c>
      <c r="DJ251">
        <v>7.7531719999999998E-2</v>
      </c>
      <c r="DK251">
        <v>-0.19522661999999999</v>
      </c>
      <c r="DL251">
        <v>-0.13095082</v>
      </c>
      <c r="DM251">
        <v>-6.0513240000000003E-2</v>
      </c>
      <c r="DN251">
        <v>0.50020885000000004</v>
      </c>
      <c r="DO251">
        <v>0.35778246000000002</v>
      </c>
      <c r="DP251">
        <v>-0.64273818000000005</v>
      </c>
      <c r="DQ251">
        <v>0.94671483000000001</v>
      </c>
      <c r="DR251">
        <v>-0.66113116000000005</v>
      </c>
      <c r="DS251">
        <v>7.7932630000000003E-2</v>
      </c>
      <c r="DT251">
        <v>-0.79014932000000004</v>
      </c>
      <c r="DU251">
        <v>1.3610861400000001</v>
      </c>
      <c r="DV251" s="10">
        <v>-0.64824150000000003</v>
      </c>
      <c r="DW251" s="8" t="s">
        <v>1471</v>
      </c>
      <c r="DX251" t="s">
        <v>1472</v>
      </c>
      <c r="DY251" s="10" t="s">
        <v>789</v>
      </c>
      <c r="DZ251" s="20">
        <v>35585</v>
      </c>
      <c r="EA251" s="21">
        <v>38955</v>
      </c>
      <c r="EB251" t="s">
        <v>1473</v>
      </c>
      <c r="EC251" s="22">
        <v>44208</v>
      </c>
      <c r="ED251" t="b">
        <f t="shared" si="10"/>
        <v>0</v>
      </c>
    </row>
    <row r="252" spans="1:134" x14ac:dyDescent="0.2">
      <c r="A252" s="8" t="s">
        <v>1474</v>
      </c>
      <c r="B252" s="8" t="s">
        <v>127</v>
      </c>
      <c r="C252" s="8" t="s">
        <v>195</v>
      </c>
      <c r="D252" s="2" t="s">
        <v>1475</v>
      </c>
      <c r="E252" s="4">
        <v>0.50568423719762901</v>
      </c>
      <c r="F252" s="28" t="b">
        <v>0</v>
      </c>
      <c r="G252" s="29">
        <f t="shared" si="11"/>
        <v>2.571891681864434E-8</v>
      </c>
      <c r="H252" s="5" t="b">
        <f t="shared" si="9"/>
        <v>0</v>
      </c>
      <c r="I252" s="8">
        <v>63</v>
      </c>
      <c r="J252">
        <v>1</v>
      </c>
      <c r="K252">
        <v>14</v>
      </c>
      <c r="L252">
        <v>2519</v>
      </c>
      <c r="M252">
        <v>0</v>
      </c>
      <c r="N252">
        <v>1</v>
      </c>
      <c r="O252">
        <v>9.5087852654814498</v>
      </c>
      <c r="P252">
        <v>4</v>
      </c>
      <c r="Q252">
        <v>3</v>
      </c>
      <c r="R252">
        <v>2</v>
      </c>
      <c r="S252" s="10">
        <v>82.4</v>
      </c>
      <c r="T252" s="8">
        <v>0.91683658709772198</v>
      </c>
      <c r="U252">
        <v>7.5957643648752104E-3</v>
      </c>
      <c r="V252">
        <v>-1.6774012700827301</v>
      </c>
      <c r="W252">
        <v>1.18987675394661</v>
      </c>
      <c r="X252">
        <v>-1.5638459058765199</v>
      </c>
      <c r="Y252">
        <v>-1.4044518876044501</v>
      </c>
      <c r="Z252">
        <v>-1.4096408519914301</v>
      </c>
      <c r="AA252">
        <v>0.71867389489572897</v>
      </c>
      <c r="AB252">
        <v>-4.5418899975194001E-2</v>
      </c>
      <c r="AC252">
        <v>-0.68484317603607703</v>
      </c>
      <c r="AD252" s="10">
        <v>1.66197307223908</v>
      </c>
      <c r="AE252" s="8">
        <v>0</v>
      </c>
      <c r="AF252">
        <v>0</v>
      </c>
      <c r="AG252">
        <v>0</v>
      </c>
      <c r="AH252">
        <v>0</v>
      </c>
      <c r="AI252">
        <v>0</v>
      </c>
      <c r="AJ252">
        <v>0</v>
      </c>
      <c r="AK252">
        <v>0</v>
      </c>
      <c r="AL252">
        <v>0</v>
      </c>
      <c r="AM252">
        <v>0</v>
      </c>
      <c r="AN252">
        <v>0</v>
      </c>
      <c r="AO252">
        <v>0</v>
      </c>
      <c r="AP252">
        <v>0</v>
      </c>
      <c r="AQ252">
        <v>0</v>
      </c>
      <c r="AR252">
        <v>0</v>
      </c>
      <c r="AS252">
        <v>0</v>
      </c>
      <c r="AT252">
        <v>0</v>
      </c>
      <c r="AU252">
        <v>0</v>
      </c>
      <c r="AV252">
        <v>1</v>
      </c>
      <c r="AW252">
        <v>0</v>
      </c>
      <c r="AX252">
        <v>0</v>
      </c>
      <c r="AY252">
        <v>1</v>
      </c>
      <c r="AZ252">
        <v>0</v>
      </c>
      <c r="BA252">
        <v>0</v>
      </c>
      <c r="BB252">
        <v>1</v>
      </c>
      <c r="BC252">
        <v>0</v>
      </c>
      <c r="BD252">
        <v>1</v>
      </c>
      <c r="BE252">
        <v>0</v>
      </c>
      <c r="BF252">
        <v>1</v>
      </c>
      <c r="BG252">
        <v>0</v>
      </c>
      <c r="BH252">
        <v>0</v>
      </c>
      <c r="BI252">
        <v>0</v>
      </c>
      <c r="BJ252">
        <v>0</v>
      </c>
      <c r="BK252">
        <v>0</v>
      </c>
      <c r="BL252">
        <v>1</v>
      </c>
      <c r="BM252">
        <v>0</v>
      </c>
      <c r="BN252">
        <v>0</v>
      </c>
      <c r="BO252">
        <v>0</v>
      </c>
      <c r="BP252">
        <v>1</v>
      </c>
      <c r="BQ252">
        <v>0</v>
      </c>
      <c r="BR252">
        <v>0</v>
      </c>
      <c r="BS252">
        <v>1</v>
      </c>
      <c r="BT252" s="10">
        <v>0</v>
      </c>
      <c r="BU252">
        <v>-4.2648743800000002</v>
      </c>
      <c r="BV252">
        <v>0.17994256</v>
      </c>
      <c r="BW252">
        <v>2.5512239999999999E-2</v>
      </c>
      <c r="BX252">
        <v>1.7140852600000001</v>
      </c>
      <c r="BY252">
        <v>1.2451467300000001</v>
      </c>
      <c r="BZ252">
        <v>4.38303536</v>
      </c>
      <c r="CA252">
        <v>1.0542348399999999</v>
      </c>
      <c r="CB252">
        <v>2.36271349</v>
      </c>
      <c r="CC252">
        <v>0</v>
      </c>
      <c r="CD252">
        <v>1.26633956</v>
      </c>
      <c r="CE252">
        <v>1.2966537600000001</v>
      </c>
      <c r="CF252">
        <v>-0.34830556000000001</v>
      </c>
      <c r="CG252">
        <v>0.60595251999999999</v>
      </c>
      <c r="CH252">
        <v>-0.27080598</v>
      </c>
      <c r="CI252">
        <v>0.69837139000000004</v>
      </c>
      <c r="CJ252">
        <v>2.3914729999999999E-2</v>
      </c>
      <c r="CK252">
        <v>-0.35324707</v>
      </c>
      <c r="CL252">
        <v>-4.8291489999999999E-2</v>
      </c>
      <c r="CM252">
        <v>0.58076517999999999</v>
      </c>
      <c r="CN252">
        <v>0.72541518999999999</v>
      </c>
      <c r="CO252">
        <v>-0.20022939000000001</v>
      </c>
      <c r="CP252">
        <v>-0.43475793000000001</v>
      </c>
      <c r="CQ252">
        <v>0.34422587999999998</v>
      </c>
      <c r="CR252">
        <v>-0.48495226000000002</v>
      </c>
      <c r="CS252">
        <v>0.18250256000000001</v>
      </c>
      <c r="CT252">
        <v>-0.16623276000000001</v>
      </c>
      <c r="CU252">
        <v>-9.4743999999999995E-2</v>
      </c>
      <c r="CV252">
        <v>-1.1689752</v>
      </c>
      <c r="CW252">
        <v>-0.52188942000000005</v>
      </c>
      <c r="CX252">
        <v>0.65815442999999996</v>
      </c>
      <c r="CY252">
        <v>9.3649330000000003E-2</v>
      </c>
      <c r="CZ252">
        <v>-0.16819777</v>
      </c>
      <c r="DA252">
        <v>-0.25450494000000001</v>
      </c>
      <c r="DB252">
        <v>0.25513289</v>
      </c>
      <c r="DC252">
        <v>2.5920289999999999E-2</v>
      </c>
      <c r="DD252">
        <v>-2.5292350000000002E-2</v>
      </c>
      <c r="DE252">
        <v>0.26950531</v>
      </c>
      <c r="DF252">
        <v>-0.26887736000000001</v>
      </c>
      <c r="DG252">
        <v>0.1029841</v>
      </c>
      <c r="DH252">
        <v>-0.10235616</v>
      </c>
      <c r="DI252">
        <v>-0.19042195000000001</v>
      </c>
      <c r="DJ252">
        <v>7.7531719999999998E-2</v>
      </c>
      <c r="DK252">
        <v>-0.19522661999999999</v>
      </c>
      <c r="DL252">
        <v>-0.13095082</v>
      </c>
      <c r="DM252">
        <v>-6.0513240000000003E-2</v>
      </c>
      <c r="DN252">
        <v>0.50020885000000004</v>
      </c>
      <c r="DO252">
        <v>0.35778246000000002</v>
      </c>
      <c r="DP252">
        <v>-0.64273818000000005</v>
      </c>
      <c r="DQ252">
        <v>0.94671483000000001</v>
      </c>
      <c r="DR252">
        <v>-0.66113116000000005</v>
      </c>
      <c r="DS252">
        <v>7.7932630000000003E-2</v>
      </c>
      <c r="DT252">
        <v>-0.79014932000000004</v>
      </c>
      <c r="DU252">
        <v>1.3610861400000001</v>
      </c>
      <c r="DV252" s="10">
        <v>-0.64824150000000003</v>
      </c>
      <c r="DW252" s="8" t="s">
        <v>1476</v>
      </c>
      <c r="DX252" t="s">
        <v>1477</v>
      </c>
      <c r="DY252" s="10" t="s">
        <v>1478</v>
      </c>
      <c r="DZ252" s="20">
        <v>35043</v>
      </c>
      <c r="EA252" s="21">
        <v>37308</v>
      </c>
      <c r="EB252" t="s">
        <v>1479</v>
      </c>
      <c r="EC252" s="22">
        <v>45125</v>
      </c>
      <c r="ED252" t="b">
        <f t="shared" si="10"/>
        <v>1</v>
      </c>
    </row>
    <row r="253" spans="1:134" x14ac:dyDescent="0.2">
      <c r="A253" s="8" t="s">
        <v>1480</v>
      </c>
      <c r="B253" s="8" t="s">
        <v>127</v>
      </c>
      <c r="C253" s="8" t="s">
        <v>135</v>
      </c>
      <c r="D253" s="2">
        <v>4973086932</v>
      </c>
      <c r="E253" s="4">
        <v>0.66502518454853199</v>
      </c>
      <c r="F253" s="28" t="b">
        <v>1</v>
      </c>
      <c r="G253" s="29">
        <f t="shared" si="11"/>
        <v>9.8344421458093884E-6</v>
      </c>
      <c r="H253" s="5" t="b">
        <f t="shared" si="9"/>
        <v>0</v>
      </c>
      <c r="I253" s="8">
        <v>70</v>
      </c>
      <c r="J253">
        <v>2</v>
      </c>
      <c r="K253">
        <v>30</v>
      </c>
      <c r="L253">
        <v>1528</v>
      </c>
      <c r="M253">
        <v>0</v>
      </c>
      <c r="N253">
        <v>4</v>
      </c>
      <c r="O253">
        <v>2.51259227426638</v>
      </c>
      <c r="P253">
        <v>4</v>
      </c>
      <c r="Q253">
        <v>1</v>
      </c>
      <c r="R253">
        <v>4</v>
      </c>
      <c r="S253" s="10">
        <v>76.900000000000006</v>
      </c>
      <c r="T253" s="8">
        <v>1.5744038114505901</v>
      </c>
      <c r="U253">
        <v>1.0203643463482399</v>
      </c>
      <c r="V253">
        <v>0.38987547332752898</v>
      </c>
      <c r="W253">
        <v>3.4616991567945801E-2</v>
      </c>
      <c r="X253">
        <v>-1.5638459058765199</v>
      </c>
      <c r="Y253">
        <v>0.68524713920936597</v>
      </c>
      <c r="Z253">
        <v>-1.65038471831053</v>
      </c>
      <c r="AA253">
        <v>0.71867389489572897</v>
      </c>
      <c r="AB253">
        <v>-1.4988236991813999</v>
      </c>
      <c r="AC253">
        <v>0.71996333890972197</v>
      </c>
      <c r="AD253" s="10">
        <v>0.47523475385999198</v>
      </c>
      <c r="AE253" s="8">
        <v>0</v>
      </c>
      <c r="AF253">
        <v>0</v>
      </c>
      <c r="AG253">
        <v>0</v>
      </c>
      <c r="AH253">
        <v>0</v>
      </c>
      <c r="AI253">
        <v>0</v>
      </c>
      <c r="AJ253">
        <v>0</v>
      </c>
      <c r="AK253">
        <v>1</v>
      </c>
      <c r="AL253">
        <v>0</v>
      </c>
      <c r="AM253">
        <v>0</v>
      </c>
      <c r="AN253">
        <v>0</v>
      </c>
      <c r="AO253">
        <v>0</v>
      </c>
      <c r="AP253">
        <v>0</v>
      </c>
      <c r="AQ253">
        <v>0</v>
      </c>
      <c r="AR253">
        <v>0</v>
      </c>
      <c r="AS253">
        <v>0</v>
      </c>
      <c r="AT253">
        <v>0</v>
      </c>
      <c r="AU253">
        <v>0</v>
      </c>
      <c r="AV253">
        <v>0</v>
      </c>
      <c r="AW253">
        <v>0</v>
      </c>
      <c r="AX253">
        <v>0</v>
      </c>
      <c r="AY253">
        <v>0</v>
      </c>
      <c r="AZ253">
        <v>1</v>
      </c>
      <c r="BA253">
        <v>1</v>
      </c>
      <c r="BB253">
        <v>0</v>
      </c>
      <c r="BC253">
        <v>0</v>
      </c>
      <c r="BD253">
        <v>1</v>
      </c>
      <c r="BE253">
        <v>0</v>
      </c>
      <c r="BF253">
        <v>1</v>
      </c>
      <c r="BG253">
        <v>0</v>
      </c>
      <c r="BH253">
        <v>1</v>
      </c>
      <c r="BI253">
        <v>0</v>
      </c>
      <c r="BJ253">
        <v>0</v>
      </c>
      <c r="BK253">
        <v>0</v>
      </c>
      <c r="BL253">
        <v>0</v>
      </c>
      <c r="BM253">
        <v>0</v>
      </c>
      <c r="BN253">
        <v>0</v>
      </c>
      <c r="BO253">
        <v>1</v>
      </c>
      <c r="BP253">
        <v>0</v>
      </c>
      <c r="BQ253">
        <v>0</v>
      </c>
      <c r="BR253">
        <v>0</v>
      </c>
      <c r="BS253">
        <v>1</v>
      </c>
      <c r="BT253" s="10">
        <v>0</v>
      </c>
      <c r="BU253">
        <v>-4.2648743800000002</v>
      </c>
      <c r="BV253">
        <v>0.17994256</v>
      </c>
      <c r="BW253">
        <v>2.5512239999999999E-2</v>
      </c>
      <c r="BX253">
        <v>1.7140852600000001</v>
      </c>
      <c r="BY253">
        <v>1.2451467300000001</v>
      </c>
      <c r="BZ253">
        <v>4.38303536</v>
      </c>
      <c r="CA253">
        <v>1.0542348399999999</v>
      </c>
      <c r="CB253">
        <v>2.36271349</v>
      </c>
      <c r="CC253">
        <v>0</v>
      </c>
      <c r="CD253">
        <v>1.26633956</v>
      </c>
      <c r="CE253">
        <v>1.2966537600000001</v>
      </c>
      <c r="CF253">
        <v>-0.34830556000000001</v>
      </c>
      <c r="CG253">
        <v>0.60595251999999999</v>
      </c>
      <c r="CH253">
        <v>-0.27080598</v>
      </c>
      <c r="CI253">
        <v>0.69837139000000004</v>
      </c>
      <c r="CJ253">
        <v>2.3914729999999999E-2</v>
      </c>
      <c r="CK253">
        <v>-0.35324707</v>
      </c>
      <c r="CL253">
        <v>-4.8291489999999999E-2</v>
      </c>
      <c r="CM253">
        <v>0.58076517999999999</v>
      </c>
      <c r="CN253">
        <v>0.72541518999999999</v>
      </c>
      <c r="CO253">
        <v>-0.20022939000000001</v>
      </c>
      <c r="CP253">
        <v>-0.43475793000000001</v>
      </c>
      <c r="CQ253">
        <v>0.34422587999999998</v>
      </c>
      <c r="CR253">
        <v>-0.48495226000000002</v>
      </c>
      <c r="CS253">
        <v>0.18250256000000001</v>
      </c>
      <c r="CT253">
        <v>-0.16623276000000001</v>
      </c>
      <c r="CU253">
        <v>-9.4743999999999995E-2</v>
      </c>
      <c r="CV253">
        <v>-1.1689752</v>
      </c>
      <c r="CW253">
        <v>-0.52188942000000005</v>
      </c>
      <c r="CX253">
        <v>0.65815442999999996</v>
      </c>
      <c r="CY253">
        <v>9.3649330000000003E-2</v>
      </c>
      <c r="CZ253">
        <v>-0.16819777</v>
      </c>
      <c r="DA253">
        <v>-0.25450494000000001</v>
      </c>
      <c r="DB253">
        <v>0.25513289</v>
      </c>
      <c r="DC253">
        <v>2.5920289999999999E-2</v>
      </c>
      <c r="DD253">
        <v>-2.5292350000000002E-2</v>
      </c>
      <c r="DE253">
        <v>0.26950531</v>
      </c>
      <c r="DF253">
        <v>-0.26887736000000001</v>
      </c>
      <c r="DG253">
        <v>0.1029841</v>
      </c>
      <c r="DH253">
        <v>-0.10235616</v>
      </c>
      <c r="DI253">
        <v>-0.19042195000000001</v>
      </c>
      <c r="DJ253">
        <v>7.7531719999999998E-2</v>
      </c>
      <c r="DK253">
        <v>-0.19522661999999999</v>
      </c>
      <c r="DL253">
        <v>-0.13095082</v>
      </c>
      <c r="DM253">
        <v>-6.0513240000000003E-2</v>
      </c>
      <c r="DN253">
        <v>0.50020885000000004</v>
      </c>
      <c r="DO253">
        <v>0.35778246000000002</v>
      </c>
      <c r="DP253">
        <v>-0.64273818000000005</v>
      </c>
      <c r="DQ253">
        <v>0.94671483000000001</v>
      </c>
      <c r="DR253">
        <v>-0.66113116000000005</v>
      </c>
      <c r="DS253">
        <v>7.7932630000000003E-2</v>
      </c>
      <c r="DT253">
        <v>-0.79014932000000004</v>
      </c>
      <c r="DU253">
        <v>1.3610861400000001</v>
      </c>
      <c r="DV253" s="10">
        <v>-0.64824150000000003</v>
      </c>
      <c r="DW253" s="8" t="s">
        <v>1481</v>
      </c>
      <c r="DX253" t="s">
        <v>1482</v>
      </c>
      <c r="DY253" s="10" t="s">
        <v>192</v>
      </c>
      <c r="DZ253" s="20">
        <v>37681</v>
      </c>
      <c r="EA253" s="21">
        <v>39236</v>
      </c>
      <c r="EB253" t="s">
        <v>1483</v>
      </c>
      <c r="EC253" s="22">
        <v>43881</v>
      </c>
      <c r="ED253" t="b">
        <f t="shared" si="10"/>
        <v>0</v>
      </c>
    </row>
    <row r="254" spans="1:134" x14ac:dyDescent="0.2">
      <c r="A254" s="8" t="s">
        <v>1484</v>
      </c>
      <c r="B254" s="8" t="s">
        <v>119</v>
      </c>
      <c r="C254" s="8" t="s">
        <v>491</v>
      </c>
      <c r="D254" s="2" t="s">
        <v>1485</v>
      </c>
      <c r="E254" s="4">
        <v>0.86568093746866903</v>
      </c>
      <c r="F254" s="28" t="b">
        <v>1</v>
      </c>
      <c r="G254" s="29">
        <f t="shared" si="11"/>
        <v>0.17407935671355429</v>
      </c>
      <c r="H254" s="5" t="b">
        <f t="shared" si="9"/>
        <v>0</v>
      </c>
      <c r="I254" s="8">
        <v>65</v>
      </c>
      <c r="J254">
        <v>0</v>
      </c>
      <c r="K254">
        <v>28</v>
      </c>
      <c r="L254">
        <v>3309</v>
      </c>
      <c r="M254">
        <v>0</v>
      </c>
      <c r="N254">
        <v>4</v>
      </c>
      <c r="O254">
        <v>66.173802067668205</v>
      </c>
      <c r="P254">
        <v>4</v>
      </c>
      <c r="Q254">
        <v>5</v>
      </c>
      <c r="R254">
        <v>5</v>
      </c>
      <c r="S254" s="10">
        <v>76.099999999999994</v>
      </c>
      <c r="T254" s="8">
        <v>1.1047129369128199</v>
      </c>
      <c r="U254">
        <v>-1.00517281761849</v>
      </c>
      <c r="V254">
        <v>0.13146588040124599</v>
      </c>
      <c r="W254">
        <v>2.1108204595764199</v>
      </c>
      <c r="X254">
        <v>-1.5638459058765199</v>
      </c>
      <c r="Y254">
        <v>0.68524713920936597</v>
      </c>
      <c r="Z254">
        <v>0.54024178376846499</v>
      </c>
      <c r="AA254">
        <v>0.71867389489572897</v>
      </c>
      <c r="AB254">
        <v>1.4079858992310099</v>
      </c>
      <c r="AC254">
        <v>1.42236659638262</v>
      </c>
      <c r="AD254" s="10">
        <v>0.30261827118666701</v>
      </c>
      <c r="AE254" s="8">
        <v>0</v>
      </c>
      <c r="AF254">
        <v>0</v>
      </c>
      <c r="AG254">
        <v>0</v>
      </c>
      <c r="AH254">
        <v>0</v>
      </c>
      <c r="AI254">
        <v>0</v>
      </c>
      <c r="AJ254">
        <v>0</v>
      </c>
      <c r="AK254">
        <v>0</v>
      </c>
      <c r="AL254">
        <v>0</v>
      </c>
      <c r="AM254">
        <v>0</v>
      </c>
      <c r="AN254">
        <v>0</v>
      </c>
      <c r="AO254">
        <v>0</v>
      </c>
      <c r="AP254">
        <v>0</v>
      </c>
      <c r="AQ254">
        <v>1</v>
      </c>
      <c r="AR254">
        <v>0</v>
      </c>
      <c r="AS254">
        <v>0</v>
      </c>
      <c r="AT254">
        <v>0</v>
      </c>
      <c r="AU254">
        <v>0</v>
      </c>
      <c r="AV254">
        <v>0</v>
      </c>
      <c r="AW254">
        <v>0</v>
      </c>
      <c r="AX254">
        <v>0</v>
      </c>
      <c r="AY254">
        <v>1</v>
      </c>
      <c r="AZ254">
        <v>0</v>
      </c>
      <c r="BA254">
        <v>1</v>
      </c>
      <c r="BB254">
        <v>0</v>
      </c>
      <c r="BC254">
        <v>1</v>
      </c>
      <c r="BD254">
        <v>0</v>
      </c>
      <c r="BE254">
        <v>0</v>
      </c>
      <c r="BF254">
        <v>1</v>
      </c>
      <c r="BG254">
        <v>0</v>
      </c>
      <c r="BH254">
        <v>0</v>
      </c>
      <c r="BI254">
        <v>0</v>
      </c>
      <c r="BJ254">
        <v>1</v>
      </c>
      <c r="BK254">
        <v>0</v>
      </c>
      <c r="BL254">
        <v>0</v>
      </c>
      <c r="BM254">
        <v>0</v>
      </c>
      <c r="BN254">
        <v>0</v>
      </c>
      <c r="BO254">
        <v>1</v>
      </c>
      <c r="BP254">
        <v>0</v>
      </c>
      <c r="BQ254">
        <v>1</v>
      </c>
      <c r="BR254">
        <v>0</v>
      </c>
      <c r="BS254">
        <v>0</v>
      </c>
      <c r="BT254" s="10">
        <v>0</v>
      </c>
      <c r="BU254">
        <v>-4.2648743800000002</v>
      </c>
      <c r="BV254">
        <v>0.17994256</v>
      </c>
      <c r="BW254">
        <v>2.5512239999999999E-2</v>
      </c>
      <c r="BX254">
        <v>1.7140852600000001</v>
      </c>
      <c r="BY254">
        <v>1.2451467300000001</v>
      </c>
      <c r="BZ254">
        <v>4.38303536</v>
      </c>
      <c r="CA254">
        <v>1.0542348399999999</v>
      </c>
      <c r="CB254">
        <v>2.36271349</v>
      </c>
      <c r="CC254">
        <v>0</v>
      </c>
      <c r="CD254">
        <v>1.26633956</v>
      </c>
      <c r="CE254">
        <v>1.2966537600000001</v>
      </c>
      <c r="CF254">
        <v>-0.34830556000000001</v>
      </c>
      <c r="CG254">
        <v>0.60595251999999999</v>
      </c>
      <c r="CH254">
        <v>-0.27080598</v>
      </c>
      <c r="CI254">
        <v>0.69837139000000004</v>
      </c>
      <c r="CJ254">
        <v>2.3914729999999999E-2</v>
      </c>
      <c r="CK254">
        <v>-0.35324707</v>
      </c>
      <c r="CL254">
        <v>-4.8291489999999999E-2</v>
      </c>
      <c r="CM254">
        <v>0.58076517999999999</v>
      </c>
      <c r="CN254">
        <v>0.72541518999999999</v>
      </c>
      <c r="CO254">
        <v>-0.20022939000000001</v>
      </c>
      <c r="CP254">
        <v>-0.43475793000000001</v>
      </c>
      <c r="CQ254">
        <v>0.34422587999999998</v>
      </c>
      <c r="CR254">
        <v>-0.48495226000000002</v>
      </c>
      <c r="CS254">
        <v>0.18250256000000001</v>
      </c>
      <c r="CT254">
        <v>-0.16623276000000001</v>
      </c>
      <c r="CU254">
        <v>-9.4743999999999995E-2</v>
      </c>
      <c r="CV254">
        <v>-1.1689752</v>
      </c>
      <c r="CW254">
        <v>-0.52188942000000005</v>
      </c>
      <c r="CX254">
        <v>0.65815442999999996</v>
      </c>
      <c r="CY254">
        <v>9.3649330000000003E-2</v>
      </c>
      <c r="CZ254">
        <v>-0.16819777</v>
      </c>
      <c r="DA254">
        <v>-0.25450494000000001</v>
      </c>
      <c r="DB254">
        <v>0.25513289</v>
      </c>
      <c r="DC254">
        <v>2.5920289999999999E-2</v>
      </c>
      <c r="DD254">
        <v>-2.5292350000000002E-2</v>
      </c>
      <c r="DE254">
        <v>0.26950531</v>
      </c>
      <c r="DF254">
        <v>-0.26887736000000001</v>
      </c>
      <c r="DG254">
        <v>0.1029841</v>
      </c>
      <c r="DH254">
        <v>-0.10235616</v>
      </c>
      <c r="DI254">
        <v>-0.19042195000000001</v>
      </c>
      <c r="DJ254">
        <v>7.7531719999999998E-2</v>
      </c>
      <c r="DK254">
        <v>-0.19522661999999999</v>
      </c>
      <c r="DL254">
        <v>-0.13095082</v>
      </c>
      <c r="DM254">
        <v>-6.0513240000000003E-2</v>
      </c>
      <c r="DN254">
        <v>0.50020885000000004</v>
      </c>
      <c r="DO254">
        <v>0.35778246000000002</v>
      </c>
      <c r="DP254">
        <v>-0.64273818000000005</v>
      </c>
      <c r="DQ254">
        <v>0.94671483000000001</v>
      </c>
      <c r="DR254">
        <v>-0.66113116000000005</v>
      </c>
      <c r="DS254">
        <v>7.7932630000000003E-2</v>
      </c>
      <c r="DT254">
        <v>-0.79014932000000004</v>
      </c>
      <c r="DU254">
        <v>1.3610861400000001</v>
      </c>
      <c r="DV254" s="10">
        <v>-0.64824150000000003</v>
      </c>
      <c r="DW254" s="8" t="s">
        <v>1486</v>
      </c>
      <c r="DX254" t="s">
        <v>1487</v>
      </c>
      <c r="DY254" s="10" t="s">
        <v>774</v>
      </c>
      <c r="DZ254" s="20">
        <v>35749</v>
      </c>
      <c r="EA254" s="21">
        <v>38286</v>
      </c>
      <c r="EB254" t="s">
        <v>1488</v>
      </c>
      <c r="EC254" s="22">
        <v>43664</v>
      </c>
      <c r="ED254" t="b">
        <f t="shared" si="10"/>
        <v>0</v>
      </c>
    </row>
    <row r="255" spans="1:134" x14ac:dyDescent="0.2">
      <c r="A255" s="8" t="s">
        <v>1489</v>
      </c>
      <c r="B255" s="8" t="s">
        <v>168</v>
      </c>
      <c r="C255" s="8" t="s">
        <v>216</v>
      </c>
      <c r="D255" s="2" t="s">
        <v>1490</v>
      </c>
      <c r="E255" s="4">
        <v>0.439922170755563</v>
      </c>
      <c r="F255" s="28" t="b">
        <v>0</v>
      </c>
      <c r="G255" s="29">
        <f t="shared" si="11"/>
        <v>2.7236269776857524E-4</v>
      </c>
      <c r="H255" s="5" t="b">
        <f t="shared" si="9"/>
        <v>0</v>
      </c>
      <c r="I255" s="8">
        <v>66</v>
      </c>
      <c r="J255">
        <v>1</v>
      </c>
      <c r="K255">
        <v>20</v>
      </c>
      <c r="L255">
        <v>1817</v>
      </c>
      <c r="M255">
        <v>4</v>
      </c>
      <c r="N255">
        <v>3</v>
      </c>
      <c r="O255">
        <v>48.2944187111151</v>
      </c>
      <c r="P255">
        <v>1</v>
      </c>
      <c r="Q255">
        <v>4</v>
      </c>
      <c r="R255">
        <v>1</v>
      </c>
      <c r="S255" s="10">
        <v>68.099999999999994</v>
      </c>
      <c r="T255" s="8">
        <v>1.19865111182038</v>
      </c>
      <c r="U255">
        <v>7.5957643648752104E-3</v>
      </c>
      <c r="V255">
        <v>-0.90217249130388599</v>
      </c>
      <c r="W255">
        <v>0.37151918261480099</v>
      </c>
      <c r="X255">
        <v>-0.29113306284374801</v>
      </c>
      <c r="Y255">
        <v>-1.13192030619081E-2</v>
      </c>
      <c r="Z255">
        <v>-7.5000231719510896E-2</v>
      </c>
      <c r="AA255">
        <v>-1.4107302381286499</v>
      </c>
      <c r="AB255">
        <v>0.68128349962791002</v>
      </c>
      <c r="AC255">
        <v>-1.38724643350897</v>
      </c>
      <c r="AD255" s="10">
        <v>-1.4235465555465601</v>
      </c>
      <c r="AE255" s="8">
        <v>0</v>
      </c>
      <c r="AF255">
        <v>0</v>
      </c>
      <c r="AG255">
        <v>0</v>
      </c>
      <c r="AH255">
        <v>0</v>
      </c>
      <c r="AI255">
        <v>1</v>
      </c>
      <c r="AJ255">
        <v>0</v>
      </c>
      <c r="AK255">
        <v>0</v>
      </c>
      <c r="AL255">
        <v>0</v>
      </c>
      <c r="AM255">
        <v>0</v>
      </c>
      <c r="AN255">
        <v>0</v>
      </c>
      <c r="AO255">
        <v>0</v>
      </c>
      <c r="AP255">
        <v>0</v>
      </c>
      <c r="AQ255">
        <v>0</v>
      </c>
      <c r="AR255">
        <v>0</v>
      </c>
      <c r="AS255">
        <v>0</v>
      </c>
      <c r="AT255">
        <v>0</v>
      </c>
      <c r="AU255">
        <v>0</v>
      </c>
      <c r="AV255">
        <v>0</v>
      </c>
      <c r="AW255">
        <v>0</v>
      </c>
      <c r="AX255">
        <v>0</v>
      </c>
      <c r="AY255">
        <v>1</v>
      </c>
      <c r="AZ255">
        <v>0</v>
      </c>
      <c r="BA255">
        <v>1</v>
      </c>
      <c r="BB255">
        <v>0</v>
      </c>
      <c r="BC255">
        <v>1</v>
      </c>
      <c r="BD255">
        <v>0</v>
      </c>
      <c r="BE255">
        <v>0</v>
      </c>
      <c r="BF255">
        <v>1</v>
      </c>
      <c r="BG255">
        <v>1</v>
      </c>
      <c r="BH255">
        <v>0</v>
      </c>
      <c r="BI255">
        <v>0</v>
      </c>
      <c r="BJ255">
        <v>0</v>
      </c>
      <c r="BK255">
        <v>0</v>
      </c>
      <c r="BL255">
        <v>0</v>
      </c>
      <c r="BM255">
        <v>0</v>
      </c>
      <c r="BN255">
        <v>1</v>
      </c>
      <c r="BO255">
        <v>0</v>
      </c>
      <c r="BP255">
        <v>0</v>
      </c>
      <c r="BQ255">
        <v>1</v>
      </c>
      <c r="BR255">
        <v>0</v>
      </c>
      <c r="BS255">
        <v>0</v>
      </c>
      <c r="BT255" s="10">
        <v>0</v>
      </c>
      <c r="BU255">
        <v>-4.2648743800000002</v>
      </c>
      <c r="BV255">
        <v>0.17994256</v>
      </c>
      <c r="BW255">
        <v>2.5512239999999999E-2</v>
      </c>
      <c r="BX255">
        <v>1.7140852600000001</v>
      </c>
      <c r="BY255">
        <v>1.2451467300000001</v>
      </c>
      <c r="BZ255">
        <v>4.38303536</v>
      </c>
      <c r="CA255">
        <v>1.0542348399999999</v>
      </c>
      <c r="CB255">
        <v>2.36271349</v>
      </c>
      <c r="CC255">
        <v>0</v>
      </c>
      <c r="CD255">
        <v>1.26633956</v>
      </c>
      <c r="CE255">
        <v>1.2966537600000001</v>
      </c>
      <c r="CF255">
        <v>-0.34830556000000001</v>
      </c>
      <c r="CG255">
        <v>0.60595251999999999</v>
      </c>
      <c r="CH255">
        <v>-0.27080598</v>
      </c>
      <c r="CI255">
        <v>0.69837139000000004</v>
      </c>
      <c r="CJ255">
        <v>2.3914729999999999E-2</v>
      </c>
      <c r="CK255">
        <v>-0.35324707</v>
      </c>
      <c r="CL255">
        <v>-4.8291489999999999E-2</v>
      </c>
      <c r="CM255">
        <v>0.58076517999999999</v>
      </c>
      <c r="CN255">
        <v>0.72541518999999999</v>
      </c>
      <c r="CO255">
        <v>-0.20022939000000001</v>
      </c>
      <c r="CP255">
        <v>-0.43475793000000001</v>
      </c>
      <c r="CQ255">
        <v>0.34422587999999998</v>
      </c>
      <c r="CR255">
        <v>-0.48495226000000002</v>
      </c>
      <c r="CS255">
        <v>0.18250256000000001</v>
      </c>
      <c r="CT255">
        <v>-0.16623276000000001</v>
      </c>
      <c r="CU255">
        <v>-9.4743999999999995E-2</v>
      </c>
      <c r="CV255">
        <v>-1.1689752</v>
      </c>
      <c r="CW255">
        <v>-0.52188942000000005</v>
      </c>
      <c r="CX255">
        <v>0.65815442999999996</v>
      </c>
      <c r="CY255">
        <v>9.3649330000000003E-2</v>
      </c>
      <c r="CZ255">
        <v>-0.16819777</v>
      </c>
      <c r="DA255">
        <v>-0.25450494000000001</v>
      </c>
      <c r="DB255">
        <v>0.25513289</v>
      </c>
      <c r="DC255">
        <v>2.5920289999999999E-2</v>
      </c>
      <c r="DD255">
        <v>-2.5292350000000002E-2</v>
      </c>
      <c r="DE255">
        <v>0.26950531</v>
      </c>
      <c r="DF255">
        <v>-0.26887736000000001</v>
      </c>
      <c r="DG255">
        <v>0.1029841</v>
      </c>
      <c r="DH255">
        <v>-0.10235616</v>
      </c>
      <c r="DI255">
        <v>-0.19042195000000001</v>
      </c>
      <c r="DJ255">
        <v>7.7531719999999998E-2</v>
      </c>
      <c r="DK255">
        <v>-0.19522661999999999</v>
      </c>
      <c r="DL255">
        <v>-0.13095082</v>
      </c>
      <c r="DM255">
        <v>-6.0513240000000003E-2</v>
      </c>
      <c r="DN255">
        <v>0.50020885000000004</v>
      </c>
      <c r="DO255">
        <v>0.35778246000000002</v>
      </c>
      <c r="DP255">
        <v>-0.64273818000000005</v>
      </c>
      <c r="DQ255">
        <v>0.94671483000000001</v>
      </c>
      <c r="DR255">
        <v>-0.66113116000000005</v>
      </c>
      <c r="DS255">
        <v>7.7932630000000003E-2</v>
      </c>
      <c r="DT255">
        <v>-0.79014932000000004</v>
      </c>
      <c r="DU255">
        <v>1.3610861400000001</v>
      </c>
      <c r="DV255" s="10">
        <v>-0.64824150000000003</v>
      </c>
      <c r="DW255" s="8" t="s">
        <v>1491</v>
      </c>
      <c r="DX255" t="s">
        <v>1492</v>
      </c>
      <c r="DY255" s="10" t="s">
        <v>1052</v>
      </c>
      <c r="DZ255" s="20">
        <v>35142</v>
      </c>
      <c r="EA255" s="21">
        <v>39283</v>
      </c>
      <c r="EB255" t="s">
        <v>1493</v>
      </c>
      <c r="EC255" s="22">
        <v>44489</v>
      </c>
      <c r="ED255" t="b">
        <f t="shared" si="10"/>
        <v>1</v>
      </c>
    </row>
    <row r="256" spans="1:134" x14ac:dyDescent="0.2">
      <c r="A256" s="8" t="s">
        <v>1494</v>
      </c>
      <c r="B256" s="8" t="s">
        <v>119</v>
      </c>
      <c r="C256" s="8" t="s">
        <v>188</v>
      </c>
      <c r="D256" s="2" t="s">
        <v>1495</v>
      </c>
      <c r="E256" s="4">
        <v>0.40332004155162998</v>
      </c>
      <c r="F256" s="28" t="b">
        <v>0</v>
      </c>
      <c r="G256" s="29">
        <f t="shared" si="11"/>
        <v>5.7873731518329877E-2</v>
      </c>
      <c r="H256" s="5" t="b">
        <f t="shared" si="9"/>
        <v>0</v>
      </c>
      <c r="I256" s="8">
        <v>40</v>
      </c>
      <c r="J256">
        <v>1</v>
      </c>
      <c r="K256">
        <v>25</v>
      </c>
      <c r="L256">
        <v>2755</v>
      </c>
      <c r="M256">
        <v>7</v>
      </c>
      <c r="N256">
        <v>2</v>
      </c>
      <c r="O256">
        <v>50.826687442481699</v>
      </c>
      <c r="P256">
        <v>2</v>
      </c>
      <c r="Q256">
        <v>2</v>
      </c>
      <c r="R256">
        <v>5</v>
      </c>
      <c r="S256" s="10">
        <v>77.400000000000006</v>
      </c>
      <c r="T256" s="8">
        <v>-1.2437414357759999</v>
      </c>
      <c r="U256">
        <v>7.5957643648752104E-3</v>
      </c>
      <c r="V256">
        <v>-0.25614850898817798</v>
      </c>
      <c r="W256">
        <v>1.46499411410944</v>
      </c>
      <c r="X256">
        <v>0.66340156943083595</v>
      </c>
      <c r="Y256">
        <v>-0.70788554533318204</v>
      </c>
      <c r="Z256">
        <v>1.2136896389112899E-2</v>
      </c>
      <c r="AA256">
        <v>-0.70092886045385905</v>
      </c>
      <c r="AB256">
        <v>-0.772121299578298</v>
      </c>
      <c r="AC256">
        <v>1.42236659638262</v>
      </c>
      <c r="AD256" s="10">
        <v>0.58312005553081903</v>
      </c>
      <c r="AE256" s="8">
        <v>0</v>
      </c>
      <c r="AF256">
        <v>0</v>
      </c>
      <c r="AG256">
        <v>0</v>
      </c>
      <c r="AH256">
        <v>0</v>
      </c>
      <c r="AI256">
        <v>0</v>
      </c>
      <c r="AJ256">
        <v>0</v>
      </c>
      <c r="AK256">
        <v>0</v>
      </c>
      <c r="AL256">
        <v>0</v>
      </c>
      <c r="AM256">
        <v>0</v>
      </c>
      <c r="AN256">
        <v>0</v>
      </c>
      <c r="AO256">
        <v>0</v>
      </c>
      <c r="AP256">
        <v>0</v>
      </c>
      <c r="AQ256">
        <v>0</v>
      </c>
      <c r="AR256">
        <v>0</v>
      </c>
      <c r="AS256">
        <v>0</v>
      </c>
      <c r="AT256">
        <v>1</v>
      </c>
      <c r="AU256">
        <v>0</v>
      </c>
      <c r="AV256">
        <v>0</v>
      </c>
      <c r="AW256">
        <v>0</v>
      </c>
      <c r="AX256">
        <v>0</v>
      </c>
      <c r="AY256">
        <v>0</v>
      </c>
      <c r="AZ256">
        <v>1</v>
      </c>
      <c r="BA256">
        <v>1</v>
      </c>
      <c r="BB256">
        <v>0</v>
      </c>
      <c r="BC256">
        <v>0</v>
      </c>
      <c r="BD256">
        <v>1</v>
      </c>
      <c r="BE256">
        <v>1</v>
      </c>
      <c r="BF256">
        <v>0</v>
      </c>
      <c r="BG256">
        <v>0</v>
      </c>
      <c r="BH256">
        <v>0</v>
      </c>
      <c r="BI256">
        <v>1</v>
      </c>
      <c r="BJ256">
        <v>0</v>
      </c>
      <c r="BK256">
        <v>0</v>
      </c>
      <c r="BL256">
        <v>0</v>
      </c>
      <c r="BM256">
        <v>0</v>
      </c>
      <c r="BN256">
        <v>1</v>
      </c>
      <c r="BO256">
        <v>0</v>
      </c>
      <c r="BP256">
        <v>0</v>
      </c>
      <c r="BQ256">
        <v>0</v>
      </c>
      <c r="BR256">
        <v>0</v>
      </c>
      <c r="BS256">
        <v>0</v>
      </c>
      <c r="BT256" s="10">
        <v>1</v>
      </c>
      <c r="BU256">
        <v>-4.2648743800000002</v>
      </c>
      <c r="BV256">
        <v>0.17994256</v>
      </c>
      <c r="BW256">
        <v>2.5512239999999999E-2</v>
      </c>
      <c r="BX256">
        <v>1.7140852600000001</v>
      </c>
      <c r="BY256">
        <v>1.2451467300000001</v>
      </c>
      <c r="BZ256">
        <v>4.38303536</v>
      </c>
      <c r="CA256">
        <v>1.0542348399999999</v>
      </c>
      <c r="CB256">
        <v>2.36271349</v>
      </c>
      <c r="CC256">
        <v>0</v>
      </c>
      <c r="CD256">
        <v>1.26633956</v>
      </c>
      <c r="CE256">
        <v>1.2966537600000001</v>
      </c>
      <c r="CF256">
        <v>-0.34830556000000001</v>
      </c>
      <c r="CG256">
        <v>0.60595251999999999</v>
      </c>
      <c r="CH256">
        <v>-0.27080598</v>
      </c>
      <c r="CI256">
        <v>0.69837139000000004</v>
      </c>
      <c r="CJ256">
        <v>2.3914729999999999E-2</v>
      </c>
      <c r="CK256">
        <v>-0.35324707</v>
      </c>
      <c r="CL256">
        <v>-4.8291489999999999E-2</v>
      </c>
      <c r="CM256">
        <v>0.58076517999999999</v>
      </c>
      <c r="CN256">
        <v>0.72541518999999999</v>
      </c>
      <c r="CO256">
        <v>-0.20022939000000001</v>
      </c>
      <c r="CP256">
        <v>-0.43475793000000001</v>
      </c>
      <c r="CQ256">
        <v>0.34422587999999998</v>
      </c>
      <c r="CR256">
        <v>-0.48495226000000002</v>
      </c>
      <c r="CS256">
        <v>0.18250256000000001</v>
      </c>
      <c r="CT256">
        <v>-0.16623276000000001</v>
      </c>
      <c r="CU256">
        <v>-9.4743999999999995E-2</v>
      </c>
      <c r="CV256">
        <v>-1.1689752</v>
      </c>
      <c r="CW256">
        <v>-0.52188942000000005</v>
      </c>
      <c r="CX256">
        <v>0.65815442999999996</v>
      </c>
      <c r="CY256">
        <v>9.3649330000000003E-2</v>
      </c>
      <c r="CZ256">
        <v>-0.16819777</v>
      </c>
      <c r="DA256">
        <v>-0.25450494000000001</v>
      </c>
      <c r="DB256">
        <v>0.25513289</v>
      </c>
      <c r="DC256">
        <v>2.5920289999999999E-2</v>
      </c>
      <c r="DD256">
        <v>-2.5292350000000002E-2</v>
      </c>
      <c r="DE256">
        <v>0.26950531</v>
      </c>
      <c r="DF256">
        <v>-0.26887736000000001</v>
      </c>
      <c r="DG256">
        <v>0.1029841</v>
      </c>
      <c r="DH256">
        <v>-0.10235616</v>
      </c>
      <c r="DI256">
        <v>-0.19042195000000001</v>
      </c>
      <c r="DJ256">
        <v>7.7531719999999998E-2</v>
      </c>
      <c r="DK256">
        <v>-0.19522661999999999</v>
      </c>
      <c r="DL256">
        <v>-0.13095082</v>
      </c>
      <c r="DM256">
        <v>-6.0513240000000003E-2</v>
      </c>
      <c r="DN256">
        <v>0.50020885000000004</v>
      </c>
      <c r="DO256">
        <v>0.35778246000000002</v>
      </c>
      <c r="DP256">
        <v>-0.64273818000000005</v>
      </c>
      <c r="DQ256">
        <v>0.94671483000000001</v>
      </c>
      <c r="DR256">
        <v>-0.66113116000000005</v>
      </c>
      <c r="DS256">
        <v>7.7932630000000003E-2</v>
      </c>
      <c r="DT256">
        <v>-0.79014932000000004</v>
      </c>
      <c r="DU256">
        <v>1.3610861400000001</v>
      </c>
      <c r="DV256" s="10">
        <v>-0.64824150000000003</v>
      </c>
      <c r="DW256" s="8" t="s">
        <v>1496</v>
      </c>
      <c r="DX256" t="s">
        <v>1497</v>
      </c>
      <c r="DY256" s="10" t="s">
        <v>329</v>
      </c>
      <c r="DZ256" s="20">
        <v>37738</v>
      </c>
      <c r="EA256" s="21">
        <v>38653</v>
      </c>
      <c r="EB256" t="s">
        <v>1498</v>
      </c>
      <c r="EC256" s="22">
        <v>44250</v>
      </c>
      <c r="ED256" t="b">
        <f t="shared" si="10"/>
        <v>1</v>
      </c>
    </row>
    <row r="257" spans="1:134" x14ac:dyDescent="0.2">
      <c r="A257" s="8" t="s">
        <v>1499</v>
      </c>
      <c r="B257" s="8" t="s">
        <v>127</v>
      </c>
      <c r="C257" s="8" t="s">
        <v>147</v>
      </c>
      <c r="D257" s="2" t="s">
        <v>1500</v>
      </c>
      <c r="E257" s="4">
        <v>0.34126811591882</v>
      </c>
      <c r="F257" s="28" t="b">
        <v>0</v>
      </c>
      <c r="G257" s="29">
        <f t="shared" si="11"/>
        <v>1.466538606191954E-5</v>
      </c>
      <c r="H257" s="5" t="b">
        <f t="shared" si="9"/>
        <v>0</v>
      </c>
      <c r="I257" s="8">
        <v>41</v>
      </c>
      <c r="J257">
        <v>0</v>
      </c>
      <c r="K257">
        <v>23</v>
      </c>
      <c r="L257">
        <v>737</v>
      </c>
      <c r="M257">
        <v>5</v>
      </c>
      <c r="N257">
        <v>1</v>
      </c>
      <c r="O257">
        <v>27.859057959409999</v>
      </c>
      <c r="P257">
        <v>3</v>
      </c>
      <c r="Q257">
        <v>2</v>
      </c>
      <c r="R257">
        <v>2</v>
      </c>
      <c r="S257" s="10">
        <v>71.5</v>
      </c>
      <c r="T257" s="8">
        <v>-1.1498032608684501</v>
      </c>
      <c r="U257">
        <v>-1.00517281761849</v>
      </c>
      <c r="V257">
        <v>-0.51455810191446105</v>
      </c>
      <c r="W257">
        <v>-0.88749246558798001</v>
      </c>
      <c r="X257">
        <v>2.70451479144465E-2</v>
      </c>
      <c r="Y257">
        <v>-1.4044518876044501</v>
      </c>
      <c r="Z257">
        <v>-0.77819520692511701</v>
      </c>
      <c r="AA257">
        <v>8.8725172209350497E-3</v>
      </c>
      <c r="AB257">
        <v>-0.772121299578298</v>
      </c>
      <c r="AC257">
        <v>-0.68484317603607703</v>
      </c>
      <c r="AD257" s="10">
        <v>-0.68992650418493895</v>
      </c>
      <c r="AE257" s="8">
        <v>0</v>
      </c>
      <c r="AF257">
        <v>0</v>
      </c>
      <c r="AG257">
        <v>0</v>
      </c>
      <c r="AH257">
        <v>0</v>
      </c>
      <c r="AI257">
        <v>0</v>
      </c>
      <c r="AJ257">
        <v>0</v>
      </c>
      <c r="AK257">
        <v>0</v>
      </c>
      <c r="AL257">
        <v>0</v>
      </c>
      <c r="AM257">
        <v>0</v>
      </c>
      <c r="AN257">
        <v>0</v>
      </c>
      <c r="AO257">
        <v>0</v>
      </c>
      <c r="AP257">
        <v>0</v>
      </c>
      <c r="AQ257">
        <v>0</v>
      </c>
      <c r="AR257">
        <v>0</v>
      </c>
      <c r="AS257">
        <v>0</v>
      </c>
      <c r="AT257">
        <v>0</v>
      </c>
      <c r="AU257">
        <v>1</v>
      </c>
      <c r="AV257">
        <v>0</v>
      </c>
      <c r="AW257">
        <v>0</v>
      </c>
      <c r="AX257">
        <v>0</v>
      </c>
      <c r="AY257">
        <v>0</v>
      </c>
      <c r="AZ257">
        <v>1</v>
      </c>
      <c r="BA257">
        <v>1</v>
      </c>
      <c r="BB257">
        <v>0</v>
      </c>
      <c r="BC257">
        <v>0</v>
      </c>
      <c r="BD257">
        <v>1</v>
      </c>
      <c r="BE257">
        <v>1</v>
      </c>
      <c r="BF257">
        <v>0</v>
      </c>
      <c r="BG257">
        <v>0</v>
      </c>
      <c r="BH257">
        <v>0</v>
      </c>
      <c r="BI257">
        <v>0</v>
      </c>
      <c r="BJ257">
        <v>1</v>
      </c>
      <c r="BK257">
        <v>0</v>
      </c>
      <c r="BL257">
        <v>0</v>
      </c>
      <c r="BM257">
        <v>0</v>
      </c>
      <c r="BN257">
        <v>1</v>
      </c>
      <c r="BO257">
        <v>0</v>
      </c>
      <c r="BP257">
        <v>0</v>
      </c>
      <c r="BQ257">
        <v>0</v>
      </c>
      <c r="BR257">
        <v>0</v>
      </c>
      <c r="BS257">
        <v>1</v>
      </c>
      <c r="BT257" s="10">
        <v>0</v>
      </c>
      <c r="BU257">
        <v>-4.2648743800000002</v>
      </c>
      <c r="BV257">
        <v>0.17994256</v>
      </c>
      <c r="BW257">
        <v>2.5512239999999999E-2</v>
      </c>
      <c r="BX257">
        <v>1.7140852600000001</v>
      </c>
      <c r="BY257">
        <v>1.2451467300000001</v>
      </c>
      <c r="BZ257">
        <v>4.38303536</v>
      </c>
      <c r="CA257">
        <v>1.0542348399999999</v>
      </c>
      <c r="CB257">
        <v>2.36271349</v>
      </c>
      <c r="CC257">
        <v>0</v>
      </c>
      <c r="CD257">
        <v>1.26633956</v>
      </c>
      <c r="CE257">
        <v>1.2966537600000001</v>
      </c>
      <c r="CF257">
        <v>-0.34830556000000001</v>
      </c>
      <c r="CG257">
        <v>0.60595251999999999</v>
      </c>
      <c r="CH257">
        <v>-0.27080598</v>
      </c>
      <c r="CI257">
        <v>0.69837139000000004</v>
      </c>
      <c r="CJ257">
        <v>2.3914729999999999E-2</v>
      </c>
      <c r="CK257">
        <v>-0.35324707</v>
      </c>
      <c r="CL257">
        <v>-4.8291489999999999E-2</v>
      </c>
      <c r="CM257">
        <v>0.58076517999999999</v>
      </c>
      <c r="CN257">
        <v>0.72541518999999999</v>
      </c>
      <c r="CO257">
        <v>-0.20022939000000001</v>
      </c>
      <c r="CP257">
        <v>-0.43475793000000001</v>
      </c>
      <c r="CQ257">
        <v>0.34422587999999998</v>
      </c>
      <c r="CR257">
        <v>-0.48495226000000002</v>
      </c>
      <c r="CS257">
        <v>0.18250256000000001</v>
      </c>
      <c r="CT257">
        <v>-0.16623276000000001</v>
      </c>
      <c r="CU257">
        <v>-9.4743999999999995E-2</v>
      </c>
      <c r="CV257">
        <v>-1.1689752</v>
      </c>
      <c r="CW257">
        <v>-0.52188942000000005</v>
      </c>
      <c r="CX257">
        <v>0.65815442999999996</v>
      </c>
      <c r="CY257">
        <v>9.3649330000000003E-2</v>
      </c>
      <c r="CZ257">
        <v>-0.16819777</v>
      </c>
      <c r="DA257">
        <v>-0.25450494000000001</v>
      </c>
      <c r="DB257">
        <v>0.25513289</v>
      </c>
      <c r="DC257">
        <v>2.5920289999999999E-2</v>
      </c>
      <c r="DD257">
        <v>-2.5292350000000002E-2</v>
      </c>
      <c r="DE257">
        <v>0.26950531</v>
      </c>
      <c r="DF257">
        <v>-0.26887736000000001</v>
      </c>
      <c r="DG257">
        <v>0.1029841</v>
      </c>
      <c r="DH257">
        <v>-0.10235616</v>
      </c>
      <c r="DI257">
        <v>-0.19042195000000001</v>
      </c>
      <c r="DJ257">
        <v>7.7531719999999998E-2</v>
      </c>
      <c r="DK257">
        <v>-0.19522661999999999</v>
      </c>
      <c r="DL257">
        <v>-0.13095082</v>
      </c>
      <c r="DM257">
        <v>-6.0513240000000003E-2</v>
      </c>
      <c r="DN257">
        <v>0.50020885000000004</v>
      </c>
      <c r="DO257">
        <v>0.35778246000000002</v>
      </c>
      <c r="DP257">
        <v>-0.64273818000000005</v>
      </c>
      <c r="DQ257">
        <v>0.94671483000000001</v>
      </c>
      <c r="DR257">
        <v>-0.66113116000000005</v>
      </c>
      <c r="DS257">
        <v>7.7932630000000003E-2</v>
      </c>
      <c r="DT257">
        <v>-0.79014932000000004</v>
      </c>
      <c r="DU257">
        <v>1.3610861400000001</v>
      </c>
      <c r="DV257" s="10">
        <v>-0.64824150000000003</v>
      </c>
      <c r="DW257" s="8" t="s">
        <v>1501</v>
      </c>
      <c r="DX257" t="s">
        <v>1502</v>
      </c>
      <c r="DY257" s="10" t="s">
        <v>471</v>
      </c>
      <c r="DZ257" s="20">
        <v>35864</v>
      </c>
      <c r="EA257" s="21">
        <v>38147</v>
      </c>
      <c r="EB257" t="s">
        <v>1503</v>
      </c>
      <c r="EC257" s="22">
        <v>44233</v>
      </c>
      <c r="ED257" t="b">
        <f t="shared" si="10"/>
        <v>1</v>
      </c>
    </row>
    <row r="258" spans="1:134" x14ac:dyDescent="0.2">
      <c r="A258" s="8" t="s">
        <v>1504</v>
      </c>
      <c r="B258" s="8" t="s">
        <v>127</v>
      </c>
      <c r="C258" s="8" t="s">
        <v>154</v>
      </c>
      <c r="D258" s="2" t="s">
        <v>1505</v>
      </c>
      <c r="E258" s="4">
        <v>0.45190611173613399</v>
      </c>
      <c r="F258" s="28" t="b">
        <v>0</v>
      </c>
      <c r="G258" s="29">
        <f t="shared" si="11"/>
        <v>2.044960560293453E-8</v>
      </c>
      <c r="H258" s="5" t="b">
        <f t="shared" si="9"/>
        <v>0</v>
      </c>
      <c r="I258" s="8">
        <v>52</v>
      </c>
      <c r="J258">
        <v>0</v>
      </c>
      <c r="K258">
        <v>17</v>
      </c>
      <c r="L258">
        <v>1200</v>
      </c>
      <c r="M258">
        <v>1</v>
      </c>
      <c r="N258">
        <v>3</v>
      </c>
      <c r="O258">
        <v>8.45305586806702</v>
      </c>
      <c r="P258">
        <v>1</v>
      </c>
      <c r="Q258">
        <v>1</v>
      </c>
      <c r="R258">
        <v>4</v>
      </c>
      <c r="S258" s="10">
        <v>71.099999999999994</v>
      </c>
      <c r="T258" s="8">
        <v>-0.116483336885366</v>
      </c>
      <c r="U258">
        <v>-1.00517281761849</v>
      </c>
      <c r="V258">
        <v>-1.2897868806933099</v>
      </c>
      <c r="W258">
        <v>-0.34774950899734303</v>
      </c>
      <c r="X258">
        <v>-1.2456676951183301</v>
      </c>
      <c r="Y258">
        <v>-1.13192030619081E-2</v>
      </c>
      <c r="Z258">
        <v>-1.4459692347618001</v>
      </c>
      <c r="AA258">
        <v>-1.4107302381286499</v>
      </c>
      <c r="AB258">
        <v>-1.4988236991813999</v>
      </c>
      <c r="AC258">
        <v>0.71996333890972197</v>
      </c>
      <c r="AD258" s="10">
        <v>-0.77623474552160099</v>
      </c>
      <c r="AE258" s="8">
        <v>0</v>
      </c>
      <c r="AF258">
        <v>0</v>
      </c>
      <c r="AG258">
        <v>0</v>
      </c>
      <c r="AH258">
        <v>0</v>
      </c>
      <c r="AI258">
        <v>0</v>
      </c>
      <c r="AJ258">
        <v>0</v>
      </c>
      <c r="AK258">
        <v>0</v>
      </c>
      <c r="AL258">
        <v>0</v>
      </c>
      <c r="AM258">
        <v>0</v>
      </c>
      <c r="AN258">
        <v>0</v>
      </c>
      <c r="AO258">
        <v>0</v>
      </c>
      <c r="AP258">
        <v>1</v>
      </c>
      <c r="AQ258">
        <v>0</v>
      </c>
      <c r="AR258">
        <v>0</v>
      </c>
      <c r="AS258">
        <v>0</v>
      </c>
      <c r="AT258">
        <v>0</v>
      </c>
      <c r="AU258">
        <v>0</v>
      </c>
      <c r="AV258">
        <v>0</v>
      </c>
      <c r="AW258">
        <v>0</v>
      </c>
      <c r="AX258">
        <v>0</v>
      </c>
      <c r="AY258">
        <v>1</v>
      </c>
      <c r="AZ258">
        <v>0</v>
      </c>
      <c r="BA258">
        <v>1</v>
      </c>
      <c r="BB258">
        <v>0</v>
      </c>
      <c r="BC258">
        <v>0</v>
      </c>
      <c r="BD258">
        <v>1</v>
      </c>
      <c r="BE258">
        <v>0</v>
      </c>
      <c r="BF258">
        <v>1</v>
      </c>
      <c r="BG258">
        <v>0</v>
      </c>
      <c r="BH258">
        <v>0</v>
      </c>
      <c r="BI258">
        <v>0</v>
      </c>
      <c r="BJ258">
        <v>0</v>
      </c>
      <c r="BK258">
        <v>0</v>
      </c>
      <c r="BL258">
        <v>1</v>
      </c>
      <c r="BM258">
        <v>0</v>
      </c>
      <c r="BN258">
        <v>0</v>
      </c>
      <c r="BO258">
        <v>0</v>
      </c>
      <c r="BP258">
        <v>1</v>
      </c>
      <c r="BQ258">
        <v>1</v>
      </c>
      <c r="BR258">
        <v>0</v>
      </c>
      <c r="BS258">
        <v>0</v>
      </c>
      <c r="BT258" s="10">
        <v>0</v>
      </c>
      <c r="BU258">
        <v>-4.2648743800000002</v>
      </c>
      <c r="BV258">
        <v>0.17994256</v>
      </c>
      <c r="BW258">
        <v>2.5512239999999999E-2</v>
      </c>
      <c r="BX258">
        <v>1.7140852600000001</v>
      </c>
      <c r="BY258">
        <v>1.2451467300000001</v>
      </c>
      <c r="BZ258">
        <v>4.38303536</v>
      </c>
      <c r="CA258">
        <v>1.0542348399999999</v>
      </c>
      <c r="CB258">
        <v>2.36271349</v>
      </c>
      <c r="CC258">
        <v>0</v>
      </c>
      <c r="CD258">
        <v>1.26633956</v>
      </c>
      <c r="CE258">
        <v>1.2966537600000001</v>
      </c>
      <c r="CF258">
        <v>-0.34830556000000001</v>
      </c>
      <c r="CG258">
        <v>0.60595251999999999</v>
      </c>
      <c r="CH258">
        <v>-0.27080598</v>
      </c>
      <c r="CI258">
        <v>0.69837139000000004</v>
      </c>
      <c r="CJ258">
        <v>2.3914729999999999E-2</v>
      </c>
      <c r="CK258">
        <v>-0.35324707</v>
      </c>
      <c r="CL258">
        <v>-4.8291489999999999E-2</v>
      </c>
      <c r="CM258">
        <v>0.58076517999999999</v>
      </c>
      <c r="CN258">
        <v>0.72541518999999999</v>
      </c>
      <c r="CO258">
        <v>-0.20022939000000001</v>
      </c>
      <c r="CP258">
        <v>-0.43475793000000001</v>
      </c>
      <c r="CQ258">
        <v>0.34422587999999998</v>
      </c>
      <c r="CR258">
        <v>-0.48495226000000002</v>
      </c>
      <c r="CS258">
        <v>0.18250256000000001</v>
      </c>
      <c r="CT258">
        <v>-0.16623276000000001</v>
      </c>
      <c r="CU258">
        <v>-9.4743999999999995E-2</v>
      </c>
      <c r="CV258">
        <v>-1.1689752</v>
      </c>
      <c r="CW258">
        <v>-0.52188942000000005</v>
      </c>
      <c r="CX258">
        <v>0.65815442999999996</v>
      </c>
      <c r="CY258">
        <v>9.3649330000000003E-2</v>
      </c>
      <c r="CZ258">
        <v>-0.16819777</v>
      </c>
      <c r="DA258">
        <v>-0.25450494000000001</v>
      </c>
      <c r="DB258">
        <v>0.25513289</v>
      </c>
      <c r="DC258">
        <v>2.5920289999999999E-2</v>
      </c>
      <c r="DD258">
        <v>-2.5292350000000002E-2</v>
      </c>
      <c r="DE258">
        <v>0.26950531</v>
      </c>
      <c r="DF258">
        <v>-0.26887736000000001</v>
      </c>
      <c r="DG258">
        <v>0.1029841</v>
      </c>
      <c r="DH258">
        <v>-0.10235616</v>
      </c>
      <c r="DI258">
        <v>-0.19042195000000001</v>
      </c>
      <c r="DJ258">
        <v>7.7531719999999998E-2</v>
      </c>
      <c r="DK258">
        <v>-0.19522661999999999</v>
      </c>
      <c r="DL258">
        <v>-0.13095082</v>
      </c>
      <c r="DM258">
        <v>-6.0513240000000003E-2</v>
      </c>
      <c r="DN258">
        <v>0.50020885000000004</v>
      </c>
      <c r="DO258">
        <v>0.35778246000000002</v>
      </c>
      <c r="DP258">
        <v>-0.64273818000000005</v>
      </c>
      <c r="DQ258">
        <v>0.94671483000000001</v>
      </c>
      <c r="DR258">
        <v>-0.66113116000000005</v>
      </c>
      <c r="DS258">
        <v>7.7932630000000003E-2</v>
      </c>
      <c r="DT258">
        <v>-0.79014932000000004</v>
      </c>
      <c r="DU258">
        <v>1.3610861400000001</v>
      </c>
      <c r="DV258" s="10">
        <v>-0.64824150000000003</v>
      </c>
      <c r="DW258" s="8" t="s">
        <v>1506</v>
      </c>
      <c r="DX258" t="s">
        <v>1507</v>
      </c>
      <c r="DY258" s="10" t="s">
        <v>1158</v>
      </c>
      <c r="DZ258" s="20">
        <v>37719</v>
      </c>
      <c r="EA258" s="21">
        <v>39983</v>
      </c>
      <c r="EB258" t="s">
        <v>1508</v>
      </c>
      <c r="EC258" s="22">
        <v>44866</v>
      </c>
      <c r="ED258" t="b">
        <f t="shared" si="10"/>
        <v>1</v>
      </c>
    </row>
    <row r="259" spans="1:134" x14ac:dyDescent="0.2">
      <c r="A259" s="8" t="s">
        <v>1509</v>
      </c>
      <c r="B259" s="8" t="s">
        <v>119</v>
      </c>
      <c r="C259" s="8" t="s">
        <v>399</v>
      </c>
      <c r="D259" s="2" t="s">
        <v>1510</v>
      </c>
      <c r="E259" s="4">
        <v>0.44316762323228298</v>
      </c>
      <c r="F259" s="28" t="b">
        <v>0</v>
      </c>
      <c r="G259" s="29">
        <f t="shared" si="11"/>
        <v>0.21848863549154696</v>
      </c>
      <c r="H259" s="5" t="b">
        <f t="shared" ref="H259:H322" si="12">IF(G259&gt;threshold,TRUE,FALSE)</f>
        <v>0</v>
      </c>
      <c r="I259" s="8">
        <v>38</v>
      </c>
      <c r="J259">
        <v>0</v>
      </c>
      <c r="K259">
        <v>30</v>
      </c>
      <c r="L259">
        <v>1192</v>
      </c>
      <c r="M259">
        <v>8</v>
      </c>
      <c r="N259">
        <v>3</v>
      </c>
      <c r="O259">
        <v>38.250478282808302</v>
      </c>
      <c r="P259">
        <v>4</v>
      </c>
      <c r="Q259">
        <v>1</v>
      </c>
      <c r="R259">
        <v>4</v>
      </c>
      <c r="S259" s="10">
        <v>73.7</v>
      </c>
      <c r="T259" s="8">
        <v>-1.4316177855911101</v>
      </c>
      <c r="U259">
        <v>-1.00517281761849</v>
      </c>
      <c r="V259">
        <v>0.38987547332752898</v>
      </c>
      <c r="W259">
        <v>-0.35707552120625302</v>
      </c>
      <c r="X259">
        <v>0.98157978018903103</v>
      </c>
      <c r="Y259">
        <v>-1.13192030619081E-2</v>
      </c>
      <c r="Z259">
        <v>-0.42061920690009102</v>
      </c>
      <c r="AA259">
        <v>0.71867389489572897</v>
      </c>
      <c r="AB259">
        <v>-1.4988236991813999</v>
      </c>
      <c r="AC259">
        <v>0.71996333890972197</v>
      </c>
      <c r="AD259" s="10">
        <v>-0.21523117683330001</v>
      </c>
      <c r="AE259" s="8">
        <v>0</v>
      </c>
      <c r="AF259">
        <v>0</v>
      </c>
      <c r="AG259">
        <v>0</v>
      </c>
      <c r="AH259">
        <v>0</v>
      </c>
      <c r="AI259">
        <v>0</v>
      </c>
      <c r="AJ259">
        <v>0</v>
      </c>
      <c r="AK259">
        <v>0</v>
      </c>
      <c r="AL259">
        <v>0</v>
      </c>
      <c r="AM259">
        <v>0</v>
      </c>
      <c r="AN259">
        <v>0</v>
      </c>
      <c r="AO259">
        <v>0</v>
      </c>
      <c r="AP259">
        <v>0</v>
      </c>
      <c r="AQ259">
        <v>0</v>
      </c>
      <c r="AR259">
        <v>0</v>
      </c>
      <c r="AS259">
        <v>0</v>
      </c>
      <c r="AT259">
        <v>0</v>
      </c>
      <c r="AU259">
        <v>0</v>
      </c>
      <c r="AV259">
        <v>0</v>
      </c>
      <c r="AW259">
        <v>1</v>
      </c>
      <c r="AX259">
        <v>0</v>
      </c>
      <c r="AY259">
        <v>0</v>
      </c>
      <c r="AZ259">
        <v>1</v>
      </c>
      <c r="BA259">
        <v>1</v>
      </c>
      <c r="BB259">
        <v>0</v>
      </c>
      <c r="BC259">
        <v>0</v>
      </c>
      <c r="BD259">
        <v>1</v>
      </c>
      <c r="BE259">
        <v>0</v>
      </c>
      <c r="BF259">
        <v>1</v>
      </c>
      <c r="BG259">
        <v>0</v>
      </c>
      <c r="BH259">
        <v>0</v>
      </c>
      <c r="BI259">
        <v>0</v>
      </c>
      <c r="BJ259">
        <v>0</v>
      </c>
      <c r="BK259">
        <v>1</v>
      </c>
      <c r="BL259">
        <v>0</v>
      </c>
      <c r="BM259">
        <v>0</v>
      </c>
      <c r="BN259">
        <v>0</v>
      </c>
      <c r="BO259">
        <v>0</v>
      </c>
      <c r="BP259">
        <v>1</v>
      </c>
      <c r="BQ259">
        <v>0</v>
      </c>
      <c r="BR259">
        <v>0</v>
      </c>
      <c r="BS259">
        <v>1</v>
      </c>
      <c r="BT259" s="10">
        <v>0</v>
      </c>
      <c r="BU259">
        <v>-4.2648743800000002</v>
      </c>
      <c r="BV259">
        <v>0.17994256</v>
      </c>
      <c r="BW259">
        <v>2.5512239999999999E-2</v>
      </c>
      <c r="BX259">
        <v>1.7140852600000001</v>
      </c>
      <c r="BY259">
        <v>1.2451467300000001</v>
      </c>
      <c r="BZ259">
        <v>4.38303536</v>
      </c>
      <c r="CA259">
        <v>1.0542348399999999</v>
      </c>
      <c r="CB259">
        <v>2.36271349</v>
      </c>
      <c r="CC259">
        <v>0</v>
      </c>
      <c r="CD259">
        <v>1.26633956</v>
      </c>
      <c r="CE259">
        <v>1.2966537600000001</v>
      </c>
      <c r="CF259">
        <v>-0.34830556000000001</v>
      </c>
      <c r="CG259">
        <v>0.60595251999999999</v>
      </c>
      <c r="CH259">
        <v>-0.27080598</v>
      </c>
      <c r="CI259">
        <v>0.69837139000000004</v>
      </c>
      <c r="CJ259">
        <v>2.3914729999999999E-2</v>
      </c>
      <c r="CK259">
        <v>-0.35324707</v>
      </c>
      <c r="CL259">
        <v>-4.8291489999999999E-2</v>
      </c>
      <c r="CM259">
        <v>0.58076517999999999</v>
      </c>
      <c r="CN259">
        <v>0.72541518999999999</v>
      </c>
      <c r="CO259">
        <v>-0.20022939000000001</v>
      </c>
      <c r="CP259">
        <v>-0.43475793000000001</v>
      </c>
      <c r="CQ259">
        <v>0.34422587999999998</v>
      </c>
      <c r="CR259">
        <v>-0.48495226000000002</v>
      </c>
      <c r="CS259">
        <v>0.18250256000000001</v>
      </c>
      <c r="CT259">
        <v>-0.16623276000000001</v>
      </c>
      <c r="CU259">
        <v>-9.4743999999999995E-2</v>
      </c>
      <c r="CV259">
        <v>-1.1689752</v>
      </c>
      <c r="CW259">
        <v>-0.52188942000000005</v>
      </c>
      <c r="CX259">
        <v>0.65815442999999996</v>
      </c>
      <c r="CY259">
        <v>9.3649330000000003E-2</v>
      </c>
      <c r="CZ259">
        <v>-0.16819777</v>
      </c>
      <c r="DA259">
        <v>-0.25450494000000001</v>
      </c>
      <c r="DB259">
        <v>0.25513289</v>
      </c>
      <c r="DC259">
        <v>2.5920289999999999E-2</v>
      </c>
      <c r="DD259">
        <v>-2.5292350000000002E-2</v>
      </c>
      <c r="DE259">
        <v>0.26950531</v>
      </c>
      <c r="DF259">
        <v>-0.26887736000000001</v>
      </c>
      <c r="DG259">
        <v>0.1029841</v>
      </c>
      <c r="DH259">
        <v>-0.10235616</v>
      </c>
      <c r="DI259">
        <v>-0.19042195000000001</v>
      </c>
      <c r="DJ259">
        <v>7.7531719999999998E-2</v>
      </c>
      <c r="DK259">
        <v>-0.19522661999999999</v>
      </c>
      <c r="DL259">
        <v>-0.13095082</v>
      </c>
      <c r="DM259">
        <v>-6.0513240000000003E-2</v>
      </c>
      <c r="DN259">
        <v>0.50020885000000004</v>
      </c>
      <c r="DO259">
        <v>0.35778246000000002</v>
      </c>
      <c r="DP259">
        <v>-0.64273818000000005</v>
      </c>
      <c r="DQ259">
        <v>0.94671483000000001</v>
      </c>
      <c r="DR259">
        <v>-0.66113116000000005</v>
      </c>
      <c r="DS259">
        <v>7.7932630000000003E-2</v>
      </c>
      <c r="DT259">
        <v>-0.79014932000000004</v>
      </c>
      <c r="DU259">
        <v>1.3610861400000001</v>
      </c>
      <c r="DV259" s="10">
        <v>-0.64824150000000003</v>
      </c>
      <c r="DW259" s="8" t="s">
        <v>1511</v>
      </c>
      <c r="DX259" t="s">
        <v>1512</v>
      </c>
      <c r="DY259" s="10" t="s">
        <v>1513</v>
      </c>
      <c r="DZ259" s="20">
        <v>36049</v>
      </c>
      <c r="EA259" s="21">
        <v>36397</v>
      </c>
      <c r="EB259" t="s">
        <v>1514</v>
      </c>
      <c r="EC259" s="22">
        <v>45298</v>
      </c>
      <c r="ED259" t="b">
        <f t="shared" si="10"/>
        <v>1</v>
      </c>
    </row>
    <row r="260" spans="1:134" x14ac:dyDescent="0.2">
      <c r="A260" s="8" t="s">
        <v>1515</v>
      </c>
      <c r="B260" s="8" t="s">
        <v>127</v>
      </c>
      <c r="C260" s="8" t="s">
        <v>209</v>
      </c>
      <c r="D260" s="2" t="s">
        <v>1516</v>
      </c>
      <c r="E260" s="4">
        <v>0.47709184324742898</v>
      </c>
      <c r="F260" s="28" t="b">
        <v>0</v>
      </c>
      <c r="G260" s="29">
        <f t="shared" si="11"/>
        <v>0.99988389991401394</v>
      </c>
      <c r="H260" s="5" t="b">
        <f t="shared" si="12"/>
        <v>1</v>
      </c>
      <c r="I260" s="8">
        <v>62</v>
      </c>
      <c r="J260">
        <v>0</v>
      </c>
      <c r="K260">
        <v>39</v>
      </c>
      <c r="L260">
        <v>1221</v>
      </c>
      <c r="M260">
        <v>10</v>
      </c>
      <c r="N260">
        <v>4</v>
      </c>
      <c r="O260">
        <v>21.045921623714701</v>
      </c>
      <c r="P260">
        <v>3</v>
      </c>
      <c r="Q260">
        <v>5</v>
      </c>
      <c r="R260">
        <v>5</v>
      </c>
      <c r="S260" s="10">
        <v>72.8</v>
      </c>
      <c r="T260" s="8">
        <v>0.82289841219016902</v>
      </c>
      <c r="U260">
        <v>-1.00517281761849</v>
      </c>
      <c r="V260">
        <v>1.5527186414958001</v>
      </c>
      <c r="W260">
        <v>-0.32326872694895598</v>
      </c>
      <c r="X260">
        <v>1.61793620170542</v>
      </c>
      <c r="Y260">
        <v>0.68524713920936597</v>
      </c>
      <c r="Z260">
        <v>-1.0126399664213199</v>
      </c>
      <c r="AA260">
        <v>8.8725172209350497E-3</v>
      </c>
      <c r="AB260">
        <v>1.4079858992310099</v>
      </c>
      <c r="AC260">
        <v>1.42236659638262</v>
      </c>
      <c r="AD260" s="10">
        <v>-0.40942471984078899</v>
      </c>
      <c r="AE260" s="8">
        <v>0</v>
      </c>
      <c r="AF260">
        <v>0</v>
      </c>
      <c r="AG260">
        <v>1</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1</v>
      </c>
      <c r="BA260">
        <v>0</v>
      </c>
      <c r="BB260">
        <v>1</v>
      </c>
      <c r="BC260">
        <v>1</v>
      </c>
      <c r="BD260">
        <v>0</v>
      </c>
      <c r="BE260">
        <v>0</v>
      </c>
      <c r="BF260">
        <v>1</v>
      </c>
      <c r="BG260">
        <v>0</v>
      </c>
      <c r="BH260">
        <v>0</v>
      </c>
      <c r="BI260">
        <v>0</v>
      </c>
      <c r="BJ260">
        <v>0</v>
      </c>
      <c r="BK260">
        <v>1</v>
      </c>
      <c r="BL260">
        <v>0</v>
      </c>
      <c r="BM260">
        <v>0</v>
      </c>
      <c r="BN260">
        <v>1</v>
      </c>
      <c r="BO260">
        <v>0</v>
      </c>
      <c r="BP260">
        <v>0</v>
      </c>
      <c r="BQ260">
        <v>0</v>
      </c>
      <c r="BR260">
        <v>0</v>
      </c>
      <c r="BS260">
        <v>1</v>
      </c>
      <c r="BT260" s="10">
        <v>0</v>
      </c>
      <c r="BU260">
        <v>-4.2648743800000002</v>
      </c>
      <c r="BV260">
        <v>0.17994256</v>
      </c>
      <c r="BW260">
        <v>2.5512239999999999E-2</v>
      </c>
      <c r="BX260">
        <v>1.7140852600000001</v>
      </c>
      <c r="BY260">
        <v>1.2451467300000001</v>
      </c>
      <c r="BZ260">
        <v>4.38303536</v>
      </c>
      <c r="CA260">
        <v>1.0542348399999999</v>
      </c>
      <c r="CB260">
        <v>2.36271349</v>
      </c>
      <c r="CC260">
        <v>0</v>
      </c>
      <c r="CD260">
        <v>1.26633956</v>
      </c>
      <c r="CE260">
        <v>1.2966537600000001</v>
      </c>
      <c r="CF260">
        <v>-0.34830556000000001</v>
      </c>
      <c r="CG260">
        <v>0.60595251999999999</v>
      </c>
      <c r="CH260">
        <v>-0.27080598</v>
      </c>
      <c r="CI260">
        <v>0.69837139000000004</v>
      </c>
      <c r="CJ260">
        <v>2.3914729999999999E-2</v>
      </c>
      <c r="CK260">
        <v>-0.35324707</v>
      </c>
      <c r="CL260">
        <v>-4.8291489999999999E-2</v>
      </c>
      <c r="CM260">
        <v>0.58076517999999999</v>
      </c>
      <c r="CN260">
        <v>0.72541518999999999</v>
      </c>
      <c r="CO260">
        <v>-0.20022939000000001</v>
      </c>
      <c r="CP260">
        <v>-0.43475793000000001</v>
      </c>
      <c r="CQ260">
        <v>0.34422587999999998</v>
      </c>
      <c r="CR260">
        <v>-0.48495226000000002</v>
      </c>
      <c r="CS260">
        <v>0.18250256000000001</v>
      </c>
      <c r="CT260">
        <v>-0.16623276000000001</v>
      </c>
      <c r="CU260">
        <v>-9.4743999999999995E-2</v>
      </c>
      <c r="CV260">
        <v>-1.1689752</v>
      </c>
      <c r="CW260">
        <v>-0.52188942000000005</v>
      </c>
      <c r="CX260">
        <v>0.65815442999999996</v>
      </c>
      <c r="CY260">
        <v>9.3649330000000003E-2</v>
      </c>
      <c r="CZ260">
        <v>-0.16819777</v>
      </c>
      <c r="DA260">
        <v>-0.25450494000000001</v>
      </c>
      <c r="DB260">
        <v>0.25513289</v>
      </c>
      <c r="DC260">
        <v>2.5920289999999999E-2</v>
      </c>
      <c r="DD260">
        <v>-2.5292350000000002E-2</v>
      </c>
      <c r="DE260">
        <v>0.26950531</v>
      </c>
      <c r="DF260">
        <v>-0.26887736000000001</v>
      </c>
      <c r="DG260">
        <v>0.1029841</v>
      </c>
      <c r="DH260">
        <v>-0.10235616</v>
      </c>
      <c r="DI260">
        <v>-0.19042195000000001</v>
      </c>
      <c r="DJ260">
        <v>7.7531719999999998E-2</v>
      </c>
      <c r="DK260">
        <v>-0.19522661999999999</v>
      </c>
      <c r="DL260">
        <v>-0.13095082</v>
      </c>
      <c r="DM260">
        <v>-6.0513240000000003E-2</v>
      </c>
      <c r="DN260">
        <v>0.50020885000000004</v>
      </c>
      <c r="DO260">
        <v>0.35778246000000002</v>
      </c>
      <c r="DP260">
        <v>-0.64273818000000005</v>
      </c>
      <c r="DQ260">
        <v>0.94671483000000001</v>
      </c>
      <c r="DR260">
        <v>-0.66113116000000005</v>
      </c>
      <c r="DS260">
        <v>7.7932630000000003E-2</v>
      </c>
      <c r="DT260">
        <v>-0.79014932000000004</v>
      </c>
      <c r="DU260">
        <v>1.3610861400000001</v>
      </c>
      <c r="DV260" s="10">
        <v>-0.64824150000000003</v>
      </c>
      <c r="DW260" s="8" t="s">
        <v>1517</v>
      </c>
      <c r="DX260" t="s">
        <v>1518</v>
      </c>
      <c r="DY260" s="10" t="s">
        <v>999</v>
      </c>
      <c r="DZ260" s="20">
        <v>36424</v>
      </c>
      <c r="EA260" s="21">
        <v>37001</v>
      </c>
      <c r="EB260" t="s">
        <v>1519</v>
      </c>
      <c r="EC260" s="22">
        <v>44268</v>
      </c>
      <c r="ED260" t="b">
        <f t="shared" ref="ED260:ED323" si="13">F260=H260</f>
        <v>0</v>
      </c>
    </row>
    <row r="261" spans="1:134" x14ac:dyDescent="0.2">
      <c r="A261" s="8" t="s">
        <v>1520</v>
      </c>
      <c r="B261" s="8" t="s">
        <v>127</v>
      </c>
      <c r="C261" s="8" t="s">
        <v>363</v>
      </c>
      <c r="D261" s="2" t="s">
        <v>1521</v>
      </c>
      <c r="E261" s="4">
        <v>0.67845798825595605</v>
      </c>
      <c r="F261" s="28" t="b">
        <v>1</v>
      </c>
      <c r="G261" s="29">
        <f t="shared" si="11"/>
        <v>4.776763757472653E-3</v>
      </c>
      <c r="H261" s="5" t="b">
        <f t="shared" si="12"/>
        <v>0</v>
      </c>
      <c r="I261" s="8">
        <v>38</v>
      </c>
      <c r="J261">
        <v>2</v>
      </c>
      <c r="K261">
        <v>33</v>
      </c>
      <c r="L261">
        <v>1366</v>
      </c>
      <c r="M261">
        <v>2</v>
      </c>
      <c r="N261">
        <v>5</v>
      </c>
      <c r="O261">
        <v>68.395660794644698</v>
      </c>
      <c r="P261">
        <v>1</v>
      </c>
      <c r="Q261">
        <v>3</v>
      </c>
      <c r="R261">
        <v>2</v>
      </c>
      <c r="S261" s="10">
        <v>76.5</v>
      </c>
      <c r="T261" s="8">
        <v>-1.4316177855911101</v>
      </c>
      <c r="U261">
        <v>1.0203643463482399</v>
      </c>
      <c r="V261">
        <v>0.77748986271695397</v>
      </c>
      <c r="W261">
        <v>-0.154234755662471</v>
      </c>
      <c r="X261">
        <v>-0.92748948436013701</v>
      </c>
      <c r="Y261">
        <v>1.38181348148064</v>
      </c>
      <c r="Z261">
        <v>0.61669748775187605</v>
      </c>
      <c r="AA261">
        <v>-1.4107302381286499</v>
      </c>
      <c r="AB261">
        <v>-4.5418899975194001E-2</v>
      </c>
      <c r="AC261">
        <v>-0.68484317603607703</v>
      </c>
      <c r="AD261" s="10">
        <v>0.38892651252332899</v>
      </c>
      <c r="AE261" s="8">
        <v>0</v>
      </c>
      <c r="AF261">
        <v>0</v>
      </c>
      <c r="AG261">
        <v>0</v>
      </c>
      <c r="AH261">
        <v>0</v>
      </c>
      <c r="AI261">
        <v>1</v>
      </c>
      <c r="AJ261">
        <v>0</v>
      </c>
      <c r="AK261">
        <v>0</v>
      </c>
      <c r="AL261">
        <v>0</v>
      </c>
      <c r="AM261">
        <v>0</v>
      </c>
      <c r="AN261">
        <v>0</v>
      </c>
      <c r="AO261">
        <v>0</v>
      </c>
      <c r="AP261">
        <v>0</v>
      </c>
      <c r="AQ261">
        <v>0</v>
      </c>
      <c r="AR261">
        <v>0</v>
      </c>
      <c r="AS261">
        <v>0</v>
      </c>
      <c r="AT261">
        <v>0</v>
      </c>
      <c r="AU261">
        <v>0</v>
      </c>
      <c r="AV261">
        <v>0</v>
      </c>
      <c r="AW261">
        <v>0</v>
      </c>
      <c r="AX261">
        <v>0</v>
      </c>
      <c r="AY261">
        <v>1</v>
      </c>
      <c r="AZ261">
        <v>0</v>
      </c>
      <c r="BA261">
        <v>0</v>
      </c>
      <c r="BB261">
        <v>1</v>
      </c>
      <c r="BC261">
        <v>1</v>
      </c>
      <c r="BD261">
        <v>0</v>
      </c>
      <c r="BE261">
        <v>1</v>
      </c>
      <c r="BF261">
        <v>0</v>
      </c>
      <c r="BG261">
        <v>1</v>
      </c>
      <c r="BH261">
        <v>0</v>
      </c>
      <c r="BI261">
        <v>0</v>
      </c>
      <c r="BJ261">
        <v>0</v>
      </c>
      <c r="BK261">
        <v>0</v>
      </c>
      <c r="BL261">
        <v>0</v>
      </c>
      <c r="BM261">
        <v>0</v>
      </c>
      <c r="BN261">
        <v>0</v>
      </c>
      <c r="BO261">
        <v>0</v>
      </c>
      <c r="BP261">
        <v>1</v>
      </c>
      <c r="BQ261">
        <v>0</v>
      </c>
      <c r="BR261">
        <v>0</v>
      </c>
      <c r="BS261">
        <v>1</v>
      </c>
      <c r="BT261" s="10">
        <v>0</v>
      </c>
      <c r="BU261">
        <v>-4.2648743800000002</v>
      </c>
      <c r="BV261">
        <v>0.17994256</v>
      </c>
      <c r="BW261">
        <v>2.5512239999999999E-2</v>
      </c>
      <c r="BX261">
        <v>1.7140852600000001</v>
      </c>
      <c r="BY261">
        <v>1.2451467300000001</v>
      </c>
      <c r="BZ261">
        <v>4.38303536</v>
      </c>
      <c r="CA261">
        <v>1.0542348399999999</v>
      </c>
      <c r="CB261">
        <v>2.36271349</v>
      </c>
      <c r="CC261">
        <v>0</v>
      </c>
      <c r="CD261">
        <v>1.26633956</v>
      </c>
      <c r="CE261">
        <v>1.2966537600000001</v>
      </c>
      <c r="CF261">
        <v>-0.34830556000000001</v>
      </c>
      <c r="CG261">
        <v>0.60595251999999999</v>
      </c>
      <c r="CH261">
        <v>-0.27080598</v>
      </c>
      <c r="CI261">
        <v>0.69837139000000004</v>
      </c>
      <c r="CJ261">
        <v>2.3914729999999999E-2</v>
      </c>
      <c r="CK261">
        <v>-0.35324707</v>
      </c>
      <c r="CL261">
        <v>-4.8291489999999999E-2</v>
      </c>
      <c r="CM261">
        <v>0.58076517999999999</v>
      </c>
      <c r="CN261">
        <v>0.72541518999999999</v>
      </c>
      <c r="CO261">
        <v>-0.20022939000000001</v>
      </c>
      <c r="CP261">
        <v>-0.43475793000000001</v>
      </c>
      <c r="CQ261">
        <v>0.34422587999999998</v>
      </c>
      <c r="CR261">
        <v>-0.48495226000000002</v>
      </c>
      <c r="CS261">
        <v>0.18250256000000001</v>
      </c>
      <c r="CT261">
        <v>-0.16623276000000001</v>
      </c>
      <c r="CU261">
        <v>-9.4743999999999995E-2</v>
      </c>
      <c r="CV261">
        <v>-1.1689752</v>
      </c>
      <c r="CW261">
        <v>-0.52188942000000005</v>
      </c>
      <c r="CX261">
        <v>0.65815442999999996</v>
      </c>
      <c r="CY261">
        <v>9.3649330000000003E-2</v>
      </c>
      <c r="CZ261">
        <v>-0.16819777</v>
      </c>
      <c r="DA261">
        <v>-0.25450494000000001</v>
      </c>
      <c r="DB261">
        <v>0.25513289</v>
      </c>
      <c r="DC261">
        <v>2.5920289999999999E-2</v>
      </c>
      <c r="DD261">
        <v>-2.5292350000000002E-2</v>
      </c>
      <c r="DE261">
        <v>0.26950531</v>
      </c>
      <c r="DF261">
        <v>-0.26887736000000001</v>
      </c>
      <c r="DG261">
        <v>0.1029841</v>
      </c>
      <c r="DH261">
        <v>-0.10235616</v>
      </c>
      <c r="DI261">
        <v>-0.19042195000000001</v>
      </c>
      <c r="DJ261">
        <v>7.7531719999999998E-2</v>
      </c>
      <c r="DK261">
        <v>-0.19522661999999999</v>
      </c>
      <c r="DL261">
        <v>-0.13095082</v>
      </c>
      <c r="DM261">
        <v>-6.0513240000000003E-2</v>
      </c>
      <c r="DN261">
        <v>0.50020885000000004</v>
      </c>
      <c r="DO261">
        <v>0.35778246000000002</v>
      </c>
      <c r="DP261">
        <v>-0.64273818000000005</v>
      </c>
      <c r="DQ261">
        <v>0.94671483000000001</v>
      </c>
      <c r="DR261">
        <v>-0.66113116000000005</v>
      </c>
      <c r="DS261">
        <v>7.7932630000000003E-2</v>
      </c>
      <c r="DT261">
        <v>-0.79014932000000004</v>
      </c>
      <c r="DU261">
        <v>1.3610861400000001</v>
      </c>
      <c r="DV261" s="10">
        <v>-0.64824150000000003</v>
      </c>
      <c r="DW261" s="8" t="s">
        <v>1522</v>
      </c>
      <c r="DX261" t="s">
        <v>1523</v>
      </c>
      <c r="DY261" s="10" t="s">
        <v>625</v>
      </c>
      <c r="DZ261" s="20">
        <v>38156</v>
      </c>
      <c r="EA261" s="21">
        <v>39544</v>
      </c>
      <c r="EB261" t="s">
        <v>1524</v>
      </c>
      <c r="EC261" s="22">
        <v>45333</v>
      </c>
      <c r="ED261" t="b">
        <f t="shared" si="13"/>
        <v>0</v>
      </c>
    </row>
    <row r="262" spans="1:134" x14ac:dyDescent="0.2">
      <c r="A262" s="8" t="s">
        <v>1525</v>
      </c>
      <c r="B262" s="8" t="s">
        <v>119</v>
      </c>
      <c r="C262" s="8" t="s">
        <v>209</v>
      </c>
      <c r="D262" s="2" t="s">
        <v>1526</v>
      </c>
      <c r="E262" s="4">
        <v>0.55685049524899799</v>
      </c>
      <c r="F262" s="28" t="b">
        <v>0</v>
      </c>
      <c r="G262" s="29">
        <f t="shared" ref="G262:G325" si="14">1/(1+EXP(-(SUMPRODUCT(T262:BT262,BV262:DV262)+BU262)))</f>
        <v>8.6674562641184778E-4</v>
      </c>
      <c r="H262" s="5" t="b">
        <f t="shared" si="12"/>
        <v>0</v>
      </c>
      <c r="I262" s="8">
        <v>46</v>
      </c>
      <c r="J262">
        <v>0</v>
      </c>
      <c r="K262">
        <v>30</v>
      </c>
      <c r="L262">
        <v>932</v>
      </c>
      <c r="M262">
        <v>3</v>
      </c>
      <c r="N262">
        <v>3</v>
      </c>
      <c r="O262">
        <v>18.525247624499201</v>
      </c>
      <c r="P262">
        <v>1</v>
      </c>
      <c r="Q262">
        <v>3</v>
      </c>
      <c r="R262">
        <v>4</v>
      </c>
      <c r="S262" s="10">
        <v>75.5</v>
      </c>
      <c r="T262" s="8">
        <v>-0.68011238633068705</v>
      </c>
      <c r="U262">
        <v>-1.00517281761849</v>
      </c>
      <c r="V262">
        <v>0.38987547332752898</v>
      </c>
      <c r="W262">
        <v>-0.66017091799581096</v>
      </c>
      <c r="X262">
        <v>-0.60931127360194304</v>
      </c>
      <c r="Y262">
        <v>-1.13192030619081E-2</v>
      </c>
      <c r="Z262">
        <v>-1.0993781117330901</v>
      </c>
      <c r="AA262">
        <v>-1.4107302381286499</v>
      </c>
      <c r="AB262">
        <v>-4.5418899975194001E-2</v>
      </c>
      <c r="AC262">
        <v>0.71996333890972197</v>
      </c>
      <c r="AD262" s="10">
        <v>0.173155909181676</v>
      </c>
      <c r="AE262" s="8">
        <v>0</v>
      </c>
      <c r="AF262">
        <v>0</v>
      </c>
      <c r="AG262">
        <v>0</v>
      </c>
      <c r="AH262">
        <v>0</v>
      </c>
      <c r="AI262">
        <v>0</v>
      </c>
      <c r="AJ262">
        <v>0</v>
      </c>
      <c r="AK262">
        <v>0</v>
      </c>
      <c r="AL262">
        <v>0</v>
      </c>
      <c r="AM262">
        <v>1</v>
      </c>
      <c r="AN262">
        <v>0</v>
      </c>
      <c r="AO262">
        <v>0</v>
      </c>
      <c r="AP262">
        <v>0</v>
      </c>
      <c r="AQ262">
        <v>0</v>
      </c>
      <c r="AR262">
        <v>0</v>
      </c>
      <c r="AS262">
        <v>0</v>
      </c>
      <c r="AT262">
        <v>0</v>
      </c>
      <c r="AU262">
        <v>0</v>
      </c>
      <c r="AV262">
        <v>0</v>
      </c>
      <c r="AW262">
        <v>0</v>
      </c>
      <c r="AX262">
        <v>0</v>
      </c>
      <c r="AY262">
        <v>0</v>
      </c>
      <c r="AZ262">
        <v>1</v>
      </c>
      <c r="BA262">
        <v>0</v>
      </c>
      <c r="BB262">
        <v>1</v>
      </c>
      <c r="BC262">
        <v>0</v>
      </c>
      <c r="BD262">
        <v>1</v>
      </c>
      <c r="BE262">
        <v>1</v>
      </c>
      <c r="BF262">
        <v>0</v>
      </c>
      <c r="BG262">
        <v>1</v>
      </c>
      <c r="BH262">
        <v>0</v>
      </c>
      <c r="BI262">
        <v>0</v>
      </c>
      <c r="BJ262">
        <v>0</v>
      </c>
      <c r="BK262">
        <v>0</v>
      </c>
      <c r="BL262">
        <v>0</v>
      </c>
      <c r="BM262">
        <v>0</v>
      </c>
      <c r="BN262">
        <v>0</v>
      </c>
      <c r="BO262">
        <v>1</v>
      </c>
      <c r="BP262">
        <v>0</v>
      </c>
      <c r="BQ262">
        <v>0</v>
      </c>
      <c r="BR262">
        <v>0</v>
      </c>
      <c r="BS262">
        <v>1</v>
      </c>
      <c r="BT262" s="10">
        <v>0</v>
      </c>
      <c r="BU262">
        <v>-4.2648743800000002</v>
      </c>
      <c r="BV262">
        <v>0.17994256</v>
      </c>
      <c r="BW262">
        <v>2.5512239999999999E-2</v>
      </c>
      <c r="BX262">
        <v>1.7140852600000001</v>
      </c>
      <c r="BY262">
        <v>1.2451467300000001</v>
      </c>
      <c r="BZ262">
        <v>4.38303536</v>
      </c>
      <c r="CA262">
        <v>1.0542348399999999</v>
      </c>
      <c r="CB262">
        <v>2.36271349</v>
      </c>
      <c r="CC262">
        <v>0</v>
      </c>
      <c r="CD262">
        <v>1.26633956</v>
      </c>
      <c r="CE262">
        <v>1.2966537600000001</v>
      </c>
      <c r="CF262">
        <v>-0.34830556000000001</v>
      </c>
      <c r="CG262">
        <v>0.60595251999999999</v>
      </c>
      <c r="CH262">
        <v>-0.27080598</v>
      </c>
      <c r="CI262">
        <v>0.69837139000000004</v>
      </c>
      <c r="CJ262">
        <v>2.3914729999999999E-2</v>
      </c>
      <c r="CK262">
        <v>-0.35324707</v>
      </c>
      <c r="CL262">
        <v>-4.8291489999999999E-2</v>
      </c>
      <c r="CM262">
        <v>0.58076517999999999</v>
      </c>
      <c r="CN262">
        <v>0.72541518999999999</v>
      </c>
      <c r="CO262">
        <v>-0.20022939000000001</v>
      </c>
      <c r="CP262">
        <v>-0.43475793000000001</v>
      </c>
      <c r="CQ262">
        <v>0.34422587999999998</v>
      </c>
      <c r="CR262">
        <v>-0.48495226000000002</v>
      </c>
      <c r="CS262">
        <v>0.18250256000000001</v>
      </c>
      <c r="CT262">
        <v>-0.16623276000000001</v>
      </c>
      <c r="CU262">
        <v>-9.4743999999999995E-2</v>
      </c>
      <c r="CV262">
        <v>-1.1689752</v>
      </c>
      <c r="CW262">
        <v>-0.52188942000000005</v>
      </c>
      <c r="CX262">
        <v>0.65815442999999996</v>
      </c>
      <c r="CY262">
        <v>9.3649330000000003E-2</v>
      </c>
      <c r="CZ262">
        <v>-0.16819777</v>
      </c>
      <c r="DA262">
        <v>-0.25450494000000001</v>
      </c>
      <c r="DB262">
        <v>0.25513289</v>
      </c>
      <c r="DC262">
        <v>2.5920289999999999E-2</v>
      </c>
      <c r="DD262">
        <v>-2.5292350000000002E-2</v>
      </c>
      <c r="DE262">
        <v>0.26950531</v>
      </c>
      <c r="DF262">
        <v>-0.26887736000000001</v>
      </c>
      <c r="DG262">
        <v>0.1029841</v>
      </c>
      <c r="DH262">
        <v>-0.10235616</v>
      </c>
      <c r="DI262">
        <v>-0.19042195000000001</v>
      </c>
      <c r="DJ262">
        <v>7.7531719999999998E-2</v>
      </c>
      <c r="DK262">
        <v>-0.19522661999999999</v>
      </c>
      <c r="DL262">
        <v>-0.13095082</v>
      </c>
      <c r="DM262">
        <v>-6.0513240000000003E-2</v>
      </c>
      <c r="DN262">
        <v>0.50020885000000004</v>
      </c>
      <c r="DO262">
        <v>0.35778246000000002</v>
      </c>
      <c r="DP262">
        <v>-0.64273818000000005</v>
      </c>
      <c r="DQ262">
        <v>0.94671483000000001</v>
      </c>
      <c r="DR262">
        <v>-0.66113116000000005</v>
      </c>
      <c r="DS262">
        <v>7.7932630000000003E-2</v>
      </c>
      <c r="DT262">
        <v>-0.79014932000000004</v>
      </c>
      <c r="DU262">
        <v>1.3610861400000001</v>
      </c>
      <c r="DV262" s="10">
        <v>-0.64824150000000003</v>
      </c>
      <c r="DW262" s="8" t="s">
        <v>1527</v>
      </c>
      <c r="DX262" t="s">
        <v>1528</v>
      </c>
      <c r="DY262" s="10" t="s">
        <v>431</v>
      </c>
      <c r="DZ262" s="20">
        <v>36566</v>
      </c>
      <c r="EA262" s="21">
        <v>39944</v>
      </c>
      <c r="EB262" t="s">
        <v>1529</v>
      </c>
      <c r="EC262" s="22">
        <v>44394</v>
      </c>
      <c r="ED262" t="b">
        <f t="shared" si="13"/>
        <v>1</v>
      </c>
    </row>
    <row r="263" spans="1:134" x14ac:dyDescent="0.2">
      <c r="A263" s="8" t="s">
        <v>1530</v>
      </c>
      <c r="B263" s="8" t="s">
        <v>168</v>
      </c>
      <c r="C263" s="8" t="s">
        <v>147</v>
      </c>
      <c r="D263" s="2" t="s">
        <v>1531</v>
      </c>
      <c r="E263" s="4">
        <v>0.47589105708223101</v>
      </c>
      <c r="F263" s="28" t="b">
        <v>0</v>
      </c>
      <c r="G263" s="29">
        <f t="shared" si="14"/>
        <v>5.885913667858244E-5</v>
      </c>
      <c r="H263" s="5" t="b">
        <f t="shared" si="12"/>
        <v>0</v>
      </c>
      <c r="I263" s="8">
        <v>47</v>
      </c>
      <c r="J263">
        <v>3</v>
      </c>
      <c r="K263">
        <v>28</v>
      </c>
      <c r="L263">
        <v>618</v>
      </c>
      <c r="M263">
        <v>2</v>
      </c>
      <c r="N263">
        <v>1</v>
      </c>
      <c r="O263">
        <v>29.928861874449101</v>
      </c>
      <c r="P263">
        <v>1</v>
      </c>
      <c r="Q263">
        <v>5</v>
      </c>
      <c r="R263">
        <v>1</v>
      </c>
      <c r="S263" s="10">
        <v>70.8</v>
      </c>
      <c r="T263" s="8">
        <v>-0.58617421142313397</v>
      </c>
      <c r="U263">
        <v>2.03313292833161</v>
      </c>
      <c r="V263">
        <v>0.13146588040124599</v>
      </c>
      <c r="W263">
        <v>-1.0262168971954999</v>
      </c>
      <c r="X263">
        <v>-0.92748948436013701</v>
      </c>
      <c r="Y263">
        <v>-1.4044518876044501</v>
      </c>
      <c r="Z263">
        <v>-0.70697181476675297</v>
      </c>
      <c r="AA263">
        <v>-1.4107302381286499</v>
      </c>
      <c r="AB263">
        <v>1.4079858992310099</v>
      </c>
      <c r="AC263">
        <v>-1.38724643350897</v>
      </c>
      <c r="AD263" s="10">
        <v>-0.84096592652409696</v>
      </c>
      <c r="AE263" s="8">
        <v>0</v>
      </c>
      <c r="AF263">
        <v>0</v>
      </c>
      <c r="AG263">
        <v>0</v>
      </c>
      <c r="AH263">
        <v>0</v>
      </c>
      <c r="AI263">
        <v>0</v>
      </c>
      <c r="AJ263">
        <v>0</v>
      </c>
      <c r="AK263">
        <v>0</v>
      </c>
      <c r="AL263">
        <v>0</v>
      </c>
      <c r="AM263">
        <v>0</v>
      </c>
      <c r="AN263">
        <v>0</v>
      </c>
      <c r="AO263">
        <v>0</v>
      </c>
      <c r="AP263">
        <v>0</v>
      </c>
      <c r="AQ263">
        <v>0</v>
      </c>
      <c r="AR263">
        <v>0</v>
      </c>
      <c r="AS263">
        <v>0</v>
      </c>
      <c r="AT263">
        <v>0</v>
      </c>
      <c r="AU263">
        <v>0</v>
      </c>
      <c r="AV263">
        <v>1</v>
      </c>
      <c r="AW263">
        <v>0</v>
      </c>
      <c r="AX263">
        <v>0</v>
      </c>
      <c r="AY263">
        <v>0</v>
      </c>
      <c r="AZ263">
        <v>1</v>
      </c>
      <c r="BA263">
        <v>1</v>
      </c>
      <c r="BB263">
        <v>0</v>
      </c>
      <c r="BC263">
        <v>0</v>
      </c>
      <c r="BD263">
        <v>1</v>
      </c>
      <c r="BE263">
        <v>1</v>
      </c>
      <c r="BF263">
        <v>0</v>
      </c>
      <c r="BG263">
        <v>0</v>
      </c>
      <c r="BH263">
        <v>1</v>
      </c>
      <c r="BI263">
        <v>0</v>
      </c>
      <c r="BJ263">
        <v>0</v>
      </c>
      <c r="BK263">
        <v>0</v>
      </c>
      <c r="BL263">
        <v>0</v>
      </c>
      <c r="BM263">
        <v>1</v>
      </c>
      <c r="BN263">
        <v>0</v>
      </c>
      <c r="BO263">
        <v>0</v>
      </c>
      <c r="BP263">
        <v>0</v>
      </c>
      <c r="BQ263">
        <v>0</v>
      </c>
      <c r="BR263">
        <v>0</v>
      </c>
      <c r="BS263">
        <v>1</v>
      </c>
      <c r="BT263" s="10">
        <v>0</v>
      </c>
      <c r="BU263">
        <v>-4.2648743800000002</v>
      </c>
      <c r="BV263">
        <v>0.17994256</v>
      </c>
      <c r="BW263">
        <v>2.5512239999999999E-2</v>
      </c>
      <c r="BX263">
        <v>1.7140852600000001</v>
      </c>
      <c r="BY263">
        <v>1.2451467300000001</v>
      </c>
      <c r="BZ263">
        <v>4.38303536</v>
      </c>
      <c r="CA263">
        <v>1.0542348399999999</v>
      </c>
      <c r="CB263">
        <v>2.36271349</v>
      </c>
      <c r="CC263">
        <v>0</v>
      </c>
      <c r="CD263">
        <v>1.26633956</v>
      </c>
      <c r="CE263">
        <v>1.2966537600000001</v>
      </c>
      <c r="CF263">
        <v>-0.34830556000000001</v>
      </c>
      <c r="CG263">
        <v>0.60595251999999999</v>
      </c>
      <c r="CH263">
        <v>-0.27080598</v>
      </c>
      <c r="CI263">
        <v>0.69837139000000004</v>
      </c>
      <c r="CJ263">
        <v>2.3914729999999999E-2</v>
      </c>
      <c r="CK263">
        <v>-0.35324707</v>
      </c>
      <c r="CL263">
        <v>-4.8291489999999999E-2</v>
      </c>
      <c r="CM263">
        <v>0.58076517999999999</v>
      </c>
      <c r="CN263">
        <v>0.72541518999999999</v>
      </c>
      <c r="CO263">
        <v>-0.20022939000000001</v>
      </c>
      <c r="CP263">
        <v>-0.43475793000000001</v>
      </c>
      <c r="CQ263">
        <v>0.34422587999999998</v>
      </c>
      <c r="CR263">
        <v>-0.48495226000000002</v>
      </c>
      <c r="CS263">
        <v>0.18250256000000001</v>
      </c>
      <c r="CT263">
        <v>-0.16623276000000001</v>
      </c>
      <c r="CU263">
        <v>-9.4743999999999995E-2</v>
      </c>
      <c r="CV263">
        <v>-1.1689752</v>
      </c>
      <c r="CW263">
        <v>-0.52188942000000005</v>
      </c>
      <c r="CX263">
        <v>0.65815442999999996</v>
      </c>
      <c r="CY263">
        <v>9.3649330000000003E-2</v>
      </c>
      <c r="CZ263">
        <v>-0.16819777</v>
      </c>
      <c r="DA263">
        <v>-0.25450494000000001</v>
      </c>
      <c r="DB263">
        <v>0.25513289</v>
      </c>
      <c r="DC263">
        <v>2.5920289999999999E-2</v>
      </c>
      <c r="DD263">
        <v>-2.5292350000000002E-2</v>
      </c>
      <c r="DE263">
        <v>0.26950531</v>
      </c>
      <c r="DF263">
        <v>-0.26887736000000001</v>
      </c>
      <c r="DG263">
        <v>0.1029841</v>
      </c>
      <c r="DH263">
        <v>-0.10235616</v>
      </c>
      <c r="DI263">
        <v>-0.19042195000000001</v>
      </c>
      <c r="DJ263">
        <v>7.7531719999999998E-2</v>
      </c>
      <c r="DK263">
        <v>-0.19522661999999999</v>
      </c>
      <c r="DL263">
        <v>-0.13095082</v>
      </c>
      <c r="DM263">
        <v>-6.0513240000000003E-2</v>
      </c>
      <c r="DN263">
        <v>0.50020885000000004</v>
      </c>
      <c r="DO263">
        <v>0.35778246000000002</v>
      </c>
      <c r="DP263">
        <v>-0.64273818000000005</v>
      </c>
      <c r="DQ263">
        <v>0.94671483000000001</v>
      </c>
      <c r="DR263">
        <v>-0.66113116000000005</v>
      </c>
      <c r="DS263">
        <v>7.7932630000000003E-2</v>
      </c>
      <c r="DT263">
        <v>-0.79014932000000004</v>
      </c>
      <c r="DU263">
        <v>1.3610861400000001</v>
      </c>
      <c r="DV263" s="10">
        <v>-0.64824150000000003</v>
      </c>
      <c r="DW263" s="8" t="s">
        <v>1532</v>
      </c>
      <c r="DX263" t="s">
        <v>1533</v>
      </c>
      <c r="DY263" s="10" t="s">
        <v>923</v>
      </c>
      <c r="DZ263" s="20">
        <v>35193</v>
      </c>
      <c r="EA263" s="21">
        <v>37051</v>
      </c>
      <c r="EB263" t="s">
        <v>1534</v>
      </c>
      <c r="EC263" s="22">
        <v>45466</v>
      </c>
      <c r="ED263" t="b">
        <f t="shared" si="13"/>
        <v>1</v>
      </c>
    </row>
    <row r="264" spans="1:134" x14ac:dyDescent="0.2">
      <c r="A264" s="8" t="s">
        <v>1535</v>
      </c>
      <c r="B264" s="8" t="s">
        <v>127</v>
      </c>
      <c r="C264" s="8" t="s">
        <v>147</v>
      </c>
      <c r="D264" s="2" t="s">
        <v>1536</v>
      </c>
      <c r="E264" s="4">
        <v>0.18466368758330901</v>
      </c>
      <c r="F264" s="28" t="b">
        <v>0</v>
      </c>
      <c r="G264" s="29">
        <f t="shared" si="14"/>
        <v>0.12293157908811542</v>
      </c>
      <c r="H264" s="5" t="b">
        <f t="shared" si="12"/>
        <v>0</v>
      </c>
      <c r="I264" s="8">
        <v>44</v>
      </c>
      <c r="J264">
        <v>1</v>
      </c>
      <c r="K264">
        <v>22</v>
      </c>
      <c r="L264">
        <v>2841</v>
      </c>
      <c r="M264">
        <v>10</v>
      </c>
      <c r="N264">
        <v>1</v>
      </c>
      <c r="O264">
        <v>5.6651771249878404</v>
      </c>
      <c r="P264">
        <v>2</v>
      </c>
      <c r="Q264">
        <v>2</v>
      </c>
      <c r="R264">
        <v>4</v>
      </c>
      <c r="S264" s="10">
        <v>71.400000000000006</v>
      </c>
      <c r="T264" s="8">
        <v>-0.86798873614579497</v>
      </c>
      <c r="U264">
        <v>7.5957643648752104E-3</v>
      </c>
      <c r="V264">
        <v>-0.64376289837760303</v>
      </c>
      <c r="W264">
        <v>1.56524874535521</v>
      </c>
      <c r="X264">
        <v>1.61793620170542</v>
      </c>
      <c r="Y264">
        <v>-1.4044518876044501</v>
      </c>
      <c r="Z264">
        <v>-1.5419020811370401</v>
      </c>
      <c r="AA264">
        <v>-0.70092886045385905</v>
      </c>
      <c r="AB264">
        <v>-0.772121299578298</v>
      </c>
      <c r="AC264">
        <v>0.71996333890972197</v>
      </c>
      <c r="AD264" s="10">
        <v>-0.71150356451910302</v>
      </c>
      <c r="AE264" s="8">
        <v>0</v>
      </c>
      <c r="AF264">
        <v>0</v>
      </c>
      <c r="AG264">
        <v>0</v>
      </c>
      <c r="AH264">
        <v>0</v>
      </c>
      <c r="AI264">
        <v>0</v>
      </c>
      <c r="AJ264">
        <v>0</v>
      </c>
      <c r="AK264">
        <v>0</v>
      </c>
      <c r="AL264">
        <v>0</v>
      </c>
      <c r="AM264">
        <v>0</v>
      </c>
      <c r="AN264">
        <v>0</v>
      </c>
      <c r="AO264">
        <v>0</v>
      </c>
      <c r="AP264">
        <v>0</v>
      </c>
      <c r="AQ264">
        <v>0</v>
      </c>
      <c r="AR264">
        <v>0</v>
      </c>
      <c r="AS264">
        <v>0</v>
      </c>
      <c r="AT264">
        <v>0</v>
      </c>
      <c r="AU264">
        <v>1</v>
      </c>
      <c r="AV264">
        <v>0</v>
      </c>
      <c r="AW264">
        <v>0</v>
      </c>
      <c r="AX264">
        <v>0</v>
      </c>
      <c r="AY264">
        <v>0</v>
      </c>
      <c r="AZ264">
        <v>1</v>
      </c>
      <c r="BA264">
        <v>1</v>
      </c>
      <c r="BB264">
        <v>0</v>
      </c>
      <c r="BC264">
        <v>1</v>
      </c>
      <c r="BD264">
        <v>0</v>
      </c>
      <c r="BE264">
        <v>0</v>
      </c>
      <c r="BF264">
        <v>1</v>
      </c>
      <c r="BG264">
        <v>0</v>
      </c>
      <c r="BH264">
        <v>1</v>
      </c>
      <c r="BI264">
        <v>0</v>
      </c>
      <c r="BJ264">
        <v>0</v>
      </c>
      <c r="BK264">
        <v>0</v>
      </c>
      <c r="BL264">
        <v>0</v>
      </c>
      <c r="BM264">
        <v>0</v>
      </c>
      <c r="BN264">
        <v>1</v>
      </c>
      <c r="BO264">
        <v>0</v>
      </c>
      <c r="BP264">
        <v>0</v>
      </c>
      <c r="BQ264">
        <v>1</v>
      </c>
      <c r="BR264">
        <v>0</v>
      </c>
      <c r="BS264">
        <v>0</v>
      </c>
      <c r="BT264" s="10">
        <v>0</v>
      </c>
      <c r="BU264">
        <v>-4.2648743800000002</v>
      </c>
      <c r="BV264">
        <v>0.17994256</v>
      </c>
      <c r="BW264">
        <v>2.5512239999999999E-2</v>
      </c>
      <c r="BX264">
        <v>1.7140852600000001</v>
      </c>
      <c r="BY264">
        <v>1.2451467300000001</v>
      </c>
      <c r="BZ264">
        <v>4.38303536</v>
      </c>
      <c r="CA264">
        <v>1.0542348399999999</v>
      </c>
      <c r="CB264">
        <v>2.36271349</v>
      </c>
      <c r="CC264">
        <v>0</v>
      </c>
      <c r="CD264">
        <v>1.26633956</v>
      </c>
      <c r="CE264">
        <v>1.2966537600000001</v>
      </c>
      <c r="CF264">
        <v>-0.34830556000000001</v>
      </c>
      <c r="CG264">
        <v>0.60595251999999999</v>
      </c>
      <c r="CH264">
        <v>-0.27080598</v>
      </c>
      <c r="CI264">
        <v>0.69837139000000004</v>
      </c>
      <c r="CJ264">
        <v>2.3914729999999999E-2</v>
      </c>
      <c r="CK264">
        <v>-0.35324707</v>
      </c>
      <c r="CL264">
        <v>-4.8291489999999999E-2</v>
      </c>
      <c r="CM264">
        <v>0.58076517999999999</v>
      </c>
      <c r="CN264">
        <v>0.72541518999999999</v>
      </c>
      <c r="CO264">
        <v>-0.20022939000000001</v>
      </c>
      <c r="CP264">
        <v>-0.43475793000000001</v>
      </c>
      <c r="CQ264">
        <v>0.34422587999999998</v>
      </c>
      <c r="CR264">
        <v>-0.48495226000000002</v>
      </c>
      <c r="CS264">
        <v>0.18250256000000001</v>
      </c>
      <c r="CT264">
        <v>-0.16623276000000001</v>
      </c>
      <c r="CU264">
        <v>-9.4743999999999995E-2</v>
      </c>
      <c r="CV264">
        <v>-1.1689752</v>
      </c>
      <c r="CW264">
        <v>-0.52188942000000005</v>
      </c>
      <c r="CX264">
        <v>0.65815442999999996</v>
      </c>
      <c r="CY264">
        <v>9.3649330000000003E-2</v>
      </c>
      <c r="CZ264">
        <v>-0.16819777</v>
      </c>
      <c r="DA264">
        <v>-0.25450494000000001</v>
      </c>
      <c r="DB264">
        <v>0.25513289</v>
      </c>
      <c r="DC264">
        <v>2.5920289999999999E-2</v>
      </c>
      <c r="DD264">
        <v>-2.5292350000000002E-2</v>
      </c>
      <c r="DE264">
        <v>0.26950531</v>
      </c>
      <c r="DF264">
        <v>-0.26887736000000001</v>
      </c>
      <c r="DG264">
        <v>0.1029841</v>
      </c>
      <c r="DH264">
        <v>-0.10235616</v>
      </c>
      <c r="DI264">
        <v>-0.19042195000000001</v>
      </c>
      <c r="DJ264">
        <v>7.7531719999999998E-2</v>
      </c>
      <c r="DK264">
        <v>-0.19522661999999999</v>
      </c>
      <c r="DL264">
        <v>-0.13095082</v>
      </c>
      <c r="DM264">
        <v>-6.0513240000000003E-2</v>
      </c>
      <c r="DN264">
        <v>0.50020885000000004</v>
      </c>
      <c r="DO264">
        <v>0.35778246000000002</v>
      </c>
      <c r="DP264">
        <v>-0.64273818000000005</v>
      </c>
      <c r="DQ264">
        <v>0.94671483000000001</v>
      </c>
      <c r="DR264">
        <v>-0.66113116000000005</v>
      </c>
      <c r="DS264">
        <v>7.7932630000000003E-2</v>
      </c>
      <c r="DT264">
        <v>-0.79014932000000004</v>
      </c>
      <c r="DU264">
        <v>1.3610861400000001</v>
      </c>
      <c r="DV264" s="10">
        <v>-0.64824150000000003</v>
      </c>
      <c r="DW264" s="8" t="s">
        <v>1537</v>
      </c>
      <c r="DX264" t="s">
        <v>1538</v>
      </c>
      <c r="DY264" s="10" t="s">
        <v>675</v>
      </c>
      <c r="DZ264" s="20">
        <v>37716</v>
      </c>
      <c r="EA264" s="21">
        <v>39380</v>
      </c>
      <c r="EB264" t="s">
        <v>1539</v>
      </c>
      <c r="EC264" s="22">
        <v>44241</v>
      </c>
      <c r="ED264" t="b">
        <f t="shared" si="13"/>
        <v>1</v>
      </c>
    </row>
    <row r="265" spans="1:134" x14ac:dyDescent="0.2">
      <c r="A265" s="8" t="s">
        <v>1540</v>
      </c>
      <c r="B265" s="8" t="s">
        <v>127</v>
      </c>
      <c r="C265" s="8" t="s">
        <v>245</v>
      </c>
      <c r="D265" s="2" t="s">
        <v>1541</v>
      </c>
      <c r="E265" s="4">
        <v>0.56257258152301104</v>
      </c>
      <c r="F265" s="28" t="b">
        <v>0</v>
      </c>
      <c r="G265" s="29">
        <f t="shared" si="14"/>
        <v>8.5117626814731377E-5</v>
      </c>
      <c r="H265" s="5" t="b">
        <f t="shared" si="12"/>
        <v>0</v>
      </c>
      <c r="I265" s="8">
        <v>66</v>
      </c>
      <c r="J265">
        <v>2</v>
      </c>
      <c r="K265">
        <v>37</v>
      </c>
      <c r="L265">
        <v>1394</v>
      </c>
      <c r="M265">
        <v>2</v>
      </c>
      <c r="N265">
        <v>3</v>
      </c>
      <c r="O265">
        <v>10.452957428172301</v>
      </c>
      <c r="P265">
        <v>1</v>
      </c>
      <c r="Q265">
        <v>5</v>
      </c>
      <c r="R265">
        <v>1</v>
      </c>
      <c r="S265" s="10">
        <v>72.8</v>
      </c>
      <c r="T265" s="8">
        <v>1.19865111182038</v>
      </c>
      <c r="U265">
        <v>1.0203643463482399</v>
      </c>
      <c r="V265">
        <v>1.2943090485695199</v>
      </c>
      <c r="W265">
        <v>-0.121593712931288</v>
      </c>
      <c r="X265">
        <v>-0.92748948436013701</v>
      </c>
      <c r="Y265">
        <v>-1.13192030619081E-2</v>
      </c>
      <c r="Z265">
        <v>-1.3771512312501899</v>
      </c>
      <c r="AA265">
        <v>-1.4107302381286499</v>
      </c>
      <c r="AB265">
        <v>1.4079858992310099</v>
      </c>
      <c r="AC265">
        <v>-1.38724643350897</v>
      </c>
      <c r="AD265" s="10">
        <v>-0.40942471984078899</v>
      </c>
      <c r="AE265" s="8">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1</v>
      </c>
      <c r="BA265">
        <v>1</v>
      </c>
      <c r="BB265">
        <v>0</v>
      </c>
      <c r="BC265">
        <v>1</v>
      </c>
      <c r="BD265">
        <v>0</v>
      </c>
      <c r="BE265">
        <v>0</v>
      </c>
      <c r="BF265">
        <v>1</v>
      </c>
      <c r="BG265">
        <v>1</v>
      </c>
      <c r="BH265">
        <v>0</v>
      </c>
      <c r="BI265">
        <v>0</v>
      </c>
      <c r="BJ265">
        <v>0</v>
      </c>
      <c r="BK265">
        <v>0</v>
      </c>
      <c r="BL265">
        <v>0</v>
      </c>
      <c r="BM265">
        <v>0</v>
      </c>
      <c r="BN265">
        <v>0</v>
      </c>
      <c r="BO265">
        <v>0</v>
      </c>
      <c r="BP265">
        <v>1</v>
      </c>
      <c r="BQ265">
        <v>0</v>
      </c>
      <c r="BR265">
        <v>0</v>
      </c>
      <c r="BS265">
        <v>1</v>
      </c>
      <c r="BT265" s="10">
        <v>0</v>
      </c>
      <c r="BU265">
        <v>-4.2648743800000002</v>
      </c>
      <c r="BV265">
        <v>0.17994256</v>
      </c>
      <c r="BW265">
        <v>2.5512239999999999E-2</v>
      </c>
      <c r="BX265">
        <v>1.7140852600000001</v>
      </c>
      <c r="BY265">
        <v>1.2451467300000001</v>
      </c>
      <c r="BZ265">
        <v>4.38303536</v>
      </c>
      <c r="CA265">
        <v>1.0542348399999999</v>
      </c>
      <c r="CB265">
        <v>2.36271349</v>
      </c>
      <c r="CC265">
        <v>0</v>
      </c>
      <c r="CD265">
        <v>1.26633956</v>
      </c>
      <c r="CE265">
        <v>1.2966537600000001</v>
      </c>
      <c r="CF265">
        <v>-0.34830556000000001</v>
      </c>
      <c r="CG265">
        <v>0.60595251999999999</v>
      </c>
      <c r="CH265">
        <v>-0.27080598</v>
      </c>
      <c r="CI265">
        <v>0.69837139000000004</v>
      </c>
      <c r="CJ265">
        <v>2.3914729999999999E-2</v>
      </c>
      <c r="CK265">
        <v>-0.35324707</v>
      </c>
      <c r="CL265">
        <v>-4.8291489999999999E-2</v>
      </c>
      <c r="CM265">
        <v>0.58076517999999999</v>
      </c>
      <c r="CN265">
        <v>0.72541518999999999</v>
      </c>
      <c r="CO265">
        <v>-0.20022939000000001</v>
      </c>
      <c r="CP265">
        <v>-0.43475793000000001</v>
      </c>
      <c r="CQ265">
        <v>0.34422587999999998</v>
      </c>
      <c r="CR265">
        <v>-0.48495226000000002</v>
      </c>
      <c r="CS265">
        <v>0.18250256000000001</v>
      </c>
      <c r="CT265">
        <v>-0.16623276000000001</v>
      </c>
      <c r="CU265">
        <v>-9.4743999999999995E-2</v>
      </c>
      <c r="CV265">
        <v>-1.1689752</v>
      </c>
      <c r="CW265">
        <v>-0.52188942000000005</v>
      </c>
      <c r="CX265">
        <v>0.65815442999999996</v>
      </c>
      <c r="CY265">
        <v>9.3649330000000003E-2</v>
      </c>
      <c r="CZ265">
        <v>-0.16819777</v>
      </c>
      <c r="DA265">
        <v>-0.25450494000000001</v>
      </c>
      <c r="DB265">
        <v>0.25513289</v>
      </c>
      <c r="DC265">
        <v>2.5920289999999999E-2</v>
      </c>
      <c r="DD265">
        <v>-2.5292350000000002E-2</v>
      </c>
      <c r="DE265">
        <v>0.26950531</v>
      </c>
      <c r="DF265">
        <v>-0.26887736000000001</v>
      </c>
      <c r="DG265">
        <v>0.1029841</v>
      </c>
      <c r="DH265">
        <v>-0.10235616</v>
      </c>
      <c r="DI265">
        <v>-0.19042195000000001</v>
      </c>
      <c r="DJ265">
        <v>7.7531719999999998E-2</v>
      </c>
      <c r="DK265">
        <v>-0.19522661999999999</v>
      </c>
      <c r="DL265">
        <v>-0.13095082</v>
      </c>
      <c r="DM265">
        <v>-6.0513240000000003E-2</v>
      </c>
      <c r="DN265">
        <v>0.50020885000000004</v>
      </c>
      <c r="DO265">
        <v>0.35778246000000002</v>
      </c>
      <c r="DP265">
        <v>-0.64273818000000005</v>
      </c>
      <c r="DQ265">
        <v>0.94671483000000001</v>
      </c>
      <c r="DR265">
        <v>-0.66113116000000005</v>
      </c>
      <c r="DS265">
        <v>7.7932630000000003E-2</v>
      </c>
      <c r="DT265">
        <v>-0.79014932000000004</v>
      </c>
      <c r="DU265">
        <v>1.3610861400000001</v>
      </c>
      <c r="DV265" s="10">
        <v>-0.64824150000000003</v>
      </c>
      <c r="DW265" s="8" t="s">
        <v>1542</v>
      </c>
      <c r="DX265" t="s">
        <v>1543</v>
      </c>
      <c r="DY265" s="10" t="s">
        <v>408</v>
      </c>
      <c r="DZ265" s="20">
        <v>35744</v>
      </c>
      <c r="EA265" s="21">
        <v>38372</v>
      </c>
      <c r="EB265" t="s">
        <v>1544</v>
      </c>
      <c r="EC265" s="22">
        <v>45175</v>
      </c>
      <c r="ED265" t="b">
        <f t="shared" si="13"/>
        <v>1</v>
      </c>
    </row>
    <row r="266" spans="1:134" x14ac:dyDescent="0.2">
      <c r="A266" s="8" t="s">
        <v>1545</v>
      </c>
      <c r="B266" s="8" t="s">
        <v>127</v>
      </c>
      <c r="C266" s="8" t="s">
        <v>135</v>
      </c>
      <c r="D266" s="2" t="s">
        <v>1546</v>
      </c>
      <c r="E266" s="4">
        <v>0.48425103680843401</v>
      </c>
      <c r="F266" s="28" t="b">
        <v>0</v>
      </c>
      <c r="G266" s="29">
        <f t="shared" si="14"/>
        <v>0.98586522443691749</v>
      </c>
      <c r="H266" s="5" t="b">
        <f t="shared" si="12"/>
        <v>1</v>
      </c>
      <c r="I266" s="8">
        <v>61</v>
      </c>
      <c r="J266">
        <v>2</v>
      </c>
      <c r="K266">
        <v>26</v>
      </c>
      <c r="L266">
        <v>1684</v>
      </c>
      <c r="M266">
        <v>9</v>
      </c>
      <c r="N266">
        <v>4</v>
      </c>
      <c r="O266">
        <v>33.792185070884003</v>
      </c>
      <c r="P266">
        <v>5</v>
      </c>
      <c r="Q266">
        <v>4</v>
      </c>
      <c r="R266">
        <v>4</v>
      </c>
      <c r="S266" s="10">
        <v>71.400000000000006</v>
      </c>
      <c r="T266" s="8">
        <v>0.72896023728261505</v>
      </c>
      <c r="U266">
        <v>1.0203643463482399</v>
      </c>
      <c r="V266">
        <v>-0.126943712525036</v>
      </c>
      <c r="W266">
        <v>0.216474229641681</v>
      </c>
      <c r="X266">
        <v>1.2997579909472201</v>
      </c>
      <c r="Y266">
        <v>0.68524713920936597</v>
      </c>
      <c r="Z266">
        <v>-0.57403217683539798</v>
      </c>
      <c r="AA266">
        <v>1.4284752725705201</v>
      </c>
      <c r="AB266">
        <v>0.68128349962791002</v>
      </c>
      <c r="AC266">
        <v>0.71996333890972197</v>
      </c>
      <c r="AD266" s="10">
        <v>-0.71150356451910302</v>
      </c>
      <c r="AE266" s="8">
        <v>0</v>
      </c>
      <c r="AF266">
        <v>0</v>
      </c>
      <c r="AG266">
        <v>0</v>
      </c>
      <c r="AH266">
        <v>0</v>
      </c>
      <c r="AI266">
        <v>0</v>
      </c>
      <c r="AJ266">
        <v>1</v>
      </c>
      <c r="AK266">
        <v>0</v>
      </c>
      <c r="AL266">
        <v>0</v>
      </c>
      <c r="AM266">
        <v>0</v>
      </c>
      <c r="AN266">
        <v>0</v>
      </c>
      <c r="AO266">
        <v>0</v>
      </c>
      <c r="AP266">
        <v>0</v>
      </c>
      <c r="AQ266">
        <v>0</v>
      </c>
      <c r="AR266">
        <v>0</v>
      </c>
      <c r="AS266">
        <v>0</v>
      </c>
      <c r="AT266">
        <v>0</v>
      </c>
      <c r="AU266">
        <v>0</v>
      </c>
      <c r="AV266">
        <v>0</v>
      </c>
      <c r="AW266">
        <v>0</v>
      </c>
      <c r="AX266">
        <v>0</v>
      </c>
      <c r="AY266">
        <v>0</v>
      </c>
      <c r="AZ266">
        <v>1</v>
      </c>
      <c r="BA266">
        <v>0</v>
      </c>
      <c r="BB266">
        <v>1</v>
      </c>
      <c r="BC266">
        <v>1</v>
      </c>
      <c r="BD266">
        <v>0</v>
      </c>
      <c r="BE266">
        <v>1</v>
      </c>
      <c r="BF266">
        <v>0</v>
      </c>
      <c r="BG266">
        <v>0</v>
      </c>
      <c r="BH266">
        <v>0</v>
      </c>
      <c r="BI266">
        <v>0</v>
      </c>
      <c r="BJ266">
        <v>0</v>
      </c>
      <c r="BK266">
        <v>1</v>
      </c>
      <c r="BL266">
        <v>0</v>
      </c>
      <c r="BM266">
        <v>0</v>
      </c>
      <c r="BN266">
        <v>0</v>
      </c>
      <c r="BO266">
        <v>0</v>
      </c>
      <c r="BP266">
        <v>1</v>
      </c>
      <c r="BQ266">
        <v>0</v>
      </c>
      <c r="BR266">
        <v>0</v>
      </c>
      <c r="BS266">
        <v>1</v>
      </c>
      <c r="BT266" s="10">
        <v>0</v>
      </c>
      <c r="BU266">
        <v>-4.2648743800000002</v>
      </c>
      <c r="BV266">
        <v>0.17994256</v>
      </c>
      <c r="BW266">
        <v>2.5512239999999999E-2</v>
      </c>
      <c r="BX266">
        <v>1.7140852600000001</v>
      </c>
      <c r="BY266">
        <v>1.2451467300000001</v>
      </c>
      <c r="BZ266">
        <v>4.38303536</v>
      </c>
      <c r="CA266">
        <v>1.0542348399999999</v>
      </c>
      <c r="CB266">
        <v>2.36271349</v>
      </c>
      <c r="CC266">
        <v>0</v>
      </c>
      <c r="CD266">
        <v>1.26633956</v>
      </c>
      <c r="CE266">
        <v>1.2966537600000001</v>
      </c>
      <c r="CF266">
        <v>-0.34830556000000001</v>
      </c>
      <c r="CG266">
        <v>0.60595251999999999</v>
      </c>
      <c r="CH266">
        <v>-0.27080598</v>
      </c>
      <c r="CI266">
        <v>0.69837139000000004</v>
      </c>
      <c r="CJ266">
        <v>2.3914729999999999E-2</v>
      </c>
      <c r="CK266">
        <v>-0.35324707</v>
      </c>
      <c r="CL266">
        <v>-4.8291489999999999E-2</v>
      </c>
      <c r="CM266">
        <v>0.58076517999999999</v>
      </c>
      <c r="CN266">
        <v>0.72541518999999999</v>
      </c>
      <c r="CO266">
        <v>-0.20022939000000001</v>
      </c>
      <c r="CP266">
        <v>-0.43475793000000001</v>
      </c>
      <c r="CQ266">
        <v>0.34422587999999998</v>
      </c>
      <c r="CR266">
        <v>-0.48495226000000002</v>
      </c>
      <c r="CS266">
        <v>0.18250256000000001</v>
      </c>
      <c r="CT266">
        <v>-0.16623276000000001</v>
      </c>
      <c r="CU266">
        <v>-9.4743999999999995E-2</v>
      </c>
      <c r="CV266">
        <v>-1.1689752</v>
      </c>
      <c r="CW266">
        <v>-0.52188942000000005</v>
      </c>
      <c r="CX266">
        <v>0.65815442999999996</v>
      </c>
      <c r="CY266">
        <v>9.3649330000000003E-2</v>
      </c>
      <c r="CZ266">
        <v>-0.16819777</v>
      </c>
      <c r="DA266">
        <v>-0.25450494000000001</v>
      </c>
      <c r="DB266">
        <v>0.25513289</v>
      </c>
      <c r="DC266">
        <v>2.5920289999999999E-2</v>
      </c>
      <c r="DD266">
        <v>-2.5292350000000002E-2</v>
      </c>
      <c r="DE266">
        <v>0.26950531</v>
      </c>
      <c r="DF266">
        <v>-0.26887736000000001</v>
      </c>
      <c r="DG266">
        <v>0.1029841</v>
      </c>
      <c r="DH266">
        <v>-0.10235616</v>
      </c>
      <c r="DI266">
        <v>-0.19042195000000001</v>
      </c>
      <c r="DJ266">
        <v>7.7531719999999998E-2</v>
      </c>
      <c r="DK266">
        <v>-0.19522661999999999</v>
      </c>
      <c r="DL266">
        <v>-0.13095082</v>
      </c>
      <c r="DM266">
        <v>-6.0513240000000003E-2</v>
      </c>
      <c r="DN266">
        <v>0.50020885000000004</v>
      </c>
      <c r="DO266">
        <v>0.35778246000000002</v>
      </c>
      <c r="DP266">
        <v>-0.64273818000000005</v>
      </c>
      <c r="DQ266">
        <v>0.94671483000000001</v>
      </c>
      <c r="DR266">
        <v>-0.66113116000000005</v>
      </c>
      <c r="DS266">
        <v>7.7932630000000003E-2</v>
      </c>
      <c r="DT266">
        <v>-0.79014932000000004</v>
      </c>
      <c r="DU266">
        <v>1.3610861400000001</v>
      </c>
      <c r="DV266" s="10">
        <v>-0.64824150000000003</v>
      </c>
      <c r="DW266" s="8" t="s">
        <v>1547</v>
      </c>
      <c r="DX266" t="s">
        <v>1548</v>
      </c>
      <c r="DY266" s="10" t="s">
        <v>1005</v>
      </c>
      <c r="DZ266" s="20">
        <v>36099</v>
      </c>
      <c r="EA266" s="21">
        <v>36560</v>
      </c>
      <c r="EB266" t="s">
        <v>1549</v>
      </c>
      <c r="EC266" s="22">
        <v>45041</v>
      </c>
      <c r="ED266" t="b">
        <f t="shared" si="13"/>
        <v>0</v>
      </c>
    </row>
    <row r="267" spans="1:134" x14ac:dyDescent="0.2">
      <c r="A267" s="8" t="s">
        <v>1550</v>
      </c>
      <c r="B267" s="8" t="s">
        <v>127</v>
      </c>
      <c r="C267" s="8" t="s">
        <v>202</v>
      </c>
      <c r="D267" s="2" t="s">
        <v>1551</v>
      </c>
      <c r="E267" s="4">
        <v>0.60611378573956998</v>
      </c>
      <c r="F267" s="28" t="b">
        <v>1</v>
      </c>
      <c r="G267" s="29">
        <f t="shared" si="14"/>
        <v>0.21555543342815262</v>
      </c>
      <c r="H267" s="5" t="b">
        <f t="shared" si="12"/>
        <v>0</v>
      </c>
      <c r="I267" s="8">
        <v>50</v>
      </c>
      <c r="J267">
        <v>1</v>
      </c>
      <c r="K267">
        <v>27</v>
      </c>
      <c r="L267">
        <v>2410</v>
      </c>
      <c r="M267">
        <v>4</v>
      </c>
      <c r="N267">
        <v>2</v>
      </c>
      <c r="O267">
        <v>88.890226203118502</v>
      </c>
      <c r="P267">
        <v>2</v>
      </c>
      <c r="Q267">
        <v>4</v>
      </c>
      <c r="R267">
        <v>1</v>
      </c>
      <c r="S267" s="10">
        <v>67.8</v>
      </c>
      <c r="T267" s="8">
        <v>-0.30435968670047298</v>
      </c>
      <c r="U267">
        <v>7.5957643648752104E-3</v>
      </c>
      <c r="V267">
        <v>2.2610839381047498E-3</v>
      </c>
      <c r="W267">
        <v>1.06280983760021</v>
      </c>
      <c r="X267">
        <v>-0.29113306284374801</v>
      </c>
      <c r="Y267">
        <v>-0.70788554533318204</v>
      </c>
      <c r="Z267">
        <v>1.3219297363706799</v>
      </c>
      <c r="AA267">
        <v>-0.70092886045385905</v>
      </c>
      <c r="AB267">
        <v>0.68128349962791002</v>
      </c>
      <c r="AC267">
        <v>-1.38724643350897</v>
      </c>
      <c r="AD267" s="10">
        <v>-1.48827773654905</v>
      </c>
      <c r="AE267" s="8">
        <v>0</v>
      </c>
      <c r="AF267">
        <v>0</v>
      </c>
      <c r="AG267">
        <v>0</v>
      </c>
      <c r="AH267">
        <v>0</v>
      </c>
      <c r="AI267">
        <v>0</v>
      </c>
      <c r="AJ267">
        <v>0</v>
      </c>
      <c r="AK267">
        <v>0</v>
      </c>
      <c r="AL267">
        <v>0</v>
      </c>
      <c r="AM267">
        <v>1</v>
      </c>
      <c r="AN267">
        <v>0</v>
      </c>
      <c r="AO267">
        <v>0</v>
      </c>
      <c r="AP267">
        <v>0</v>
      </c>
      <c r="AQ267">
        <v>0</v>
      </c>
      <c r="AR267">
        <v>0</v>
      </c>
      <c r="AS267">
        <v>0</v>
      </c>
      <c r="AT267">
        <v>0</v>
      </c>
      <c r="AU267">
        <v>0</v>
      </c>
      <c r="AV267">
        <v>0</v>
      </c>
      <c r="AW267">
        <v>0</v>
      </c>
      <c r="AX267">
        <v>0</v>
      </c>
      <c r="AY267">
        <v>0</v>
      </c>
      <c r="AZ267">
        <v>1</v>
      </c>
      <c r="BA267">
        <v>1</v>
      </c>
      <c r="BB267">
        <v>0</v>
      </c>
      <c r="BC267">
        <v>0</v>
      </c>
      <c r="BD267">
        <v>1</v>
      </c>
      <c r="BE267">
        <v>1</v>
      </c>
      <c r="BF267">
        <v>0</v>
      </c>
      <c r="BG267">
        <v>0</v>
      </c>
      <c r="BH267">
        <v>1</v>
      </c>
      <c r="BI267">
        <v>0</v>
      </c>
      <c r="BJ267">
        <v>0</v>
      </c>
      <c r="BK267">
        <v>0</v>
      </c>
      <c r="BL267">
        <v>0</v>
      </c>
      <c r="BM267">
        <v>0</v>
      </c>
      <c r="BN267">
        <v>0</v>
      </c>
      <c r="BO267">
        <v>1</v>
      </c>
      <c r="BP267">
        <v>0</v>
      </c>
      <c r="BQ267">
        <v>1</v>
      </c>
      <c r="BR267">
        <v>0</v>
      </c>
      <c r="BS267">
        <v>0</v>
      </c>
      <c r="BT267" s="10">
        <v>0</v>
      </c>
      <c r="BU267">
        <v>-4.2648743800000002</v>
      </c>
      <c r="BV267">
        <v>0.17994256</v>
      </c>
      <c r="BW267">
        <v>2.5512239999999999E-2</v>
      </c>
      <c r="BX267">
        <v>1.7140852600000001</v>
      </c>
      <c r="BY267">
        <v>1.2451467300000001</v>
      </c>
      <c r="BZ267">
        <v>4.38303536</v>
      </c>
      <c r="CA267">
        <v>1.0542348399999999</v>
      </c>
      <c r="CB267">
        <v>2.36271349</v>
      </c>
      <c r="CC267">
        <v>0</v>
      </c>
      <c r="CD267">
        <v>1.26633956</v>
      </c>
      <c r="CE267">
        <v>1.2966537600000001</v>
      </c>
      <c r="CF267">
        <v>-0.34830556000000001</v>
      </c>
      <c r="CG267">
        <v>0.60595251999999999</v>
      </c>
      <c r="CH267">
        <v>-0.27080598</v>
      </c>
      <c r="CI267">
        <v>0.69837139000000004</v>
      </c>
      <c r="CJ267">
        <v>2.3914729999999999E-2</v>
      </c>
      <c r="CK267">
        <v>-0.35324707</v>
      </c>
      <c r="CL267">
        <v>-4.8291489999999999E-2</v>
      </c>
      <c r="CM267">
        <v>0.58076517999999999</v>
      </c>
      <c r="CN267">
        <v>0.72541518999999999</v>
      </c>
      <c r="CO267">
        <v>-0.20022939000000001</v>
      </c>
      <c r="CP267">
        <v>-0.43475793000000001</v>
      </c>
      <c r="CQ267">
        <v>0.34422587999999998</v>
      </c>
      <c r="CR267">
        <v>-0.48495226000000002</v>
      </c>
      <c r="CS267">
        <v>0.18250256000000001</v>
      </c>
      <c r="CT267">
        <v>-0.16623276000000001</v>
      </c>
      <c r="CU267">
        <v>-9.4743999999999995E-2</v>
      </c>
      <c r="CV267">
        <v>-1.1689752</v>
      </c>
      <c r="CW267">
        <v>-0.52188942000000005</v>
      </c>
      <c r="CX267">
        <v>0.65815442999999996</v>
      </c>
      <c r="CY267">
        <v>9.3649330000000003E-2</v>
      </c>
      <c r="CZ267">
        <v>-0.16819777</v>
      </c>
      <c r="DA267">
        <v>-0.25450494000000001</v>
      </c>
      <c r="DB267">
        <v>0.25513289</v>
      </c>
      <c r="DC267">
        <v>2.5920289999999999E-2</v>
      </c>
      <c r="DD267">
        <v>-2.5292350000000002E-2</v>
      </c>
      <c r="DE267">
        <v>0.26950531</v>
      </c>
      <c r="DF267">
        <v>-0.26887736000000001</v>
      </c>
      <c r="DG267">
        <v>0.1029841</v>
      </c>
      <c r="DH267">
        <v>-0.10235616</v>
      </c>
      <c r="DI267">
        <v>-0.19042195000000001</v>
      </c>
      <c r="DJ267">
        <v>7.7531719999999998E-2</v>
      </c>
      <c r="DK267">
        <v>-0.19522661999999999</v>
      </c>
      <c r="DL267">
        <v>-0.13095082</v>
      </c>
      <c r="DM267">
        <v>-6.0513240000000003E-2</v>
      </c>
      <c r="DN267">
        <v>0.50020885000000004</v>
      </c>
      <c r="DO267">
        <v>0.35778246000000002</v>
      </c>
      <c r="DP267">
        <v>-0.64273818000000005</v>
      </c>
      <c r="DQ267">
        <v>0.94671483000000001</v>
      </c>
      <c r="DR267">
        <v>-0.66113116000000005</v>
      </c>
      <c r="DS267">
        <v>7.7932630000000003E-2</v>
      </c>
      <c r="DT267">
        <v>-0.79014932000000004</v>
      </c>
      <c r="DU267">
        <v>1.3610861400000001</v>
      </c>
      <c r="DV267" s="10">
        <v>-0.64824150000000003</v>
      </c>
      <c r="DW267" s="8" t="s">
        <v>1552</v>
      </c>
      <c r="DX267" t="s">
        <v>1553</v>
      </c>
      <c r="DY267" s="10" t="s">
        <v>482</v>
      </c>
      <c r="DZ267" s="20">
        <v>35217</v>
      </c>
      <c r="EA267" s="21">
        <v>38446</v>
      </c>
      <c r="EB267" t="s">
        <v>1554</v>
      </c>
      <c r="EC267" s="22">
        <v>45026</v>
      </c>
      <c r="ED267" t="b">
        <f t="shared" si="13"/>
        <v>0</v>
      </c>
    </row>
    <row r="268" spans="1:134" x14ac:dyDescent="0.2">
      <c r="A268" s="8" t="s">
        <v>1555</v>
      </c>
      <c r="B268" s="8" t="s">
        <v>127</v>
      </c>
      <c r="C268" s="8" t="s">
        <v>188</v>
      </c>
      <c r="D268" s="2">
        <f>1-965-576-1157</f>
        <v>-2697</v>
      </c>
      <c r="E268" s="4">
        <v>0.354918017643027</v>
      </c>
      <c r="F268" s="28" t="b">
        <v>0</v>
      </c>
      <c r="G268" s="29">
        <f t="shared" si="14"/>
        <v>0.31709508529414854</v>
      </c>
      <c r="H268" s="5" t="b">
        <f t="shared" si="12"/>
        <v>0</v>
      </c>
      <c r="I268" s="8">
        <v>53</v>
      </c>
      <c r="J268">
        <v>2</v>
      </c>
      <c r="K268">
        <v>23</v>
      </c>
      <c r="L268">
        <v>610</v>
      </c>
      <c r="M268">
        <v>8</v>
      </c>
      <c r="N268">
        <v>4</v>
      </c>
      <c r="O268">
        <v>69.209008821513606</v>
      </c>
      <c r="P268">
        <v>1</v>
      </c>
      <c r="Q268">
        <v>4</v>
      </c>
      <c r="R268">
        <v>1</v>
      </c>
      <c r="S268" s="10">
        <v>70.599999999999994</v>
      </c>
      <c r="T268" s="8">
        <v>-2.2545161977812998E-2</v>
      </c>
      <c r="U268">
        <v>1.0203643463482399</v>
      </c>
      <c r="V268">
        <v>-0.51455810191446105</v>
      </c>
      <c r="W268">
        <v>-1.03554290940441</v>
      </c>
      <c r="X268">
        <v>0.98157978018903103</v>
      </c>
      <c r="Y268">
        <v>0.68524713920936597</v>
      </c>
      <c r="Z268">
        <v>0.64468535899803903</v>
      </c>
      <c r="AA268">
        <v>-1.4107302381286499</v>
      </c>
      <c r="AB268">
        <v>0.68128349962791002</v>
      </c>
      <c r="AC268">
        <v>-1.38724643350897</v>
      </c>
      <c r="AD268" s="10">
        <v>-0.88412004719242798</v>
      </c>
      <c r="AE268" s="8">
        <v>0</v>
      </c>
      <c r="AF268">
        <v>0</v>
      </c>
      <c r="AG268">
        <v>0</v>
      </c>
      <c r="AH268">
        <v>0</v>
      </c>
      <c r="AI268">
        <v>0</v>
      </c>
      <c r="AJ268">
        <v>1</v>
      </c>
      <c r="AK268">
        <v>0</v>
      </c>
      <c r="AL268">
        <v>0</v>
      </c>
      <c r="AM268">
        <v>0</v>
      </c>
      <c r="AN268">
        <v>0</v>
      </c>
      <c r="AO268">
        <v>0</v>
      </c>
      <c r="AP268">
        <v>0</v>
      </c>
      <c r="AQ268">
        <v>0</v>
      </c>
      <c r="AR268">
        <v>0</v>
      </c>
      <c r="AS268">
        <v>0</v>
      </c>
      <c r="AT268">
        <v>0</v>
      </c>
      <c r="AU268">
        <v>0</v>
      </c>
      <c r="AV268">
        <v>0</v>
      </c>
      <c r="AW268">
        <v>0</v>
      </c>
      <c r="AX268">
        <v>0</v>
      </c>
      <c r="AY268">
        <v>0</v>
      </c>
      <c r="AZ268">
        <v>1</v>
      </c>
      <c r="BA268">
        <v>0</v>
      </c>
      <c r="BB268">
        <v>1</v>
      </c>
      <c r="BC268">
        <v>0</v>
      </c>
      <c r="BD268">
        <v>1</v>
      </c>
      <c r="BE268">
        <v>0</v>
      </c>
      <c r="BF268">
        <v>1</v>
      </c>
      <c r="BG268">
        <v>0</v>
      </c>
      <c r="BH268">
        <v>0</v>
      </c>
      <c r="BI268">
        <v>0</v>
      </c>
      <c r="BJ268">
        <v>0</v>
      </c>
      <c r="BK268">
        <v>0</v>
      </c>
      <c r="BL268">
        <v>1</v>
      </c>
      <c r="BM268">
        <v>0</v>
      </c>
      <c r="BN268">
        <v>0</v>
      </c>
      <c r="BO268">
        <v>0</v>
      </c>
      <c r="BP268">
        <v>1</v>
      </c>
      <c r="BQ268">
        <v>1</v>
      </c>
      <c r="BR268">
        <v>0</v>
      </c>
      <c r="BS268">
        <v>0</v>
      </c>
      <c r="BT268" s="10">
        <v>0</v>
      </c>
      <c r="BU268">
        <v>-4.2648743800000002</v>
      </c>
      <c r="BV268">
        <v>0.17994256</v>
      </c>
      <c r="BW268">
        <v>2.5512239999999999E-2</v>
      </c>
      <c r="BX268">
        <v>1.7140852600000001</v>
      </c>
      <c r="BY268">
        <v>1.2451467300000001</v>
      </c>
      <c r="BZ268">
        <v>4.38303536</v>
      </c>
      <c r="CA268">
        <v>1.0542348399999999</v>
      </c>
      <c r="CB268">
        <v>2.36271349</v>
      </c>
      <c r="CC268">
        <v>0</v>
      </c>
      <c r="CD268">
        <v>1.26633956</v>
      </c>
      <c r="CE268">
        <v>1.2966537600000001</v>
      </c>
      <c r="CF268">
        <v>-0.34830556000000001</v>
      </c>
      <c r="CG268">
        <v>0.60595251999999999</v>
      </c>
      <c r="CH268">
        <v>-0.27080598</v>
      </c>
      <c r="CI268">
        <v>0.69837139000000004</v>
      </c>
      <c r="CJ268">
        <v>2.3914729999999999E-2</v>
      </c>
      <c r="CK268">
        <v>-0.35324707</v>
      </c>
      <c r="CL268">
        <v>-4.8291489999999999E-2</v>
      </c>
      <c r="CM268">
        <v>0.58076517999999999</v>
      </c>
      <c r="CN268">
        <v>0.72541518999999999</v>
      </c>
      <c r="CO268">
        <v>-0.20022939000000001</v>
      </c>
      <c r="CP268">
        <v>-0.43475793000000001</v>
      </c>
      <c r="CQ268">
        <v>0.34422587999999998</v>
      </c>
      <c r="CR268">
        <v>-0.48495226000000002</v>
      </c>
      <c r="CS268">
        <v>0.18250256000000001</v>
      </c>
      <c r="CT268">
        <v>-0.16623276000000001</v>
      </c>
      <c r="CU268">
        <v>-9.4743999999999995E-2</v>
      </c>
      <c r="CV268">
        <v>-1.1689752</v>
      </c>
      <c r="CW268">
        <v>-0.52188942000000005</v>
      </c>
      <c r="CX268">
        <v>0.65815442999999996</v>
      </c>
      <c r="CY268">
        <v>9.3649330000000003E-2</v>
      </c>
      <c r="CZ268">
        <v>-0.16819777</v>
      </c>
      <c r="DA268">
        <v>-0.25450494000000001</v>
      </c>
      <c r="DB268">
        <v>0.25513289</v>
      </c>
      <c r="DC268">
        <v>2.5920289999999999E-2</v>
      </c>
      <c r="DD268">
        <v>-2.5292350000000002E-2</v>
      </c>
      <c r="DE268">
        <v>0.26950531</v>
      </c>
      <c r="DF268">
        <v>-0.26887736000000001</v>
      </c>
      <c r="DG268">
        <v>0.1029841</v>
      </c>
      <c r="DH268">
        <v>-0.10235616</v>
      </c>
      <c r="DI268">
        <v>-0.19042195000000001</v>
      </c>
      <c r="DJ268">
        <v>7.7531719999999998E-2</v>
      </c>
      <c r="DK268">
        <v>-0.19522661999999999</v>
      </c>
      <c r="DL268">
        <v>-0.13095082</v>
      </c>
      <c r="DM268">
        <v>-6.0513240000000003E-2</v>
      </c>
      <c r="DN268">
        <v>0.50020885000000004</v>
      </c>
      <c r="DO268">
        <v>0.35778246000000002</v>
      </c>
      <c r="DP268">
        <v>-0.64273818000000005</v>
      </c>
      <c r="DQ268">
        <v>0.94671483000000001</v>
      </c>
      <c r="DR268">
        <v>-0.66113116000000005</v>
      </c>
      <c r="DS268">
        <v>7.7932630000000003E-2</v>
      </c>
      <c r="DT268">
        <v>-0.79014932000000004</v>
      </c>
      <c r="DU268">
        <v>1.3610861400000001</v>
      </c>
      <c r="DV268" s="10">
        <v>-0.64824150000000003</v>
      </c>
      <c r="DW268" s="8" t="s">
        <v>1556</v>
      </c>
      <c r="DX268" t="s">
        <v>1557</v>
      </c>
      <c r="DY268" s="10" t="s">
        <v>641</v>
      </c>
      <c r="DZ268" s="20">
        <v>37215</v>
      </c>
      <c r="EA268" s="21">
        <v>37524</v>
      </c>
      <c r="EB268" t="s">
        <v>1558</v>
      </c>
      <c r="EC268" s="22">
        <v>44375</v>
      </c>
      <c r="ED268" t="b">
        <f t="shared" si="13"/>
        <v>1</v>
      </c>
    </row>
    <row r="269" spans="1:134" x14ac:dyDescent="0.2">
      <c r="A269" s="8" t="s">
        <v>1559</v>
      </c>
      <c r="B269" s="8" t="s">
        <v>168</v>
      </c>
      <c r="C269" s="8" t="s">
        <v>188</v>
      </c>
      <c r="D269" s="2" t="s">
        <v>1560</v>
      </c>
      <c r="E269" s="4">
        <v>0.60010727661770702</v>
      </c>
      <c r="F269" s="28" t="b">
        <v>1</v>
      </c>
      <c r="G269" s="29">
        <f t="shared" si="14"/>
        <v>0.95791247538416291</v>
      </c>
      <c r="H269" s="5" t="b">
        <f t="shared" si="12"/>
        <v>1</v>
      </c>
      <c r="I269" s="8">
        <v>43</v>
      </c>
      <c r="J269">
        <v>1</v>
      </c>
      <c r="K269">
        <v>38</v>
      </c>
      <c r="L269">
        <v>1210</v>
      </c>
      <c r="M269">
        <v>7</v>
      </c>
      <c r="N269">
        <v>5</v>
      </c>
      <c r="O269">
        <v>40.053638308853898</v>
      </c>
      <c r="P269">
        <v>5</v>
      </c>
      <c r="Q269">
        <v>3</v>
      </c>
      <c r="R269">
        <v>4</v>
      </c>
      <c r="S269" s="10">
        <v>74.900000000000006</v>
      </c>
      <c r="T269" s="8">
        <v>-0.96192691105334804</v>
      </c>
      <c r="U269">
        <v>7.5957643648752104E-3</v>
      </c>
      <c r="V269">
        <v>1.4235138450326601</v>
      </c>
      <c r="W269">
        <v>-0.33609199373620602</v>
      </c>
      <c r="X269">
        <v>0.66340156943083595</v>
      </c>
      <c r="Y269">
        <v>1.38181348148064</v>
      </c>
      <c r="Z269">
        <v>-0.35857121639906497</v>
      </c>
      <c r="AA269">
        <v>1.4284752725705201</v>
      </c>
      <c r="AB269">
        <v>-4.5418899975194001E-2</v>
      </c>
      <c r="AC269">
        <v>0.71996333890972197</v>
      </c>
      <c r="AD269" s="10">
        <v>4.3693547176684999E-2</v>
      </c>
      <c r="AE269" s="8">
        <v>0</v>
      </c>
      <c r="AF269">
        <v>0</v>
      </c>
      <c r="AG269">
        <v>0</v>
      </c>
      <c r="AH269">
        <v>0</v>
      </c>
      <c r="AI269">
        <v>0</v>
      </c>
      <c r="AJ269">
        <v>0</v>
      </c>
      <c r="AK269">
        <v>0</v>
      </c>
      <c r="AL269">
        <v>1</v>
      </c>
      <c r="AM269">
        <v>0</v>
      </c>
      <c r="AN269">
        <v>0</v>
      </c>
      <c r="AO269">
        <v>0</v>
      </c>
      <c r="AP269">
        <v>0</v>
      </c>
      <c r="AQ269">
        <v>0</v>
      </c>
      <c r="AR269">
        <v>0</v>
      </c>
      <c r="AS269">
        <v>0</v>
      </c>
      <c r="AT269">
        <v>0</v>
      </c>
      <c r="AU269">
        <v>0</v>
      </c>
      <c r="AV269">
        <v>0</v>
      </c>
      <c r="AW269">
        <v>0</v>
      </c>
      <c r="AX269">
        <v>0</v>
      </c>
      <c r="AY269">
        <v>0</v>
      </c>
      <c r="AZ269">
        <v>1</v>
      </c>
      <c r="BA269">
        <v>1</v>
      </c>
      <c r="BB269">
        <v>0</v>
      </c>
      <c r="BC269">
        <v>0</v>
      </c>
      <c r="BD269">
        <v>1</v>
      </c>
      <c r="BE269">
        <v>0</v>
      </c>
      <c r="BF269">
        <v>1</v>
      </c>
      <c r="BG269">
        <v>1</v>
      </c>
      <c r="BH269">
        <v>0</v>
      </c>
      <c r="BI269">
        <v>0</v>
      </c>
      <c r="BJ269">
        <v>0</v>
      </c>
      <c r="BK269">
        <v>0</v>
      </c>
      <c r="BL269">
        <v>0</v>
      </c>
      <c r="BM269">
        <v>0</v>
      </c>
      <c r="BN269">
        <v>1</v>
      </c>
      <c r="BO269">
        <v>0</v>
      </c>
      <c r="BP269">
        <v>0</v>
      </c>
      <c r="BQ269">
        <v>0</v>
      </c>
      <c r="BR269">
        <v>0</v>
      </c>
      <c r="BS269">
        <v>1</v>
      </c>
      <c r="BT269" s="10">
        <v>0</v>
      </c>
      <c r="BU269">
        <v>-4.2648743800000002</v>
      </c>
      <c r="BV269">
        <v>0.17994256</v>
      </c>
      <c r="BW269">
        <v>2.5512239999999999E-2</v>
      </c>
      <c r="BX269">
        <v>1.7140852600000001</v>
      </c>
      <c r="BY269">
        <v>1.2451467300000001</v>
      </c>
      <c r="BZ269">
        <v>4.38303536</v>
      </c>
      <c r="CA269">
        <v>1.0542348399999999</v>
      </c>
      <c r="CB269">
        <v>2.36271349</v>
      </c>
      <c r="CC269">
        <v>0</v>
      </c>
      <c r="CD269">
        <v>1.26633956</v>
      </c>
      <c r="CE269">
        <v>1.2966537600000001</v>
      </c>
      <c r="CF269">
        <v>-0.34830556000000001</v>
      </c>
      <c r="CG269">
        <v>0.60595251999999999</v>
      </c>
      <c r="CH269">
        <v>-0.27080598</v>
      </c>
      <c r="CI269">
        <v>0.69837139000000004</v>
      </c>
      <c r="CJ269">
        <v>2.3914729999999999E-2</v>
      </c>
      <c r="CK269">
        <v>-0.35324707</v>
      </c>
      <c r="CL269">
        <v>-4.8291489999999999E-2</v>
      </c>
      <c r="CM269">
        <v>0.58076517999999999</v>
      </c>
      <c r="CN269">
        <v>0.72541518999999999</v>
      </c>
      <c r="CO269">
        <v>-0.20022939000000001</v>
      </c>
      <c r="CP269">
        <v>-0.43475793000000001</v>
      </c>
      <c r="CQ269">
        <v>0.34422587999999998</v>
      </c>
      <c r="CR269">
        <v>-0.48495226000000002</v>
      </c>
      <c r="CS269">
        <v>0.18250256000000001</v>
      </c>
      <c r="CT269">
        <v>-0.16623276000000001</v>
      </c>
      <c r="CU269">
        <v>-9.4743999999999995E-2</v>
      </c>
      <c r="CV269">
        <v>-1.1689752</v>
      </c>
      <c r="CW269">
        <v>-0.52188942000000005</v>
      </c>
      <c r="CX269">
        <v>0.65815442999999996</v>
      </c>
      <c r="CY269">
        <v>9.3649330000000003E-2</v>
      </c>
      <c r="CZ269">
        <v>-0.16819777</v>
      </c>
      <c r="DA269">
        <v>-0.25450494000000001</v>
      </c>
      <c r="DB269">
        <v>0.25513289</v>
      </c>
      <c r="DC269">
        <v>2.5920289999999999E-2</v>
      </c>
      <c r="DD269">
        <v>-2.5292350000000002E-2</v>
      </c>
      <c r="DE269">
        <v>0.26950531</v>
      </c>
      <c r="DF269">
        <v>-0.26887736000000001</v>
      </c>
      <c r="DG269">
        <v>0.1029841</v>
      </c>
      <c r="DH269">
        <v>-0.10235616</v>
      </c>
      <c r="DI269">
        <v>-0.19042195000000001</v>
      </c>
      <c r="DJ269">
        <v>7.7531719999999998E-2</v>
      </c>
      <c r="DK269">
        <v>-0.19522661999999999</v>
      </c>
      <c r="DL269">
        <v>-0.13095082</v>
      </c>
      <c r="DM269">
        <v>-6.0513240000000003E-2</v>
      </c>
      <c r="DN269">
        <v>0.50020885000000004</v>
      </c>
      <c r="DO269">
        <v>0.35778246000000002</v>
      </c>
      <c r="DP269">
        <v>-0.64273818000000005</v>
      </c>
      <c r="DQ269">
        <v>0.94671483000000001</v>
      </c>
      <c r="DR269">
        <v>-0.66113116000000005</v>
      </c>
      <c r="DS269">
        <v>7.7932630000000003E-2</v>
      </c>
      <c r="DT269">
        <v>-0.79014932000000004</v>
      </c>
      <c r="DU269">
        <v>1.3610861400000001</v>
      </c>
      <c r="DV269" s="10">
        <v>-0.64824150000000003</v>
      </c>
      <c r="DW269" s="8" t="s">
        <v>1561</v>
      </c>
      <c r="DX269" t="s">
        <v>1562</v>
      </c>
      <c r="DY269" s="10" t="s">
        <v>515</v>
      </c>
      <c r="DZ269" s="20">
        <v>38102</v>
      </c>
      <c r="EA269" s="21">
        <v>39366</v>
      </c>
      <c r="EB269" t="s">
        <v>1563</v>
      </c>
      <c r="EC269" s="22">
        <v>44001</v>
      </c>
      <c r="ED269" t="b">
        <f t="shared" si="13"/>
        <v>1</v>
      </c>
    </row>
    <row r="270" spans="1:134" x14ac:dyDescent="0.2">
      <c r="A270" s="8" t="s">
        <v>1564</v>
      </c>
      <c r="B270" s="8" t="s">
        <v>127</v>
      </c>
      <c r="C270" s="8" t="s">
        <v>181</v>
      </c>
      <c r="D270" s="2" t="s">
        <v>1565</v>
      </c>
      <c r="E270" s="4">
        <v>0.464747333241119</v>
      </c>
      <c r="F270" s="28" t="b">
        <v>0</v>
      </c>
      <c r="G270" s="29">
        <f t="shared" si="14"/>
        <v>0.99820441695620454</v>
      </c>
      <c r="H270" s="5" t="b">
        <f t="shared" si="12"/>
        <v>1</v>
      </c>
      <c r="I270" s="8">
        <v>41</v>
      </c>
      <c r="J270">
        <v>1</v>
      </c>
      <c r="K270">
        <v>34</v>
      </c>
      <c r="L270">
        <v>2337</v>
      </c>
      <c r="M270">
        <v>9</v>
      </c>
      <c r="N270">
        <v>2</v>
      </c>
      <c r="O270">
        <v>42.373666620559703</v>
      </c>
      <c r="P270">
        <v>3</v>
      </c>
      <c r="Q270">
        <v>5</v>
      </c>
      <c r="R270">
        <v>4</v>
      </c>
      <c r="S270" s="10">
        <v>76.2</v>
      </c>
      <c r="T270" s="8">
        <v>-1.1498032608684501</v>
      </c>
      <c r="U270">
        <v>7.5957643648752104E-3</v>
      </c>
      <c r="V270">
        <v>0.90669465918009495</v>
      </c>
      <c r="W270">
        <v>0.97770997619391797</v>
      </c>
      <c r="X270">
        <v>1.2997579909472201</v>
      </c>
      <c r="Y270">
        <v>-0.70788554533318204</v>
      </c>
      <c r="Z270">
        <v>-0.27873742873323298</v>
      </c>
      <c r="AA270">
        <v>8.8725172209350497E-3</v>
      </c>
      <c r="AB270">
        <v>1.4079858992310099</v>
      </c>
      <c r="AC270">
        <v>0.71996333890972197</v>
      </c>
      <c r="AD270" s="10">
        <v>0.32419533152083402</v>
      </c>
      <c r="AE270" s="8">
        <v>0</v>
      </c>
      <c r="AF270">
        <v>0</v>
      </c>
      <c r="AG270">
        <v>0</v>
      </c>
      <c r="AH270">
        <v>0</v>
      </c>
      <c r="AI270">
        <v>0</v>
      </c>
      <c r="AJ270">
        <v>0</v>
      </c>
      <c r="AK270">
        <v>1</v>
      </c>
      <c r="AL270">
        <v>0</v>
      </c>
      <c r="AM270">
        <v>0</v>
      </c>
      <c r="AN270">
        <v>0</v>
      </c>
      <c r="AO270">
        <v>0</v>
      </c>
      <c r="AP270">
        <v>0</v>
      </c>
      <c r="AQ270">
        <v>0</v>
      </c>
      <c r="AR270">
        <v>0</v>
      </c>
      <c r="AS270">
        <v>0</v>
      </c>
      <c r="AT270">
        <v>0</v>
      </c>
      <c r="AU270">
        <v>0</v>
      </c>
      <c r="AV270">
        <v>0</v>
      </c>
      <c r="AW270">
        <v>0</v>
      </c>
      <c r="AX270">
        <v>0</v>
      </c>
      <c r="AY270">
        <v>0</v>
      </c>
      <c r="AZ270">
        <v>1</v>
      </c>
      <c r="BA270">
        <v>1</v>
      </c>
      <c r="BB270">
        <v>0</v>
      </c>
      <c r="BC270">
        <v>1</v>
      </c>
      <c r="BD270">
        <v>0</v>
      </c>
      <c r="BE270">
        <v>0</v>
      </c>
      <c r="BF270">
        <v>1</v>
      </c>
      <c r="BG270">
        <v>0</v>
      </c>
      <c r="BH270">
        <v>0</v>
      </c>
      <c r="BI270">
        <v>0</v>
      </c>
      <c r="BJ270">
        <v>0</v>
      </c>
      <c r="BK270">
        <v>1</v>
      </c>
      <c r="BL270">
        <v>0</v>
      </c>
      <c r="BM270">
        <v>0</v>
      </c>
      <c r="BN270">
        <v>0</v>
      </c>
      <c r="BO270">
        <v>1</v>
      </c>
      <c r="BP270">
        <v>0</v>
      </c>
      <c r="BQ270">
        <v>0</v>
      </c>
      <c r="BR270">
        <v>1</v>
      </c>
      <c r="BS270">
        <v>0</v>
      </c>
      <c r="BT270" s="10">
        <v>0</v>
      </c>
      <c r="BU270">
        <v>-4.2648743800000002</v>
      </c>
      <c r="BV270">
        <v>0.17994256</v>
      </c>
      <c r="BW270">
        <v>2.5512239999999999E-2</v>
      </c>
      <c r="BX270">
        <v>1.7140852600000001</v>
      </c>
      <c r="BY270">
        <v>1.2451467300000001</v>
      </c>
      <c r="BZ270">
        <v>4.38303536</v>
      </c>
      <c r="CA270">
        <v>1.0542348399999999</v>
      </c>
      <c r="CB270">
        <v>2.36271349</v>
      </c>
      <c r="CC270">
        <v>0</v>
      </c>
      <c r="CD270">
        <v>1.26633956</v>
      </c>
      <c r="CE270">
        <v>1.2966537600000001</v>
      </c>
      <c r="CF270">
        <v>-0.34830556000000001</v>
      </c>
      <c r="CG270">
        <v>0.60595251999999999</v>
      </c>
      <c r="CH270">
        <v>-0.27080598</v>
      </c>
      <c r="CI270">
        <v>0.69837139000000004</v>
      </c>
      <c r="CJ270">
        <v>2.3914729999999999E-2</v>
      </c>
      <c r="CK270">
        <v>-0.35324707</v>
      </c>
      <c r="CL270">
        <v>-4.8291489999999999E-2</v>
      </c>
      <c r="CM270">
        <v>0.58076517999999999</v>
      </c>
      <c r="CN270">
        <v>0.72541518999999999</v>
      </c>
      <c r="CO270">
        <v>-0.20022939000000001</v>
      </c>
      <c r="CP270">
        <v>-0.43475793000000001</v>
      </c>
      <c r="CQ270">
        <v>0.34422587999999998</v>
      </c>
      <c r="CR270">
        <v>-0.48495226000000002</v>
      </c>
      <c r="CS270">
        <v>0.18250256000000001</v>
      </c>
      <c r="CT270">
        <v>-0.16623276000000001</v>
      </c>
      <c r="CU270">
        <v>-9.4743999999999995E-2</v>
      </c>
      <c r="CV270">
        <v>-1.1689752</v>
      </c>
      <c r="CW270">
        <v>-0.52188942000000005</v>
      </c>
      <c r="CX270">
        <v>0.65815442999999996</v>
      </c>
      <c r="CY270">
        <v>9.3649330000000003E-2</v>
      </c>
      <c r="CZ270">
        <v>-0.16819777</v>
      </c>
      <c r="DA270">
        <v>-0.25450494000000001</v>
      </c>
      <c r="DB270">
        <v>0.25513289</v>
      </c>
      <c r="DC270">
        <v>2.5920289999999999E-2</v>
      </c>
      <c r="DD270">
        <v>-2.5292350000000002E-2</v>
      </c>
      <c r="DE270">
        <v>0.26950531</v>
      </c>
      <c r="DF270">
        <v>-0.26887736000000001</v>
      </c>
      <c r="DG270">
        <v>0.1029841</v>
      </c>
      <c r="DH270">
        <v>-0.10235616</v>
      </c>
      <c r="DI270">
        <v>-0.19042195000000001</v>
      </c>
      <c r="DJ270">
        <v>7.7531719999999998E-2</v>
      </c>
      <c r="DK270">
        <v>-0.19522661999999999</v>
      </c>
      <c r="DL270">
        <v>-0.13095082</v>
      </c>
      <c r="DM270">
        <v>-6.0513240000000003E-2</v>
      </c>
      <c r="DN270">
        <v>0.50020885000000004</v>
      </c>
      <c r="DO270">
        <v>0.35778246000000002</v>
      </c>
      <c r="DP270">
        <v>-0.64273818000000005</v>
      </c>
      <c r="DQ270">
        <v>0.94671483000000001</v>
      </c>
      <c r="DR270">
        <v>-0.66113116000000005</v>
      </c>
      <c r="DS270">
        <v>7.7932630000000003E-2</v>
      </c>
      <c r="DT270">
        <v>-0.79014932000000004</v>
      </c>
      <c r="DU270">
        <v>1.3610861400000001</v>
      </c>
      <c r="DV270" s="10">
        <v>-0.64824150000000003</v>
      </c>
      <c r="DW270" s="8" t="s">
        <v>1566</v>
      </c>
      <c r="DX270" t="s">
        <v>1567</v>
      </c>
      <c r="DY270" s="10" t="s">
        <v>231</v>
      </c>
      <c r="DZ270" s="20">
        <v>36965</v>
      </c>
      <c r="EA270" s="21">
        <v>39396</v>
      </c>
      <c r="EB270" t="s">
        <v>1568</v>
      </c>
      <c r="EC270" s="22">
        <v>43814</v>
      </c>
      <c r="ED270" t="b">
        <f t="shared" si="13"/>
        <v>0</v>
      </c>
    </row>
    <row r="271" spans="1:134" x14ac:dyDescent="0.2">
      <c r="A271" s="8" t="s">
        <v>1569</v>
      </c>
      <c r="B271" s="8" t="s">
        <v>168</v>
      </c>
      <c r="C271" s="8" t="s">
        <v>181</v>
      </c>
      <c r="D271" s="2" t="s">
        <v>1570</v>
      </c>
      <c r="E271" s="4">
        <v>0.31953037606821799</v>
      </c>
      <c r="F271" s="28" t="b">
        <v>0</v>
      </c>
      <c r="G271" s="29">
        <f t="shared" si="14"/>
        <v>0.28302263344900497</v>
      </c>
      <c r="H271" s="5" t="b">
        <f t="shared" si="12"/>
        <v>0</v>
      </c>
      <c r="I271" s="8">
        <v>63</v>
      </c>
      <c r="J271">
        <v>0</v>
      </c>
      <c r="K271">
        <v>20</v>
      </c>
      <c r="L271">
        <v>1375</v>
      </c>
      <c r="M271">
        <v>10</v>
      </c>
      <c r="N271">
        <v>2</v>
      </c>
      <c r="O271">
        <v>29.765188034109201</v>
      </c>
      <c r="P271">
        <v>4</v>
      </c>
      <c r="Q271">
        <v>5</v>
      </c>
      <c r="R271">
        <v>2</v>
      </c>
      <c r="S271" s="10">
        <v>76</v>
      </c>
      <c r="T271" s="8">
        <v>0.91683658709772198</v>
      </c>
      <c r="U271">
        <v>-1.00517281761849</v>
      </c>
      <c r="V271">
        <v>-0.90217249130388599</v>
      </c>
      <c r="W271">
        <v>-0.14374299192744799</v>
      </c>
      <c r="X271">
        <v>1.61793620170542</v>
      </c>
      <c r="Y271">
        <v>-0.70788554533318204</v>
      </c>
      <c r="Z271">
        <v>-0.71260394543956096</v>
      </c>
      <c r="AA271">
        <v>0.71867389489572897</v>
      </c>
      <c r="AB271">
        <v>1.4079858992310099</v>
      </c>
      <c r="AC271">
        <v>-0.68484317603607703</v>
      </c>
      <c r="AD271" s="10">
        <v>0.281041210852502</v>
      </c>
      <c r="AE271" s="8">
        <v>0</v>
      </c>
      <c r="AF271">
        <v>0</v>
      </c>
      <c r="AG271">
        <v>0</v>
      </c>
      <c r="AH271">
        <v>0</v>
      </c>
      <c r="AI271">
        <v>0</v>
      </c>
      <c r="AJ271">
        <v>0</v>
      </c>
      <c r="AK271">
        <v>0</v>
      </c>
      <c r="AL271">
        <v>0</v>
      </c>
      <c r="AM271">
        <v>1</v>
      </c>
      <c r="AN271">
        <v>0</v>
      </c>
      <c r="AO271">
        <v>0</v>
      </c>
      <c r="AP271">
        <v>0</v>
      </c>
      <c r="AQ271">
        <v>0</v>
      </c>
      <c r="AR271">
        <v>0</v>
      </c>
      <c r="AS271">
        <v>0</v>
      </c>
      <c r="AT271">
        <v>0</v>
      </c>
      <c r="AU271">
        <v>0</v>
      </c>
      <c r="AV271">
        <v>0</v>
      </c>
      <c r="AW271">
        <v>0</v>
      </c>
      <c r="AX271">
        <v>0</v>
      </c>
      <c r="AY271">
        <v>1</v>
      </c>
      <c r="AZ271">
        <v>0</v>
      </c>
      <c r="BA271">
        <v>1</v>
      </c>
      <c r="BB271">
        <v>0</v>
      </c>
      <c r="BC271">
        <v>1</v>
      </c>
      <c r="BD271">
        <v>0</v>
      </c>
      <c r="BE271">
        <v>1</v>
      </c>
      <c r="BF271">
        <v>0</v>
      </c>
      <c r="BG271">
        <v>1</v>
      </c>
      <c r="BH271">
        <v>0</v>
      </c>
      <c r="BI271">
        <v>0</v>
      </c>
      <c r="BJ271">
        <v>0</v>
      </c>
      <c r="BK271">
        <v>0</v>
      </c>
      <c r="BL271">
        <v>0</v>
      </c>
      <c r="BM271">
        <v>1</v>
      </c>
      <c r="BN271">
        <v>0</v>
      </c>
      <c r="BO271">
        <v>0</v>
      </c>
      <c r="BP271">
        <v>0</v>
      </c>
      <c r="BQ271">
        <v>0</v>
      </c>
      <c r="BR271">
        <v>0</v>
      </c>
      <c r="BS271">
        <v>0</v>
      </c>
      <c r="BT271" s="10">
        <v>1</v>
      </c>
      <c r="BU271">
        <v>-4.2648743800000002</v>
      </c>
      <c r="BV271">
        <v>0.17994256</v>
      </c>
      <c r="BW271">
        <v>2.5512239999999999E-2</v>
      </c>
      <c r="BX271">
        <v>1.7140852600000001</v>
      </c>
      <c r="BY271">
        <v>1.2451467300000001</v>
      </c>
      <c r="BZ271">
        <v>4.38303536</v>
      </c>
      <c r="CA271">
        <v>1.0542348399999999</v>
      </c>
      <c r="CB271">
        <v>2.36271349</v>
      </c>
      <c r="CC271">
        <v>0</v>
      </c>
      <c r="CD271">
        <v>1.26633956</v>
      </c>
      <c r="CE271">
        <v>1.2966537600000001</v>
      </c>
      <c r="CF271">
        <v>-0.34830556000000001</v>
      </c>
      <c r="CG271">
        <v>0.60595251999999999</v>
      </c>
      <c r="CH271">
        <v>-0.27080598</v>
      </c>
      <c r="CI271">
        <v>0.69837139000000004</v>
      </c>
      <c r="CJ271">
        <v>2.3914729999999999E-2</v>
      </c>
      <c r="CK271">
        <v>-0.35324707</v>
      </c>
      <c r="CL271">
        <v>-4.8291489999999999E-2</v>
      </c>
      <c r="CM271">
        <v>0.58076517999999999</v>
      </c>
      <c r="CN271">
        <v>0.72541518999999999</v>
      </c>
      <c r="CO271">
        <v>-0.20022939000000001</v>
      </c>
      <c r="CP271">
        <v>-0.43475793000000001</v>
      </c>
      <c r="CQ271">
        <v>0.34422587999999998</v>
      </c>
      <c r="CR271">
        <v>-0.48495226000000002</v>
      </c>
      <c r="CS271">
        <v>0.18250256000000001</v>
      </c>
      <c r="CT271">
        <v>-0.16623276000000001</v>
      </c>
      <c r="CU271">
        <v>-9.4743999999999995E-2</v>
      </c>
      <c r="CV271">
        <v>-1.1689752</v>
      </c>
      <c r="CW271">
        <v>-0.52188942000000005</v>
      </c>
      <c r="CX271">
        <v>0.65815442999999996</v>
      </c>
      <c r="CY271">
        <v>9.3649330000000003E-2</v>
      </c>
      <c r="CZ271">
        <v>-0.16819777</v>
      </c>
      <c r="DA271">
        <v>-0.25450494000000001</v>
      </c>
      <c r="DB271">
        <v>0.25513289</v>
      </c>
      <c r="DC271">
        <v>2.5920289999999999E-2</v>
      </c>
      <c r="DD271">
        <v>-2.5292350000000002E-2</v>
      </c>
      <c r="DE271">
        <v>0.26950531</v>
      </c>
      <c r="DF271">
        <v>-0.26887736000000001</v>
      </c>
      <c r="DG271">
        <v>0.1029841</v>
      </c>
      <c r="DH271">
        <v>-0.10235616</v>
      </c>
      <c r="DI271">
        <v>-0.19042195000000001</v>
      </c>
      <c r="DJ271">
        <v>7.7531719999999998E-2</v>
      </c>
      <c r="DK271">
        <v>-0.19522661999999999</v>
      </c>
      <c r="DL271">
        <v>-0.13095082</v>
      </c>
      <c r="DM271">
        <v>-6.0513240000000003E-2</v>
      </c>
      <c r="DN271">
        <v>0.50020885000000004</v>
      </c>
      <c r="DO271">
        <v>0.35778246000000002</v>
      </c>
      <c r="DP271">
        <v>-0.64273818000000005</v>
      </c>
      <c r="DQ271">
        <v>0.94671483000000001</v>
      </c>
      <c r="DR271">
        <v>-0.66113116000000005</v>
      </c>
      <c r="DS271">
        <v>7.7932630000000003E-2</v>
      </c>
      <c r="DT271">
        <v>-0.79014932000000004</v>
      </c>
      <c r="DU271">
        <v>1.3610861400000001</v>
      </c>
      <c r="DV271" s="10">
        <v>-0.64824150000000003</v>
      </c>
      <c r="DW271" s="8" t="s">
        <v>1571</v>
      </c>
      <c r="DX271" t="s">
        <v>1572</v>
      </c>
      <c r="DY271" s="10" t="s">
        <v>249</v>
      </c>
      <c r="DZ271" s="20">
        <v>35380</v>
      </c>
      <c r="EA271" s="21">
        <v>36105</v>
      </c>
      <c r="EB271" t="s">
        <v>1573</v>
      </c>
      <c r="EC271" s="22">
        <v>45197</v>
      </c>
      <c r="ED271" t="b">
        <f t="shared" si="13"/>
        <v>1</v>
      </c>
    </row>
    <row r="272" spans="1:134" x14ac:dyDescent="0.2">
      <c r="A272" s="8" t="s">
        <v>1574</v>
      </c>
      <c r="B272" s="8" t="s">
        <v>119</v>
      </c>
      <c r="C272" s="8" t="s">
        <v>209</v>
      </c>
      <c r="D272" s="2" t="s">
        <v>1575</v>
      </c>
      <c r="E272" s="4">
        <v>0.64856424031732995</v>
      </c>
      <c r="F272" s="28" t="b">
        <v>1</v>
      </c>
      <c r="G272" s="29">
        <f t="shared" si="14"/>
        <v>2.4477288314651385E-2</v>
      </c>
      <c r="H272" s="5" t="b">
        <f t="shared" si="12"/>
        <v>0</v>
      </c>
      <c r="I272" s="8">
        <v>67</v>
      </c>
      <c r="J272">
        <v>1</v>
      </c>
      <c r="K272">
        <v>31</v>
      </c>
      <c r="L272">
        <v>1673</v>
      </c>
      <c r="M272">
        <v>3</v>
      </c>
      <c r="N272">
        <v>1</v>
      </c>
      <c r="O272">
        <v>43.448786825331503</v>
      </c>
      <c r="P272">
        <v>4</v>
      </c>
      <c r="Q272">
        <v>4</v>
      </c>
      <c r="R272">
        <v>5</v>
      </c>
      <c r="S272" s="10">
        <v>75.7</v>
      </c>
      <c r="T272" s="8">
        <v>1.2925892867279301</v>
      </c>
      <c r="U272">
        <v>7.5957643648752104E-3</v>
      </c>
      <c r="V272">
        <v>0.51908026979067101</v>
      </c>
      <c r="W272">
        <v>0.20365096285442999</v>
      </c>
      <c r="X272">
        <v>-0.60931127360194304</v>
      </c>
      <c r="Y272">
        <v>-1.4044518876044501</v>
      </c>
      <c r="Z272">
        <v>-0.241741794796383</v>
      </c>
      <c r="AA272">
        <v>0.71867389489572897</v>
      </c>
      <c r="AB272">
        <v>0.68128349962791002</v>
      </c>
      <c r="AC272">
        <v>1.42236659638262</v>
      </c>
      <c r="AD272" s="10">
        <v>0.216310029850007</v>
      </c>
      <c r="AE272" s="8">
        <v>0</v>
      </c>
      <c r="AF272">
        <v>0</v>
      </c>
      <c r="AG272">
        <v>0</v>
      </c>
      <c r="AH272">
        <v>0</v>
      </c>
      <c r="AI272">
        <v>0</v>
      </c>
      <c r="AJ272">
        <v>0</v>
      </c>
      <c r="AK272">
        <v>0</v>
      </c>
      <c r="AL272">
        <v>0</v>
      </c>
      <c r="AM272">
        <v>0</v>
      </c>
      <c r="AN272">
        <v>0</v>
      </c>
      <c r="AO272">
        <v>0</v>
      </c>
      <c r="AP272">
        <v>0</v>
      </c>
      <c r="AQ272">
        <v>0</v>
      </c>
      <c r="AR272">
        <v>0</v>
      </c>
      <c r="AS272">
        <v>0</v>
      </c>
      <c r="AT272">
        <v>0</v>
      </c>
      <c r="AU272">
        <v>0</v>
      </c>
      <c r="AV272">
        <v>1</v>
      </c>
      <c r="AW272">
        <v>0</v>
      </c>
      <c r="AX272">
        <v>0</v>
      </c>
      <c r="AY272">
        <v>0</v>
      </c>
      <c r="AZ272">
        <v>1</v>
      </c>
      <c r="BA272">
        <v>0</v>
      </c>
      <c r="BB272">
        <v>1</v>
      </c>
      <c r="BC272">
        <v>0</v>
      </c>
      <c r="BD272">
        <v>1</v>
      </c>
      <c r="BE272">
        <v>0</v>
      </c>
      <c r="BF272">
        <v>1</v>
      </c>
      <c r="BG272">
        <v>0</v>
      </c>
      <c r="BH272">
        <v>1</v>
      </c>
      <c r="BI272">
        <v>0</v>
      </c>
      <c r="BJ272">
        <v>0</v>
      </c>
      <c r="BK272">
        <v>0</v>
      </c>
      <c r="BL272">
        <v>0</v>
      </c>
      <c r="BM272">
        <v>0</v>
      </c>
      <c r="BN272">
        <v>0</v>
      </c>
      <c r="BO272">
        <v>0</v>
      </c>
      <c r="BP272">
        <v>1</v>
      </c>
      <c r="BQ272">
        <v>0</v>
      </c>
      <c r="BR272">
        <v>0</v>
      </c>
      <c r="BS272">
        <v>1</v>
      </c>
      <c r="BT272" s="10">
        <v>0</v>
      </c>
      <c r="BU272">
        <v>-4.2648743800000002</v>
      </c>
      <c r="BV272">
        <v>0.17994256</v>
      </c>
      <c r="BW272">
        <v>2.5512239999999999E-2</v>
      </c>
      <c r="BX272">
        <v>1.7140852600000001</v>
      </c>
      <c r="BY272">
        <v>1.2451467300000001</v>
      </c>
      <c r="BZ272">
        <v>4.38303536</v>
      </c>
      <c r="CA272">
        <v>1.0542348399999999</v>
      </c>
      <c r="CB272">
        <v>2.36271349</v>
      </c>
      <c r="CC272">
        <v>0</v>
      </c>
      <c r="CD272">
        <v>1.26633956</v>
      </c>
      <c r="CE272">
        <v>1.2966537600000001</v>
      </c>
      <c r="CF272">
        <v>-0.34830556000000001</v>
      </c>
      <c r="CG272">
        <v>0.60595251999999999</v>
      </c>
      <c r="CH272">
        <v>-0.27080598</v>
      </c>
      <c r="CI272">
        <v>0.69837139000000004</v>
      </c>
      <c r="CJ272">
        <v>2.3914729999999999E-2</v>
      </c>
      <c r="CK272">
        <v>-0.35324707</v>
      </c>
      <c r="CL272">
        <v>-4.8291489999999999E-2</v>
      </c>
      <c r="CM272">
        <v>0.58076517999999999</v>
      </c>
      <c r="CN272">
        <v>0.72541518999999999</v>
      </c>
      <c r="CO272">
        <v>-0.20022939000000001</v>
      </c>
      <c r="CP272">
        <v>-0.43475793000000001</v>
      </c>
      <c r="CQ272">
        <v>0.34422587999999998</v>
      </c>
      <c r="CR272">
        <v>-0.48495226000000002</v>
      </c>
      <c r="CS272">
        <v>0.18250256000000001</v>
      </c>
      <c r="CT272">
        <v>-0.16623276000000001</v>
      </c>
      <c r="CU272">
        <v>-9.4743999999999995E-2</v>
      </c>
      <c r="CV272">
        <v>-1.1689752</v>
      </c>
      <c r="CW272">
        <v>-0.52188942000000005</v>
      </c>
      <c r="CX272">
        <v>0.65815442999999996</v>
      </c>
      <c r="CY272">
        <v>9.3649330000000003E-2</v>
      </c>
      <c r="CZ272">
        <v>-0.16819777</v>
      </c>
      <c r="DA272">
        <v>-0.25450494000000001</v>
      </c>
      <c r="DB272">
        <v>0.25513289</v>
      </c>
      <c r="DC272">
        <v>2.5920289999999999E-2</v>
      </c>
      <c r="DD272">
        <v>-2.5292350000000002E-2</v>
      </c>
      <c r="DE272">
        <v>0.26950531</v>
      </c>
      <c r="DF272">
        <v>-0.26887736000000001</v>
      </c>
      <c r="DG272">
        <v>0.1029841</v>
      </c>
      <c r="DH272">
        <v>-0.10235616</v>
      </c>
      <c r="DI272">
        <v>-0.19042195000000001</v>
      </c>
      <c r="DJ272">
        <v>7.7531719999999998E-2</v>
      </c>
      <c r="DK272">
        <v>-0.19522661999999999</v>
      </c>
      <c r="DL272">
        <v>-0.13095082</v>
      </c>
      <c r="DM272">
        <v>-6.0513240000000003E-2</v>
      </c>
      <c r="DN272">
        <v>0.50020885000000004</v>
      </c>
      <c r="DO272">
        <v>0.35778246000000002</v>
      </c>
      <c r="DP272">
        <v>-0.64273818000000005</v>
      </c>
      <c r="DQ272">
        <v>0.94671483000000001</v>
      </c>
      <c r="DR272">
        <v>-0.66113116000000005</v>
      </c>
      <c r="DS272">
        <v>7.7932630000000003E-2</v>
      </c>
      <c r="DT272">
        <v>-0.79014932000000004</v>
      </c>
      <c r="DU272">
        <v>1.3610861400000001</v>
      </c>
      <c r="DV272" s="10">
        <v>-0.64824150000000003</v>
      </c>
      <c r="DW272" s="8" t="s">
        <v>1576</v>
      </c>
      <c r="DX272" t="s">
        <v>1577</v>
      </c>
      <c r="DY272" s="10" t="s">
        <v>471</v>
      </c>
      <c r="DZ272" s="20">
        <v>34821</v>
      </c>
      <c r="EA272" s="21">
        <v>36937</v>
      </c>
      <c r="EB272" t="s">
        <v>1578</v>
      </c>
      <c r="EC272" s="22">
        <v>44752</v>
      </c>
      <c r="ED272" t="b">
        <f t="shared" si="13"/>
        <v>0</v>
      </c>
    </row>
    <row r="273" spans="1:134" x14ac:dyDescent="0.2">
      <c r="A273" s="8" t="s">
        <v>1579</v>
      </c>
      <c r="B273" s="8" t="s">
        <v>168</v>
      </c>
      <c r="C273" s="8" t="s">
        <v>181</v>
      </c>
      <c r="D273" s="2" t="s">
        <v>1580</v>
      </c>
      <c r="E273" s="4">
        <v>0.39439155650811297</v>
      </c>
      <c r="F273" s="28" t="b">
        <v>0</v>
      </c>
      <c r="G273" s="29">
        <f t="shared" si="14"/>
        <v>0.94063665873535707</v>
      </c>
      <c r="H273" s="5" t="b">
        <f t="shared" si="12"/>
        <v>1</v>
      </c>
      <c r="I273" s="8">
        <v>61</v>
      </c>
      <c r="J273">
        <v>1</v>
      </c>
      <c r="K273">
        <v>36</v>
      </c>
      <c r="L273">
        <v>1895</v>
      </c>
      <c r="M273">
        <v>10</v>
      </c>
      <c r="N273">
        <v>5</v>
      </c>
      <c r="O273">
        <v>22.195778254056801</v>
      </c>
      <c r="P273">
        <v>5</v>
      </c>
      <c r="Q273">
        <v>3</v>
      </c>
      <c r="R273">
        <v>3</v>
      </c>
      <c r="S273" s="10">
        <v>75.2</v>
      </c>
      <c r="T273" s="8">
        <v>0.72896023728261505</v>
      </c>
      <c r="U273">
        <v>7.5957643648752104E-3</v>
      </c>
      <c r="V273">
        <v>1.1651042521063699</v>
      </c>
      <c r="W273">
        <v>0.46244780165166899</v>
      </c>
      <c r="X273">
        <v>1.61793620170542</v>
      </c>
      <c r="Y273">
        <v>1.38181348148064</v>
      </c>
      <c r="Z273">
        <v>-0.97307260010526997</v>
      </c>
      <c r="AA273">
        <v>1.4284752725705201</v>
      </c>
      <c r="AB273">
        <v>-4.5418899975194001E-2</v>
      </c>
      <c r="AC273">
        <v>1.7560081436822399E-2</v>
      </c>
      <c r="AD273" s="10">
        <v>0.10842472817918</v>
      </c>
      <c r="AE273" s="8">
        <v>0</v>
      </c>
      <c r="AF273">
        <v>0</v>
      </c>
      <c r="AG273">
        <v>0</v>
      </c>
      <c r="AH273">
        <v>0</v>
      </c>
      <c r="AI273">
        <v>1</v>
      </c>
      <c r="AJ273">
        <v>0</v>
      </c>
      <c r="AK273">
        <v>0</v>
      </c>
      <c r="AL273">
        <v>0</v>
      </c>
      <c r="AM273">
        <v>0</v>
      </c>
      <c r="AN273">
        <v>0</v>
      </c>
      <c r="AO273">
        <v>0</v>
      </c>
      <c r="AP273">
        <v>0</v>
      </c>
      <c r="AQ273">
        <v>0</v>
      </c>
      <c r="AR273">
        <v>0</v>
      </c>
      <c r="AS273">
        <v>0</v>
      </c>
      <c r="AT273">
        <v>0</v>
      </c>
      <c r="AU273">
        <v>0</v>
      </c>
      <c r="AV273">
        <v>0</v>
      </c>
      <c r="AW273">
        <v>0</v>
      </c>
      <c r="AX273">
        <v>0</v>
      </c>
      <c r="AY273">
        <v>0</v>
      </c>
      <c r="AZ273">
        <v>1</v>
      </c>
      <c r="BA273">
        <v>0</v>
      </c>
      <c r="BB273">
        <v>1</v>
      </c>
      <c r="BC273">
        <v>0</v>
      </c>
      <c r="BD273">
        <v>1</v>
      </c>
      <c r="BE273">
        <v>1</v>
      </c>
      <c r="BF273">
        <v>0</v>
      </c>
      <c r="BG273">
        <v>0</v>
      </c>
      <c r="BH273">
        <v>0</v>
      </c>
      <c r="BI273">
        <v>0</v>
      </c>
      <c r="BJ273">
        <v>1</v>
      </c>
      <c r="BK273">
        <v>0</v>
      </c>
      <c r="BL273">
        <v>0</v>
      </c>
      <c r="BM273">
        <v>0</v>
      </c>
      <c r="BN273">
        <v>1</v>
      </c>
      <c r="BO273">
        <v>0</v>
      </c>
      <c r="BP273">
        <v>0</v>
      </c>
      <c r="BQ273">
        <v>0</v>
      </c>
      <c r="BR273">
        <v>1</v>
      </c>
      <c r="BS273">
        <v>0</v>
      </c>
      <c r="BT273" s="10">
        <v>0</v>
      </c>
      <c r="BU273">
        <v>-4.2648743800000002</v>
      </c>
      <c r="BV273">
        <v>0.17994256</v>
      </c>
      <c r="BW273">
        <v>2.5512239999999999E-2</v>
      </c>
      <c r="BX273">
        <v>1.7140852600000001</v>
      </c>
      <c r="BY273">
        <v>1.2451467300000001</v>
      </c>
      <c r="BZ273">
        <v>4.38303536</v>
      </c>
      <c r="CA273">
        <v>1.0542348399999999</v>
      </c>
      <c r="CB273">
        <v>2.36271349</v>
      </c>
      <c r="CC273">
        <v>0</v>
      </c>
      <c r="CD273">
        <v>1.26633956</v>
      </c>
      <c r="CE273">
        <v>1.2966537600000001</v>
      </c>
      <c r="CF273">
        <v>-0.34830556000000001</v>
      </c>
      <c r="CG273">
        <v>0.60595251999999999</v>
      </c>
      <c r="CH273">
        <v>-0.27080598</v>
      </c>
      <c r="CI273">
        <v>0.69837139000000004</v>
      </c>
      <c r="CJ273">
        <v>2.3914729999999999E-2</v>
      </c>
      <c r="CK273">
        <v>-0.35324707</v>
      </c>
      <c r="CL273">
        <v>-4.8291489999999999E-2</v>
      </c>
      <c r="CM273">
        <v>0.58076517999999999</v>
      </c>
      <c r="CN273">
        <v>0.72541518999999999</v>
      </c>
      <c r="CO273">
        <v>-0.20022939000000001</v>
      </c>
      <c r="CP273">
        <v>-0.43475793000000001</v>
      </c>
      <c r="CQ273">
        <v>0.34422587999999998</v>
      </c>
      <c r="CR273">
        <v>-0.48495226000000002</v>
      </c>
      <c r="CS273">
        <v>0.18250256000000001</v>
      </c>
      <c r="CT273">
        <v>-0.16623276000000001</v>
      </c>
      <c r="CU273">
        <v>-9.4743999999999995E-2</v>
      </c>
      <c r="CV273">
        <v>-1.1689752</v>
      </c>
      <c r="CW273">
        <v>-0.52188942000000005</v>
      </c>
      <c r="CX273">
        <v>0.65815442999999996</v>
      </c>
      <c r="CY273">
        <v>9.3649330000000003E-2</v>
      </c>
      <c r="CZ273">
        <v>-0.16819777</v>
      </c>
      <c r="DA273">
        <v>-0.25450494000000001</v>
      </c>
      <c r="DB273">
        <v>0.25513289</v>
      </c>
      <c r="DC273">
        <v>2.5920289999999999E-2</v>
      </c>
      <c r="DD273">
        <v>-2.5292350000000002E-2</v>
      </c>
      <c r="DE273">
        <v>0.26950531</v>
      </c>
      <c r="DF273">
        <v>-0.26887736000000001</v>
      </c>
      <c r="DG273">
        <v>0.1029841</v>
      </c>
      <c r="DH273">
        <v>-0.10235616</v>
      </c>
      <c r="DI273">
        <v>-0.19042195000000001</v>
      </c>
      <c r="DJ273">
        <v>7.7531719999999998E-2</v>
      </c>
      <c r="DK273">
        <v>-0.19522661999999999</v>
      </c>
      <c r="DL273">
        <v>-0.13095082</v>
      </c>
      <c r="DM273">
        <v>-6.0513240000000003E-2</v>
      </c>
      <c r="DN273">
        <v>0.50020885000000004</v>
      </c>
      <c r="DO273">
        <v>0.35778246000000002</v>
      </c>
      <c r="DP273">
        <v>-0.64273818000000005</v>
      </c>
      <c r="DQ273">
        <v>0.94671483000000001</v>
      </c>
      <c r="DR273">
        <v>-0.66113116000000005</v>
      </c>
      <c r="DS273">
        <v>7.7932630000000003E-2</v>
      </c>
      <c r="DT273">
        <v>-0.79014932000000004</v>
      </c>
      <c r="DU273">
        <v>1.3610861400000001</v>
      </c>
      <c r="DV273" s="10">
        <v>-0.64824150000000003</v>
      </c>
      <c r="DW273" s="8" t="s">
        <v>1581</v>
      </c>
      <c r="DX273" t="s">
        <v>1582</v>
      </c>
      <c r="DY273" s="10" t="s">
        <v>806</v>
      </c>
      <c r="DZ273" s="20">
        <v>34678</v>
      </c>
      <c r="EA273" s="21">
        <v>38462</v>
      </c>
      <c r="EB273" t="s">
        <v>1583</v>
      </c>
      <c r="EC273" s="22">
        <v>44744</v>
      </c>
      <c r="ED273" t="b">
        <f t="shared" si="13"/>
        <v>0</v>
      </c>
    </row>
    <row r="274" spans="1:134" x14ac:dyDescent="0.2">
      <c r="A274" s="8" t="s">
        <v>1584</v>
      </c>
      <c r="B274" s="8" t="s">
        <v>168</v>
      </c>
      <c r="C274" s="8" t="s">
        <v>120</v>
      </c>
      <c r="D274" s="2" t="s">
        <v>1585</v>
      </c>
      <c r="E274" s="4">
        <v>0.309563900272186</v>
      </c>
      <c r="F274" s="28" t="b">
        <v>0</v>
      </c>
      <c r="G274" s="29">
        <f t="shared" si="14"/>
        <v>0.4792252814026835</v>
      </c>
      <c r="H274" s="5" t="b">
        <f t="shared" si="12"/>
        <v>0</v>
      </c>
      <c r="I274" s="8">
        <v>37</v>
      </c>
      <c r="J274">
        <v>0</v>
      </c>
      <c r="K274">
        <v>18</v>
      </c>
      <c r="L274">
        <v>673</v>
      </c>
      <c r="M274">
        <v>10</v>
      </c>
      <c r="N274">
        <v>4</v>
      </c>
      <c r="O274">
        <v>4.3069501360931799</v>
      </c>
      <c r="P274">
        <v>4</v>
      </c>
      <c r="Q274">
        <v>5</v>
      </c>
      <c r="R274">
        <v>5</v>
      </c>
      <c r="S274" s="10">
        <v>70.599999999999994</v>
      </c>
      <c r="T274" s="8">
        <v>-1.5255559604986699</v>
      </c>
      <c r="U274">
        <v>-1.00517281761849</v>
      </c>
      <c r="V274">
        <v>-1.16058208423016</v>
      </c>
      <c r="W274">
        <v>-0.96210056325925597</v>
      </c>
      <c r="X274">
        <v>1.61793620170542</v>
      </c>
      <c r="Y274">
        <v>0.68524713920936597</v>
      </c>
      <c r="Z274">
        <v>-1.58863961640172</v>
      </c>
      <c r="AA274">
        <v>0.71867389489572897</v>
      </c>
      <c r="AB274">
        <v>1.4079858992310099</v>
      </c>
      <c r="AC274">
        <v>1.42236659638262</v>
      </c>
      <c r="AD274" s="10">
        <v>-0.88412004719242798</v>
      </c>
      <c r="AE274" s="8">
        <v>0</v>
      </c>
      <c r="AF274">
        <v>0</v>
      </c>
      <c r="AG274">
        <v>0</v>
      </c>
      <c r="AH274">
        <v>0</v>
      </c>
      <c r="AI274">
        <v>1</v>
      </c>
      <c r="AJ274">
        <v>0</v>
      </c>
      <c r="AK274">
        <v>0</v>
      </c>
      <c r="AL274">
        <v>0</v>
      </c>
      <c r="AM274">
        <v>0</v>
      </c>
      <c r="AN274">
        <v>0</v>
      </c>
      <c r="AO274">
        <v>0</v>
      </c>
      <c r="AP274">
        <v>0</v>
      </c>
      <c r="AQ274">
        <v>0</v>
      </c>
      <c r="AR274">
        <v>0</v>
      </c>
      <c r="AS274">
        <v>0</v>
      </c>
      <c r="AT274">
        <v>0</v>
      </c>
      <c r="AU274">
        <v>0</v>
      </c>
      <c r="AV274">
        <v>0</v>
      </c>
      <c r="AW274">
        <v>0</v>
      </c>
      <c r="AX274">
        <v>0</v>
      </c>
      <c r="AY274">
        <v>0</v>
      </c>
      <c r="AZ274">
        <v>1</v>
      </c>
      <c r="BA274">
        <v>1</v>
      </c>
      <c r="BB274">
        <v>0</v>
      </c>
      <c r="BC274">
        <v>1</v>
      </c>
      <c r="BD274">
        <v>0</v>
      </c>
      <c r="BE274">
        <v>0</v>
      </c>
      <c r="BF274">
        <v>1</v>
      </c>
      <c r="BG274">
        <v>0</v>
      </c>
      <c r="BH274">
        <v>0</v>
      </c>
      <c r="BI274">
        <v>0</v>
      </c>
      <c r="BJ274">
        <v>1</v>
      </c>
      <c r="BK274">
        <v>0</v>
      </c>
      <c r="BL274">
        <v>0</v>
      </c>
      <c r="BM274">
        <v>1</v>
      </c>
      <c r="BN274">
        <v>0</v>
      </c>
      <c r="BO274">
        <v>0</v>
      </c>
      <c r="BP274">
        <v>0</v>
      </c>
      <c r="BQ274">
        <v>0</v>
      </c>
      <c r="BR274">
        <v>0</v>
      </c>
      <c r="BS274">
        <v>0</v>
      </c>
      <c r="BT274" s="10">
        <v>1</v>
      </c>
      <c r="BU274">
        <v>-4.2648743800000002</v>
      </c>
      <c r="BV274">
        <v>0.17994256</v>
      </c>
      <c r="BW274">
        <v>2.5512239999999999E-2</v>
      </c>
      <c r="BX274">
        <v>1.7140852600000001</v>
      </c>
      <c r="BY274">
        <v>1.2451467300000001</v>
      </c>
      <c r="BZ274">
        <v>4.38303536</v>
      </c>
      <c r="CA274">
        <v>1.0542348399999999</v>
      </c>
      <c r="CB274">
        <v>2.36271349</v>
      </c>
      <c r="CC274">
        <v>0</v>
      </c>
      <c r="CD274">
        <v>1.26633956</v>
      </c>
      <c r="CE274">
        <v>1.2966537600000001</v>
      </c>
      <c r="CF274">
        <v>-0.34830556000000001</v>
      </c>
      <c r="CG274">
        <v>0.60595251999999999</v>
      </c>
      <c r="CH274">
        <v>-0.27080598</v>
      </c>
      <c r="CI274">
        <v>0.69837139000000004</v>
      </c>
      <c r="CJ274">
        <v>2.3914729999999999E-2</v>
      </c>
      <c r="CK274">
        <v>-0.35324707</v>
      </c>
      <c r="CL274">
        <v>-4.8291489999999999E-2</v>
      </c>
      <c r="CM274">
        <v>0.58076517999999999</v>
      </c>
      <c r="CN274">
        <v>0.72541518999999999</v>
      </c>
      <c r="CO274">
        <v>-0.20022939000000001</v>
      </c>
      <c r="CP274">
        <v>-0.43475793000000001</v>
      </c>
      <c r="CQ274">
        <v>0.34422587999999998</v>
      </c>
      <c r="CR274">
        <v>-0.48495226000000002</v>
      </c>
      <c r="CS274">
        <v>0.18250256000000001</v>
      </c>
      <c r="CT274">
        <v>-0.16623276000000001</v>
      </c>
      <c r="CU274">
        <v>-9.4743999999999995E-2</v>
      </c>
      <c r="CV274">
        <v>-1.1689752</v>
      </c>
      <c r="CW274">
        <v>-0.52188942000000005</v>
      </c>
      <c r="CX274">
        <v>0.65815442999999996</v>
      </c>
      <c r="CY274">
        <v>9.3649330000000003E-2</v>
      </c>
      <c r="CZ274">
        <v>-0.16819777</v>
      </c>
      <c r="DA274">
        <v>-0.25450494000000001</v>
      </c>
      <c r="DB274">
        <v>0.25513289</v>
      </c>
      <c r="DC274">
        <v>2.5920289999999999E-2</v>
      </c>
      <c r="DD274">
        <v>-2.5292350000000002E-2</v>
      </c>
      <c r="DE274">
        <v>0.26950531</v>
      </c>
      <c r="DF274">
        <v>-0.26887736000000001</v>
      </c>
      <c r="DG274">
        <v>0.1029841</v>
      </c>
      <c r="DH274">
        <v>-0.10235616</v>
      </c>
      <c r="DI274">
        <v>-0.19042195000000001</v>
      </c>
      <c r="DJ274">
        <v>7.7531719999999998E-2</v>
      </c>
      <c r="DK274">
        <v>-0.19522661999999999</v>
      </c>
      <c r="DL274">
        <v>-0.13095082</v>
      </c>
      <c r="DM274">
        <v>-6.0513240000000003E-2</v>
      </c>
      <c r="DN274">
        <v>0.50020885000000004</v>
      </c>
      <c r="DO274">
        <v>0.35778246000000002</v>
      </c>
      <c r="DP274">
        <v>-0.64273818000000005</v>
      </c>
      <c r="DQ274">
        <v>0.94671483000000001</v>
      </c>
      <c r="DR274">
        <v>-0.66113116000000005</v>
      </c>
      <c r="DS274">
        <v>7.7932630000000003E-2</v>
      </c>
      <c r="DT274">
        <v>-0.79014932000000004</v>
      </c>
      <c r="DU274">
        <v>1.3610861400000001</v>
      </c>
      <c r="DV274" s="10">
        <v>-0.64824150000000003</v>
      </c>
      <c r="DW274" s="8" t="s">
        <v>1586</v>
      </c>
      <c r="DX274" t="s">
        <v>1587</v>
      </c>
      <c r="DY274" s="10" t="s">
        <v>290</v>
      </c>
      <c r="DZ274" s="20">
        <v>34591</v>
      </c>
      <c r="EA274" s="21">
        <v>37470</v>
      </c>
      <c r="EB274" t="s">
        <v>1588</v>
      </c>
      <c r="EC274" s="22">
        <v>43821</v>
      </c>
      <c r="ED274" t="b">
        <f t="shared" si="13"/>
        <v>1</v>
      </c>
    </row>
    <row r="275" spans="1:134" x14ac:dyDescent="0.2">
      <c r="A275" s="8" t="s">
        <v>1589</v>
      </c>
      <c r="B275" s="8" t="s">
        <v>119</v>
      </c>
      <c r="C275" s="8" t="s">
        <v>188</v>
      </c>
      <c r="D275" s="2" t="s">
        <v>1590</v>
      </c>
      <c r="E275" s="4">
        <v>0.56153562071334395</v>
      </c>
      <c r="F275" s="28" t="b">
        <v>0</v>
      </c>
      <c r="G275" s="29">
        <f t="shared" si="14"/>
        <v>1.0085878022394596E-2</v>
      </c>
      <c r="H275" s="5" t="b">
        <f t="shared" si="12"/>
        <v>0</v>
      </c>
      <c r="I275" s="8">
        <v>62</v>
      </c>
      <c r="J275">
        <v>0</v>
      </c>
      <c r="K275">
        <v>21</v>
      </c>
      <c r="L275">
        <v>1057</v>
      </c>
      <c r="M275">
        <v>5</v>
      </c>
      <c r="N275">
        <v>5</v>
      </c>
      <c r="O275">
        <v>66.601143690005301</v>
      </c>
      <c r="P275">
        <v>3</v>
      </c>
      <c r="Q275">
        <v>1</v>
      </c>
      <c r="R275">
        <v>3</v>
      </c>
      <c r="S275" s="10">
        <v>79.2</v>
      </c>
      <c r="T275" s="8">
        <v>0.82289841219016902</v>
      </c>
      <c r="U275">
        <v>-1.00517281761849</v>
      </c>
      <c r="V275">
        <v>-0.77296769484074401</v>
      </c>
      <c r="W275">
        <v>-0.51445197723159997</v>
      </c>
      <c r="X275">
        <v>2.70451479144465E-2</v>
      </c>
      <c r="Y275">
        <v>1.38181348148064</v>
      </c>
      <c r="Z275">
        <v>0.55494690618714304</v>
      </c>
      <c r="AA275">
        <v>8.8725172209350497E-3</v>
      </c>
      <c r="AB275">
        <v>-1.4988236991813999</v>
      </c>
      <c r="AC275">
        <v>1.7560081436822399E-2</v>
      </c>
      <c r="AD275" s="10">
        <v>0.97150714154579498</v>
      </c>
      <c r="AE275" s="8">
        <v>1</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1</v>
      </c>
      <c r="AZ275">
        <v>0</v>
      </c>
      <c r="BA275">
        <v>0</v>
      </c>
      <c r="BB275">
        <v>1</v>
      </c>
      <c r="BC275">
        <v>0</v>
      </c>
      <c r="BD275">
        <v>1</v>
      </c>
      <c r="BE275">
        <v>0</v>
      </c>
      <c r="BF275">
        <v>1</v>
      </c>
      <c r="BG275">
        <v>0</v>
      </c>
      <c r="BH275">
        <v>0</v>
      </c>
      <c r="BI275">
        <v>0</v>
      </c>
      <c r="BJ275">
        <v>1</v>
      </c>
      <c r="BK275">
        <v>0</v>
      </c>
      <c r="BL275">
        <v>0</v>
      </c>
      <c r="BM275">
        <v>0</v>
      </c>
      <c r="BN275">
        <v>0</v>
      </c>
      <c r="BO275">
        <v>1</v>
      </c>
      <c r="BP275">
        <v>0</v>
      </c>
      <c r="BQ275">
        <v>1</v>
      </c>
      <c r="BR275">
        <v>0</v>
      </c>
      <c r="BS275">
        <v>0</v>
      </c>
      <c r="BT275" s="10">
        <v>0</v>
      </c>
      <c r="BU275">
        <v>-4.2648743800000002</v>
      </c>
      <c r="BV275">
        <v>0.17994256</v>
      </c>
      <c r="BW275">
        <v>2.5512239999999999E-2</v>
      </c>
      <c r="BX275">
        <v>1.7140852600000001</v>
      </c>
      <c r="BY275">
        <v>1.2451467300000001</v>
      </c>
      <c r="BZ275">
        <v>4.38303536</v>
      </c>
      <c r="CA275">
        <v>1.0542348399999999</v>
      </c>
      <c r="CB275">
        <v>2.36271349</v>
      </c>
      <c r="CC275">
        <v>0</v>
      </c>
      <c r="CD275">
        <v>1.26633956</v>
      </c>
      <c r="CE275">
        <v>1.2966537600000001</v>
      </c>
      <c r="CF275">
        <v>-0.34830556000000001</v>
      </c>
      <c r="CG275">
        <v>0.60595251999999999</v>
      </c>
      <c r="CH275">
        <v>-0.27080598</v>
      </c>
      <c r="CI275">
        <v>0.69837139000000004</v>
      </c>
      <c r="CJ275">
        <v>2.3914729999999999E-2</v>
      </c>
      <c r="CK275">
        <v>-0.35324707</v>
      </c>
      <c r="CL275">
        <v>-4.8291489999999999E-2</v>
      </c>
      <c r="CM275">
        <v>0.58076517999999999</v>
      </c>
      <c r="CN275">
        <v>0.72541518999999999</v>
      </c>
      <c r="CO275">
        <v>-0.20022939000000001</v>
      </c>
      <c r="CP275">
        <v>-0.43475793000000001</v>
      </c>
      <c r="CQ275">
        <v>0.34422587999999998</v>
      </c>
      <c r="CR275">
        <v>-0.48495226000000002</v>
      </c>
      <c r="CS275">
        <v>0.18250256000000001</v>
      </c>
      <c r="CT275">
        <v>-0.16623276000000001</v>
      </c>
      <c r="CU275">
        <v>-9.4743999999999995E-2</v>
      </c>
      <c r="CV275">
        <v>-1.1689752</v>
      </c>
      <c r="CW275">
        <v>-0.52188942000000005</v>
      </c>
      <c r="CX275">
        <v>0.65815442999999996</v>
      </c>
      <c r="CY275">
        <v>9.3649330000000003E-2</v>
      </c>
      <c r="CZ275">
        <v>-0.16819777</v>
      </c>
      <c r="DA275">
        <v>-0.25450494000000001</v>
      </c>
      <c r="DB275">
        <v>0.25513289</v>
      </c>
      <c r="DC275">
        <v>2.5920289999999999E-2</v>
      </c>
      <c r="DD275">
        <v>-2.5292350000000002E-2</v>
      </c>
      <c r="DE275">
        <v>0.26950531</v>
      </c>
      <c r="DF275">
        <v>-0.26887736000000001</v>
      </c>
      <c r="DG275">
        <v>0.1029841</v>
      </c>
      <c r="DH275">
        <v>-0.10235616</v>
      </c>
      <c r="DI275">
        <v>-0.19042195000000001</v>
      </c>
      <c r="DJ275">
        <v>7.7531719999999998E-2</v>
      </c>
      <c r="DK275">
        <v>-0.19522661999999999</v>
      </c>
      <c r="DL275">
        <v>-0.13095082</v>
      </c>
      <c r="DM275">
        <v>-6.0513240000000003E-2</v>
      </c>
      <c r="DN275">
        <v>0.50020885000000004</v>
      </c>
      <c r="DO275">
        <v>0.35778246000000002</v>
      </c>
      <c r="DP275">
        <v>-0.64273818000000005</v>
      </c>
      <c r="DQ275">
        <v>0.94671483000000001</v>
      </c>
      <c r="DR275">
        <v>-0.66113116000000005</v>
      </c>
      <c r="DS275">
        <v>7.7932630000000003E-2</v>
      </c>
      <c r="DT275">
        <v>-0.79014932000000004</v>
      </c>
      <c r="DU275">
        <v>1.3610861400000001</v>
      </c>
      <c r="DV275" s="10">
        <v>-0.64824150000000003</v>
      </c>
      <c r="DW275" s="8" t="s">
        <v>1591</v>
      </c>
      <c r="DX275" t="s">
        <v>1592</v>
      </c>
      <c r="DY275" s="10" t="s">
        <v>425</v>
      </c>
      <c r="DZ275" s="20">
        <v>37482</v>
      </c>
      <c r="EA275" s="21">
        <v>39357</v>
      </c>
      <c r="EB275" t="s">
        <v>1593</v>
      </c>
      <c r="EC275" s="22">
        <v>44332</v>
      </c>
      <c r="ED275" t="b">
        <f t="shared" si="13"/>
        <v>1</v>
      </c>
    </row>
    <row r="276" spans="1:134" x14ac:dyDescent="0.2">
      <c r="A276" s="8" t="s">
        <v>1594</v>
      </c>
      <c r="B276" s="8" t="s">
        <v>168</v>
      </c>
      <c r="C276" s="8" t="s">
        <v>202</v>
      </c>
      <c r="D276" s="2" t="s">
        <v>1595</v>
      </c>
      <c r="E276" s="4">
        <v>0.39447973667789299</v>
      </c>
      <c r="F276" s="28" t="b">
        <v>0</v>
      </c>
      <c r="G276" s="29">
        <f t="shared" si="14"/>
        <v>1.8227915262693099E-5</v>
      </c>
      <c r="H276" s="5" t="b">
        <f t="shared" si="12"/>
        <v>0</v>
      </c>
      <c r="I276" s="8">
        <v>59</v>
      </c>
      <c r="J276">
        <v>0</v>
      </c>
      <c r="K276">
        <v>25</v>
      </c>
      <c r="L276">
        <v>1886</v>
      </c>
      <c r="M276">
        <v>4</v>
      </c>
      <c r="N276">
        <v>2</v>
      </c>
      <c r="O276">
        <v>13.073201672280099</v>
      </c>
      <c r="P276">
        <v>3</v>
      </c>
      <c r="Q276">
        <v>1</v>
      </c>
      <c r="R276">
        <v>3</v>
      </c>
      <c r="S276" s="10">
        <v>65.7</v>
      </c>
      <c r="T276" s="8">
        <v>0.54108388746750802</v>
      </c>
      <c r="U276">
        <v>-1.00517281761849</v>
      </c>
      <c r="V276">
        <v>-0.25614850898817798</v>
      </c>
      <c r="W276">
        <v>0.45195603791664501</v>
      </c>
      <c r="X276">
        <v>-0.29113306284374801</v>
      </c>
      <c r="Y276">
        <v>-0.70788554533318204</v>
      </c>
      <c r="Z276">
        <v>-1.28698680456571</v>
      </c>
      <c r="AA276">
        <v>8.8725172209350497E-3</v>
      </c>
      <c r="AB276">
        <v>-1.4988236991813999</v>
      </c>
      <c r="AC276">
        <v>1.7560081436822399E-2</v>
      </c>
      <c r="AD276" s="10">
        <v>-1.9413960035665301</v>
      </c>
      <c r="AE276" s="8">
        <v>0</v>
      </c>
      <c r="AF276">
        <v>0</v>
      </c>
      <c r="AG276">
        <v>0</v>
      </c>
      <c r="AH276">
        <v>0</v>
      </c>
      <c r="AI276">
        <v>0</v>
      </c>
      <c r="AJ276">
        <v>1</v>
      </c>
      <c r="AK276">
        <v>0</v>
      </c>
      <c r="AL276">
        <v>0</v>
      </c>
      <c r="AM276">
        <v>0</v>
      </c>
      <c r="AN276">
        <v>0</v>
      </c>
      <c r="AO276">
        <v>0</v>
      </c>
      <c r="AP276">
        <v>0</v>
      </c>
      <c r="AQ276">
        <v>0</v>
      </c>
      <c r="AR276">
        <v>0</v>
      </c>
      <c r="AS276">
        <v>0</v>
      </c>
      <c r="AT276">
        <v>0</v>
      </c>
      <c r="AU276">
        <v>0</v>
      </c>
      <c r="AV276">
        <v>0</v>
      </c>
      <c r="AW276">
        <v>0</v>
      </c>
      <c r="AX276">
        <v>0</v>
      </c>
      <c r="AY276">
        <v>1</v>
      </c>
      <c r="AZ276">
        <v>0</v>
      </c>
      <c r="BA276">
        <v>0</v>
      </c>
      <c r="BB276">
        <v>1</v>
      </c>
      <c r="BC276">
        <v>1</v>
      </c>
      <c r="BD276">
        <v>0</v>
      </c>
      <c r="BE276">
        <v>1</v>
      </c>
      <c r="BF276">
        <v>0</v>
      </c>
      <c r="BG276">
        <v>0</v>
      </c>
      <c r="BH276">
        <v>0</v>
      </c>
      <c r="BI276">
        <v>0</v>
      </c>
      <c r="BJ276">
        <v>0</v>
      </c>
      <c r="BK276">
        <v>1</v>
      </c>
      <c r="BL276">
        <v>0</v>
      </c>
      <c r="BM276">
        <v>0</v>
      </c>
      <c r="BN276">
        <v>1</v>
      </c>
      <c r="BO276">
        <v>0</v>
      </c>
      <c r="BP276">
        <v>0</v>
      </c>
      <c r="BQ276">
        <v>1</v>
      </c>
      <c r="BR276">
        <v>0</v>
      </c>
      <c r="BS276">
        <v>0</v>
      </c>
      <c r="BT276" s="10">
        <v>0</v>
      </c>
      <c r="BU276">
        <v>-4.2648743800000002</v>
      </c>
      <c r="BV276">
        <v>0.17994256</v>
      </c>
      <c r="BW276">
        <v>2.5512239999999999E-2</v>
      </c>
      <c r="BX276">
        <v>1.7140852600000001</v>
      </c>
      <c r="BY276">
        <v>1.2451467300000001</v>
      </c>
      <c r="BZ276">
        <v>4.38303536</v>
      </c>
      <c r="CA276">
        <v>1.0542348399999999</v>
      </c>
      <c r="CB276">
        <v>2.36271349</v>
      </c>
      <c r="CC276">
        <v>0</v>
      </c>
      <c r="CD276">
        <v>1.26633956</v>
      </c>
      <c r="CE276">
        <v>1.2966537600000001</v>
      </c>
      <c r="CF276">
        <v>-0.34830556000000001</v>
      </c>
      <c r="CG276">
        <v>0.60595251999999999</v>
      </c>
      <c r="CH276">
        <v>-0.27080598</v>
      </c>
      <c r="CI276">
        <v>0.69837139000000004</v>
      </c>
      <c r="CJ276">
        <v>2.3914729999999999E-2</v>
      </c>
      <c r="CK276">
        <v>-0.35324707</v>
      </c>
      <c r="CL276">
        <v>-4.8291489999999999E-2</v>
      </c>
      <c r="CM276">
        <v>0.58076517999999999</v>
      </c>
      <c r="CN276">
        <v>0.72541518999999999</v>
      </c>
      <c r="CO276">
        <v>-0.20022939000000001</v>
      </c>
      <c r="CP276">
        <v>-0.43475793000000001</v>
      </c>
      <c r="CQ276">
        <v>0.34422587999999998</v>
      </c>
      <c r="CR276">
        <v>-0.48495226000000002</v>
      </c>
      <c r="CS276">
        <v>0.18250256000000001</v>
      </c>
      <c r="CT276">
        <v>-0.16623276000000001</v>
      </c>
      <c r="CU276">
        <v>-9.4743999999999995E-2</v>
      </c>
      <c r="CV276">
        <v>-1.1689752</v>
      </c>
      <c r="CW276">
        <v>-0.52188942000000005</v>
      </c>
      <c r="CX276">
        <v>0.65815442999999996</v>
      </c>
      <c r="CY276">
        <v>9.3649330000000003E-2</v>
      </c>
      <c r="CZ276">
        <v>-0.16819777</v>
      </c>
      <c r="DA276">
        <v>-0.25450494000000001</v>
      </c>
      <c r="DB276">
        <v>0.25513289</v>
      </c>
      <c r="DC276">
        <v>2.5920289999999999E-2</v>
      </c>
      <c r="DD276">
        <v>-2.5292350000000002E-2</v>
      </c>
      <c r="DE276">
        <v>0.26950531</v>
      </c>
      <c r="DF276">
        <v>-0.26887736000000001</v>
      </c>
      <c r="DG276">
        <v>0.1029841</v>
      </c>
      <c r="DH276">
        <v>-0.10235616</v>
      </c>
      <c r="DI276">
        <v>-0.19042195000000001</v>
      </c>
      <c r="DJ276">
        <v>7.7531719999999998E-2</v>
      </c>
      <c r="DK276">
        <v>-0.19522661999999999</v>
      </c>
      <c r="DL276">
        <v>-0.13095082</v>
      </c>
      <c r="DM276">
        <v>-6.0513240000000003E-2</v>
      </c>
      <c r="DN276">
        <v>0.50020885000000004</v>
      </c>
      <c r="DO276">
        <v>0.35778246000000002</v>
      </c>
      <c r="DP276">
        <v>-0.64273818000000005</v>
      </c>
      <c r="DQ276">
        <v>0.94671483000000001</v>
      </c>
      <c r="DR276">
        <v>-0.66113116000000005</v>
      </c>
      <c r="DS276">
        <v>7.7932630000000003E-2</v>
      </c>
      <c r="DT276">
        <v>-0.79014932000000004</v>
      </c>
      <c r="DU276">
        <v>1.3610861400000001</v>
      </c>
      <c r="DV276" s="10">
        <v>-0.64824150000000003</v>
      </c>
      <c r="DW276" s="8" t="s">
        <v>1596</v>
      </c>
      <c r="DX276" t="s">
        <v>1597</v>
      </c>
      <c r="DY276" s="10" t="s">
        <v>242</v>
      </c>
      <c r="DZ276" s="20">
        <v>37173</v>
      </c>
      <c r="EA276" s="21">
        <v>39391</v>
      </c>
      <c r="EB276" t="s">
        <v>1598</v>
      </c>
      <c r="EC276" s="22">
        <v>44402</v>
      </c>
      <c r="ED276" t="b">
        <f t="shared" si="13"/>
        <v>1</v>
      </c>
    </row>
    <row r="277" spans="1:134" x14ac:dyDescent="0.2">
      <c r="A277" s="8" t="s">
        <v>1599</v>
      </c>
      <c r="B277" s="8" t="s">
        <v>168</v>
      </c>
      <c r="C277" s="8" t="s">
        <v>181</v>
      </c>
      <c r="D277" s="2" t="s">
        <v>1600</v>
      </c>
      <c r="E277" s="4">
        <v>0.35378880086574299</v>
      </c>
      <c r="F277" s="28" t="b">
        <v>0</v>
      </c>
      <c r="G277" s="29">
        <f t="shared" si="14"/>
        <v>0.91357394825709481</v>
      </c>
      <c r="H277" s="5" t="b">
        <f t="shared" si="12"/>
        <v>1</v>
      </c>
      <c r="I277" s="8">
        <v>43</v>
      </c>
      <c r="J277">
        <v>1</v>
      </c>
      <c r="K277">
        <v>35</v>
      </c>
      <c r="L277">
        <v>2364</v>
      </c>
      <c r="M277">
        <v>10</v>
      </c>
      <c r="N277">
        <v>1</v>
      </c>
      <c r="O277">
        <v>36.061067099538498</v>
      </c>
      <c r="P277">
        <v>5</v>
      </c>
      <c r="Q277">
        <v>3</v>
      </c>
      <c r="R277">
        <v>3</v>
      </c>
      <c r="S277" s="10">
        <v>67.599999999999994</v>
      </c>
      <c r="T277" s="8">
        <v>-0.96192691105334804</v>
      </c>
      <c r="U277">
        <v>7.5957643648752104E-3</v>
      </c>
      <c r="V277">
        <v>1.0358994556432299</v>
      </c>
      <c r="W277">
        <v>1.0091852673989801</v>
      </c>
      <c r="X277">
        <v>1.61793620170542</v>
      </c>
      <c r="Y277">
        <v>-1.4044518876044501</v>
      </c>
      <c r="Z277">
        <v>-0.49595836833896501</v>
      </c>
      <c r="AA277">
        <v>1.4284752725705201</v>
      </c>
      <c r="AB277">
        <v>-4.5418899975194001E-2</v>
      </c>
      <c r="AC277">
        <v>1.7560081436822399E-2</v>
      </c>
      <c r="AD277" s="10">
        <v>-1.5314318572173899</v>
      </c>
      <c r="AE277" s="8">
        <v>0</v>
      </c>
      <c r="AF277">
        <v>0</v>
      </c>
      <c r="AG277">
        <v>0</v>
      </c>
      <c r="AH277">
        <v>0</v>
      </c>
      <c r="AI277">
        <v>0</v>
      </c>
      <c r="AJ277">
        <v>0</v>
      </c>
      <c r="AK277">
        <v>0</v>
      </c>
      <c r="AL277">
        <v>0</v>
      </c>
      <c r="AM277">
        <v>0</v>
      </c>
      <c r="AN277">
        <v>0</v>
      </c>
      <c r="AO277">
        <v>1</v>
      </c>
      <c r="AP277">
        <v>0</v>
      </c>
      <c r="AQ277">
        <v>0</v>
      </c>
      <c r="AR277">
        <v>0</v>
      </c>
      <c r="AS277">
        <v>0</v>
      </c>
      <c r="AT277">
        <v>0</v>
      </c>
      <c r="AU277">
        <v>0</v>
      </c>
      <c r="AV277">
        <v>0</v>
      </c>
      <c r="AW277">
        <v>0</v>
      </c>
      <c r="AX277">
        <v>0</v>
      </c>
      <c r="AY277">
        <v>0</v>
      </c>
      <c r="AZ277">
        <v>1</v>
      </c>
      <c r="BA277">
        <v>0</v>
      </c>
      <c r="BB277">
        <v>1</v>
      </c>
      <c r="BC277">
        <v>0</v>
      </c>
      <c r="BD277">
        <v>1</v>
      </c>
      <c r="BE277">
        <v>1</v>
      </c>
      <c r="BF277">
        <v>0</v>
      </c>
      <c r="BG277">
        <v>0</v>
      </c>
      <c r="BH277">
        <v>0</v>
      </c>
      <c r="BI277">
        <v>0</v>
      </c>
      <c r="BJ277">
        <v>1</v>
      </c>
      <c r="BK277">
        <v>0</v>
      </c>
      <c r="BL277">
        <v>0</v>
      </c>
      <c r="BM277">
        <v>0</v>
      </c>
      <c r="BN277">
        <v>0</v>
      </c>
      <c r="BO277">
        <v>0</v>
      </c>
      <c r="BP277">
        <v>1</v>
      </c>
      <c r="BQ277">
        <v>0</v>
      </c>
      <c r="BR277">
        <v>1</v>
      </c>
      <c r="BS277">
        <v>0</v>
      </c>
      <c r="BT277" s="10">
        <v>0</v>
      </c>
      <c r="BU277">
        <v>-4.2648743800000002</v>
      </c>
      <c r="BV277">
        <v>0.17994256</v>
      </c>
      <c r="BW277">
        <v>2.5512239999999999E-2</v>
      </c>
      <c r="BX277">
        <v>1.7140852600000001</v>
      </c>
      <c r="BY277">
        <v>1.2451467300000001</v>
      </c>
      <c r="BZ277">
        <v>4.38303536</v>
      </c>
      <c r="CA277">
        <v>1.0542348399999999</v>
      </c>
      <c r="CB277">
        <v>2.36271349</v>
      </c>
      <c r="CC277">
        <v>0</v>
      </c>
      <c r="CD277">
        <v>1.26633956</v>
      </c>
      <c r="CE277">
        <v>1.2966537600000001</v>
      </c>
      <c r="CF277">
        <v>-0.34830556000000001</v>
      </c>
      <c r="CG277">
        <v>0.60595251999999999</v>
      </c>
      <c r="CH277">
        <v>-0.27080598</v>
      </c>
      <c r="CI277">
        <v>0.69837139000000004</v>
      </c>
      <c r="CJ277">
        <v>2.3914729999999999E-2</v>
      </c>
      <c r="CK277">
        <v>-0.35324707</v>
      </c>
      <c r="CL277">
        <v>-4.8291489999999999E-2</v>
      </c>
      <c r="CM277">
        <v>0.58076517999999999</v>
      </c>
      <c r="CN277">
        <v>0.72541518999999999</v>
      </c>
      <c r="CO277">
        <v>-0.20022939000000001</v>
      </c>
      <c r="CP277">
        <v>-0.43475793000000001</v>
      </c>
      <c r="CQ277">
        <v>0.34422587999999998</v>
      </c>
      <c r="CR277">
        <v>-0.48495226000000002</v>
      </c>
      <c r="CS277">
        <v>0.18250256000000001</v>
      </c>
      <c r="CT277">
        <v>-0.16623276000000001</v>
      </c>
      <c r="CU277">
        <v>-9.4743999999999995E-2</v>
      </c>
      <c r="CV277">
        <v>-1.1689752</v>
      </c>
      <c r="CW277">
        <v>-0.52188942000000005</v>
      </c>
      <c r="CX277">
        <v>0.65815442999999996</v>
      </c>
      <c r="CY277">
        <v>9.3649330000000003E-2</v>
      </c>
      <c r="CZ277">
        <v>-0.16819777</v>
      </c>
      <c r="DA277">
        <v>-0.25450494000000001</v>
      </c>
      <c r="DB277">
        <v>0.25513289</v>
      </c>
      <c r="DC277">
        <v>2.5920289999999999E-2</v>
      </c>
      <c r="DD277">
        <v>-2.5292350000000002E-2</v>
      </c>
      <c r="DE277">
        <v>0.26950531</v>
      </c>
      <c r="DF277">
        <v>-0.26887736000000001</v>
      </c>
      <c r="DG277">
        <v>0.1029841</v>
      </c>
      <c r="DH277">
        <v>-0.10235616</v>
      </c>
      <c r="DI277">
        <v>-0.19042195000000001</v>
      </c>
      <c r="DJ277">
        <v>7.7531719999999998E-2</v>
      </c>
      <c r="DK277">
        <v>-0.19522661999999999</v>
      </c>
      <c r="DL277">
        <v>-0.13095082</v>
      </c>
      <c r="DM277">
        <v>-6.0513240000000003E-2</v>
      </c>
      <c r="DN277">
        <v>0.50020885000000004</v>
      </c>
      <c r="DO277">
        <v>0.35778246000000002</v>
      </c>
      <c r="DP277">
        <v>-0.64273818000000005</v>
      </c>
      <c r="DQ277">
        <v>0.94671483000000001</v>
      </c>
      <c r="DR277">
        <v>-0.66113116000000005</v>
      </c>
      <c r="DS277">
        <v>7.7932630000000003E-2</v>
      </c>
      <c r="DT277">
        <v>-0.79014932000000004</v>
      </c>
      <c r="DU277">
        <v>1.3610861400000001</v>
      </c>
      <c r="DV277" s="10">
        <v>-0.64824150000000003</v>
      </c>
      <c r="DW277" s="8" t="s">
        <v>1601</v>
      </c>
      <c r="DX277" t="s">
        <v>1602</v>
      </c>
      <c r="DY277" s="10" t="s">
        <v>870</v>
      </c>
      <c r="DZ277" s="20">
        <v>34589</v>
      </c>
      <c r="EA277" s="21">
        <v>37000</v>
      </c>
      <c r="EB277" t="s">
        <v>1603</v>
      </c>
      <c r="EC277" s="22">
        <v>44085</v>
      </c>
      <c r="ED277" t="b">
        <f t="shared" si="13"/>
        <v>0</v>
      </c>
    </row>
    <row r="278" spans="1:134" x14ac:dyDescent="0.2">
      <c r="A278" s="8" t="s">
        <v>1604</v>
      </c>
      <c r="B278" s="8" t="s">
        <v>119</v>
      </c>
      <c r="C278" s="8" t="s">
        <v>128</v>
      </c>
      <c r="D278" s="2" t="s">
        <v>1605</v>
      </c>
      <c r="E278" s="4">
        <v>0.284915061050736</v>
      </c>
      <c r="F278" s="28" t="b">
        <v>0</v>
      </c>
      <c r="G278" s="29">
        <f t="shared" si="14"/>
        <v>1.3258602376936277E-4</v>
      </c>
      <c r="H278" s="5" t="b">
        <f t="shared" si="12"/>
        <v>0</v>
      </c>
      <c r="I278" s="8">
        <v>45</v>
      </c>
      <c r="J278">
        <v>1</v>
      </c>
      <c r="K278">
        <v>27</v>
      </c>
      <c r="L278">
        <v>1584</v>
      </c>
      <c r="M278">
        <v>7</v>
      </c>
      <c r="N278">
        <v>3</v>
      </c>
      <c r="O278">
        <v>1.62419719203501</v>
      </c>
      <c r="P278">
        <v>2</v>
      </c>
      <c r="Q278">
        <v>1</v>
      </c>
      <c r="R278">
        <v>1</v>
      </c>
      <c r="S278" s="10">
        <v>77.8</v>
      </c>
      <c r="T278" s="8">
        <v>-0.77405056123824101</v>
      </c>
      <c r="U278">
        <v>7.5957643648752104E-3</v>
      </c>
      <c r="V278">
        <v>2.2610839381047498E-3</v>
      </c>
      <c r="W278">
        <v>9.9899077030312297E-2</v>
      </c>
      <c r="X278">
        <v>0.66340156943083595</v>
      </c>
      <c r="Y278">
        <v>-1.13192030619081E-2</v>
      </c>
      <c r="Z278">
        <v>-1.68095501092307</v>
      </c>
      <c r="AA278">
        <v>-0.70092886045385905</v>
      </c>
      <c r="AB278">
        <v>-1.4988236991813999</v>
      </c>
      <c r="AC278">
        <v>-1.38724643350897</v>
      </c>
      <c r="AD278" s="10">
        <v>0.66942829686747896</v>
      </c>
      <c r="AE278" s="8">
        <v>0</v>
      </c>
      <c r="AF278">
        <v>0</v>
      </c>
      <c r="AG278">
        <v>0</v>
      </c>
      <c r="AH278">
        <v>0</v>
      </c>
      <c r="AI278">
        <v>0</v>
      </c>
      <c r="AJ278">
        <v>0</v>
      </c>
      <c r="AK278">
        <v>0</v>
      </c>
      <c r="AL278">
        <v>0</v>
      </c>
      <c r="AM278">
        <v>0</v>
      </c>
      <c r="AN278">
        <v>0</v>
      </c>
      <c r="AO278">
        <v>0</v>
      </c>
      <c r="AP278">
        <v>0</v>
      </c>
      <c r="AQ278">
        <v>0</v>
      </c>
      <c r="AR278">
        <v>0</v>
      </c>
      <c r="AS278">
        <v>1</v>
      </c>
      <c r="AT278">
        <v>0</v>
      </c>
      <c r="AU278">
        <v>0</v>
      </c>
      <c r="AV278">
        <v>0</v>
      </c>
      <c r="AW278">
        <v>0</v>
      </c>
      <c r="AX278">
        <v>0</v>
      </c>
      <c r="AY278">
        <v>1</v>
      </c>
      <c r="AZ278">
        <v>0</v>
      </c>
      <c r="BA278">
        <v>1</v>
      </c>
      <c r="BB278">
        <v>0</v>
      </c>
      <c r="BC278">
        <v>1</v>
      </c>
      <c r="BD278">
        <v>0</v>
      </c>
      <c r="BE278">
        <v>0</v>
      </c>
      <c r="BF278">
        <v>1</v>
      </c>
      <c r="BG278">
        <v>1</v>
      </c>
      <c r="BH278">
        <v>0</v>
      </c>
      <c r="BI278">
        <v>0</v>
      </c>
      <c r="BJ278">
        <v>0</v>
      </c>
      <c r="BK278">
        <v>0</v>
      </c>
      <c r="BL278">
        <v>0</v>
      </c>
      <c r="BM278">
        <v>0</v>
      </c>
      <c r="BN278">
        <v>0</v>
      </c>
      <c r="BO278">
        <v>0</v>
      </c>
      <c r="BP278">
        <v>1</v>
      </c>
      <c r="BQ278">
        <v>0</v>
      </c>
      <c r="BR278">
        <v>0</v>
      </c>
      <c r="BS278">
        <v>1</v>
      </c>
      <c r="BT278" s="10">
        <v>0</v>
      </c>
      <c r="BU278">
        <v>-4.2648743800000002</v>
      </c>
      <c r="BV278">
        <v>0.17994256</v>
      </c>
      <c r="BW278">
        <v>2.5512239999999999E-2</v>
      </c>
      <c r="BX278">
        <v>1.7140852600000001</v>
      </c>
      <c r="BY278">
        <v>1.2451467300000001</v>
      </c>
      <c r="BZ278">
        <v>4.38303536</v>
      </c>
      <c r="CA278">
        <v>1.0542348399999999</v>
      </c>
      <c r="CB278">
        <v>2.36271349</v>
      </c>
      <c r="CC278">
        <v>0</v>
      </c>
      <c r="CD278">
        <v>1.26633956</v>
      </c>
      <c r="CE278">
        <v>1.2966537600000001</v>
      </c>
      <c r="CF278">
        <v>-0.34830556000000001</v>
      </c>
      <c r="CG278">
        <v>0.60595251999999999</v>
      </c>
      <c r="CH278">
        <v>-0.27080598</v>
      </c>
      <c r="CI278">
        <v>0.69837139000000004</v>
      </c>
      <c r="CJ278">
        <v>2.3914729999999999E-2</v>
      </c>
      <c r="CK278">
        <v>-0.35324707</v>
      </c>
      <c r="CL278">
        <v>-4.8291489999999999E-2</v>
      </c>
      <c r="CM278">
        <v>0.58076517999999999</v>
      </c>
      <c r="CN278">
        <v>0.72541518999999999</v>
      </c>
      <c r="CO278">
        <v>-0.20022939000000001</v>
      </c>
      <c r="CP278">
        <v>-0.43475793000000001</v>
      </c>
      <c r="CQ278">
        <v>0.34422587999999998</v>
      </c>
      <c r="CR278">
        <v>-0.48495226000000002</v>
      </c>
      <c r="CS278">
        <v>0.18250256000000001</v>
      </c>
      <c r="CT278">
        <v>-0.16623276000000001</v>
      </c>
      <c r="CU278">
        <v>-9.4743999999999995E-2</v>
      </c>
      <c r="CV278">
        <v>-1.1689752</v>
      </c>
      <c r="CW278">
        <v>-0.52188942000000005</v>
      </c>
      <c r="CX278">
        <v>0.65815442999999996</v>
      </c>
      <c r="CY278">
        <v>9.3649330000000003E-2</v>
      </c>
      <c r="CZ278">
        <v>-0.16819777</v>
      </c>
      <c r="DA278">
        <v>-0.25450494000000001</v>
      </c>
      <c r="DB278">
        <v>0.25513289</v>
      </c>
      <c r="DC278">
        <v>2.5920289999999999E-2</v>
      </c>
      <c r="DD278">
        <v>-2.5292350000000002E-2</v>
      </c>
      <c r="DE278">
        <v>0.26950531</v>
      </c>
      <c r="DF278">
        <v>-0.26887736000000001</v>
      </c>
      <c r="DG278">
        <v>0.1029841</v>
      </c>
      <c r="DH278">
        <v>-0.10235616</v>
      </c>
      <c r="DI278">
        <v>-0.19042195000000001</v>
      </c>
      <c r="DJ278">
        <v>7.7531719999999998E-2</v>
      </c>
      <c r="DK278">
        <v>-0.19522661999999999</v>
      </c>
      <c r="DL278">
        <v>-0.13095082</v>
      </c>
      <c r="DM278">
        <v>-6.0513240000000003E-2</v>
      </c>
      <c r="DN278">
        <v>0.50020885000000004</v>
      </c>
      <c r="DO278">
        <v>0.35778246000000002</v>
      </c>
      <c r="DP278">
        <v>-0.64273818000000005</v>
      </c>
      <c r="DQ278">
        <v>0.94671483000000001</v>
      </c>
      <c r="DR278">
        <v>-0.66113116000000005</v>
      </c>
      <c r="DS278">
        <v>7.7932630000000003E-2</v>
      </c>
      <c r="DT278">
        <v>-0.79014932000000004</v>
      </c>
      <c r="DU278">
        <v>1.3610861400000001</v>
      </c>
      <c r="DV278" s="10">
        <v>-0.64824150000000003</v>
      </c>
      <c r="DW278" s="8" t="s">
        <v>1606</v>
      </c>
      <c r="DX278" t="s">
        <v>1607</v>
      </c>
      <c r="DY278" s="10" t="s">
        <v>730</v>
      </c>
      <c r="DZ278" s="20">
        <v>37104</v>
      </c>
      <c r="EA278" s="21">
        <v>37835</v>
      </c>
      <c r="EB278" t="s">
        <v>1608</v>
      </c>
      <c r="EC278" s="22">
        <v>44988</v>
      </c>
      <c r="ED278" t="b">
        <f t="shared" si="13"/>
        <v>1</v>
      </c>
    </row>
    <row r="279" spans="1:134" x14ac:dyDescent="0.2">
      <c r="A279" s="8" t="s">
        <v>1609</v>
      </c>
      <c r="B279" s="8" t="s">
        <v>168</v>
      </c>
      <c r="C279" s="8" t="s">
        <v>491</v>
      </c>
      <c r="D279" s="2" t="s">
        <v>1610</v>
      </c>
      <c r="E279" s="4">
        <v>0.65274882277852797</v>
      </c>
      <c r="F279" s="28" t="b">
        <v>1</v>
      </c>
      <c r="G279" s="29">
        <f t="shared" si="14"/>
        <v>6.1410006110352447E-3</v>
      </c>
      <c r="H279" s="5" t="b">
        <f t="shared" si="12"/>
        <v>0</v>
      </c>
      <c r="I279" s="8">
        <v>66</v>
      </c>
      <c r="J279">
        <v>2</v>
      </c>
      <c r="K279">
        <v>32</v>
      </c>
      <c r="L279">
        <v>1311</v>
      </c>
      <c r="M279">
        <v>3</v>
      </c>
      <c r="N279">
        <v>2</v>
      </c>
      <c r="O279">
        <v>43.041078055930697</v>
      </c>
      <c r="P279">
        <v>4</v>
      </c>
      <c r="Q279">
        <v>5</v>
      </c>
      <c r="R279">
        <v>3</v>
      </c>
      <c r="S279" s="10">
        <v>68.400000000000006</v>
      </c>
      <c r="T279" s="8">
        <v>1.19865111182038</v>
      </c>
      <c r="U279">
        <v>1.0203643463482399</v>
      </c>
      <c r="V279">
        <v>0.64828506625381199</v>
      </c>
      <c r="W279">
        <v>-0.21835108959872401</v>
      </c>
      <c r="X279">
        <v>-0.60931127360194304</v>
      </c>
      <c r="Y279">
        <v>-0.70788554533318204</v>
      </c>
      <c r="Z279">
        <v>-0.25577133709188798</v>
      </c>
      <c r="AA279">
        <v>0.71867389489572897</v>
      </c>
      <c r="AB279">
        <v>1.4079858992310099</v>
      </c>
      <c r="AC279">
        <v>1.7560081436822399E-2</v>
      </c>
      <c r="AD279" s="10">
        <v>-1.3588153745440601</v>
      </c>
      <c r="AE279" s="8">
        <v>0</v>
      </c>
      <c r="AF279">
        <v>0</v>
      </c>
      <c r="AG279">
        <v>0</v>
      </c>
      <c r="AH279">
        <v>0</v>
      </c>
      <c r="AI279">
        <v>0</v>
      </c>
      <c r="AJ279">
        <v>0</v>
      </c>
      <c r="AK279">
        <v>0</v>
      </c>
      <c r="AL279">
        <v>0</v>
      </c>
      <c r="AM279">
        <v>1</v>
      </c>
      <c r="AN279">
        <v>0</v>
      </c>
      <c r="AO279">
        <v>0</v>
      </c>
      <c r="AP279">
        <v>0</v>
      </c>
      <c r="AQ279">
        <v>0</v>
      </c>
      <c r="AR279">
        <v>0</v>
      </c>
      <c r="AS279">
        <v>0</v>
      </c>
      <c r="AT279">
        <v>0</v>
      </c>
      <c r="AU279">
        <v>0</v>
      </c>
      <c r="AV279">
        <v>0</v>
      </c>
      <c r="AW279">
        <v>0</v>
      </c>
      <c r="AX279">
        <v>0</v>
      </c>
      <c r="AY279">
        <v>1</v>
      </c>
      <c r="AZ279">
        <v>0</v>
      </c>
      <c r="BA279">
        <v>1</v>
      </c>
      <c r="BB279">
        <v>0</v>
      </c>
      <c r="BC279">
        <v>0</v>
      </c>
      <c r="BD279">
        <v>1</v>
      </c>
      <c r="BE279">
        <v>0</v>
      </c>
      <c r="BF279">
        <v>1</v>
      </c>
      <c r="BG279">
        <v>0</v>
      </c>
      <c r="BH279">
        <v>0</v>
      </c>
      <c r="BI279">
        <v>0</v>
      </c>
      <c r="BJ279">
        <v>0</v>
      </c>
      <c r="BK279">
        <v>1</v>
      </c>
      <c r="BL279">
        <v>0</v>
      </c>
      <c r="BM279">
        <v>0</v>
      </c>
      <c r="BN279">
        <v>0</v>
      </c>
      <c r="BO279">
        <v>0</v>
      </c>
      <c r="BP279">
        <v>1</v>
      </c>
      <c r="BQ279">
        <v>0</v>
      </c>
      <c r="BR279">
        <v>0</v>
      </c>
      <c r="BS279">
        <v>1</v>
      </c>
      <c r="BT279" s="10">
        <v>0</v>
      </c>
      <c r="BU279">
        <v>-4.2648743800000002</v>
      </c>
      <c r="BV279">
        <v>0.17994256</v>
      </c>
      <c r="BW279">
        <v>2.5512239999999999E-2</v>
      </c>
      <c r="BX279">
        <v>1.7140852600000001</v>
      </c>
      <c r="BY279">
        <v>1.2451467300000001</v>
      </c>
      <c r="BZ279">
        <v>4.38303536</v>
      </c>
      <c r="CA279">
        <v>1.0542348399999999</v>
      </c>
      <c r="CB279">
        <v>2.36271349</v>
      </c>
      <c r="CC279">
        <v>0</v>
      </c>
      <c r="CD279">
        <v>1.26633956</v>
      </c>
      <c r="CE279">
        <v>1.2966537600000001</v>
      </c>
      <c r="CF279">
        <v>-0.34830556000000001</v>
      </c>
      <c r="CG279">
        <v>0.60595251999999999</v>
      </c>
      <c r="CH279">
        <v>-0.27080598</v>
      </c>
      <c r="CI279">
        <v>0.69837139000000004</v>
      </c>
      <c r="CJ279">
        <v>2.3914729999999999E-2</v>
      </c>
      <c r="CK279">
        <v>-0.35324707</v>
      </c>
      <c r="CL279">
        <v>-4.8291489999999999E-2</v>
      </c>
      <c r="CM279">
        <v>0.58076517999999999</v>
      </c>
      <c r="CN279">
        <v>0.72541518999999999</v>
      </c>
      <c r="CO279">
        <v>-0.20022939000000001</v>
      </c>
      <c r="CP279">
        <v>-0.43475793000000001</v>
      </c>
      <c r="CQ279">
        <v>0.34422587999999998</v>
      </c>
      <c r="CR279">
        <v>-0.48495226000000002</v>
      </c>
      <c r="CS279">
        <v>0.18250256000000001</v>
      </c>
      <c r="CT279">
        <v>-0.16623276000000001</v>
      </c>
      <c r="CU279">
        <v>-9.4743999999999995E-2</v>
      </c>
      <c r="CV279">
        <v>-1.1689752</v>
      </c>
      <c r="CW279">
        <v>-0.52188942000000005</v>
      </c>
      <c r="CX279">
        <v>0.65815442999999996</v>
      </c>
      <c r="CY279">
        <v>9.3649330000000003E-2</v>
      </c>
      <c r="CZ279">
        <v>-0.16819777</v>
      </c>
      <c r="DA279">
        <v>-0.25450494000000001</v>
      </c>
      <c r="DB279">
        <v>0.25513289</v>
      </c>
      <c r="DC279">
        <v>2.5920289999999999E-2</v>
      </c>
      <c r="DD279">
        <v>-2.5292350000000002E-2</v>
      </c>
      <c r="DE279">
        <v>0.26950531</v>
      </c>
      <c r="DF279">
        <v>-0.26887736000000001</v>
      </c>
      <c r="DG279">
        <v>0.1029841</v>
      </c>
      <c r="DH279">
        <v>-0.10235616</v>
      </c>
      <c r="DI279">
        <v>-0.19042195000000001</v>
      </c>
      <c r="DJ279">
        <v>7.7531719999999998E-2</v>
      </c>
      <c r="DK279">
        <v>-0.19522661999999999</v>
      </c>
      <c r="DL279">
        <v>-0.13095082</v>
      </c>
      <c r="DM279">
        <v>-6.0513240000000003E-2</v>
      </c>
      <c r="DN279">
        <v>0.50020885000000004</v>
      </c>
      <c r="DO279">
        <v>0.35778246000000002</v>
      </c>
      <c r="DP279">
        <v>-0.64273818000000005</v>
      </c>
      <c r="DQ279">
        <v>0.94671483000000001</v>
      </c>
      <c r="DR279">
        <v>-0.66113116000000005</v>
      </c>
      <c r="DS279">
        <v>7.7932630000000003E-2</v>
      </c>
      <c r="DT279">
        <v>-0.79014932000000004</v>
      </c>
      <c r="DU279">
        <v>1.3610861400000001</v>
      </c>
      <c r="DV279" s="10">
        <v>-0.64824150000000003</v>
      </c>
      <c r="DW279" s="8" t="s">
        <v>1611</v>
      </c>
      <c r="DX279" t="s">
        <v>1612</v>
      </c>
      <c r="DY279" s="10" t="s">
        <v>158</v>
      </c>
      <c r="DZ279" s="20">
        <v>37405</v>
      </c>
      <c r="EA279" s="21">
        <v>38703</v>
      </c>
      <c r="EB279" t="s">
        <v>1613</v>
      </c>
      <c r="EC279" s="22">
        <v>43662</v>
      </c>
      <c r="ED279" t="b">
        <f t="shared" si="13"/>
        <v>0</v>
      </c>
    </row>
    <row r="280" spans="1:134" x14ac:dyDescent="0.2">
      <c r="A280" s="8" t="s">
        <v>1614</v>
      </c>
      <c r="B280" s="8" t="s">
        <v>127</v>
      </c>
      <c r="C280" s="8" t="s">
        <v>181</v>
      </c>
      <c r="D280" s="2" t="s">
        <v>1615</v>
      </c>
      <c r="E280" s="4">
        <v>0.69454813098649204</v>
      </c>
      <c r="F280" s="28" t="b">
        <v>1</v>
      </c>
      <c r="G280" s="29">
        <f t="shared" si="14"/>
        <v>0.13135405814334022</v>
      </c>
      <c r="H280" s="5" t="b">
        <f t="shared" si="12"/>
        <v>0</v>
      </c>
      <c r="I280" s="8">
        <v>50</v>
      </c>
      <c r="J280">
        <v>0</v>
      </c>
      <c r="K280">
        <v>21</v>
      </c>
      <c r="L280">
        <v>2157</v>
      </c>
      <c r="M280">
        <v>3</v>
      </c>
      <c r="N280">
        <v>4</v>
      </c>
      <c r="O280">
        <v>53.107398826579299</v>
      </c>
      <c r="P280">
        <v>4</v>
      </c>
      <c r="Q280">
        <v>5</v>
      </c>
      <c r="R280">
        <v>4</v>
      </c>
      <c r="S280" s="10">
        <v>70.2</v>
      </c>
      <c r="T280" s="8">
        <v>-0.30435968670047298</v>
      </c>
      <c r="U280">
        <v>-1.00517281761849</v>
      </c>
      <c r="V280">
        <v>-0.77296769484074401</v>
      </c>
      <c r="W280">
        <v>0.76787470149345505</v>
      </c>
      <c r="X280">
        <v>-0.60931127360194304</v>
      </c>
      <c r="Y280">
        <v>0.68524713920936597</v>
      </c>
      <c r="Z280">
        <v>9.0617761233050598E-2</v>
      </c>
      <c r="AA280">
        <v>0.71867389489572897</v>
      </c>
      <c r="AB280">
        <v>1.4079858992310099</v>
      </c>
      <c r="AC280">
        <v>0.71996333890972197</v>
      </c>
      <c r="AD280" s="10">
        <v>-0.97042828852908802</v>
      </c>
      <c r="AE280" s="8">
        <v>0</v>
      </c>
      <c r="AF280">
        <v>0</v>
      </c>
      <c r="AG280">
        <v>0</v>
      </c>
      <c r="AH280">
        <v>0</v>
      </c>
      <c r="AI280">
        <v>0</v>
      </c>
      <c r="AJ280">
        <v>0</v>
      </c>
      <c r="AK280">
        <v>0</v>
      </c>
      <c r="AL280">
        <v>0</v>
      </c>
      <c r="AM280">
        <v>0</v>
      </c>
      <c r="AN280">
        <v>0</v>
      </c>
      <c r="AO280">
        <v>0</v>
      </c>
      <c r="AP280">
        <v>0</v>
      </c>
      <c r="AQ280">
        <v>0</v>
      </c>
      <c r="AR280">
        <v>0</v>
      </c>
      <c r="AS280">
        <v>0</v>
      </c>
      <c r="AT280">
        <v>0</v>
      </c>
      <c r="AU280">
        <v>0</v>
      </c>
      <c r="AV280">
        <v>0</v>
      </c>
      <c r="AW280">
        <v>1</v>
      </c>
      <c r="AX280">
        <v>0</v>
      </c>
      <c r="AY280">
        <v>1</v>
      </c>
      <c r="AZ280">
        <v>0</v>
      </c>
      <c r="BA280">
        <v>0</v>
      </c>
      <c r="BB280">
        <v>1</v>
      </c>
      <c r="BC280">
        <v>1</v>
      </c>
      <c r="BD280">
        <v>0</v>
      </c>
      <c r="BE280">
        <v>0</v>
      </c>
      <c r="BF280">
        <v>1</v>
      </c>
      <c r="BG280">
        <v>0</v>
      </c>
      <c r="BH280">
        <v>0</v>
      </c>
      <c r="BI280">
        <v>1</v>
      </c>
      <c r="BJ280">
        <v>0</v>
      </c>
      <c r="BK280">
        <v>0</v>
      </c>
      <c r="BL280">
        <v>0</v>
      </c>
      <c r="BM280">
        <v>1</v>
      </c>
      <c r="BN280">
        <v>0</v>
      </c>
      <c r="BO280">
        <v>0</v>
      </c>
      <c r="BP280">
        <v>0</v>
      </c>
      <c r="BQ280">
        <v>0</v>
      </c>
      <c r="BR280">
        <v>0</v>
      </c>
      <c r="BS280">
        <v>1</v>
      </c>
      <c r="BT280" s="10">
        <v>0</v>
      </c>
      <c r="BU280">
        <v>-4.2648743800000002</v>
      </c>
      <c r="BV280">
        <v>0.17994256</v>
      </c>
      <c r="BW280">
        <v>2.5512239999999999E-2</v>
      </c>
      <c r="BX280">
        <v>1.7140852600000001</v>
      </c>
      <c r="BY280">
        <v>1.2451467300000001</v>
      </c>
      <c r="BZ280">
        <v>4.38303536</v>
      </c>
      <c r="CA280">
        <v>1.0542348399999999</v>
      </c>
      <c r="CB280">
        <v>2.36271349</v>
      </c>
      <c r="CC280">
        <v>0</v>
      </c>
      <c r="CD280">
        <v>1.26633956</v>
      </c>
      <c r="CE280">
        <v>1.2966537600000001</v>
      </c>
      <c r="CF280">
        <v>-0.34830556000000001</v>
      </c>
      <c r="CG280">
        <v>0.60595251999999999</v>
      </c>
      <c r="CH280">
        <v>-0.27080598</v>
      </c>
      <c r="CI280">
        <v>0.69837139000000004</v>
      </c>
      <c r="CJ280">
        <v>2.3914729999999999E-2</v>
      </c>
      <c r="CK280">
        <v>-0.35324707</v>
      </c>
      <c r="CL280">
        <v>-4.8291489999999999E-2</v>
      </c>
      <c r="CM280">
        <v>0.58076517999999999</v>
      </c>
      <c r="CN280">
        <v>0.72541518999999999</v>
      </c>
      <c r="CO280">
        <v>-0.20022939000000001</v>
      </c>
      <c r="CP280">
        <v>-0.43475793000000001</v>
      </c>
      <c r="CQ280">
        <v>0.34422587999999998</v>
      </c>
      <c r="CR280">
        <v>-0.48495226000000002</v>
      </c>
      <c r="CS280">
        <v>0.18250256000000001</v>
      </c>
      <c r="CT280">
        <v>-0.16623276000000001</v>
      </c>
      <c r="CU280">
        <v>-9.4743999999999995E-2</v>
      </c>
      <c r="CV280">
        <v>-1.1689752</v>
      </c>
      <c r="CW280">
        <v>-0.52188942000000005</v>
      </c>
      <c r="CX280">
        <v>0.65815442999999996</v>
      </c>
      <c r="CY280">
        <v>9.3649330000000003E-2</v>
      </c>
      <c r="CZ280">
        <v>-0.16819777</v>
      </c>
      <c r="DA280">
        <v>-0.25450494000000001</v>
      </c>
      <c r="DB280">
        <v>0.25513289</v>
      </c>
      <c r="DC280">
        <v>2.5920289999999999E-2</v>
      </c>
      <c r="DD280">
        <v>-2.5292350000000002E-2</v>
      </c>
      <c r="DE280">
        <v>0.26950531</v>
      </c>
      <c r="DF280">
        <v>-0.26887736000000001</v>
      </c>
      <c r="DG280">
        <v>0.1029841</v>
      </c>
      <c r="DH280">
        <v>-0.10235616</v>
      </c>
      <c r="DI280">
        <v>-0.19042195000000001</v>
      </c>
      <c r="DJ280">
        <v>7.7531719999999998E-2</v>
      </c>
      <c r="DK280">
        <v>-0.19522661999999999</v>
      </c>
      <c r="DL280">
        <v>-0.13095082</v>
      </c>
      <c r="DM280">
        <v>-6.0513240000000003E-2</v>
      </c>
      <c r="DN280">
        <v>0.50020885000000004</v>
      </c>
      <c r="DO280">
        <v>0.35778246000000002</v>
      </c>
      <c r="DP280">
        <v>-0.64273818000000005</v>
      </c>
      <c r="DQ280">
        <v>0.94671483000000001</v>
      </c>
      <c r="DR280">
        <v>-0.66113116000000005</v>
      </c>
      <c r="DS280">
        <v>7.7932630000000003E-2</v>
      </c>
      <c r="DT280">
        <v>-0.79014932000000004</v>
      </c>
      <c r="DU280">
        <v>1.3610861400000001</v>
      </c>
      <c r="DV280" s="10">
        <v>-0.64824150000000003</v>
      </c>
      <c r="DW280" s="8" t="s">
        <v>1616</v>
      </c>
      <c r="DX280" t="s">
        <v>1617</v>
      </c>
      <c r="DY280" s="10" t="s">
        <v>290</v>
      </c>
      <c r="DZ280" s="20">
        <v>36300</v>
      </c>
      <c r="EA280" s="21">
        <v>38736</v>
      </c>
      <c r="EB280" t="s">
        <v>1618</v>
      </c>
      <c r="EC280" s="22">
        <v>44969</v>
      </c>
      <c r="ED280" t="b">
        <f t="shared" si="13"/>
        <v>0</v>
      </c>
    </row>
    <row r="281" spans="1:134" x14ac:dyDescent="0.2">
      <c r="A281" s="8" t="s">
        <v>1619</v>
      </c>
      <c r="B281" s="8" t="s">
        <v>127</v>
      </c>
      <c r="C281" s="8" t="s">
        <v>202</v>
      </c>
      <c r="D281" s="2">
        <v>4757392307</v>
      </c>
      <c r="E281" s="4">
        <v>0.378115627303027</v>
      </c>
      <c r="F281" s="28" t="b">
        <v>0</v>
      </c>
      <c r="G281" s="29">
        <f t="shared" si="14"/>
        <v>0.98822013210442261</v>
      </c>
      <c r="H281" s="5" t="b">
        <f t="shared" si="12"/>
        <v>1</v>
      </c>
      <c r="I281" s="8">
        <v>57</v>
      </c>
      <c r="J281">
        <v>1</v>
      </c>
      <c r="K281">
        <v>17</v>
      </c>
      <c r="L281">
        <v>2051</v>
      </c>
      <c r="M281">
        <v>10</v>
      </c>
      <c r="N281">
        <v>5</v>
      </c>
      <c r="O281">
        <v>1.5578136515137799</v>
      </c>
      <c r="P281">
        <v>3</v>
      </c>
      <c r="Q281">
        <v>5</v>
      </c>
      <c r="R281">
        <v>4</v>
      </c>
      <c r="S281" s="10">
        <v>76.7</v>
      </c>
      <c r="T281" s="8">
        <v>0.35320753765240098</v>
      </c>
      <c r="U281">
        <v>7.5957643648752104E-3</v>
      </c>
      <c r="V281">
        <v>-1.2897868806933099</v>
      </c>
      <c r="W281">
        <v>0.64430503972540398</v>
      </c>
      <c r="X281">
        <v>1.61793620170542</v>
      </c>
      <c r="Y281">
        <v>1.38181348148064</v>
      </c>
      <c r="Z281">
        <v>-1.6832393147187401</v>
      </c>
      <c r="AA281">
        <v>8.8725172209350497E-3</v>
      </c>
      <c r="AB281">
        <v>1.4079858992310099</v>
      </c>
      <c r="AC281">
        <v>0.71996333890972197</v>
      </c>
      <c r="AD281" s="10">
        <v>0.43208063319166101</v>
      </c>
      <c r="AE281" s="8">
        <v>0</v>
      </c>
      <c r="AF281">
        <v>0</v>
      </c>
      <c r="AG281">
        <v>0</v>
      </c>
      <c r="AH281">
        <v>0</v>
      </c>
      <c r="AI281">
        <v>0</v>
      </c>
      <c r="AJ281">
        <v>0</v>
      </c>
      <c r="AK281">
        <v>0</v>
      </c>
      <c r="AL281">
        <v>1</v>
      </c>
      <c r="AM281">
        <v>0</v>
      </c>
      <c r="AN281">
        <v>0</v>
      </c>
      <c r="AO281">
        <v>0</v>
      </c>
      <c r="AP281">
        <v>0</v>
      </c>
      <c r="AQ281">
        <v>0</v>
      </c>
      <c r="AR281">
        <v>0</v>
      </c>
      <c r="AS281">
        <v>0</v>
      </c>
      <c r="AT281">
        <v>0</v>
      </c>
      <c r="AU281">
        <v>0</v>
      </c>
      <c r="AV281">
        <v>0</v>
      </c>
      <c r="AW281">
        <v>0</v>
      </c>
      <c r="AX281">
        <v>0</v>
      </c>
      <c r="AY281">
        <v>0</v>
      </c>
      <c r="AZ281">
        <v>1</v>
      </c>
      <c r="BA281">
        <v>0</v>
      </c>
      <c r="BB281">
        <v>1</v>
      </c>
      <c r="BC281">
        <v>0</v>
      </c>
      <c r="BD281">
        <v>1</v>
      </c>
      <c r="BE281">
        <v>1</v>
      </c>
      <c r="BF281">
        <v>0</v>
      </c>
      <c r="BG281">
        <v>0</v>
      </c>
      <c r="BH281">
        <v>0</v>
      </c>
      <c r="BI281">
        <v>1</v>
      </c>
      <c r="BJ281">
        <v>0</v>
      </c>
      <c r="BK281">
        <v>0</v>
      </c>
      <c r="BL281">
        <v>0</v>
      </c>
      <c r="BM281">
        <v>0</v>
      </c>
      <c r="BN281">
        <v>0</v>
      </c>
      <c r="BO281">
        <v>1</v>
      </c>
      <c r="BP281">
        <v>0</v>
      </c>
      <c r="BQ281">
        <v>0</v>
      </c>
      <c r="BR281">
        <v>0</v>
      </c>
      <c r="BS281">
        <v>1</v>
      </c>
      <c r="BT281" s="10">
        <v>0</v>
      </c>
      <c r="BU281">
        <v>-4.2648743800000002</v>
      </c>
      <c r="BV281">
        <v>0.17994256</v>
      </c>
      <c r="BW281">
        <v>2.5512239999999999E-2</v>
      </c>
      <c r="BX281">
        <v>1.7140852600000001</v>
      </c>
      <c r="BY281">
        <v>1.2451467300000001</v>
      </c>
      <c r="BZ281">
        <v>4.38303536</v>
      </c>
      <c r="CA281">
        <v>1.0542348399999999</v>
      </c>
      <c r="CB281">
        <v>2.36271349</v>
      </c>
      <c r="CC281">
        <v>0</v>
      </c>
      <c r="CD281">
        <v>1.26633956</v>
      </c>
      <c r="CE281">
        <v>1.2966537600000001</v>
      </c>
      <c r="CF281">
        <v>-0.34830556000000001</v>
      </c>
      <c r="CG281">
        <v>0.60595251999999999</v>
      </c>
      <c r="CH281">
        <v>-0.27080598</v>
      </c>
      <c r="CI281">
        <v>0.69837139000000004</v>
      </c>
      <c r="CJ281">
        <v>2.3914729999999999E-2</v>
      </c>
      <c r="CK281">
        <v>-0.35324707</v>
      </c>
      <c r="CL281">
        <v>-4.8291489999999999E-2</v>
      </c>
      <c r="CM281">
        <v>0.58076517999999999</v>
      </c>
      <c r="CN281">
        <v>0.72541518999999999</v>
      </c>
      <c r="CO281">
        <v>-0.20022939000000001</v>
      </c>
      <c r="CP281">
        <v>-0.43475793000000001</v>
      </c>
      <c r="CQ281">
        <v>0.34422587999999998</v>
      </c>
      <c r="CR281">
        <v>-0.48495226000000002</v>
      </c>
      <c r="CS281">
        <v>0.18250256000000001</v>
      </c>
      <c r="CT281">
        <v>-0.16623276000000001</v>
      </c>
      <c r="CU281">
        <v>-9.4743999999999995E-2</v>
      </c>
      <c r="CV281">
        <v>-1.1689752</v>
      </c>
      <c r="CW281">
        <v>-0.52188942000000005</v>
      </c>
      <c r="CX281">
        <v>0.65815442999999996</v>
      </c>
      <c r="CY281">
        <v>9.3649330000000003E-2</v>
      </c>
      <c r="CZ281">
        <v>-0.16819777</v>
      </c>
      <c r="DA281">
        <v>-0.25450494000000001</v>
      </c>
      <c r="DB281">
        <v>0.25513289</v>
      </c>
      <c r="DC281">
        <v>2.5920289999999999E-2</v>
      </c>
      <c r="DD281">
        <v>-2.5292350000000002E-2</v>
      </c>
      <c r="DE281">
        <v>0.26950531</v>
      </c>
      <c r="DF281">
        <v>-0.26887736000000001</v>
      </c>
      <c r="DG281">
        <v>0.1029841</v>
      </c>
      <c r="DH281">
        <v>-0.10235616</v>
      </c>
      <c r="DI281">
        <v>-0.19042195000000001</v>
      </c>
      <c r="DJ281">
        <v>7.7531719999999998E-2</v>
      </c>
      <c r="DK281">
        <v>-0.19522661999999999</v>
      </c>
      <c r="DL281">
        <v>-0.13095082</v>
      </c>
      <c r="DM281">
        <v>-6.0513240000000003E-2</v>
      </c>
      <c r="DN281">
        <v>0.50020885000000004</v>
      </c>
      <c r="DO281">
        <v>0.35778246000000002</v>
      </c>
      <c r="DP281">
        <v>-0.64273818000000005</v>
      </c>
      <c r="DQ281">
        <v>0.94671483000000001</v>
      </c>
      <c r="DR281">
        <v>-0.66113116000000005</v>
      </c>
      <c r="DS281">
        <v>7.7932630000000003E-2</v>
      </c>
      <c r="DT281">
        <v>-0.79014932000000004</v>
      </c>
      <c r="DU281">
        <v>1.3610861400000001</v>
      </c>
      <c r="DV281" s="10">
        <v>-0.64824150000000003</v>
      </c>
      <c r="DW281" s="8" t="s">
        <v>1620</v>
      </c>
      <c r="DX281" t="s">
        <v>1621</v>
      </c>
      <c r="DY281" s="10" t="s">
        <v>714</v>
      </c>
      <c r="DZ281" s="20">
        <v>37750</v>
      </c>
      <c r="EA281" s="21">
        <v>38340</v>
      </c>
      <c r="EB281" t="s">
        <v>1622</v>
      </c>
      <c r="EC281" s="22">
        <v>44820</v>
      </c>
      <c r="ED281" t="b">
        <f t="shared" si="13"/>
        <v>0</v>
      </c>
    </row>
    <row r="282" spans="1:134" x14ac:dyDescent="0.2">
      <c r="A282" s="8" t="s">
        <v>1623</v>
      </c>
      <c r="B282" s="8" t="s">
        <v>127</v>
      </c>
      <c r="C282" s="8" t="s">
        <v>195</v>
      </c>
      <c r="D282" s="2" t="s">
        <v>1624</v>
      </c>
      <c r="E282" s="4">
        <v>0.469418251005153</v>
      </c>
      <c r="F282" s="28" t="b">
        <v>0</v>
      </c>
      <c r="G282" s="29">
        <f t="shared" si="14"/>
        <v>9.970701609203238E-4</v>
      </c>
      <c r="H282" s="5" t="b">
        <f t="shared" si="12"/>
        <v>0</v>
      </c>
      <c r="I282" s="8">
        <v>54</v>
      </c>
      <c r="J282">
        <v>1</v>
      </c>
      <c r="K282">
        <v>21</v>
      </c>
      <c r="L282">
        <v>3249</v>
      </c>
      <c r="M282">
        <v>5</v>
      </c>
      <c r="N282">
        <v>1</v>
      </c>
      <c r="O282">
        <v>40.542458835909997</v>
      </c>
      <c r="P282">
        <v>5</v>
      </c>
      <c r="Q282">
        <v>3</v>
      </c>
      <c r="R282">
        <v>1</v>
      </c>
      <c r="S282" s="10">
        <v>77.3</v>
      </c>
      <c r="T282" s="8">
        <v>7.1393012929740499E-2</v>
      </c>
      <c r="U282">
        <v>7.5957643648752104E-3</v>
      </c>
      <c r="V282">
        <v>-0.77296769484074401</v>
      </c>
      <c r="W282">
        <v>2.0408753680095999</v>
      </c>
      <c r="X282">
        <v>2.70451479144465E-2</v>
      </c>
      <c r="Y282">
        <v>-1.4044518876044501</v>
      </c>
      <c r="Z282">
        <v>-0.341750562113597</v>
      </c>
      <c r="AA282">
        <v>1.4284752725705201</v>
      </c>
      <c r="AB282">
        <v>-4.5418899975194001E-2</v>
      </c>
      <c r="AC282">
        <v>-1.38724643350897</v>
      </c>
      <c r="AD282" s="10">
        <v>0.56154299519665196</v>
      </c>
      <c r="AE282" s="8">
        <v>0</v>
      </c>
      <c r="AF282">
        <v>0</v>
      </c>
      <c r="AG282">
        <v>0</v>
      </c>
      <c r="AH282">
        <v>0</v>
      </c>
      <c r="AI282">
        <v>0</v>
      </c>
      <c r="AJ282">
        <v>0</v>
      </c>
      <c r="AK282">
        <v>0</v>
      </c>
      <c r="AL282">
        <v>0</v>
      </c>
      <c r="AM282">
        <v>0</v>
      </c>
      <c r="AN282">
        <v>0</v>
      </c>
      <c r="AO282">
        <v>0</v>
      </c>
      <c r="AP282">
        <v>1</v>
      </c>
      <c r="AQ282">
        <v>0</v>
      </c>
      <c r="AR282">
        <v>0</v>
      </c>
      <c r="AS282">
        <v>0</v>
      </c>
      <c r="AT282">
        <v>0</v>
      </c>
      <c r="AU282">
        <v>0</v>
      </c>
      <c r="AV282">
        <v>0</v>
      </c>
      <c r="AW282">
        <v>0</v>
      </c>
      <c r="AX282">
        <v>0</v>
      </c>
      <c r="AY282">
        <v>1</v>
      </c>
      <c r="AZ282">
        <v>0</v>
      </c>
      <c r="BA282">
        <v>1</v>
      </c>
      <c r="BB282">
        <v>0</v>
      </c>
      <c r="BC282">
        <v>1</v>
      </c>
      <c r="BD282">
        <v>0</v>
      </c>
      <c r="BE282">
        <v>0</v>
      </c>
      <c r="BF282">
        <v>1</v>
      </c>
      <c r="BG282">
        <v>0</v>
      </c>
      <c r="BH282">
        <v>0</v>
      </c>
      <c r="BI282">
        <v>0</v>
      </c>
      <c r="BJ282">
        <v>1</v>
      </c>
      <c r="BK282">
        <v>0</v>
      </c>
      <c r="BL282">
        <v>0</v>
      </c>
      <c r="BM282">
        <v>0</v>
      </c>
      <c r="BN282">
        <v>0</v>
      </c>
      <c r="BO282">
        <v>1</v>
      </c>
      <c r="BP282">
        <v>0</v>
      </c>
      <c r="BQ282">
        <v>1</v>
      </c>
      <c r="BR282">
        <v>0</v>
      </c>
      <c r="BS282">
        <v>0</v>
      </c>
      <c r="BT282" s="10">
        <v>0</v>
      </c>
      <c r="BU282">
        <v>-4.2648743800000002</v>
      </c>
      <c r="BV282">
        <v>0.17994256</v>
      </c>
      <c r="BW282">
        <v>2.5512239999999999E-2</v>
      </c>
      <c r="BX282">
        <v>1.7140852600000001</v>
      </c>
      <c r="BY282">
        <v>1.2451467300000001</v>
      </c>
      <c r="BZ282">
        <v>4.38303536</v>
      </c>
      <c r="CA282">
        <v>1.0542348399999999</v>
      </c>
      <c r="CB282">
        <v>2.36271349</v>
      </c>
      <c r="CC282">
        <v>0</v>
      </c>
      <c r="CD282">
        <v>1.26633956</v>
      </c>
      <c r="CE282">
        <v>1.2966537600000001</v>
      </c>
      <c r="CF282">
        <v>-0.34830556000000001</v>
      </c>
      <c r="CG282">
        <v>0.60595251999999999</v>
      </c>
      <c r="CH282">
        <v>-0.27080598</v>
      </c>
      <c r="CI282">
        <v>0.69837139000000004</v>
      </c>
      <c r="CJ282">
        <v>2.3914729999999999E-2</v>
      </c>
      <c r="CK282">
        <v>-0.35324707</v>
      </c>
      <c r="CL282">
        <v>-4.8291489999999999E-2</v>
      </c>
      <c r="CM282">
        <v>0.58076517999999999</v>
      </c>
      <c r="CN282">
        <v>0.72541518999999999</v>
      </c>
      <c r="CO282">
        <v>-0.20022939000000001</v>
      </c>
      <c r="CP282">
        <v>-0.43475793000000001</v>
      </c>
      <c r="CQ282">
        <v>0.34422587999999998</v>
      </c>
      <c r="CR282">
        <v>-0.48495226000000002</v>
      </c>
      <c r="CS282">
        <v>0.18250256000000001</v>
      </c>
      <c r="CT282">
        <v>-0.16623276000000001</v>
      </c>
      <c r="CU282">
        <v>-9.4743999999999995E-2</v>
      </c>
      <c r="CV282">
        <v>-1.1689752</v>
      </c>
      <c r="CW282">
        <v>-0.52188942000000005</v>
      </c>
      <c r="CX282">
        <v>0.65815442999999996</v>
      </c>
      <c r="CY282">
        <v>9.3649330000000003E-2</v>
      </c>
      <c r="CZ282">
        <v>-0.16819777</v>
      </c>
      <c r="DA282">
        <v>-0.25450494000000001</v>
      </c>
      <c r="DB282">
        <v>0.25513289</v>
      </c>
      <c r="DC282">
        <v>2.5920289999999999E-2</v>
      </c>
      <c r="DD282">
        <v>-2.5292350000000002E-2</v>
      </c>
      <c r="DE282">
        <v>0.26950531</v>
      </c>
      <c r="DF282">
        <v>-0.26887736000000001</v>
      </c>
      <c r="DG282">
        <v>0.1029841</v>
      </c>
      <c r="DH282">
        <v>-0.10235616</v>
      </c>
      <c r="DI282">
        <v>-0.19042195000000001</v>
      </c>
      <c r="DJ282">
        <v>7.7531719999999998E-2</v>
      </c>
      <c r="DK282">
        <v>-0.19522661999999999</v>
      </c>
      <c r="DL282">
        <v>-0.13095082</v>
      </c>
      <c r="DM282">
        <v>-6.0513240000000003E-2</v>
      </c>
      <c r="DN282">
        <v>0.50020885000000004</v>
      </c>
      <c r="DO282">
        <v>0.35778246000000002</v>
      </c>
      <c r="DP282">
        <v>-0.64273818000000005</v>
      </c>
      <c r="DQ282">
        <v>0.94671483000000001</v>
      </c>
      <c r="DR282">
        <v>-0.66113116000000005</v>
      </c>
      <c r="DS282">
        <v>7.7932630000000003E-2</v>
      </c>
      <c r="DT282">
        <v>-0.79014932000000004</v>
      </c>
      <c r="DU282">
        <v>1.3610861400000001</v>
      </c>
      <c r="DV282" s="10">
        <v>-0.64824150000000003</v>
      </c>
      <c r="DW282" s="8" t="s">
        <v>1625</v>
      </c>
      <c r="DX282" t="s">
        <v>1626</v>
      </c>
      <c r="DY282" s="10" t="s">
        <v>870</v>
      </c>
      <c r="DZ282" s="20">
        <v>38140</v>
      </c>
      <c r="EA282" s="21">
        <v>39595</v>
      </c>
      <c r="EB282" t="s">
        <v>1627</v>
      </c>
      <c r="EC282" s="22">
        <v>45006</v>
      </c>
      <c r="ED282" t="b">
        <f t="shared" si="13"/>
        <v>1</v>
      </c>
    </row>
    <row r="283" spans="1:134" x14ac:dyDescent="0.2">
      <c r="A283" s="8" t="s">
        <v>1628</v>
      </c>
      <c r="B283" s="8" t="s">
        <v>119</v>
      </c>
      <c r="C283" s="8" t="s">
        <v>181</v>
      </c>
      <c r="D283" s="2" t="s">
        <v>1629</v>
      </c>
      <c r="E283" s="4">
        <v>0.57448517177748604</v>
      </c>
      <c r="F283" s="28" t="b">
        <v>0</v>
      </c>
      <c r="G283" s="29">
        <f t="shared" si="14"/>
        <v>4.9107257609341327E-4</v>
      </c>
      <c r="H283" s="5" t="b">
        <f t="shared" si="12"/>
        <v>0</v>
      </c>
      <c r="I283" s="8">
        <v>60</v>
      </c>
      <c r="J283">
        <v>3</v>
      </c>
      <c r="K283">
        <v>28</v>
      </c>
      <c r="L283">
        <v>580</v>
      </c>
      <c r="M283">
        <v>2</v>
      </c>
      <c r="N283">
        <v>2</v>
      </c>
      <c r="O283">
        <v>60.4092525554099</v>
      </c>
      <c r="P283">
        <v>2</v>
      </c>
      <c r="Q283">
        <v>4</v>
      </c>
      <c r="R283">
        <v>3</v>
      </c>
      <c r="S283" s="10">
        <v>70.7</v>
      </c>
      <c r="T283" s="8">
        <v>0.63502206237506098</v>
      </c>
      <c r="U283">
        <v>2.03313292833161</v>
      </c>
      <c r="V283">
        <v>0.13146588040124599</v>
      </c>
      <c r="W283">
        <v>-1.07051545518782</v>
      </c>
      <c r="X283">
        <v>-0.92748948436013701</v>
      </c>
      <c r="Y283">
        <v>-0.70788554533318204</v>
      </c>
      <c r="Z283">
        <v>0.34187962610477901</v>
      </c>
      <c r="AA283">
        <v>-0.70092886045385905</v>
      </c>
      <c r="AB283">
        <v>0.68128349962791002</v>
      </c>
      <c r="AC283">
        <v>1.7560081436822399E-2</v>
      </c>
      <c r="AD283" s="10">
        <v>-0.86254298685826103</v>
      </c>
      <c r="AE283" s="8">
        <v>0</v>
      </c>
      <c r="AF283">
        <v>0</v>
      </c>
      <c r="AG283">
        <v>0</v>
      </c>
      <c r="AH283">
        <v>0</v>
      </c>
      <c r="AI283">
        <v>0</v>
      </c>
      <c r="AJ283">
        <v>0</v>
      </c>
      <c r="AK283">
        <v>0</v>
      </c>
      <c r="AL283">
        <v>0</v>
      </c>
      <c r="AM283">
        <v>0</v>
      </c>
      <c r="AN283">
        <v>0</v>
      </c>
      <c r="AO283">
        <v>0</v>
      </c>
      <c r="AP283">
        <v>0</v>
      </c>
      <c r="AQ283">
        <v>1</v>
      </c>
      <c r="AR283">
        <v>0</v>
      </c>
      <c r="AS283">
        <v>0</v>
      </c>
      <c r="AT283">
        <v>0</v>
      </c>
      <c r="AU283">
        <v>0</v>
      </c>
      <c r="AV283">
        <v>0</v>
      </c>
      <c r="AW283">
        <v>0</v>
      </c>
      <c r="AX283">
        <v>0</v>
      </c>
      <c r="AY283">
        <v>0</v>
      </c>
      <c r="AZ283">
        <v>1</v>
      </c>
      <c r="BA283">
        <v>1</v>
      </c>
      <c r="BB283">
        <v>0</v>
      </c>
      <c r="BC283">
        <v>0</v>
      </c>
      <c r="BD283">
        <v>1</v>
      </c>
      <c r="BE283">
        <v>1</v>
      </c>
      <c r="BF283">
        <v>0</v>
      </c>
      <c r="BG283">
        <v>1</v>
      </c>
      <c r="BH283">
        <v>0</v>
      </c>
      <c r="BI283">
        <v>0</v>
      </c>
      <c r="BJ283">
        <v>0</v>
      </c>
      <c r="BK283">
        <v>0</v>
      </c>
      <c r="BL283">
        <v>0</v>
      </c>
      <c r="BM283">
        <v>0</v>
      </c>
      <c r="BN283">
        <v>0</v>
      </c>
      <c r="BO283">
        <v>1</v>
      </c>
      <c r="BP283">
        <v>0</v>
      </c>
      <c r="BQ283">
        <v>0</v>
      </c>
      <c r="BR283">
        <v>0</v>
      </c>
      <c r="BS283">
        <v>0</v>
      </c>
      <c r="BT283" s="10">
        <v>1</v>
      </c>
      <c r="BU283">
        <v>-4.2648743800000002</v>
      </c>
      <c r="BV283">
        <v>0.17994256</v>
      </c>
      <c r="BW283">
        <v>2.5512239999999999E-2</v>
      </c>
      <c r="BX283">
        <v>1.7140852600000001</v>
      </c>
      <c r="BY283">
        <v>1.2451467300000001</v>
      </c>
      <c r="BZ283">
        <v>4.38303536</v>
      </c>
      <c r="CA283">
        <v>1.0542348399999999</v>
      </c>
      <c r="CB283">
        <v>2.36271349</v>
      </c>
      <c r="CC283">
        <v>0</v>
      </c>
      <c r="CD283">
        <v>1.26633956</v>
      </c>
      <c r="CE283">
        <v>1.2966537600000001</v>
      </c>
      <c r="CF283">
        <v>-0.34830556000000001</v>
      </c>
      <c r="CG283">
        <v>0.60595251999999999</v>
      </c>
      <c r="CH283">
        <v>-0.27080598</v>
      </c>
      <c r="CI283">
        <v>0.69837139000000004</v>
      </c>
      <c r="CJ283">
        <v>2.3914729999999999E-2</v>
      </c>
      <c r="CK283">
        <v>-0.35324707</v>
      </c>
      <c r="CL283">
        <v>-4.8291489999999999E-2</v>
      </c>
      <c r="CM283">
        <v>0.58076517999999999</v>
      </c>
      <c r="CN283">
        <v>0.72541518999999999</v>
      </c>
      <c r="CO283">
        <v>-0.20022939000000001</v>
      </c>
      <c r="CP283">
        <v>-0.43475793000000001</v>
      </c>
      <c r="CQ283">
        <v>0.34422587999999998</v>
      </c>
      <c r="CR283">
        <v>-0.48495226000000002</v>
      </c>
      <c r="CS283">
        <v>0.18250256000000001</v>
      </c>
      <c r="CT283">
        <v>-0.16623276000000001</v>
      </c>
      <c r="CU283">
        <v>-9.4743999999999995E-2</v>
      </c>
      <c r="CV283">
        <v>-1.1689752</v>
      </c>
      <c r="CW283">
        <v>-0.52188942000000005</v>
      </c>
      <c r="CX283">
        <v>0.65815442999999996</v>
      </c>
      <c r="CY283">
        <v>9.3649330000000003E-2</v>
      </c>
      <c r="CZ283">
        <v>-0.16819777</v>
      </c>
      <c r="DA283">
        <v>-0.25450494000000001</v>
      </c>
      <c r="DB283">
        <v>0.25513289</v>
      </c>
      <c r="DC283">
        <v>2.5920289999999999E-2</v>
      </c>
      <c r="DD283">
        <v>-2.5292350000000002E-2</v>
      </c>
      <c r="DE283">
        <v>0.26950531</v>
      </c>
      <c r="DF283">
        <v>-0.26887736000000001</v>
      </c>
      <c r="DG283">
        <v>0.1029841</v>
      </c>
      <c r="DH283">
        <v>-0.10235616</v>
      </c>
      <c r="DI283">
        <v>-0.19042195000000001</v>
      </c>
      <c r="DJ283">
        <v>7.7531719999999998E-2</v>
      </c>
      <c r="DK283">
        <v>-0.19522661999999999</v>
      </c>
      <c r="DL283">
        <v>-0.13095082</v>
      </c>
      <c r="DM283">
        <v>-6.0513240000000003E-2</v>
      </c>
      <c r="DN283">
        <v>0.50020885000000004</v>
      </c>
      <c r="DO283">
        <v>0.35778246000000002</v>
      </c>
      <c r="DP283">
        <v>-0.64273818000000005</v>
      </c>
      <c r="DQ283">
        <v>0.94671483000000001</v>
      </c>
      <c r="DR283">
        <v>-0.66113116000000005</v>
      </c>
      <c r="DS283">
        <v>7.7932630000000003E-2</v>
      </c>
      <c r="DT283">
        <v>-0.79014932000000004</v>
      </c>
      <c r="DU283">
        <v>1.3610861400000001</v>
      </c>
      <c r="DV283" s="10">
        <v>-0.64824150000000003</v>
      </c>
      <c r="DW283" s="8" t="s">
        <v>1630</v>
      </c>
      <c r="DX283" t="s">
        <v>1631</v>
      </c>
      <c r="DY283" s="10" t="s">
        <v>826</v>
      </c>
      <c r="DZ283" s="20">
        <v>36699</v>
      </c>
      <c r="EA283" s="21">
        <v>37598</v>
      </c>
      <c r="EB283" t="s">
        <v>1632</v>
      </c>
      <c r="EC283" s="22">
        <v>44833</v>
      </c>
      <c r="ED283" t="b">
        <f t="shared" si="13"/>
        <v>1</v>
      </c>
    </row>
    <row r="284" spans="1:134" x14ac:dyDescent="0.2">
      <c r="A284" s="8" t="s">
        <v>1633</v>
      </c>
      <c r="B284" s="8" t="s">
        <v>119</v>
      </c>
      <c r="C284" s="8" t="s">
        <v>209</v>
      </c>
      <c r="D284" s="2" t="s">
        <v>1634</v>
      </c>
      <c r="E284" s="4">
        <v>0.41540531782323697</v>
      </c>
      <c r="F284" s="28" t="b">
        <v>0</v>
      </c>
      <c r="G284" s="29">
        <f t="shared" si="14"/>
        <v>2.6633771550501948E-7</v>
      </c>
      <c r="H284" s="5" t="b">
        <f t="shared" si="12"/>
        <v>0</v>
      </c>
      <c r="I284" s="8">
        <v>37</v>
      </c>
      <c r="J284">
        <v>0</v>
      </c>
      <c r="K284">
        <v>23</v>
      </c>
      <c r="L284">
        <v>300</v>
      </c>
      <c r="M284">
        <v>2</v>
      </c>
      <c r="N284">
        <v>1</v>
      </c>
      <c r="O284">
        <v>17.702658911618801</v>
      </c>
      <c r="P284">
        <v>4</v>
      </c>
      <c r="Q284">
        <v>2</v>
      </c>
      <c r="R284">
        <v>2</v>
      </c>
      <c r="S284" s="10">
        <v>69.8</v>
      </c>
      <c r="T284" s="8">
        <v>-1.5255559604986699</v>
      </c>
      <c r="U284">
        <v>-1.00517281761849</v>
      </c>
      <c r="V284">
        <v>-0.51455810191446105</v>
      </c>
      <c r="W284">
        <v>-1.39692588249966</v>
      </c>
      <c r="X284">
        <v>-0.92748948436013701</v>
      </c>
      <c r="Y284">
        <v>-1.4044518876044501</v>
      </c>
      <c r="Z284">
        <v>-1.1276839614113201</v>
      </c>
      <c r="AA284">
        <v>0.71867389489572897</v>
      </c>
      <c r="AB284">
        <v>-0.772121299578298</v>
      </c>
      <c r="AC284">
        <v>-0.68484317603607703</v>
      </c>
      <c r="AD284" s="10">
        <v>-1.0567365298657501</v>
      </c>
      <c r="AE284" s="8">
        <v>0</v>
      </c>
      <c r="AF284">
        <v>0</v>
      </c>
      <c r="AG284">
        <v>0</v>
      </c>
      <c r="AH284">
        <v>0</v>
      </c>
      <c r="AI284">
        <v>0</v>
      </c>
      <c r="AJ284">
        <v>0</v>
      </c>
      <c r="AK284">
        <v>0</v>
      </c>
      <c r="AL284">
        <v>0</v>
      </c>
      <c r="AM284">
        <v>0</v>
      </c>
      <c r="AN284">
        <v>0</v>
      </c>
      <c r="AO284">
        <v>0</v>
      </c>
      <c r="AP284">
        <v>1</v>
      </c>
      <c r="AQ284">
        <v>0</v>
      </c>
      <c r="AR284">
        <v>0</v>
      </c>
      <c r="AS284">
        <v>0</v>
      </c>
      <c r="AT284">
        <v>0</v>
      </c>
      <c r="AU284">
        <v>0</v>
      </c>
      <c r="AV284">
        <v>0</v>
      </c>
      <c r="AW284">
        <v>0</v>
      </c>
      <c r="AX284">
        <v>0</v>
      </c>
      <c r="AY284">
        <v>0</v>
      </c>
      <c r="AZ284">
        <v>1</v>
      </c>
      <c r="BA284">
        <v>0</v>
      </c>
      <c r="BB284">
        <v>1</v>
      </c>
      <c r="BC284">
        <v>0</v>
      </c>
      <c r="BD284">
        <v>1</v>
      </c>
      <c r="BE284">
        <v>1</v>
      </c>
      <c r="BF284">
        <v>0</v>
      </c>
      <c r="BG284">
        <v>0</v>
      </c>
      <c r="BH284">
        <v>0</v>
      </c>
      <c r="BI284">
        <v>0</v>
      </c>
      <c r="BJ284">
        <v>1</v>
      </c>
      <c r="BK284">
        <v>0</v>
      </c>
      <c r="BL284">
        <v>0</v>
      </c>
      <c r="BM284">
        <v>0</v>
      </c>
      <c r="BN284">
        <v>0</v>
      </c>
      <c r="BO284">
        <v>1</v>
      </c>
      <c r="BP284">
        <v>0</v>
      </c>
      <c r="BQ284">
        <v>0</v>
      </c>
      <c r="BR284">
        <v>0</v>
      </c>
      <c r="BS284">
        <v>1</v>
      </c>
      <c r="BT284" s="10">
        <v>0</v>
      </c>
      <c r="BU284">
        <v>-4.2648743800000002</v>
      </c>
      <c r="BV284">
        <v>0.17994256</v>
      </c>
      <c r="BW284">
        <v>2.5512239999999999E-2</v>
      </c>
      <c r="BX284">
        <v>1.7140852600000001</v>
      </c>
      <c r="BY284">
        <v>1.2451467300000001</v>
      </c>
      <c r="BZ284">
        <v>4.38303536</v>
      </c>
      <c r="CA284">
        <v>1.0542348399999999</v>
      </c>
      <c r="CB284">
        <v>2.36271349</v>
      </c>
      <c r="CC284">
        <v>0</v>
      </c>
      <c r="CD284">
        <v>1.26633956</v>
      </c>
      <c r="CE284">
        <v>1.2966537600000001</v>
      </c>
      <c r="CF284">
        <v>-0.34830556000000001</v>
      </c>
      <c r="CG284">
        <v>0.60595251999999999</v>
      </c>
      <c r="CH284">
        <v>-0.27080598</v>
      </c>
      <c r="CI284">
        <v>0.69837139000000004</v>
      </c>
      <c r="CJ284">
        <v>2.3914729999999999E-2</v>
      </c>
      <c r="CK284">
        <v>-0.35324707</v>
      </c>
      <c r="CL284">
        <v>-4.8291489999999999E-2</v>
      </c>
      <c r="CM284">
        <v>0.58076517999999999</v>
      </c>
      <c r="CN284">
        <v>0.72541518999999999</v>
      </c>
      <c r="CO284">
        <v>-0.20022939000000001</v>
      </c>
      <c r="CP284">
        <v>-0.43475793000000001</v>
      </c>
      <c r="CQ284">
        <v>0.34422587999999998</v>
      </c>
      <c r="CR284">
        <v>-0.48495226000000002</v>
      </c>
      <c r="CS284">
        <v>0.18250256000000001</v>
      </c>
      <c r="CT284">
        <v>-0.16623276000000001</v>
      </c>
      <c r="CU284">
        <v>-9.4743999999999995E-2</v>
      </c>
      <c r="CV284">
        <v>-1.1689752</v>
      </c>
      <c r="CW284">
        <v>-0.52188942000000005</v>
      </c>
      <c r="CX284">
        <v>0.65815442999999996</v>
      </c>
      <c r="CY284">
        <v>9.3649330000000003E-2</v>
      </c>
      <c r="CZ284">
        <v>-0.16819777</v>
      </c>
      <c r="DA284">
        <v>-0.25450494000000001</v>
      </c>
      <c r="DB284">
        <v>0.25513289</v>
      </c>
      <c r="DC284">
        <v>2.5920289999999999E-2</v>
      </c>
      <c r="DD284">
        <v>-2.5292350000000002E-2</v>
      </c>
      <c r="DE284">
        <v>0.26950531</v>
      </c>
      <c r="DF284">
        <v>-0.26887736000000001</v>
      </c>
      <c r="DG284">
        <v>0.1029841</v>
      </c>
      <c r="DH284">
        <v>-0.10235616</v>
      </c>
      <c r="DI284">
        <v>-0.19042195000000001</v>
      </c>
      <c r="DJ284">
        <v>7.7531719999999998E-2</v>
      </c>
      <c r="DK284">
        <v>-0.19522661999999999</v>
      </c>
      <c r="DL284">
        <v>-0.13095082</v>
      </c>
      <c r="DM284">
        <v>-6.0513240000000003E-2</v>
      </c>
      <c r="DN284">
        <v>0.50020885000000004</v>
      </c>
      <c r="DO284">
        <v>0.35778246000000002</v>
      </c>
      <c r="DP284">
        <v>-0.64273818000000005</v>
      </c>
      <c r="DQ284">
        <v>0.94671483000000001</v>
      </c>
      <c r="DR284">
        <v>-0.66113116000000005</v>
      </c>
      <c r="DS284">
        <v>7.7932630000000003E-2</v>
      </c>
      <c r="DT284">
        <v>-0.79014932000000004</v>
      </c>
      <c r="DU284">
        <v>1.3610861400000001</v>
      </c>
      <c r="DV284" s="10">
        <v>-0.64824150000000003</v>
      </c>
      <c r="DW284" s="8" t="s">
        <v>1635</v>
      </c>
      <c r="DX284" t="s">
        <v>1636</v>
      </c>
      <c r="DY284" s="10" t="s">
        <v>881</v>
      </c>
      <c r="DZ284" s="20">
        <v>36844</v>
      </c>
      <c r="EA284" s="21">
        <v>37491</v>
      </c>
      <c r="EB284" t="s">
        <v>1637</v>
      </c>
      <c r="EC284" s="22">
        <v>44530</v>
      </c>
      <c r="ED284" t="b">
        <f t="shared" si="13"/>
        <v>1</v>
      </c>
    </row>
    <row r="285" spans="1:134" x14ac:dyDescent="0.2">
      <c r="A285" s="8" t="s">
        <v>1638</v>
      </c>
      <c r="B285" s="8" t="s">
        <v>127</v>
      </c>
      <c r="C285" s="8" t="s">
        <v>188</v>
      </c>
      <c r="D285" s="2" t="s">
        <v>1639</v>
      </c>
      <c r="E285" s="4">
        <v>0.54053874728520301</v>
      </c>
      <c r="F285" s="28" t="b">
        <v>0</v>
      </c>
      <c r="G285" s="29">
        <f t="shared" si="14"/>
        <v>0.97997922845417862</v>
      </c>
      <c r="H285" s="5" t="b">
        <f t="shared" si="12"/>
        <v>1</v>
      </c>
      <c r="I285" s="8">
        <v>67</v>
      </c>
      <c r="J285">
        <v>0</v>
      </c>
      <c r="K285">
        <v>23</v>
      </c>
      <c r="L285">
        <v>1017</v>
      </c>
      <c r="M285">
        <v>8</v>
      </c>
      <c r="N285">
        <v>3</v>
      </c>
      <c r="O285">
        <v>94.436040309268094</v>
      </c>
      <c r="P285">
        <v>2</v>
      </c>
      <c r="Q285">
        <v>5</v>
      </c>
      <c r="R285">
        <v>3</v>
      </c>
      <c r="S285" s="10">
        <v>81.7</v>
      </c>
      <c r="T285" s="8">
        <v>1.2925892867279301</v>
      </c>
      <c r="U285">
        <v>-1.00517281761849</v>
      </c>
      <c r="V285">
        <v>-0.51455810191446105</v>
      </c>
      <c r="W285">
        <v>-0.561082038276148</v>
      </c>
      <c r="X285">
        <v>0.98157978018903103</v>
      </c>
      <c r="Y285">
        <v>-1.13192030619081E-2</v>
      </c>
      <c r="Z285">
        <v>1.51276505659097</v>
      </c>
      <c r="AA285">
        <v>-0.70092886045385905</v>
      </c>
      <c r="AB285">
        <v>1.4079858992310099</v>
      </c>
      <c r="AC285">
        <v>1.7560081436822399E-2</v>
      </c>
      <c r="AD285" s="10">
        <v>1.51093364989993</v>
      </c>
      <c r="AE285" s="8">
        <v>0</v>
      </c>
      <c r="AF285">
        <v>0</v>
      </c>
      <c r="AG285">
        <v>0</v>
      </c>
      <c r="AH285">
        <v>0</v>
      </c>
      <c r="AI285">
        <v>0</v>
      </c>
      <c r="AJ285">
        <v>0</v>
      </c>
      <c r="AK285">
        <v>0</v>
      </c>
      <c r="AL285">
        <v>0</v>
      </c>
      <c r="AM285">
        <v>0</v>
      </c>
      <c r="AN285">
        <v>0</v>
      </c>
      <c r="AO285">
        <v>0</v>
      </c>
      <c r="AP285">
        <v>1</v>
      </c>
      <c r="AQ285">
        <v>0</v>
      </c>
      <c r="AR285">
        <v>0</v>
      </c>
      <c r="AS285">
        <v>0</v>
      </c>
      <c r="AT285">
        <v>0</v>
      </c>
      <c r="AU285">
        <v>0</v>
      </c>
      <c r="AV285">
        <v>0</v>
      </c>
      <c r="AW285">
        <v>0</v>
      </c>
      <c r="AX285">
        <v>0</v>
      </c>
      <c r="AY285">
        <v>1</v>
      </c>
      <c r="AZ285">
        <v>0</v>
      </c>
      <c r="BA285">
        <v>0</v>
      </c>
      <c r="BB285">
        <v>1</v>
      </c>
      <c r="BC285">
        <v>1</v>
      </c>
      <c r="BD285">
        <v>0</v>
      </c>
      <c r="BE285">
        <v>1</v>
      </c>
      <c r="BF285">
        <v>0</v>
      </c>
      <c r="BG285">
        <v>0</v>
      </c>
      <c r="BH285">
        <v>1</v>
      </c>
      <c r="BI285">
        <v>0</v>
      </c>
      <c r="BJ285">
        <v>0</v>
      </c>
      <c r="BK285">
        <v>0</v>
      </c>
      <c r="BL285">
        <v>0</v>
      </c>
      <c r="BM285">
        <v>0</v>
      </c>
      <c r="BN285">
        <v>0</v>
      </c>
      <c r="BO285">
        <v>0</v>
      </c>
      <c r="BP285">
        <v>1</v>
      </c>
      <c r="BQ285">
        <v>0</v>
      </c>
      <c r="BR285">
        <v>0</v>
      </c>
      <c r="BS285">
        <v>1</v>
      </c>
      <c r="BT285" s="10">
        <v>0</v>
      </c>
      <c r="BU285">
        <v>-4.2648743800000002</v>
      </c>
      <c r="BV285">
        <v>0.17994256</v>
      </c>
      <c r="BW285">
        <v>2.5512239999999999E-2</v>
      </c>
      <c r="BX285">
        <v>1.7140852600000001</v>
      </c>
      <c r="BY285">
        <v>1.2451467300000001</v>
      </c>
      <c r="BZ285">
        <v>4.38303536</v>
      </c>
      <c r="CA285">
        <v>1.0542348399999999</v>
      </c>
      <c r="CB285">
        <v>2.36271349</v>
      </c>
      <c r="CC285">
        <v>0</v>
      </c>
      <c r="CD285">
        <v>1.26633956</v>
      </c>
      <c r="CE285">
        <v>1.2966537600000001</v>
      </c>
      <c r="CF285">
        <v>-0.34830556000000001</v>
      </c>
      <c r="CG285">
        <v>0.60595251999999999</v>
      </c>
      <c r="CH285">
        <v>-0.27080598</v>
      </c>
      <c r="CI285">
        <v>0.69837139000000004</v>
      </c>
      <c r="CJ285">
        <v>2.3914729999999999E-2</v>
      </c>
      <c r="CK285">
        <v>-0.35324707</v>
      </c>
      <c r="CL285">
        <v>-4.8291489999999999E-2</v>
      </c>
      <c r="CM285">
        <v>0.58076517999999999</v>
      </c>
      <c r="CN285">
        <v>0.72541518999999999</v>
      </c>
      <c r="CO285">
        <v>-0.20022939000000001</v>
      </c>
      <c r="CP285">
        <v>-0.43475793000000001</v>
      </c>
      <c r="CQ285">
        <v>0.34422587999999998</v>
      </c>
      <c r="CR285">
        <v>-0.48495226000000002</v>
      </c>
      <c r="CS285">
        <v>0.18250256000000001</v>
      </c>
      <c r="CT285">
        <v>-0.16623276000000001</v>
      </c>
      <c r="CU285">
        <v>-9.4743999999999995E-2</v>
      </c>
      <c r="CV285">
        <v>-1.1689752</v>
      </c>
      <c r="CW285">
        <v>-0.52188942000000005</v>
      </c>
      <c r="CX285">
        <v>0.65815442999999996</v>
      </c>
      <c r="CY285">
        <v>9.3649330000000003E-2</v>
      </c>
      <c r="CZ285">
        <v>-0.16819777</v>
      </c>
      <c r="DA285">
        <v>-0.25450494000000001</v>
      </c>
      <c r="DB285">
        <v>0.25513289</v>
      </c>
      <c r="DC285">
        <v>2.5920289999999999E-2</v>
      </c>
      <c r="DD285">
        <v>-2.5292350000000002E-2</v>
      </c>
      <c r="DE285">
        <v>0.26950531</v>
      </c>
      <c r="DF285">
        <v>-0.26887736000000001</v>
      </c>
      <c r="DG285">
        <v>0.1029841</v>
      </c>
      <c r="DH285">
        <v>-0.10235616</v>
      </c>
      <c r="DI285">
        <v>-0.19042195000000001</v>
      </c>
      <c r="DJ285">
        <v>7.7531719999999998E-2</v>
      </c>
      <c r="DK285">
        <v>-0.19522661999999999</v>
      </c>
      <c r="DL285">
        <v>-0.13095082</v>
      </c>
      <c r="DM285">
        <v>-6.0513240000000003E-2</v>
      </c>
      <c r="DN285">
        <v>0.50020885000000004</v>
      </c>
      <c r="DO285">
        <v>0.35778246000000002</v>
      </c>
      <c r="DP285">
        <v>-0.64273818000000005</v>
      </c>
      <c r="DQ285">
        <v>0.94671483000000001</v>
      </c>
      <c r="DR285">
        <v>-0.66113116000000005</v>
      </c>
      <c r="DS285">
        <v>7.7932630000000003E-2</v>
      </c>
      <c r="DT285">
        <v>-0.79014932000000004</v>
      </c>
      <c r="DU285">
        <v>1.3610861400000001</v>
      </c>
      <c r="DV285" s="10">
        <v>-0.64824150000000003</v>
      </c>
      <c r="DW285" s="8" t="s">
        <v>1640</v>
      </c>
      <c r="DX285" t="s">
        <v>1641</v>
      </c>
      <c r="DY285" s="10" t="s">
        <v>906</v>
      </c>
      <c r="DZ285" s="20">
        <v>37055</v>
      </c>
      <c r="EA285" s="21">
        <v>39086</v>
      </c>
      <c r="EB285" t="s">
        <v>1642</v>
      </c>
      <c r="EC285" s="22">
        <v>43981</v>
      </c>
      <c r="ED285" t="b">
        <f t="shared" si="13"/>
        <v>0</v>
      </c>
    </row>
    <row r="286" spans="1:134" x14ac:dyDescent="0.2">
      <c r="A286" s="8" t="s">
        <v>1643</v>
      </c>
      <c r="B286" s="8" t="s">
        <v>119</v>
      </c>
      <c r="C286" s="8" t="s">
        <v>188</v>
      </c>
      <c r="D286" s="2" t="s">
        <v>1644</v>
      </c>
      <c r="E286" s="4">
        <v>0.44656586758336297</v>
      </c>
      <c r="F286" s="28" t="b">
        <v>0</v>
      </c>
      <c r="G286" s="29">
        <f t="shared" si="14"/>
        <v>1.0783489456043393E-2</v>
      </c>
      <c r="H286" s="5" t="b">
        <f t="shared" si="12"/>
        <v>0</v>
      </c>
      <c r="I286" s="8">
        <v>67</v>
      </c>
      <c r="J286">
        <v>0</v>
      </c>
      <c r="K286">
        <v>39</v>
      </c>
      <c r="L286">
        <v>2030</v>
      </c>
      <c r="M286">
        <v>6</v>
      </c>
      <c r="N286">
        <v>4</v>
      </c>
      <c r="O286">
        <v>14.1162671250153</v>
      </c>
      <c r="P286">
        <v>3</v>
      </c>
      <c r="Q286">
        <v>3</v>
      </c>
      <c r="R286">
        <v>1</v>
      </c>
      <c r="S286" s="10">
        <v>81.8</v>
      </c>
      <c r="T286" s="8">
        <v>1.2925892867279301</v>
      </c>
      <c r="U286">
        <v>-1.00517281761849</v>
      </c>
      <c r="V286">
        <v>1.5527186414958001</v>
      </c>
      <c r="W286">
        <v>0.61982425767701599</v>
      </c>
      <c r="X286">
        <v>0.34522335867264098</v>
      </c>
      <c r="Y286">
        <v>0.68524713920936597</v>
      </c>
      <c r="Z286">
        <v>-1.25109419693887</v>
      </c>
      <c r="AA286">
        <v>8.8725172209350497E-3</v>
      </c>
      <c r="AB286">
        <v>-4.5418899975194001E-2</v>
      </c>
      <c r="AC286">
        <v>-1.38724643350897</v>
      </c>
      <c r="AD286" s="10">
        <v>1.53251071023409</v>
      </c>
      <c r="AE286" s="8">
        <v>0</v>
      </c>
      <c r="AF286">
        <v>0</v>
      </c>
      <c r="AG286">
        <v>0</v>
      </c>
      <c r="AH286">
        <v>0</v>
      </c>
      <c r="AI286">
        <v>0</v>
      </c>
      <c r="AJ286">
        <v>0</v>
      </c>
      <c r="AK286">
        <v>0</v>
      </c>
      <c r="AL286">
        <v>0</v>
      </c>
      <c r="AM286">
        <v>0</v>
      </c>
      <c r="AN286">
        <v>0</v>
      </c>
      <c r="AO286">
        <v>0</v>
      </c>
      <c r="AP286">
        <v>1</v>
      </c>
      <c r="AQ286">
        <v>0</v>
      </c>
      <c r="AR286">
        <v>0</v>
      </c>
      <c r="AS286">
        <v>0</v>
      </c>
      <c r="AT286">
        <v>0</v>
      </c>
      <c r="AU286">
        <v>0</v>
      </c>
      <c r="AV286">
        <v>0</v>
      </c>
      <c r="AW286">
        <v>0</v>
      </c>
      <c r="AX286">
        <v>0</v>
      </c>
      <c r="AY286">
        <v>0</v>
      </c>
      <c r="AZ286">
        <v>1</v>
      </c>
      <c r="BA286">
        <v>0</v>
      </c>
      <c r="BB286">
        <v>1</v>
      </c>
      <c r="BC286">
        <v>1</v>
      </c>
      <c r="BD286">
        <v>0</v>
      </c>
      <c r="BE286">
        <v>0</v>
      </c>
      <c r="BF286">
        <v>1</v>
      </c>
      <c r="BG286">
        <v>0</v>
      </c>
      <c r="BH286">
        <v>0</v>
      </c>
      <c r="BI286">
        <v>0</v>
      </c>
      <c r="BJ286">
        <v>1</v>
      </c>
      <c r="BK286">
        <v>0</v>
      </c>
      <c r="BL286">
        <v>0</v>
      </c>
      <c r="BM286">
        <v>0</v>
      </c>
      <c r="BN286">
        <v>1</v>
      </c>
      <c r="BO286">
        <v>0</v>
      </c>
      <c r="BP286">
        <v>0</v>
      </c>
      <c r="BQ286">
        <v>1</v>
      </c>
      <c r="BR286">
        <v>0</v>
      </c>
      <c r="BS286">
        <v>0</v>
      </c>
      <c r="BT286" s="10">
        <v>0</v>
      </c>
      <c r="BU286">
        <v>-4.2648743800000002</v>
      </c>
      <c r="BV286">
        <v>0.17994256</v>
      </c>
      <c r="BW286">
        <v>2.5512239999999999E-2</v>
      </c>
      <c r="BX286">
        <v>1.7140852600000001</v>
      </c>
      <c r="BY286">
        <v>1.2451467300000001</v>
      </c>
      <c r="BZ286">
        <v>4.38303536</v>
      </c>
      <c r="CA286">
        <v>1.0542348399999999</v>
      </c>
      <c r="CB286">
        <v>2.36271349</v>
      </c>
      <c r="CC286">
        <v>0</v>
      </c>
      <c r="CD286">
        <v>1.26633956</v>
      </c>
      <c r="CE286">
        <v>1.2966537600000001</v>
      </c>
      <c r="CF286">
        <v>-0.34830556000000001</v>
      </c>
      <c r="CG286">
        <v>0.60595251999999999</v>
      </c>
      <c r="CH286">
        <v>-0.27080598</v>
      </c>
      <c r="CI286">
        <v>0.69837139000000004</v>
      </c>
      <c r="CJ286">
        <v>2.3914729999999999E-2</v>
      </c>
      <c r="CK286">
        <v>-0.35324707</v>
      </c>
      <c r="CL286">
        <v>-4.8291489999999999E-2</v>
      </c>
      <c r="CM286">
        <v>0.58076517999999999</v>
      </c>
      <c r="CN286">
        <v>0.72541518999999999</v>
      </c>
      <c r="CO286">
        <v>-0.20022939000000001</v>
      </c>
      <c r="CP286">
        <v>-0.43475793000000001</v>
      </c>
      <c r="CQ286">
        <v>0.34422587999999998</v>
      </c>
      <c r="CR286">
        <v>-0.48495226000000002</v>
      </c>
      <c r="CS286">
        <v>0.18250256000000001</v>
      </c>
      <c r="CT286">
        <v>-0.16623276000000001</v>
      </c>
      <c r="CU286">
        <v>-9.4743999999999995E-2</v>
      </c>
      <c r="CV286">
        <v>-1.1689752</v>
      </c>
      <c r="CW286">
        <v>-0.52188942000000005</v>
      </c>
      <c r="CX286">
        <v>0.65815442999999996</v>
      </c>
      <c r="CY286">
        <v>9.3649330000000003E-2</v>
      </c>
      <c r="CZ286">
        <v>-0.16819777</v>
      </c>
      <c r="DA286">
        <v>-0.25450494000000001</v>
      </c>
      <c r="DB286">
        <v>0.25513289</v>
      </c>
      <c r="DC286">
        <v>2.5920289999999999E-2</v>
      </c>
      <c r="DD286">
        <v>-2.5292350000000002E-2</v>
      </c>
      <c r="DE286">
        <v>0.26950531</v>
      </c>
      <c r="DF286">
        <v>-0.26887736000000001</v>
      </c>
      <c r="DG286">
        <v>0.1029841</v>
      </c>
      <c r="DH286">
        <v>-0.10235616</v>
      </c>
      <c r="DI286">
        <v>-0.19042195000000001</v>
      </c>
      <c r="DJ286">
        <v>7.7531719999999998E-2</v>
      </c>
      <c r="DK286">
        <v>-0.19522661999999999</v>
      </c>
      <c r="DL286">
        <v>-0.13095082</v>
      </c>
      <c r="DM286">
        <v>-6.0513240000000003E-2</v>
      </c>
      <c r="DN286">
        <v>0.50020885000000004</v>
      </c>
      <c r="DO286">
        <v>0.35778246000000002</v>
      </c>
      <c r="DP286">
        <v>-0.64273818000000005</v>
      </c>
      <c r="DQ286">
        <v>0.94671483000000001</v>
      </c>
      <c r="DR286">
        <v>-0.66113116000000005</v>
      </c>
      <c r="DS286">
        <v>7.7932630000000003E-2</v>
      </c>
      <c r="DT286">
        <v>-0.79014932000000004</v>
      </c>
      <c r="DU286">
        <v>1.3610861400000001</v>
      </c>
      <c r="DV286" s="10">
        <v>-0.64824150000000003</v>
      </c>
      <c r="DW286" s="8" t="s">
        <v>1645</v>
      </c>
      <c r="DX286" t="s">
        <v>1646</v>
      </c>
      <c r="DY286" s="10" t="s">
        <v>1647</v>
      </c>
      <c r="DZ286" s="20">
        <v>37654</v>
      </c>
      <c r="EA286" s="21">
        <v>38738</v>
      </c>
      <c r="EB286" t="s">
        <v>1648</v>
      </c>
      <c r="EC286" s="22">
        <v>45112</v>
      </c>
      <c r="ED286" t="b">
        <f t="shared" si="13"/>
        <v>1</v>
      </c>
    </row>
    <row r="287" spans="1:134" x14ac:dyDescent="0.2">
      <c r="A287" s="8" t="s">
        <v>1649</v>
      </c>
      <c r="B287" s="8" t="s">
        <v>168</v>
      </c>
      <c r="C287" s="8" t="s">
        <v>188</v>
      </c>
      <c r="D287" s="2" t="s">
        <v>1650</v>
      </c>
      <c r="E287" s="4">
        <v>0.37915713308147397</v>
      </c>
      <c r="F287" s="28" t="b">
        <v>0</v>
      </c>
      <c r="G287" s="29">
        <f t="shared" si="14"/>
        <v>8.3489112851801295E-5</v>
      </c>
      <c r="H287" s="5" t="b">
        <f t="shared" si="12"/>
        <v>0</v>
      </c>
      <c r="I287" s="8">
        <v>53</v>
      </c>
      <c r="J287">
        <v>1</v>
      </c>
      <c r="K287">
        <v>14</v>
      </c>
      <c r="L287">
        <v>388</v>
      </c>
      <c r="M287">
        <v>4</v>
      </c>
      <c r="N287">
        <v>3</v>
      </c>
      <c r="O287">
        <v>33.811899874070399</v>
      </c>
      <c r="P287">
        <v>1</v>
      </c>
      <c r="Q287">
        <v>5</v>
      </c>
      <c r="R287">
        <v>2</v>
      </c>
      <c r="S287" s="10">
        <v>75.099999999999994</v>
      </c>
      <c r="T287" s="8">
        <v>-2.2545161977812998E-2</v>
      </c>
      <c r="U287">
        <v>7.5957643648752104E-3</v>
      </c>
      <c r="V287">
        <v>-1.6774012700827301</v>
      </c>
      <c r="W287">
        <v>-1.2943397482016501</v>
      </c>
      <c r="X287">
        <v>-0.29113306284374801</v>
      </c>
      <c r="Y287">
        <v>-1.13192030619081E-2</v>
      </c>
      <c r="Z287">
        <v>-0.57335377674712396</v>
      </c>
      <c r="AA287">
        <v>-1.4107302381286499</v>
      </c>
      <c r="AB287">
        <v>1.4079858992310099</v>
      </c>
      <c r="AC287">
        <v>-0.68484317603607703</v>
      </c>
      <c r="AD287" s="10">
        <v>8.6847667845013299E-2</v>
      </c>
      <c r="AE287" s="8">
        <v>0</v>
      </c>
      <c r="AF287">
        <v>0</v>
      </c>
      <c r="AG287">
        <v>0</v>
      </c>
      <c r="AH287">
        <v>0</v>
      </c>
      <c r="AI287">
        <v>0</v>
      </c>
      <c r="AJ287">
        <v>0</v>
      </c>
      <c r="AK287">
        <v>0</v>
      </c>
      <c r="AL287">
        <v>0</v>
      </c>
      <c r="AM287">
        <v>0</v>
      </c>
      <c r="AN287">
        <v>0</v>
      </c>
      <c r="AO287">
        <v>0</v>
      </c>
      <c r="AP287">
        <v>0</v>
      </c>
      <c r="AQ287">
        <v>0</v>
      </c>
      <c r="AR287">
        <v>0</v>
      </c>
      <c r="AS287">
        <v>0</v>
      </c>
      <c r="AT287">
        <v>1</v>
      </c>
      <c r="AU287">
        <v>0</v>
      </c>
      <c r="AV287">
        <v>0</v>
      </c>
      <c r="AW287">
        <v>0</v>
      </c>
      <c r="AX287">
        <v>0</v>
      </c>
      <c r="AY287">
        <v>1</v>
      </c>
      <c r="AZ287">
        <v>0</v>
      </c>
      <c r="BA287">
        <v>0</v>
      </c>
      <c r="BB287">
        <v>1</v>
      </c>
      <c r="BC287">
        <v>1</v>
      </c>
      <c r="BD287">
        <v>0</v>
      </c>
      <c r="BE287">
        <v>1</v>
      </c>
      <c r="BF287">
        <v>0</v>
      </c>
      <c r="BG287">
        <v>0</v>
      </c>
      <c r="BH287">
        <v>0</v>
      </c>
      <c r="BI287">
        <v>0</v>
      </c>
      <c r="BJ287">
        <v>0</v>
      </c>
      <c r="BK287">
        <v>0</v>
      </c>
      <c r="BL287">
        <v>1</v>
      </c>
      <c r="BM287">
        <v>1</v>
      </c>
      <c r="BN287">
        <v>0</v>
      </c>
      <c r="BO287">
        <v>0</v>
      </c>
      <c r="BP287">
        <v>0</v>
      </c>
      <c r="BQ287">
        <v>0</v>
      </c>
      <c r="BR287">
        <v>0</v>
      </c>
      <c r="BS287">
        <v>1</v>
      </c>
      <c r="BT287" s="10">
        <v>0</v>
      </c>
      <c r="BU287">
        <v>-4.2648743800000002</v>
      </c>
      <c r="BV287">
        <v>0.17994256</v>
      </c>
      <c r="BW287">
        <v>2.5512239999999999E-2</v>
      </c>
      <c r="BX287">
        <v>1.7140852600000001</v>
      </c>
      <c r="BY287">
        <v>1.2451467300000001</v>
      </c>
      <c r="BZ287">
        <v>4.38303536</v>
      </c>
      <c r="CA287">
        <v>1.0542348399999999</v>
      </c>
      <c r="CB287">
        <v>2.36271349</v>
      </c>
      <c r="CC287">
        <v>0</v>
      </c>
      <c r="CD287">
        <v>1.26633956</v>
      </c>
      <c r="CE287">
        <v>1.2966537600000001</v>
      </c>
      <c r="CF287">
        <v>-0.34830556000000001</v>
      </c>
      <c r="CG287">
        <v>0.60595251999999999</v>
      </c>
      <c r="CH287">
        <v>-0.27080598</v>
      </c>
      <c r="CI287">
        <v>0.69837139000000004</v>
      </c>
      <c r="CJ287">
        <v>2.3914729999999999E-2</v>
      </c>
      <c r="CK287">
        <v>-0.35324707</v>
      </c>
      <c r="CL287">
        <v>-4.8291489999999999E-2</v>
      </c>
      <c r="CM287">
        <v>0.58076517999999999</v>
      </c>
      <c r="CN287">
        <v>0.72541518999999999</v>
      </c>
      <c r="CO287">
        <v>-0.20022939000000001</v>
      </c>
      <c r="CP287">
        <v>-0.43475793000000001</v>
      </c>
      <c r="CQ287">
        <v>0.34422587999999998</v>
      </c>
      <c r="CR287">
        <v>-0.48495226000000002</v>
      </c>
      <c r="CS287">
        <v>0.18250256000000001</v>
      </c>
      <c r="CT287">
        <v>-0.16623276000000001</v>
      </c>
      <c r="CU287">
        <v>-9.4743999999999995E-2</v>
      </c>
      <c r="CV287">
        <v>-1.1689752</v>
      </c>
      <c r="CW287">
        <v>-0.52188942000000005</v>
      </c>
      <c r="CX287">
        <v>0.65815442999999996</v>
      </c>
      <c r="CY287">
        <v>9.3649330000000003E-2</v>
      </c>
      <c r="CZ287">
        <v>-0.16819777</v>
      </c>
      <c r="DA287">
        <v>-0.25450494000000001</v>
      </c>
      <c r="DB287">
        <v>0.25513289</v>
      </c>
      <c r="DC287">
        <v>2.5920289999999999E-2</v>
      </c>
      <c r="DD287">
        <v>-2.5292350000000002E-2</v>
      </c>
      <c r="DE287">
        <v>0.26950531</v>
      </c>
      <c r="DF287">
        <v>-0.26887736000000001</v>
      </c>
      <c r="DG287">
        <v>0.1029841</v>
      </c>
      <c r="DH287">
        <v>-0.10235616</v>
      </c>
      <c r="DI287">
        <v>-0.19042195000000001</v>
      </c>
      <c r="DJ287">
        <v>7.7531719999999998E-2</v>
      </c>
      <c r="DK287">
        <v>-0.19522661999999999</v>
      </c>
      <c r="DL287">
        <v>-0.13095082</v>
      </c>
      <c r="DM287">
        <v>-6.0513240000000003E-2</v>
      </c>
      <c r="DN287">
        <v>0.50020885000000004</v>
      </c>
      <c r="DO287">
        <v>0.35778246000000002</v>
      </c>
      <c r="DP287">
        <v>-0.64273818000000005</v>
      </c>
      <c r="DQ287">
        <v>0.94671483000000001</v>
      </c>
      <c r="DR287">
        <v>-0.66113116000000005</v>
      </c>
      <c r="DS287">
        <v>7.7932630000000003E-2</v>
      </c>
      <c r="DT287">
        <v>-0.79014932000000004</v>
      </c>
      <c r="DU287">
        <v>1.3610861400000001</v>
      </c>
      <c r="DV287" s="10">
        <v>-0.64824150000000003</v>
      </c>
      <c r="DW287" s="8" t="s">
        <v>1651</v>
      </c>
      <c r="DX287" t="s">
        <v>1652</v>
      </c>
      <c r="DY287" s="10" t="s">
        <v>1653</v>
      </c>
      <c r="DZ287" s="20">
        <v>36267</v>
      </c>
      <c r="EA287" s="21">
        <v>36683</v>
      </c>
      <c r="EB287" t="s">
        <v>1654</v>
      </c>
      <c r="EC287" s="22">
        <v>44212</v>
      </c>
      <c r="ED287" t="b">
        <f t="shared" si="13"/>
        <v>1</v>
      </c>
    </row>
    <row r="288" spans="1:134" x14ac:dyDescent="0.2">
      <c r="A288" s="8" t="s">
        <v>1655</v>
      </c>
      <c r="B288" s="8" t="s">
        <v>168</v>
      </c>
      <c r="C288" s="8" t="s">
        <v>245</v>
      </c>
      <c r="D288" s="2" t="s">
        <v>1656</v>
      </c>
      <c r="E288" s="4">
        <v>0.43934768037048899</v>
      </c>
      <c r="F288" s="28" t="b">
        <v>0</v>
      </c>
      <c r="G288" s="29">
        <f t="shared" si="14"/>
        <v>0.14464395991791953</v>
      </c>
      <c r="H288" s="5" t="b">
        <f t="shared" si="12"/>
        <v>0</v>
      </c>
      <c r="I288" s="8">
        <v>55</v>
      </c>
      <c r="J288">
        <v>0</v>
      </c>
      <c r="K288">
        <v>22</v>
      </c>
      <c r="L288">
        <v>1818</v>
      </c>
      <c r="M288">
        <v>7</v>
      </c>
      <c r="N288">
        <v>4</v>
      </c>
      <c r="O288">
        <v>44.673840185244799</v>
      </c>
      <c r="P288">
        <v>3</v>
      </c>
      <c r="Q288">
        <v>4</v>
      </c>
      <c r="R288">
        <v>4</v>
      </c>
      <c r="S288" s="10">
        <v>70.900000000000006</v>
      </c>
      <c r="T288" s="8">
        <v>0.165331187837294</v>
      </c>
      <c r="U288">
        <v>-1.00517281761849</v>
      </c>
      <c r="V288">
        <v>-0.64376289837760303</v>
      </c>
      <c r="W288">
        <v>0.37268493414091503</v>
      </c>
      <c r="X288">
        <v>0.66340156943083595</v>
      </c>
      <c r="Y288">
        <v>0.68524713920936597</v>
      </c>
      <c r="Z288">
        <v>-0.19958685672033699</v>
      </c>
      <c r="AA288">
        <v>8.8725172209350497E-3</v>
      </c>
      <c r="AB288">
        <v>0.68128349962791002</v>
      </c>
      <c r="AC288">
        <v>0.71996333890972197</v>
      </c>
      <c r="AD288" s="10">
        <v>-0.81938886618993001</v>
      </c>
      <c r="AE288" s="8">
        <v>0</v>
      </c>
      <c r="AF288">
        <v>0</v>
      </c>
      <c r="AG288">
        <v>0</v>
      </c>
      <c r="AH288">
        <v>0</v>
      </c>
      <c r="AI288">
        <v>0</v>
      </c>
      <c r="AJ288">
        <v>1</v>
      </c>
      <c r="AK288">
        <v>0</v>
      </c>
      <c r="AL288">
        <v>0</v>
      </c>
      <c r="AM288">
        <v>0</v>
      </c>
      <c r="AN288">
        <v>0</v>
      </c>
      <c r="AO288">
        <v>0</v>
      </c>
      <c r="AP288">
        <v>0</v>
      </c>
      <c r="AQ288">
        <v>0</v>
      </c>
      <c r="AR288">
        <v>0</v>
      </c>
      <c r="AS288">
        <v>0</v>
      </c>
      <c r="AT288">
        <v>0</v>
      </c>
      <c r="AU288">
        <v>0</v>
      </c>
      <c r="AV288">
        <v>0</v>
      </c>
      <c r="AW288">
        <v>0</v>
      </c>
      <c r="AX288">
        <v>0</v>
      </c>
      <c r="AY288">
        <v>1</v>
      </c>
      <c r="AZ288">
        <v>0</v>
      </c>
      <c r="BA288">
        <v>0</v>
      </c>
      <c r="BB288">
        <v>1</v>
      </c>
      <c r="BC288">
        <v>0</v>
      </c>
      <c r="BD288">
        <v>1</v>
      </c>
      <c r="BE288">
        <v>1</v>
      </c>
      <c r="BF288">
        <v>0</v>
      </c>
      <c r="BG288">
        <v>1</v>
      </c>
      <c r="BH288">
        <v>0</v>
      </c>
      <c r="BI288">
        <v>0</v>
      </c>
      <c r="BJ288">
        <v>0</v>
      </c>
      <c r="BK288">
        <v>0</v>
      </c>
      <c r="BL288">
        <v>0</v>
      </c>
      <c r="BM288">
        <v>0</v>
      </c>
      <c r="BN288">
        <v>1</v>
      </c>
      <c r="BO288">
        <v>0</v>
      </c>
      <c r="BP288">
        <v>0</v>
      </c>
      <c r="BQ288">
        <v>0</v>
      </c>
      <c r="BR288">
        <v>1</v>
      </c>
      <c r="BS288">
        <v>0</v>
      </c>
      <c r="BT288" s="10">
        <v>0</v>
      </c>
      <c r="BU288">
        <v>-4.2648743800000002</v>
      </c>
      <c r="BV288">
        <v>0.17994256</v>
      </c>
      <c r="BW288">
        <v>2.5512239999999999E-2</v>
      </c>
      <c r="BX288">
        <v>1.7140852600000001</v>
      </c>
      <c r="BY288">
        <v>1.2451467300000001</v>
      </c>
      <c r="BZ288">
        <v>4.38303536</v>
      </c>
      <c r="CA288">
        <v>1.0542348399999999</v>
      </c>
      <c r="CB288">
        <v>2.36271349</v>
      </c>
      <c r="CC288">
        <v>0</v>
      </c>
      <c r="CD288">
        <v>1.26633956</v>
      </c>
      <c r="CE288">
        <v>1.2966537600000001</v>
      </c>
      <c r="CF288">
        <v>-0.34830556000000001</v>
      </c>
      <c r="CG288">
        <v>0.60595251999999999</v>
      </c>
      <c r="CH288">
        <v>-0.27080598</v>
      </c>
      <c r="CI288">
        <v>0.69837139000000004</v>
      </c>
      <c r="CJ288">
        <v>2.3914729999999999E-2</v>
      </c>
      <c r="CK288">
        <v>-0.35324707</v>
      </c>
      <c r="CL288">
        <v>-4.8291489999999999E-2</v>
      </c>
      <c r="CM288">
        <v>0.58076517999999999</v>
      </c>
      <c r="CN288">
        <v>0.72541518999999999</v>
      </c>
      <c r="CO288">
        <v>-0.20022939000000001</v>
      </c>
      <c r="CP288">
        <v>-0.43475793000000001</v>
      </c>
      <c r="CQ288">
        <v>0.34422587999999998</v>
      </c>
      <c r="CR288">
        <v>-0.48495226000000002</v>
      </c>
      <c r="CS288">
        <v>0.18250256000000001</v>
      </c>
      <c r="CT288">
        <v>-0.16623276000000001</v>
      </c>
      <c r="CU288">
        <v>-9.4743999999999995E-2</v>
      </c>
      <c r="CV288">
        <v>-1.1689752</v>
      </c>
      <c r="CW288">
        <v>-0.52188942000000005</v>
      </c>
      <c r="CX288">
        <v>0.65815442999999996</v>
      </c>
      <c r="CY288">
        <v>9.3649330000000003E-2</v>
      </c>
      <c r="CZ288">
        <v>-0.16819777</v>
      </c>
      <c r="DA288">
        <v>-0.25450494000000001</v>
      </c>
      <c r="DB288">
        <v>0.25513289</v>
      </c>
      <c r="DC288">
        <v>2.5920289999999999E-2</v>
      </c>
      <c r="DD288">
        <v>-2.5292350000000002E-2</v>
      </c>
      <c r="DE288">
        <v>0.26950531</v>
      </c>
      <c r="DF288">
        <v>-0.26887736000000001</v>
      </c>
      <c r="DG288">
        <v>0.1029841</v>
      </c>
      <c r="DH288">
        <v>-0.10235616</v>
      </c>
      <c r="DI288">
        <v>-0.19042195000000001</v>
      </c>
      <c r="DJ288">
        <v>7.7531719999999998E-2</v>
      </c>
      <c r="DK288">
        <v>-0.19522661999999999</v>
      </c>
      <c r="DL288">
        <v>-0.13095082</v>
      </c>
      <c r="DM288">
        <v>-6.0513240000000003E-2</v>
      </c>
      <c r="DN288">
        <v>0.50020885000000004</v>
      </c>
      <c r="DO288">
        <v>0.35778246000000002</v>
      </c>
      <c r="DP288">
        <v>-0.64273818000000005</v>
      </c>
      <c r="DQ288">
        <v>0.94671483000000001</v>
      </c>
      <c r="DR288">
        <v>-0.66113116000000005</v>
      </c>
      <c r="DS288">
        <v>7.7932630000000003E-2</v>
      </c>
      <c r="DT288">
        <v>-0.79014932000000004</v>
      </c>
      <c r="DU288">
        <v>1.3610861400000001</v>
      </c>
      <c r="DV288" s="10">
        <v>-0.64824150000000003</v>
      </c>
      <c r="DW288" s="8" t="s">
        <v>1657</v>
      </c>
      <c r="DX288" t="s">
        <v>1658</v>
      </c>
      <c r="DY288" s="10" t="s">
        <v>1385</v>
      </c>
      <c r="DZ288" s="20">
        <v>35429</v>
      </c>
      <c r="EA288" s="21">
        <v>37117</v>
      </c>
      <c r="EB288" t="s">
        <v>1659</v>
      </c>
      <c r="EC288" s="22">
        <v>44437</v>
      </c>
      <c r="ED288" t="b">
        <f t="shared" si="13"/>
        <v>1</v>
      </c>
    </row>
    <row r="289" spans="1:134" x14ac:dyDescent="0.2">
      <c r="A289" s="8" t="s">
        <v>1660</v>
      </c>
      <c r="B289" s="8" t="s">
        <v>127</v>
      </c>
      <c r="C289" s="8" t="s">
        <v>195</v>
      </c>
      <c r="D289" s="2" t="s">
        <v>1661</v>
      </c>
      <c r="E289" s="4">
        <v>0.37202147662261398</v>
      </c>
      <c r="F289" s="28" t="b">
        <v>0</v>
      </c>
      <c r="G289" s="29">
        <f t="shared" si="14"/>
        <v>0.9020731426517421</v>
      </c>
      <c r="H289" s="5" t="b">
        <f t="shared" si="12"/>
        <v>1</v>
      </c>
      <c r="I289" s="8">
        <v>65</v>
      </c>
      <c r="J289">
        <v>1</v>
      </c>
      <c r="K289">
        <v>18</v>
      </c>
      <c r="L289">
        <v>2077</v>
      </c>
      <c r="M289">
        <v>9</v>
      </c>
      <c r="N289">
        <v>2</v>
      </c>
      <c r="O289">
        <v>37.6774049779739</v>
      </c>
      <c r="P289">
        <v>3</v>
      </c>
      <c r="Q289">
        <v>4</v>
      </c>
      <c r="R289">
        <v>4</v>
      </c>
      <c r="S289" s="10">
        <v>77.599999999999994</v>
      </c>
      <c r="T289" s="8">
        <v>1.1047129369128199</v>
      </c>
      <c r="U289">
        <v>7.5957643648752104E-3</v>
      </c>
      <c r="V289">
        <v>-1.16058208423016</v>
      </c>
      <c r="W289">
        <v>0.67461457940435998</v>
      </c>
      <c r="X289">
        <v>1.2997579909472201</v>
      </c>
      <c r="Y289">
        <v>-0.70788554533318204</v>
      </c>
      <c r="Z289">
        <v>-0.44033905786237199</v>
      </c>
      <c r="AA289">
        <v>8.8725172209350497E-3</v>
      </c>
      <c r="AB289">
        <v>0.68128349962791002</v>
      </c>
      <c r="AC289">
        <v>0.71996333890972197</v>
      </c>
      <c r="AD289" s="10">
        <v>0.62627417619914705</v>
      </c>
      <c r="AE289" s="8">
        <v>0</v>
      </c>
      <c r="AF289">
        <v>0</v>
      </c>
      <c r="AG289">
        <v>0</v>
      </c>
      <c r="AH289">
        <v>0</v>
      </c>
      <c r="AI289">
        <v>0</v>
      </c>
      <c r="AJ289">
        <v>0</v>
      </c>
      <c r="AK289">
        <v>0</v>
      </c>
      <c r="AL289">
        <v>0</v>
      </c>
      <c r="AM289">
        <v>0</v>
      </c>
      <c r="AN289">
        <v>0</v>
      </c>
      <c r="AO289">
        <v>0</v>
      </c>
      <c r="AP289">
        <v>0</v>
      </c>
      <c r="AQ289">
        <v>0</v>
      </c>
      <c r="AR289">
        <v>0</v>
      </c>
      <c r="AS289">
        <v>0</v>
      </c>
      <c r="AT289">
        <v>0</v>
      </c>
      <c r="AU289">
        <v>0</v>
      </c>
      <c r="AV289">
        <v>0</v>
      </c>
      <c r="AW289">
        <v>1</v>
      </c>
      <c r="AX289">
        <v>0</v>
      </c>
      <c r="AY289">
        <v>0</v>
      </c>
      <c r="AZ289">
        <v>1</v>
      </c>
      <c r="BA289">
        <v>1</v>
      </c>
      <c r="BB289">
        <v>0</v>
      </c>
      <c r="BC289">
        <v>1</v>
      </c>
      <c r="BD289">
        <v>0</v>
      </c>
      <c r="BE289">
        <v>1</v>
      </c>
      <c r="BF289">
        <v>0</v>
      </c>
      <c r="BG289">
        <v>0</v>
      </c>
      <c r="BH289">
        <v>0</v>
      </c>
      <c r="BI289">
        <v>0</v>
      </c>
      <c r="BJ289">
        <v>0</v>
      </c>
      <c r="BK289">
        <v>0</v>
      </c>
      <c r="BL289">
        <v>1</v>
      </c>
      <c r="BM289">
        <v>0</v>
      </c>
      <c r="BN289">
        <v>0</v>
      </c>
      <c r="BO289">
        <v>0</v>
      </c>
      <c r="BP289">
        <v>1</v>
      </c>
      <c r="BQ289">
        <v>0</v>
      </c>
      <c r="BR289">
        <v>0</v>
      </c>
      <c r="BS289">
        <v>1</v>
      </c>
      <c r="BT289" s="10">
        <v>0</v>
      </c>
      <c r="BU289">
        <v>-4.2648743800000002</v>
      </c>
      <c r="BV289">
        <v>0.17994256</v>
      </c>
      <c r="BW289">
        <v>2.5512239999999999E-2</v>
      </c>
      <c r="BX289">
        <v>1.7140852600000001</v>
      </c>
      <c r="BY289">
        <v>1.2451467300000001</v>
      </c>
      <c r="BZ289">
        <v>4.38303536</v>
      </c>
      <c r="CA289">
        <v>1.0542348399999999</v>
      </c>
      <c r="CB289">
        <v>2.36271349</v>
      </c>
      <c r="CC289">
        <v>0</v>
      </c>
      <c r="CD289">
        <v>1.26633956</v>
      </c>
      <c r="CE289">
        <v>1.2966537600000001</v>
      </c>
      <c r="CF289">
        <v>-0.34830556000000001</v>
      </c>
      <c r="CG289">
        <v>0.60595251999999999</v>
      </c>
      <c r="CH289">
        <v>-0.27080598</v>
      </c>
      <c r="CI289">
        <v>0.69837139000000004</v>
      </c>
      <c r="CJ289">
        <v>2.3914729999999999E-2</v>
      </c>
      <c r="CK289">
        <v>-0.35324707</v>
      </c>
      <c r="CL289">
        <v>-4.8291489999999999E-2</v>
      </c>
      <c r="CM289">
        <v>0.58076517999999999</v>
      </c>
      <c r="CN289">
        <v>0.72541518999999999</v>
      </c>
      <c r="CO289">
        <v>-0.20022939000000001</v>
      </c>
      <c r="CP289">
        <v>-0.43475793000000001</v>
      </c>
      <c r="CQ289">
        <v>0.34422587999999998</v>
      </c>
      <c r="CR289">
        <v>-0.48495226000000002</v>
      </c>
      <c r="CS289">
        <v>0.18250256000000001</v>
      </c>
      <c r="CT289">
        <v>-0.16623276000000001</v>
      </c>
      <c r="CU289">
        <v>-9.4743999999999995E-2</v>
      </c>
      <c r="CV289">
        <v>-1.1689752</v>
      </c>
      <c r="CW289">
        <v>-0.52188942000000005</v>
      </c>
      <c r="CX289">
        <v>0.65815442999999996</v>
      </c>
      <c r="CY289">
        <v>9.3649330000000003E-2</v>
      </c>
      <c r="CZ289">
        <v>-0.16819777</v>
      </c>
      <c r="DA289">
        <v>-0.25450494000000001</v>
      </c>
      <c r="DB289">
        <v>0.25513289</v>
      </c>
      <c r="DC289">
        <v>2.5920289999999999E-2</v>
      </c>
      <c r="DD289">
        <v>-2.5292350000000002E-2</v>
      </c>
      <c r="DE289">
        <v>0.26950531</v>
      </c>
      <c r="DF289">
        <v>-0.26887736000000001</v>
      </c>
      <c r="DG289">
        <v>0.1029841</v>
      </c>
      <c r="DH289">
        <v>-0.10235616</v>
      </c>
      <c r="DI289">
        <v>-0.19042195000000001</v>
      </c>
      <c r="DJ289">
        <v>7.7531719999999998E-2</v>
      </c>
      <c r="DK289">
        <v>-0.19522661999999999</v>
      </c>
      <c r="DL289">
        <v>-0.13095082</v>
      </c>
      <c r="DM289">
        <v>-6.0513240000000003E-2</v>
      </c>
      <c r="DN289">
        <v>0.50020885000000004</v>
      </c>
      <c r="DO289">
        <v>0.35778246000000002</v>
      </c>
      <c r="DP289">
        <v>-0.64273818000000005</v>
      </c>
      <c r="DQ289">
        <v>0.94671483000000001</v>
      </c>
      <c r="DR289">
        <v>-0.66113116000000005</v>
      </c>
      <c r="DS289">
        <v>7.7932630000000003E-2</v>
      </c>
      <c r="DT289">
        <v>-0.79014932000000004</v>
      </c>
      <c r="DU289">
        <v>1.3610861400000001</v>
      </c>
      <c r="DV289" s="10">
        <v>-0.64824150000000003</v>
      </c>
      <c r="DW289" s="8" t="s">
        <v>1662</v>
      </c>
      <c r="DX289" t="s">
        <v>1663</v>
      </c>
      <c r="DY289" s="10" t="s">
        <v>1228</v>
      </c>
      <c r="DZ289" s="20">
        <v>37284</v>
      </c>
      <c r="EA289" s="21">
        <v>37870</v>
      </c>
      <c r="EB289" t="s">
        <v>1664</v>
      </c>
      <c r="EC289" s="22">
        <v>44617</v>
      </c>
      <c r="ED289" t="b">
        <f t="shared" si="13"/>
        <v>0</v>
      </c>
    </row>
    <row r="290" spans="1:134" x14ac:dyDescent="0.2">
      <c r="A290" s="8" t="s">
        <v>1665</v>
      </c>
      <c r="B290" s="8" t="s">
        <v>168</v>
      </c>
      <c r="C290" s="8" t="s">
        <v>161</v>
      </c>
      <c r="D290" s="2" t="s">
        <v>1666</v>
      </c>
      <c r="E290" s="4">
        <v>0.60529887763289902</v>
      </c>
      <c r="F290" s="28" t="b">
        <v>1</v>
      </c>
      <c r="G290" s="29">
        <f t="shared" si="14"/>
        <v>8.6968640943357028E-3</v>
      </c>
      <c r="H290" s="5" t="b">
        <f t="shared" si="12"/>
        <v>0</v>
      </c>
      <c r="I290" s="8">
        <v>56</v>
      </c>
      <c r="J290">
        <v>3</v>
      </c>
      <c r="K290">
        <v>30</v>
      </c>
      <c r="L290">
        <v>2581</v>
      </c>
      <c r="M290">
        <v>3</v>
      </c>
      <c r="N290">
        <v>3</v>
      </c>
      <c r="O290">
        <v>55.982772149783202</v>
      </c>
      <c r="P290">
        <v>3</v>
      </c>
      <c r="Q290">
        <v>2</v>
      </c>
      <c r="R290">
        <v>2</v>
      </c>
      <c r="S290" s="10">
        <v>72.2</v>
      </c>
      <c r="T290" s="8">
        <v>0.25926936274484702</v>
      </c>
      <c r="U290">
        <v>2.03313292833161</v>
      </c>
      <c r="V290">
        <v>0.38987547332752898</v>
      </c>
      <c r="W290">
        <v>1.26215334856565</v>
      </c>
      <c r="X290">
        <v>-0.60931127360194304</v>
      </c>
      <c r="Y290">
        <v>-1.13192030619081E-2</v>
      </c>
      <c r="Z290">
        <v>0.189561356958343</v>
      </c>
      <c r="AA290">
        <v>8.8725172209350497E-3</v>
      </c>
      <c r="AB290">
        <v>-0.772121299578298</v>
      </c>
      <c r="AC290">
        <v>-0.68484317603607703</v>
      </c>
      <c r="AD290" s="10">
        <v>-0.53888708184578005</v>
      </c>
      <c r="AE290" s="8">
        <v>0</v>
      </c>
      <c r="AF290">
        <v>0</v>
      </c>
      <c r="AG290">
        <v>0</v>
      </c>
      <c r="AH290">
        <v>1</v>
      </c>
      <c r="AI290">
        <v>0</v>
      </c>
      <c r="AJ290">
        <v>0</v>
      </c>
      <c r="AK290">
        <v>0</v>
      </c>
      <c r="AL290">
        <v>0</v>
      </c>
      <c r="AM290">
        <v>0</v>
      </c>
      <c r="AN290">
        <v>0</v>
      </c>
      <c r="AO290">
        <v>0</v>
      </c>
      <c r="AP290">
        <v>0</v>
      </c>
      <c r="AQ290">
        <v>0</v>
      </c>
      <c r="AR290">
        <v>0</v>
      </c>
      <c r="AS290">
        <v>0</v>
      </c>
      <c r="AT290">
        <v>0</v>
      </c>
      <c r="AU290">
        <v>0</v>
      </c>
      <c r="AV290">
        <v>0</v>
      </c>
      <c r="AW290">
        <v>0</v>
      </c>
      <c r="AX290">
        <v>0</v>
      </c>
      <c r="AY290">
        <v>0</v>
      </c>
      <c r="AZ290">
        <v>1</v>
      </c>
      <c r="BA290">
        <v>1</v>
      </c>
      <c r="BB290">
        <v>0</v>
      </c>
      <c r="BC290">
        <v>0</v>
      </c>
      <c r="BD290">
        <v>1</v>
      </c>
      <c r="BE290">
        <v>1</v>
      </c>
      <c r="BF290">
        <v>0</v>
      </c>
      <c r="BG290">
        <v>0</v>
      </c>
      <c r="BH290">
        <v>0</v>
      </c>
      <c r="BI290">
        <v>0</v>
      </c>
      <c r="BJ290">
        <v>0</v>
      </c>
      <c r="BK290">
        <v>1</v>
      </c>
      <c r="BL290">
        <v>0</v>
      </c>
      <c r="BM290">
        <v>0</v>
      </c>
      <c r="BN290">
        <v>0</v>
      </c>
      <c r="BO290">
        <v>1</v>
      </c>
      <c r="BP290">
        <v>0</v>
      </c>
      <c r="BQ290">
        <v>1</v>
      </c>
      <c r="BR290">
        <v>0</v>
      </c>
      <c r="BS290">
        <v>0</v>
      </c>
      <c r="BT290" s="10">
        <v>0</v>
      </c>
      <c r="BU290">
        <v>-4.2648743800000002</v>
      </c>
      <c r="BV290">
        <v>0.17994256</v>
      </c>
      <c r="BW290">
        <v>2.5512239999999999E-2</v>
      </c>
      <c r="BX290">
        <v>1.7140852600000001</v>
      </c>
      <c r="BY290">
        <v>1.2451467300000001</v>
      </c>
      <c r="BZ290">
        <v>4.38303536</v>
      </c>
      <c r="CA290">
        <v>1.0542348399999999</v>
      </c>
      <c r="CB290">
        <v>2.36271349</v>
      </c>
      <c r="CC290">
        <v>0</v>
      </c>
      <c r="CD290">
        <v>1.26633956</v>
      </c>
      <c r="CE290">
        <v>1.2966537600000001</v>
      </c>
      <c r="CF290">
        <v>-0.34830556000000001</v>
      </c>
      <c r="CG290">
        <v>0.60595251999999999</v>
      </c>
      <c r="CH290">
        <v>-0.27080598</v>
      </c>
      <c r="CI290">
        <v>0.69837139000000004</v>
      </c>
      <c r="CJ290">
        <v>2.3914729999999999E-2</v>
      </c>
      <c r="CK290">
        <v>-0.35324707</v>
      </c>
      <c r="CL290">
        <v>-4.8291489999999999E-2</v>
      </c>
      <c r="CM290">
        <v>0.58076517999999999</v>
      </c>
      <c r="CN290">
        <v>0.72541518999999999</v>
      </c>
      <c r="CO290">
        <v>-0.20022939000000001</v>
      </c>
      <c r="CP290">
        <v>-0.43475793000000001</v>
      </c>
      <c r="CQ290">
        <v>0.34422587999999998</v>
      </c>
      <c r="CR290">
        <v>-0.48495226000000002</v>
      </c>
      <c r="CS290">
        <v>0.18250256000000001</v>
      </c>
      <c r="CT290">
        <v>-0.16623276000000001</v>
      </c>
      <c r="CU290">
        <v>-9.4743999999999995E-2</v>
      </c>
      <c r="CV290">
        <v>-1.1689752</v>
      </c>
      <c r="CW290">
        <v>-0.52188942000000005</v>
      </c>
      <c r="CX290">
        <v>0.65815442999999996</v>
      </c>
      <c r="CY290">
        <v>9.3649330000000003E-2</v>
      </c>
      <c r="CZ290">
        <v>-0.16819777</v>
      </c>
      <c r="DA290">
        <v>-0.25450494000000001</v>
      </c>
      <c r="DB290">
        <v>0.25513289</v>
      </c>
      <c r="DC290">
        <v>2.5920289999999999E-2</v>
      </c>
      <c r="DD290">
        <v>-2.5292350000000002E-2</v>
      </c>
      <c r="DE290">
        <v>0.26950531</v>
      </c>
      <c r="DF290">
        <v>-0.26887736000000001</v>
      </c>
      <c r="DG290">
        <v>0.1029841</v>
      </c>
      <c r="DH290">
        <v>-0.10235616</v>
      </c>
      <c r="DI290">
        <v>-0.19042195000000001</v>
      </c>
      <c r="DJ290">
        <v>7.7531719999999998E-2</v>
      </c>
      <c r="DK290">
        <v>-0.19522661999999999</v>
      </c>
      <c r="DL290">
        <v>-0.13095082</v>
      </c>
      <c r="DM290">
        <v>-6.0513240000000003E-2</v>
      </c>
      <c r="DN290">
        <v>0.50020885000000004</v>
      </c>
      <c r="DO290">
        <v>0.35778246000000002</v>
      </c>
      <c r="DP290">
        <v>-0.64273818000000005</v>
      </c>
      <c r="DQ290">
        <v>0.94671483000000001</v>
      </c>
      <c r="DR290">
        <v>-0.66113116000000005</v>
      </c>
      <c r="DS290">
        <v>7.7932630000000003E-2</v>
      </c>
      <c r="DT290">
        <v>-0.79014932000000004</v>
      </c>
      <c r="DU290">
        <v>1.3610861400000001</v>
      </c>
      <c r="DV290" s="10">
        <v>-0.64824150000000003</v>
      </c>
      <c r="DW290" s="8" t="s">
        <v>1667</v>
      </c>
      <c r="DX290" t="s">
        <v>1668</v>
      </c>
      <c r="DY290" s="10" t="s">
        <v>124</v>
      </c>
      <c r="DZ290" s="20">
        <v>38109</v>
      </c>
      <c r="EA290" s="21">
        <v>38577</v>
      </c>
      <c r="EB290" t="s">
        <v>1669</v>
      </c>
      <c r="EC290" s="22">
        <v>44969</v>
      </c>
      <c r="ED290" t="b">
        <f t="shared" si="13"/>
        <v>0</v>
      </c>
    </row>
    <row r="291" spans="1:134" x14ac:dyDescent="0.2">
      <c r="A291" s="8" t="s">
        <v>1670</v>
      </c>
      <c r="B291" s="8" t="s">
        <v>168</v>
      </c>
      <c r="C291" s="8" t="s">
        <v>181</v>
      </c>
      <c r="D291" s="2" t="s">
        <v>1671</v>
      </c>
      <c r="E291" s="4">
        <v>0.74779731578828501</v>
      </c>
      <c r="F291" s="28" t="b">
        <v>1</v>
      </c>
      <c r="G291" s="29">
        <f t="shared" si="14"/>
        <v>8.2912320253816257E-2</v>
      </c>
      <c r="H291" s="5" t="b">
        <f t="shared" si="12"/>
        <v>0</v>
      </c>
      <c r="I291" s="8">
        <v>66</v>
      </c>
      <c r="J291">
        <v>1</v>
      </c>
      <c r="K291">
        <v>35</v>
      </c>
      <c r="L291">
        <v>1679</v>
      </c>
      <c r="M291">
        <v>2</v>
      </c>
      <c r="N291">
        <v>3</v>
      </c>
      <c r="O291">
        <v>78.065324560809202</v>
      </c>
      <c r="P291">
        <v>3</v>
      </c>
      <c r="Q291">
        <v>4</v>
      </c>
      <c r="R291">
        <v>3</v>
      </c>
      <c r="S291" s="10">
        <v>75.2</v>
      </c>
      <c r="T291" s="8">
        <v>1.19865111182038</v>
      </c>
      <c r="U291">
        <v>7.5957643648752104E-3</v>
      </c>
      <c r="V291">
        <v>1.0358994556432299</v>
      </c>
      <c r="W291">
        <v>0.210645472011112</v>
      </c>
      <c r="X291">
        <v>-0.92748948436013701</v>
      </c>
      <c r="Y291">
        <v>-1.13192030619081E-2</v>
      </c>
      <c r="Z291">
        <v>0.94943734269802604</v>
      </c>
      <c r="AA291">
        <v>8.8725172209350497E-3</v>
      </c>
      <c r="AB291">
        <v>0.68128349962791002</v>
      </c>
      <c r="AC291">
        <v>1.7560081436822399E-2</v>
      </c>
      <c r="AD291" s="10">
        <v>0.10842472817918</v>
      </c>
      <c r="AE291" s="8">
        <v>0</v>
      </c>
      <c r="AF291">
        <v>0</v>
      </c>
      <c r="AG291">
        <v>0</v>
      </c>
      <c r="AH291">
        <v>0</v>
      </c>
      <c r="AI291">
        <v>0</v>
      </c>
      <c r="AJ291">
        <v>0</v>
      </c>
      <c r="AK291">
        <v>1</v>
      </c>
      <c r="AL291">
        <v>0</v>
      </c>
      <c r="AM291">
        <v>0</v>
      </c>
      <c r="AN291">
        <v>0</v>
      </c>
      <c r="AO291">
        <v>0</v>
      </c>
      <c r="AP291">
        <v>0</v>
      </c>
      <c r="AQ291">
        <v>0</v>
      </c>
      <c r="AR291">
        <v>0</v>
      </c>
      <c r="AS291">
        <v>0</v>
      </c>
      <c r="AT291">
        <v>0</v>
      </c>
      <c r="AU291">
        <v>0</v>
      </c>
      <c r="AV291">
        <v>0</v>
      </c>
      <c r="AW291">
        <v>0</v>
      </c>
      <c r="AX291">
        <v>0</v>
      </c>
      <c r="AY291">
        <v>0</v>
      </c>
      <c r="AZ291">
        <v>1</v>
      </c>
      <c r="BA291">
        <v>1</v>
      </c>
      <c r="BB291">
        <v>0</v>
      </c>
      <c r="BC291">
        <v>0</v>
      </c>
      <c r="BD291">
        <v>1</v>
      </c>
      <c r="BE291">
        <v>0</v>
      </c>
      <c r="BF291">
        <v>1</v>
      </c>
      <c r="BG291">
        <v>0</v>
      </c>
      <c r="BH291">
        <v>0</v>
      </c>
      <c r="BI291">
        <v>1</v>
      </c>
      <c r="BJ291">
        <v>0</v>
      </c>
      <c r="BK291">
        <v>0</v>
      </c>
      <c r="BL291">
        <v>0</v>
      </c>
      <c r="BM291">
        <v>0</v>
      </c>
      <c r="BN291">
        <v>0</v>
      </c>
      <c r="BO291">
        <v>1</v>
      </c>
      <c r="BP291">
        <v>0</v>
      </c>
      <c r="BQ291">
        <v>0</v>
      </c>
      <c r="BR291">
        <v>0</v>
      </c>
      <c r="BS291">
        <v>0</v>
      </c>
      <c r="BT291" s="10">
        <v>1</v>
      </c>
      <c r="BU291">
        <v>-4.2648743800000002</v>
      </c>
      <c r="BV291">
        <v>0.17994256</v>
      </c>
      <c r="BW291">
        <v>2.5512239999999999E-2</v>
      </c>
      <c r="BX291">
        <v>1.7140852600000001</v>
      </c>
      <c r="BY291">
        <v>1.2451467300000001</v>
      </c>
      <c r="BZ291">
        <v>4.38303536</v>
      </c>
      <c r="CA291">
        <v>1.0542348399999999</v>
      </c>
      <c r="CB291">
        <v>2.36271349</v>
      </c>
      <c r="CC291">
        <v>0</v>
      </c>
      <c r="CD291">
        <v>1.26633956</v>
      </c>
      <c r="CE291">
        <v>1.2966537600000001</v>
      </c>
      <c r="CF291">
        <v>-0.34830556000000001</v>
      </c>
      <c r="CG291">
        <v>0.60595251999999999</v>
      </c>
      <c r="CH291">
        <v>-0.27080598</v>
      </c>
      <c r="CI291">
        <v>0.69837139000000004</v>
      </c>
      <c r="CJ291">
        <v>2.3914729999999999E-2</v>
      </c>
      <c r="CK291">
        <v>-0.35324707</v>
      </c>
      <c r="CL291">
        <v>-4.8291489999999999E-2</v>
      </c>
      <c r="CM291">
        <v>0.58076517999999999</v>
      </c>
      <c r="CN291">
        <v>0.72541518999999999</v>
      </c>
      <c r="CO291">
        <v>-0.20022939000000001</v>
      </c>
      <c r="CP291">
        <v>-0.43475793000000001</v>
      </c>
      <c r="CQ291">
        <v>0.34422587999999998</v>
      </c>
      <c r="CR291">
        <v>-0.48495226000000002</v>
      </c>
      <c r="CS291">
        <v>0.18250256000000001</v>
      </c>
      <c r="CT291">
        <v>-0.16623276000000001</v>
      </c>
      <c r="CU291">
        <v>-9.4743999999999995E-2</v>
      </c>
      <c r="CV291">
        <v>-1.1689752</v>
      </c>
      <c r="CW291">
        <v>-0.52188942000000005</v>
      </c>
      <c r="CX291">
        <v>0.65815442999999996</v>
      </c>
      <c r="CY291">
        <v>9.3649330000000003E-2</v>
      </c>
      <c r="CZ291">
        <v>-0.16819777</v>
      </c>
      <c r="DA291">
        <v>-0.25450494000000001</v>
      </c>
      <c r="DB291">
        <v>0.25513289</v>
      </c>
      <c r="DC291">
        <v>2.5920289999999999E-2</v>
      </c>
      <c r="DD291">
        <v>-2.5292350000000002E-2</v>
      </c>
      <c r="DE291">
        <v>0.26950531</v>
      </c>
      <c r="DF291">
        <v>-0.26887736000000001</v>
      </c>
      <c r="DG291">
        <v>0.1029841</v>
      </c>
      <c r="DH291">
        <v>-0.10235616</v>
      </c>
      <c r="DI291">
        <v>-0.19042195000000001</v>
      </c>
      <c r="DJ291">
        <v>7.7531719999999998E-2</v>
      </c>
      <c r="DK291">
        <v>-0.19522661999999999</v>
      </c>
      <c r="DL291">
        <v>-0.13095082</v>
      </c>
      <c r="DM291">
        <v>-6.0513240000000003E-2</v>
      </c>
      <c r="DN291">
        <v>0.50020885000000004</v>
      </c>
      <c r="DO291">
        <v>0.35778246000000002</v>
      </c>
      <c r="DP291">
        <v>-0.64273818000000005</v>
      </c>
      <c r="DQ291">
        <v>0.94671483000000001</v>
      </c>
      <c r="DR291">
        <v>-0.66113116000000005</v>
      </c>
      <c r="DS291">
        <v>7.7932630000000003E-2</v>
      </c>
      <c r="DT291">
        <v>-0.79014932000000004</v>
      </c>
      <c r="DU291">
        <v>1.3610861400000001</v>
      </c>
      <c r="DV291" s="10">
        <v>-0.64824150000000003</v>
      </c>
      <c r="DW291" s="8" t="s">
        <v>1672</v>
      </c>
      <c r="DX291" t="s">
        <v>1673</v>
      </c>
      <c r="DY291" s="10" t="s">
        <v>1052</v>
      </c>
      <c r="DZ291" s="20">
        <v>35550</v>
      </c>
      <c r="EA291" s="21">
        <v>36134</v>
      </c>
      <c r="EB291" t="s">
        <v>1674</v>
      </c>
      <c r="EC291" s="22">
        <v>44711</v>
      </c>
      <c r="ED291" t="b">
        <f t="shared" si="13"/>
        <v>0</v>
      </c>
    </row>
    <row r="292" spans="1:134" x14ac:dyDescent="0.2">
      <c r="A292" s="8" t="s">
        <v>1675</v>
      </c>
      <c r="B292" s="8" t="s">
        <v>119</v>
      </c>
      <c r="C292" s="8" t="s">
        <v>468</v>
      </c>
      <c r="D292" s="2" t="s">
        <v>1676</v>
      </c>
      <c r="E292" s="4">
        <v>0.44649871621551102</v>
      </c>
      <c r="F292" s="28" t="b">
        <v>0</v>
      </c>
      <c r="G292" s="29">
        <f t="shared" si="14"/>
        <v>3.5220226792619742E-4</v>
      </c>
      <c r="H292" s="5" t="b">
        <f t="shared" si="12"/>
        <v>0</v>
      </c>
      <c r="I292" s="8">
        <v>42</v>
      </c>
      <c r="J292">
        <v>0</v>
      </c>
      <c r="K292">
        <v>34</v>
      </c>
      <c r="L292">
        <v>1833</v>
      </c>
      <c r="M292">
        <v>5</v>
      </c>
      <c r="N292">
        <v>3</v>
      </c>
      <c r="O292">
        <v>39.916024774422198</v>
      </c>
      <c r="P292">
        <v>4</v>
      </c>
      <c r="Q292">
        <v>1</v>
      </c>
      <c r="R292">
        <v>1</v>
      </c>
      <c r="S292" s="10">
        <v>66.099999999999994</v>
      </c>
      <c r="T292" s="8">
        <v>-1.0558650859609</v>
      </c>
      <c r="U292">
        <v>-1.00517281761849</v>
      </c>
      <c r="V292">
        <v>0.90669465918009495</v>
      </c>
      <c r="W292">
        <v>0.39017120703261998</v>
      </c>
      <c r="X292">
        <v>2.70451479144465E-2</v>
      </c>
      <c r="Y292">
        <v>-1.13192030619081E-2</v>
      </c>
      <c r="Z292">
        <v>-0.363306593821974</v>
      </c>
      <c r="AA292">
        <v>0.71867389489572897</v>
      </c>
      <c r="AB292">
        <v>-1.4988236991813999</v>
      </c>
      <c r="AC292">
        <v>-1.38724643350897</v>
      </c>
      <c r="AD292" s="10">
        <v>-1.85508776222987</v>
      </c>
      <c r="AE292" s="8">
        <v>0</v>
      </c>
      <c r="AF292">
        <v>0</v>
      </c>
      <c r="AG292">
        <v>0</v>
      </c>
      <c r="AH292">
        <v>1</v>
      </c>
      <c r="AI292">
        <v>0</v>
      </c>
      <c r="AJ292">
        <v>0</v>
      </c>
      <c r="AK292">
        <v>0</v>
      </c>
      <c r="AL292">
        <v>0</v>
      </c>
      <c r="AM292">
        <v>0</v>
      </c>
      <c r="AN292">
        <v>0</v>
      </c>
      <c r="AO292">
        <v>0</v>
      </c>
      <c r="AP292">
        <v>0</v>
      </c>
      <c r="AQ292">
        <v>0</v>
      </c>
      <c r="AR292">
        <v>0</v>
      </c>
      <c r="AS292">
        <v>0</v>
      </c>
      <c r="AT292">
        <v>0</v>
      </c>
      <c r="AU292">
        <v>0</v>
      </c>
      <c r="AV292">
        <v>0</v>
      </c>
      <c r="AW292">
        <v>0</v>
      </c>
      <c r="AX292">
        <v>0</v>
      </c>
      <c r="AY292">
        <v>0</v>
      </c>
      <c r="AZ292">
        <v>1</v>
      </c>
      <c r="BA292">
        <v>1</v>
      </c>
      <c r="BB292">
        <v>0</v>
      </c>
      <c r="BC292">
        <v>0</v>
      </c>
      <c r="BD292">
        <v>1</v>
      </c>
      <c r="BE292">
        <v>0</v>
      </c>
      <c r="BF292">
        <v>1</v>
      </c>
      <c r="BG292">
        <v>1</v>
      </c>
      <c r="BH292">
        <v>0</v>
      </c>
      <c r="BI292">
        <v>0</v>
      </c>
      <c r="BJ292">
        <v>0</v>
      </c>
      <c r="BK292">
        <v>0</v>
      </c>
      <c r="BL292">
        <v>0</v>
      </c>
      <c r="BM292">
        <v>0</v>
      </c>
      <c r="BN292">
        <v>0</v>
      </c>
      <c r="BO292">
        <v>0</v>
      </c>
      <c r="BP292">
        <v>1</v>
      </c>
      <c r="BQ292">
        <v>0</v>
      </c>
      <c r="BR292">
        <v>1</v>
      </c>
      <c r="BS292">
        <v>0</v>
      </c>
      <c r="BT292" s="10">
        <v>0</v>
      </c>
      <c r="BU292">
        <v>-4.2648743800000002</v>
      </c>
      <c r="BV292">
        <v>0.17994256</v>
      </c>
      <c r="BW292">
        <v>2.5512239999999999E-2</v>
      </c>
      <c r="BX292">
        <v>1.7140852600000001</v>
      </c>
      <c r="BY292">
        <v>1.2451467300000001</v>
      </c>
      <c r="BZ292">
        <v>4.38303536</v>
      </c>
      <c r="CA292">
        <v>1.0542348399999999</v>
      </c>
      <c r="CB292">
        <v>2.36271349</v>
      </c>
      <c r="CC292">
        <v>0</v>
      </c>
      <c r="CD292">
        <v>1.26633956</v>
      </c>
      <c r="CE292">
        <v>1.2966537600000001</v>
      </c>
      <c r="CF292">
        <v>-0.34830556000000001</v>
      </c>
      <c r="CG292">
        <v>0.60595251999999999</v>
      </c>
      <c r="CH292">
        <v>-0.27080598</v>
      </c>
      <c r="CI292">
        <v>0.69837139000000004</v>
      </c>
      <c r="CJ292">
        <v>2.3914729999999999E-2</v>
      </c>
      <c r="CK292">
        <v>-0.35324707</v>
      </c>
      <c r="CL292">
        <v>-4.8291489999999999E-2</v>
      </c>
      <c r="CM292">
        <v>0.58076517999999999</v>
      </c>
      <c r="CN292">
        <v>0.72541518999999999</v>
      </c>
      <c r="CO292">
        <v>-0.20022939000000001</v>
      </c>
      <c r="CP292">
        <v>-0.43475793000000001</v>
      </c>
      <c r="CQ292">
        <v>0.34422587999999998</v>
      </c>
      <c r="CR292">
        <v>-0.48495226000000002</v>
      </c>
      <c r="CS292">
        <v>0.18250256000000001</v>
      </c>
      <c r="CT292">
        <v>-0.16623276000000001</v>
      </c>
      <c r="CU292">
        <v>-9.4743999999999995E-2</v>
      </c>
      <c r="CV292">
        <v>-1.1689752</v>
      </c>
      <c r="CW292">
        <v>-0.52188942000000005</v>
      </c>
      <c r="CX292">
        <v>0.65815442999999996</v>
      </c>
      <c r="CY292">
        <v>9.3649330000000003E-2</v>
      </c>
      <c r="CZ292">
        <v>-0.16819777</v>
      </c>
      <c r="DA292">
        <v>-0.25450494000000001</v>
      </c>
      <c r="DB292">
        <v>0.25513289</v>
      </c>
      <c r="DC292">
        <v>2.5920289999999999E-2</v>
      </c>
      <c r="DD292">
        <v>-2.5292350000000002E-2</v>
      </c>
      <c r="DE292">
        <v>0.26950531</v>
      </c>
      <c r="DF292">
        <v>-0.26887736000000001</v>
      </c>
      <c r="DG292">
        <v>0.1029841</v>
      </c>
      <c r="DH292">
        <v>-0.10235616</v>
      </c>
      <c r="DI292">
        <v>-0.19042195000000001</v>
      </c>
      <c r="DJ292">
        <v>7.7531719999999998E-2</v>
      </c>
      <c r="DK292">
        <v>-0.19522661999999999</v>
      </c>
      <c r="DL292">
        <v>-0.13095082</v>
      </c>
      <c r="DM292">
        <v>-6.0513240000000003E-2</v>
      </c>
      <c r="DN292">
        <v>0.50020885000000004</v>
      </c>
      <c r="DO292">
        <v>0.35778246000000002</v>
      </c>
      <c r="DP292">
        <v>-0.64273818000000005</v>
      </c>
      <c r="DQ292">
        <v>0.94671483000000001</v>
      </c>
      <c r="DR292">
        <v>-0.66113116000000005</v>
      </c>
      <c r="DS292">
        <v>7.7932630000000003E-2</v>
      </c>
      <c r="DT292">
        <v>-0.79014932000000004</v>
      </c>
      <c r="DU292">
        <v>1.3610861400000001</v>
      </c>
      <c r="DV292" s="10">
        <v>-0.64824150000000003</v>
      </c>
      <c r="DW292" s="8" t="s">
        <v>1677</v>
      </c>
      <c r="DX292" t="s">
        <v>1678</v>
      </c>
      <c r="DY292" s="10" t="s">
        <v>151</v>
      </c>
      <c r="DZ292" s="20">
        <v>37926</v>
      </c>
      <c r="EA292" s="21">
        <v>39587</v>
      </c>
      <c r="EB292" t="s">
        <v>1679</v>
      </c>
      <c r="EC292" s="22">
        <v>44946</v>
      </c>
      <c r="ED292" t="b">
        <f t="shared" si="13"/>
        <v>1</v>
      </c>
    </row>
    <row r="293" spans="1:134" x14ac:dyDescent="0.2">
      <c r="A293" s="8" t="s">
        <v>1680</v>
      </c>
      <c r="B293" s="8" t="s">
        <v>168</v>
      </c>
      <c r="C293" s="8" t="s">
        <v>181</v>
      </c>
      <c r="D293" s="2" t="s">
        <v>1681</v>
      </c>
      <c r="E293" s="4">
        <v>0.48351538261204702</v>
      </c>
      <c r="F293" s="28" t="b">
        <v>0</v>
      </c>
      <c r="G293" s="29">
        <f t="shared" si="14"/>
        <v>3.0894683004016181E-4</v>
      </c>
      <c r="H293" s="5" t="b">
        <f t="shared" si="12"/>
        <v>0</v>
      </c>
      <c r="I293" s="8">
        <v>55</v>
      </c>
      <c r="J293">
        <v>1</v>
      </c>
      <c r="K293">
        <v>34</v>
      </c>
      <c r="L293">
        <v>1303</v>
      </c>
      <c r="M293">
        <v>5</v>
      </c>
      <c r="N293">
        <v>2</v>
      </c>
      <c r="O293">
        <v>3.42435797269055</v>
      </c>
      <c r="P293">
        <v>4</v>
      </c>
      <c r="Q293">
        <v>4</v>
      </c>
      <c r="R293">
        <v>2</v>
      </c>
      <c r="S293" s="10">
        <v>76.3</v>
      </c>
      <c r="T293" s="8">
        <v>0.165331187837294</v>
      </c>
      <c r="U293">
        <v>7.5957643648752104E-3</v>
      </c>
      <c r="V293">
        <v>0.90669465918009495</v>
      </c>
      <c r="W293">
        <v>-0.22767710180763301</v>
      </c>
      <c r="X293">
        <v>2.70451479144465E-2</v>
      </c>
      <c r="Y293">
        <v>-0.70788554533318204</v>
      </c>
      <c r="Z293">
        <v>-1.6190102265417401</v>
      </c>
      <c r="AA293">
        <v>0.71867389489572897</v>
      </c>
      <c r="AB293">
        <v>0.68128349962791002</v>
      </c>
      <c r="AC293">
        <v>-0.68484317603607703</v>
      </c>
      <c r="AD293" s="10">
        <v>0.34577239185499797</v>
      </c>
      <c r="AE293" s="8">
        <v>0</v>
      </c>
      <c r="AF293">
        <v>0</v>
      </c>
      <c r="AG293">
        <v>0</v>
      </c>
      <c r="AH293">
        <v>1</v>
      </c>
      <c r="AI293">
        <v>0</v>
      </c>
      <c r="AJ293">
        <v>0</v>
      </c>
      <c r="AK293">
        <v>0</v>
      </c>
      <c r="AL293">
        <v>0</v>
      </c>
      <c r="AM293">
        <v>0</v>
      </c>
      <c r="AN293">
        <v>0</v>
      </c>
      <c r="AO293">
        <v>0</v>
      </c>
      <c r="AP293">
        <v>0</v>
      </c>
      <c r="AQ293">
        <v>0</v>
      </c>
      <c r="AR293">
        <v>0</v>
      </c>
      <c r="AS293">
        <v>0</v>
      </c>
      <c r="AT293">
        <v>0</v>
      </c>
      <c r="AU293">
        <v>0</v>
      </c>
      <c r="AV293">
        <v>0</v>
      </c>
      <c r="AW293">
        <v>0</v>
      </c>
      <c r="AX293">
        <v>0</v>
      </c>
      <c r="AY293">
        <v>1</v>
      </c>
      <c r="AZ293">
        <v>0</v>
      </c>
      <c r="BA293">
        <v>0</v>
      </c>
      <c r="BB293">
        <v>1</v>
      </c>
      <c r="BC293">
        <v>0</v>
      </c>
      <c r="BD293">
        <v>1</v>
      </c>
      <c r="BE293">
        <v>0</v>
      </c>
      <c r="BF293">
        <v>1</v>
      </c>
      <c r="BG293">
        <v>1</v>
      </c>
      <c r="BH293">
        <v>0</v>
      </c>
      <c r="BI293">
        <v>0</v>
      </c>
      <c r="BJ293">
        <v>0</v>
      </c>
      <c r="BK293">
        <v>0</v>
      </c>
      <c r="BL293">
        <v>0</v>
      </c>
      <c r="BM293">
        <v>0</v>
      </c>
      <c r="BN293">
        <v>0</v>
      </c>
      <c r="BO293">
        <v>1</v>
      </c>
      <c r="BP293">
        <v>0</v>
      </c>
      <c r="BQ293">
        <v>0</v>
      </c>
      <c r="BR293">
        <v>0</v>
      </c>
      <c r="BS293">
        <v>0</v>
      </c>
      <c r="BT293" s="10">
        <v>1</v>
      </c>
      <c r="BU293">
        <v>-4.2648743800000002</v>
      </c>
      <c r="BV293">
        <v>0.17994256</v>
      </c>
      <c r="BW293">
        <v>2.5512239999999999E-2</v>
      </c>
      <c r="BX293">
        <v>1.7140852600000001</v>
      </c>
      <c r="BY293">
        <v>1.2451467300000001</v>
      </c>
      <c r="BZ293">
        <v>4.38303536</v>
      </c>
      <c r="CA293">
        <v>1.0542348399999999</v>
      </c>
      <c r="CB293">
        <v>2.36271349</v>
      </c>
      <c r="CC293">
        <v>0</v>
      </c>
      <c r="CD293">
        <v>1.26633956</v>
      </c>
      <c r="CE293">
        <v>1.2966537600000001</v>
      </c>
      <c r="CF293">
        <v>-0.34830556000000001</v>
      </c>
      <c r="CG293">
        <v>0.60595251999999999</v>
      </c>
      <c r="CH293">
        <v>-0.27080598</v>
      </c>
      <c r="CI293">
        <v>0.69837139000000004</v>
      </c>
      <c r="CJ293">
        <v>2.3914729999999999E-2</v>
      </c>
      <c r="CK293">
        <v>-0.35324707</v>
      </c>
      <c r="CL293">
        <v>-4.8291489999999999E-2</v>
      </c>
      <c r="CM293">
        <v>0.58076517999999999</v>
      </c>
      <c r="CN293">
        <v>0.72541518999999999</v>
      </c>
      <c r="CO293">
        <v>-0.20022939000000001</v>
      </c>
      <c r="CP293">
        <v>-0.43475793000000001</v>
      </c>
      <c r="CQ293">
        <v>0.34422587999999998</v>
      </c>
      <c r="CR293">
        <v>-0.48495226000000002</v>
      </c>
      <c r="CS293">
        <v>0.18250256000000001</v>
      </c>
      <c r="CT293">
        <v>-0.16623276000000001</v>
      </c>
      <c r="CU293">
        <v>-9.4743999999999995E-2</v>
      </c>
      <c r="CV293">
        <v>-1.1689752</v>
      </c>
      <c r="CW293">
        <v>-0.52188942000000005</v>
      </c>
      <c r="CX293">
        <v>0.65815442999999996</v>
      </c>
      <c r="CY293">
        <v>9.3649330000000003E-2</v>
      </c>
      <c r="CZ293">
        <v>-0.16819777</v>
      </c>
      <c r="DA293">
        <v>-0.25450494000000001</v>
      </c>
      <c r="DB293">
        <v>0.25513289</v>
      </c>
      <c r="DC293">
        <v>2.5920289999999999E-2</v>
      </c>
      <c r="DD293">
        <v>-2.5292350000000002E-2</v>
      </c>
      <c r="DE293">
        <v>0.26950531</v>
      </c>
      <c r="DF293">
        <v>-0.26887736000000001</v>
      </c>
      <c r="DG293">
        <v>0.1029841</v>
      </c>
      <c r="DH293">
        <v>-0.10235616</v>
      </c>
      <c r="DI293">
        <v>-0.19042195000000001</v>
      </c>
      <c r="DJ293">
        <v>7.7531719999999998E-2</v>
      </c>
      <c r="DK293">
        <v>-0.19522661999999999</v>
      </c>
      <c r="DL293">
        <v>-0.13095082</v>
      </c>
      <c r="DM293">
        <v>-6.0513240000000003E-2</v>
      </c>
      <c r="DN293">
        <v>0.50020885000000004</v>
      </c>
      <c r="DO293">
        <v>0.35778246000000002</v>
      </c>
      <c r="DP293">
        <v>-0.64273818000000005</v>
      </c>
      <c r="DQ293">
        <v>0.94671483000000001</v>
      </c>
      <c r="DR293">
        <v>-0.66113116000000005</v>
      </c>
      <c r="DS293">
        <v>7.7932630000000003E-2</v>
      </c>
      <c r="DT293">
        <v>-0.79014932000000004</v>
      </c>
      <c r="DU293">
        <v>1.3610861400000001</v>
      </c>
      <c r="DV293" s="10">
        <v>-0.64824150000000003</v>
      </c>
      <c r="DW293" s="8" t="s">
        <v>1682</v>
      </c>
      <c r="DX293" t="s">
        <v>1683</v>
      </c>
      <c r="DY293" s="10" t="s">
        <v>1684</v>
      </c>
      <c r="DZ293" s="20">
        <v>36794</v>
      </c>
      <c r="EA293" s="21">
        <v>38504</v>
      </c>
      <c r="EB293" t="s">
        <v>1685</v>
      </c>
      <c r="EC293" s="22">
        <v>44999</v>
      </c>
      <c r="ED293" t="b">
        <f t="shared" si="13"/>
        <v>1</v>
      </c>
    </row>
    <row r="294" spans="1:134" x14ac:dyDescent="0.2">
      <c r="A294" s="8" t="s">
        <v>1686</v>
      </c>
      <c r="B294" s="8" t="s">
        <v>127</v>
      </c>
      <c r="C294" s="8" t="s">
        <v>275</v>
      </c>
      <c r="D294" s="2" t="s">
        <v>1687</v>
      </c>
      <c r="E294" s="4">
        <v>0.33614085331543497</v>
      </c>
      <c r="F294" s="28" t="b">
        <v>0</v>
      </c>
      <c r="G294" s="29">
        <f t="shared" si="14"/>
        <v>0.52142551714251073</v>
      </c>
      <c r="H294" s="5" t="b">
        <f t="shared" si="12"/>
        <v>1</v>
      </c>
      <c r="I294" s="8">
        <v>59</v>
      </c>
      <c r="J294">
        <v>2</v>
      </c>
      <c r="K294">
        <v>27</v>
      </c>
      <c r="L294">
        <v>142</v>
      </c>
      <c r="M294">
        <v>7</v>
      </c>
      <c r="N294">
        <v>4</v>
      </c>
      <c r="O294">
        <v>39.920426657717599</v>
      </c>
      <c r="P294">
        <v>1</v>
      </c>
      <c r="Q294">
        <v>3</v>
      </c>
      <c r="R294">
        <v>5</v>
      </c>
      <c r="S294" s="10">
        <v>68.2</v>
      </c>
      <c r="T294" s="8">
        <v>0.54108388746750802</v>
      </c>
      <c r="U294">
        <v>1.0203643463482399</v>
      </c>
      <c r="V294">
        <v>2.2610839381047498E-3</v>
      </c>
      <c r="W294">
        <v>-1.5811146236256199</v>
      </c>
      <c r="X294">
        <v>0.66340156943083595</v>
      </c>
      <c r="Y294">
        <v>0.68524713920936597</v>
      </c>
      <c r="Z294">
        <v>-0.36315512195649702</v>
      </c>
      <c r="AA294">
        <v>-1.4107302381286499</v>
      </c>
      <c r="AB294">
        <v>-4.5418899975194001E-2</v>
      </c>
      <c r="AC294">
        <v>1.42236659638262</v>
      </c>
      <c r="AD294" s="10">
        <v>-1.40196949521239</v>
      </c>
      <c r="AE294" s="8">
        <v>0</v>
      </c>
      <c r="AF294">
        <v>0</v>
      </c>
      <c r="AG294">
        <v>0</v>
      </c>
      <c r="AH294">
        <v>0</v>
      </c>
      <c r="AI294">
        <v>0</v>
      </c>
      <c r="AJ294">
        <v>0</v>
      </c>
      <c r="AK294">
        <v>0</v>
      </c>
      <c r="AL294">
        <v>0</v>
      </c>
      <c r="AM294">
        <v>0</v>
      </c>
      <c r="AN294">
        <v>0</v>
      </c>
      <c r="AO294">
        <v>0</v>
      </c>
      <c r="AP294">
        <v>0</v>
      </c>
      <c r="AQ294">
        <v>0</v>
      </c>
      <c r="AR294">
        <v>0</v>
      </c>
      <c r="AS294">
        <v>0</v>
      </c>
      <c r="AT294">
        <v>0</v>
      </c>
      <c r="AU294">
        <v>1</v>
      </c>
      <c r="AV294">
        <v>0</v>
      </c>
      <c r="AW294">
        <v>0</v>
      </c>
      <c r="AX294">
        <v>0</v>
      </c>
      <c r="AY294">
        <v>0</v>
      </c>
      <c r="AZ294">
        <v>1</v>
      </c>
      <c r="BA294">
        <v>1</v>
      </c>
      <c r="BB294">
        <v>0</v>
      </c>
      <c r="BC294">
        <v>1</v>
      </c>
      <c r="BD294">
        <v>0</v>
      </c>
      <c r="BE294">
        <v>0</v>
      </c>
      <c r="BF294">
        <v>1</v>
      </c>
      <c r="BG294">
        <v>0</v>
      </c>
      <c r="BH294">
        <v>0</v>
      </c>
      <c r="BI294">
        <v>0</v>
      </c>
      <c r="BJ294">
        <v>0</v>
      </c>
      <c r="BK294">
        <v>0</v>
      </c>
      <c r="BL294">
        <v>1</v>
      </c>
      <c r="BM294">
        <v>0</v>
      </c>
      <c r="BN294">
        <v>1</v>
      </c>
      <c r="BO294">
        <v>0</v>
      </c>
      <c r="BP294">
        <v>0</v>
      </c>
      <c r="BQ294">
        <v>0</v>
      </c>
      <c r="BR294">
        <v>0</v>
      </c>
      <c r="BS294">
        <v>1</v>
      </c>
      <c r="BT294" s="10">
        <v>0</v>
      </c>
      <c r="BU294">
        <v>-4.2648743800000002</v>
      </c>
      <c r="BV294">
        <v>0.17994256</v>
      </c>
      <c r="BW294">
        <v>2.5512239999999999E-2</v>
      </c>
      <c r="BX294">
        <v>1.7140852600000001</v>
      </c>
      <c r="BY294">
        <v>1.2451467300000001</v>
      </c>
      <c r="BZ294">
        <v>4.38303536</v>
      </c>
      <c r="CA294">
        <v>1.0542348399999999</v>
      </c>
      <c r="CB294">
        <v>2.36271349</v>
      </c>
      <c r="CC294">
        <v>0</v>
      </c>
      <c r="CD294">
        <v>1.26633956</v>
      </c>
      <c r="CE294">
        <v>1.2966537600000001</v>
      </c>
      <c r="CF294">
        <v>-0.34830556000000001</v>
      </c>
      <c r="CG294">
        <v>0.60595251999999999</v>
      </c>
      <c r="CH294">
        <v>-0.27080598</v>
      </c>
      <c r="CI294">
        <v>0.69837139000000004</v>
      </c>
      <c r="CJ294">
        <v>2.3914729999999999E-2</v>
      </c>
      <c r="CK294">
        <v>-0.35324707</v>
      </c>
      <c r="CL294">
        <v>-4.8291489999999999E-2</v>
      </c>
      <c r="CM294">
        <v>0.58076517999999999</v>
      </c>
      <c r="CN294">
        <v>0.72541518999999999</v>
      </c>
      <c r="CO294">
        <v>-0.20022939000000001</v>
      </c>
      <c r="CP294">
        <v>-0.43475793000000001</v>
      </c>
      <c r="CQ294">
        <v>0.34422587999999998</v>
      </c>
      <c r="CR294">
        <v>-0.48495226000000002</v>
      </c>
      <c r="CS294">
        <v>0.18250256000000001</v>
      </c>
      <c r="CT294">
        <v>-0.16623276000000001</v>
      </c>
      <c r="CU294">
        <v>-9.4743999999999995E-2</v>
      </c>
      <c r="CV294">
        <v>-1.1689752</v>
      </c>
      <c r="CW294">
        <v>-0.52188942000000005</v>
      </c>
      <c r="CX294">
        <v>0.65815442999999996</v>
      </c>
      <c r="CY294">
        <v>9.3649330000000003E-2</v>
      </c>
      <c r="CZ294">
        <v>-0.16819777</v>
      </c>
      <c r="DA294">
        <v>-0.25450494000000001</v>
      </c>
      <c r="DB294">
        <v>0.25513289</v>
      </c>
      <c r="DC294">
        <v>2.5920289999999999E-2</v>
      </c>
      <c r="DD294">
        <v>-2.5292350000000002E-2</v>
      </c>
      <c r="DE294">
        <v>0.26950531</v>
      </c>
      <c r="DF294">
        <v>-0.26887736000000001</v>
      </c>
      <c r="DG294">
        <v>0.1029841</v>
      </c>
      <c r="DH294">
        <v>-0.10235616</v>
      </c>
      <c r="DI294">
        <v>-0.19042195000000001</v>
      </c>
      <c r="DJ294">
        <v>7.7531719999999998E-2</v>
      </c>
      <c r="DK294">
        <v>-0.19522661999999999</v>
      </c>
      <c r="DL294">
        <v>-0.13095082</v>
      </c>
      <c r="DM294">
        <v>-6.0513240000000003E-2</v>
      </c>
      <c r="DN294">
        <v>0.50020885000000004</v>
      </c>
      <c r="DO294">
        <v>0.35778246000000002</v>
      </c>
      <c r="DP294">
        <v>-0.64273818000000005</v>
      </c>
      <c r="DQ294">
        <v>0.94671483000000001</v>
      </c>
      <c r="DR294">
        <v>-0.66113116000000005</v>
      </c>
      <c r="DS294">
        <v>7.7932630000000003E-2</v>
      </c>
      <c r="DT294">
        <v>-0.79014932000000004</v>
      </c>
      <c r="DU294">
        <v>1.3610861400000001</v>
      </c>
      <c r="DV294" s="10">
        <v>-0.64824150000000003</v>
      </c>
      <c r="DW294" s="8" t="s">
        <v>1688</v>
      </c>
      <c r="DX294" t="s">
        <v>1689</v>
      </c>
      <c r="DY294" s="10" t="s">
        <v>1187</v>
      </c>
      <c r="DZ294" s="20">
        <v>35228</v>
      </c>
      <c r="EA294" s="21">
        <v>36349</v>
      </c>
      <c r="EB294" t="s">
        <v>1690</v>
      </c>
      <c r="EC294" s="22">
        <v>45009</v>
      </c>
      <c r="ED294" t="b">
        <f t="shared" si="13"/>
        <v>0</v>
      </c>
    </row>
    <row r="295" spans="1:134" x14ac:dyDescent="0.2">
      <c r="A295" s="8" t="s">
        <v>1691</v>
      </c>
      <c r="B295" s="8" t="s">
        <v>127</v>
      </c>
      <c r="C295" s="8" t="s">
        <v>245</v>
      </c>
      <c r="D295" s="2" t="s">
        <v>1692</v>
      </c>
      <c r="E295" s="4">
        <v>0.25228016096241601</v>
      </c>
      <c r="F295" s="28" t="b">
        <v>0</v>
      </c>
      <c r="G295" s="29">
        <f t="shared" si="14"/>
        <v>0.65009699091900508</v>
      </c>
      <c r="H295" s="5" t="b">
        <f t="shared" si="12"/>
        <v>1</v>
      </c>
      <c r="I295" s="8">
        <v>42</v>
      </c>
      <c r="J295">
        <v>2</v>
      </c>
      <c r="K295">
        <v>38</v>
      </c>
      <c r="L295">
        <v>2281</v>
      </c>
      <c r="M295">
        <v>10</v>
      </c>
      <c r="N295">
        <v>2</v>
      </c>
      <c r="O295">
        <v>6.14008048120811</v>
      </c>
      <c r="P295">
        <v>2</v>
      </c>
      <c r="Q295">
        <v>4</v>
      </c>
      <c r="R295">
        <v>2</v>
      </c>
      <c r="S295" s="10">
        <v>81</v>
      </c>
      <c r="T295" s="8">
        <v>-1.0558650859609</v>
      </c>
      <c r="U295">
        <v>1.0203643463482399</v>
      </c>
      <c r="V295">
        <v>1.4235138450326601</v>
      </c>
      <c r="W295">
        <v>0.91242789073155195</v>
      </c>
      <c r="X295">
        <v>1.61793620170542</v>
      </c>
      <c r="Y295">
        <v>-0.70788554533318204</v>
      </c>
      <c r="Z295">
        <v>-1.5255603263787101</v>
      </c>
      <c r="AA295">
        <v>-0.70092886045385905</v>
      </c>
      <c r="AB295">
        <v>0.68128349962791002</v>
      </c>
      <c r="AC295">
        <v>-0.68484317603607703</v>
      </c>
      <c r="AD295" s="10">
        <v>1.3598942275607699</v>
      </c>
      <c r="AE295" s="8">
        <v>0</v>
      </c>
      <c r="AF295">
        <v>0</v>
      </c>
      <c r="AG295">
        <v>1</v>
      </c>
      <c r="AH295">
        <v>0</v>
      </c>
      <c r="AI295">
        <v>0</v>
      </c>
      <c r="AJ295">
        <v>0</v>
      </c>
      <c r="AK295">
        <v>0</v>
      </c>
      <c r="AL295">
        <v>0</v>
      </c>
      <c r="AM295">
        <v>0</v>
      </c>
      <c r="AN295">
        <v>0</v>
      </c>
      <c r="AO295">
        <v>0</v>
      </c>
      <c r="AP295">
        <v>0</v>
      </c>
      <c r="AQ295">
        <v>0</v>
      </c>
      <c r="AR295">
        <v>0</v>
      </c>
      <c r="AS295">
        <v>0</v>
      </c>
      <c r="AT295">
        <v>0</v>
      </c>
      <c r="AU295">
        <v>0</v>
      </c>
      <c r="AV295">
        <v>0</v>
      </c>
      <c r="AW295">
        <v>0</v>
      </c>
      <c r="AX295">
        <v>0</v>
      </c>
      <c r="AY295">
        <v>1</v>
      </c>
      <c r="AZ295">
        <v>0</v>
      </c>
      <c r="BA295">
        <v>0</v>
      </c>
      <c r="BB295">
        <v>1</v>
      </c>
      <c r="BC295">
        <v>1</v>
      </c>
      <c r="BD295">
        <v>0</v>
      </c>
      <c r="BE295">
        <v>0</v>
      </c>
      <c r="BF295">
        <v>1</v>
      </c>
      <c r="BG295">
        <v>0</v>
      </c>
      <c r="BH295">
        <v>1</v>
      </c>
      <c r="BI295">
        <v>0</v>
      </c>
      <c r="BJ295">
        <v>0</v>
      </c>
      <c r="BK295">
        <v>0</v>
      </c>
      <c r="BL295">
        <v>0</v>
      </c>
      <c r="BM295">
        <v>0</v>
      </c>
      <c r="BN295">
        <v>1</v>
      </c>
      <c r="BO295">
        <v>0</v>
      </c>
      <c r="BP295">
        <v>0</v>
      </c>
      <c r="BQ295">
        <v>0</v>
      </c>
      <c r="BR295">
        <v>1</v>
      </c>
      <c r="BS295">
        <v>0</v>
      </c>
      <c r="BT295" s="10">
        <v>0</v>
      </c>
      <c r="BU295">
        <v>-4.2648743800000002</v>
      </c>
      <c r="BV295">
        <v>0.17994256</v>
      </c>
      <c r="BW295">
        <v>2.5512239999999999E-2</v>
      </c>
      <c r="BX295">
        <v>1.7140852600000001</v>
      </c>
      <c r="BY295">
        <v>1.2451467300000001</v>
      </c>
      <c r="BZ295">
        <v>4.38303536</v>
      </c>
      <c r="CA295">
        <v>1.0542348399999999</v>
      </c>
      <c r="CB295">
        <v>2.36271349</v>
      </c>
      <c r="CC295">
        <v>0</v>
      </c>
      <c r="CD295">
        <v>1.26633956</v>
      </c>
      <c r="CE295">
        <v>1.2966537600000001</v>
      </c>
      <c r="CF295">
        <v>-0.34830556000000001</v>
      </c>
      <c r="CG295">
        <v>0.60595251999999999</v>
      </c>
      <c r="CH295">
        <v>-0.27080598</v>
      </c>
      <c r="CI295">
        <v>0.69837139000000004</v>
      </c>
      <c r="CJ295">
        <v>2.3914729999999999E-2</v>
      </c>
      <c r="CK295">
        <v>-0.35324707</v>
      </c>
      <c r="CL295">
        <v>-4.8291489999999999E-2</v>
      </c>
      <c r="CM295">
        <v>0.58076517999999999</v>
      </c>
      <c r="CN295">
        <v>0.72541518999999999</v>
      </c>
      <c r="CO295">
        <v>-0.20022939000000001</v>
      </c>
      <c r="CP295">
        <v>-0.43475793000000001</v>
      </c>
      <c r="CQ295">
        <v>0.34422587999999998</v>
      </c>
      <c r="CR295">
        <v>-0.48495226000000002</v>
      </c>
      <c r="CS295">
        <v>0.18250256000000001</v>
      </c>
      <c r="CT295">
        <v>-0.16623276000000001</v>
      </c>
      <c r="CU295">
        <v>-9.4743999999999995E-2</v>
      </c>
      <c r="CV295">
        <v>-1.1689752</v>
      </c>
      <c r="CW295">
        <v>-0.52188942000000005</v>
      </c>
      <c r="CX295">
        <v>0.65815442999999996</v>
      </c>
      <c r="CY295">
        <v>9.3649330000000003E-2</v>
      </c>
      <c r="CZ295">
        <v>-0.16819777</v>
      </c>
      <c r="DA295">
        <v>-0.25450494000000001</v>
      </c>
      <c r="DB295">
        <v>0.25513289</v>
      </c>
      <c r="DC295">
        <v>2.5920289999999999E-2</v>
      </c>
      <c r="DD295">
        <v>-2.5292350000000002E-2</v>
      </c>
      <c r="DE295">
        <v>0.26950531</v>
      </c>
      <c r="DF295">
        <v>-0.26887736000000001</v>
      </c>
      <c r="DG295">
        <v>0.1029841</v>
      </c>
      <c r="DH295">
        <v>-0.10235616</v>
      </c>
      <c r="DI295">
        <v>-0.19042195000000001</v>
      </c>
      <c r="DJ295">
        <v>7.7531719999999998E-2</v>
      </c>
      <c r="DK295">
        <v>-0.19522661999999999</v>
      </c>
      <c r="DL295">
        <v>-0.13095082</v>
      </c>
      <c r="DM295">
        <v>-6.0513240000000003E-2</v>
      </c>
      <c r="DN295">
        <v>0.50020885000000004</v>
      </c>
      <c r="DO295">
        <v>0.35778246000000002</v>
      </c>
      <c r="DP295">
        <v>-0.64273818000000005</v>
      </c>
      <c r="DQ295">
        <v>0.94671483000000001</v>
      </c>
      <c r="DR295">
        <v>-0.66113116000000005</v>
      </c>
      <c r="DS295">
        <v>7.7932630000000003E-2</v>
      </c>
      <c r="DT295">
        <v>-0.79014932000000004</v>
      </c>
      <c r="DU295">
        <v>1.3610861400000001</v>
      </c>
      <c r="DV295" s="10">
        <v>-0.64824150000000003</v>
      </c>
      <c r="DW295" s="8" t="s">
        <v>1693</v>
      </c>
      <c r="DX295" t="s">
        <v>1694</v>
      </c>
      <c r="DY295" s="10" t="s">
        <v>231</v>
      </c>
      <c r="DZ295" s="20">
        <v>34958</v>
      </c>
      <c r="EA295" s="21">
        <v>35477</v>
      </c>
      <c r="EB295" t="s">
        <v>1695</v>
      </c>
      <c r="EC295" s="22">
        <v>45207</v>
      </c>
      <c r="ED295" t="b">
        <f t="shared" si="13"/>
        <v>0</v>
      </c>
    </row>
    <row r="296" spans="1:134" x14ac:dyDescent="0.2">
      <c r="A296" s="8" t="s">
        <v>1696</v>
      </c>
      <c r="B296" s="8" t="s">
        <v>127</v>
      </c>
      <c r="C296" s="8" t="s">
        <v>363</v>
      </c>
      <c r="D296" s="2" t="s">
        <v>1697</v>
      </c>
      <c r="E296" s="4">
        <v>0.47032965009807898</v>
      </c>
      <c r="F296" s="28" t="b">
        <v>0</v>
      </c>
      <c r="G296" s="29">
        <f t="shared" si="14"/>
        <v>1.1606166850773277E-3</v>
      </c>
      <c r="H296" s="5" t="b">
        <f t="shared" si="12"/>
        <v>0</v>
      </c>
      <c r="I296" s="8">
        <v>68</v>
      </c>
      <c r="J296">
        <v>1</v>
      </c>
      <c r="K296">
        <v>25</v>
      </c>
      <c r="L296">
        <v>3598</v>
      </c>
      <c r="M296">
        <v>3</v>
      </c>
      <c r="N296">
        <v>4</v>
      </c>
      <c r="O296">
        <v>15.9981583823729</v>
      </c>
      <c r="P296">
        <v>1</v>
      </c>
      <c r="Q296">
        <v>5</v>
      </c>
      <c r="R296">
        <v>1</v>
      </c>
      <c r="S296" s="10">
        <v>67.8</v>
      </c>
      <c r="T296" s="8">
        <v>1.3865274616354899</v>
      </c>
      <c r="U296">
        <v>7.5957643648752104E-3</v>
      </c>
      <c r="V296">
        <v>-0.25614850898817798</v>
      </c>
      <c r="W296">
        <v>2.4477226506232701</v>
      </c>
      <c r="X296">
        <v>-0.60931127360194304</v>
      </c>
      <c r="Y296">
        <v>0.68524713920936597</v>
      </c>
      <c r="Z296">
        <v>-1.18633701001488</v>
      </c>
      <c r="AA296">
        <v>-1.4107302381286499</v>
      </c>
      <c r="AB296">
        <v>1.4079858992310099</v>
      </c>
      <c r="AC296">
        <v>-1.38724643350897</v>
      </c>
      <c r="AD296" s="10">
        <v>-1.48827773654905</v>
      </c>
      <c r="AE296" s="8">
        <v>0</v>
      </c>
      <c r="AF296">
        <v>0</v>
      </c>
      <c r="AG296">
        <v>0</v>
      </c>
      <c r="AH296">
        <v>0</v>
      </c>
      <c r="AI296">
        <v>1</v>
      </c>
      <c r="AJ296">
        <v>0</v>
      </c>
      <c r="AK296">
        <v>0</v>
      </c>
      <c r="AL296">
        <v>0</v>
      </c>
      <c r="AM296">
        <v>0</v>
      </c>
      <c r="AN296">
        <v>0</v>
      </c>
      <c r="AO296">
        <v>0</v>
      </c>
      <c r="AP296">
        <v>0</v>
      </c>
      <c r="AQ296">
        <v>0</v>
      </c>
      <c r="AR296">
        <v>0</v>
      </c>
      <c r="AS296">
        <v>0</v>
      </c>
      <c r="AT296">
        <v>0</v>
      </c>
      <c r="AU296">
        <v>0</v>
      </c>
      <c r="AV296">
        <v>0</v>
      </c>
      <c r="AW296">
        <v>0</v>
      </c>
      <c r="AX296">
        <v>0</v>
      </c>
      <c r="AY296">
        <v>1</v>
      </c>
      <c r="AZ296">
        <v>0</v>
      </c>
      <c r="BA296">
        <v>1</v>
      </c>
      <c r="BB296">
        <v>0</v>
      </c>
      <c r="BC296">
        <v>0</v>
      </c>
      <c r="BD296">
        <v>1</v>
      </c>
      <c r="BE296">
        <v>1</v>
      </c>
      <c r="BF296">
        <v>0</v>
      </c>
      <c r="BG296">
        <v>0</v>
      </c>
      <c r="BH296">
        <v>1</v>
      </c>
      <c r="BI296">
        <v>0</v>
      </c>
      <c r="BJ296">
        <v>0</v>
      </c>
      <c r="BK296">
        <v>0</v>
      </c>
      <c r="BL296">
        <v>0</v>
      </c>
      <c r="BM296">
        <v>1</v>
      </c>
      <c r="BN296">
        <v>0</v>
      </c>
      <c r="BO296">
        <v>0</v>
      </c>
      <c r="BP296">
        <v>0</v>
      </c>
      <c r="BQ296">
        <v>0</v>
      </c>
      <c r="BR296">
        <v>1</v>
      </c>
      <c r="BS296">
        <v>0</v>
      </c>
      <c r="BT296" s="10">
        <v>0</v>
      </c>
      <c r="BU296">
        <v>-4.2648743800000002</v>
      </c>
      <c r="BV296">
        <v>0.17994256</v>
      </c>
      <c r="BW296">
        <v>2.5512239999999999E-2</v>
      </c>
      <c r="BX296">
        <v>1.7140852600000001</v>
      </c>
      <c r="BY296">
        <v>1.2451467300000001</v>
      </c>
      <c r="BZ296">
        <v>4.38303536</v>
      </c>
      <c r="CA296">
        <v>1.0542348399999999</v>
      </c>
      <c r="CB296">
        <v>2.36271349</v>
      </c>
      <c r="CC296">
        <v>0</v>
      </c>
      <c r="CD296">
        <v>1.26633956</v>
      </c>
      <c r="CE296">
        <v>1.2966537600000001</v>
      </c>
      <c r="CF296">
        <v>-0.34830556000000001</v>
      </c>
      <c r="CG296">
        <v>0.60595251999999999</v>
      </c>
      <c r="CH296">
        <v>-0.27080598</v>
      </c>
      <c r="CI296">
        <v>0.69837139000000004</v>
      </c>
      <c r="CJ296">
        <v>2.3914729999999999E-2</v>
      </c>
      <c r="CK296">
        <v>-0.35324707</v>
      </c>
      <c r="CL296">
        <v>-4.8291489999999999E-2</v>
      </c>
      <c r="CM296">
        <v>0.58076517999999999</v>
      </c>
      <c r="CN296">
        <v>0.72541518999999999</v>
      </c>
      <c r="CO296">
        <v>-0.20022939000000001</v>
      </c>
      <c r="CP296">
        <v>-0.43475793000000001</v>
      </c>
      <c r="CQ296">
        <v>0.34422587999999998</v>
      </c>
      <c r="CR296">
        <v>-0.48495226000000002</v>
      </c>
      <c r="CS296">
        <v>0.18250256000000001</v>
      </c>
      <c r="CT296">
        <v>-0.16623276000000001</v>
      </c>
      <c r="CU296">
        <v>-9.4743999999999995E-2</v>
      </c>
      <c r="CV296">
        <v>-1.1689752</v>
      </c>
      <c r="CW296">
        <v>-0.52188942000000005</v>
      </c>
      <c r="CX296">
        <v>0.65815442999999996</v>
      </c>
      <c r="CY296">
        <v>9.3649330000000003E-2</v>
      </c>
      <c r="CZ296">
        <v>-0.16819777</v>
      </c>
      <c r="DA296">
        <v>-0.25450494000000001</v>
      </c>
      <c r="DB296">
        <v>0.25513289</v>
      </c>
      <c r="DC296">
        <v>2.5920289999999999E-2</v>
      </c>
      <c r="DD296">
        <v>-2.5292350000000002E-2</v>
      </c>
      <c r="DE296">
        <v>0.26950531</v>
      </c>
      <c r="DF296">
        <v>-0.26887736000000001</v>
      </c>
      <c r="DG296">
        <v>0.1029841</v>
      </c>
      <c r="DH296">
        <v>-0.10235616</v>
      </c>
      <c r="DI296">
        <v>-0.19042195000000001</v>
      </c>
      <c r="DJ296">
        <v>7.7531719999999998E-2</v>
      </c>
      <c r="DK296">
        <v>-0.19522661999999999</v>
      </c>
      <c r="DL296">
        <v>-0.13095082</v>
      </c>
      <c r="DM296">
        <v>-6.0513240000000003E-2</v>
      </c>
      <c r="DN296">
        <v>0.50020885000000004</v>
      </c>
      <c r="DO296">
        <v>0.35778246000000002</v>
      </c>
      <c r="DP296">
        <v>-0.64273818000000005</v>
      </c>
      <c r="DQ296">
        <v>0.94671483000000001</v>
      </c>
      <c r="DR296">
        <v>-0.66113116000000005</v>
      </c>
      <c r="DS296">
        <v>7.7932630000000003E-2</v>
      </c>
      <c r="DT296">
        <v>-0.79014932000000004</v>
      </c>
      <c r="DU296">
        <v>1.3610861400000001</v>
      </c>
      <c r="DV296" s="10">
        <v>-0.64824150000000003</v>
      </c>
      <c r="DW296" s="8" t="s">
        <v>1698</v>
      </c>
      <c r="DX296" t="s">
        <v>1699</v>
      </c>
      <c r="DY296" s="10" t="s">
        <v>348</v>
      </c>
      <c r="DZ296" s="20">
        <v>36396</v>
      </c>
      <c r="EA296" s="21">
        <v>38528</v>
      </c>
      <c r="EB296" t="s">
        <v>1700</v>
      </c>
      <c r="EC296" s="22">
        <v>44760</v>
      </c>
      <c r="ED296" t="b">
        <f t="shared" si="13"/>
        <v>1</v>
      </c>
    </row>
    <row r="297" spans="1:134" x14ac:dyDescent="0.2">
      <c r="A297" s="8" t="s">
        <v>1701</v>
      </c>
      <c r="B297" s="8" t="s">
        <v>119</v>
      </c>
      <c r="C297" s="8" t="s">
        <v>147</v>
      </c>
      <c r="D297" s="2" t="s">
        <v>1702</v>
      </c>
      <c r="E297" s="4">
        <v>0.381081482866298</v>
      </c>
      <c r="F297" s="28" t="b">
        <v>0</v>
      </c>
      <c r="G297" s="29">
        <f t="shared" si="14"/>
        <v>0.11617799860227825</v>
      </c>
      <c r="H297" s="5" t="b">
        <f t="shared" si="12"/>
        <v>0</v>
      </c>
      <c r="I297" s="8">
        <v>70</v>
      </c>
      <c r="J297">
        <v>0</v>
      </c>
      <c r="K297">
        <v>40</v>
      </c>
      <c r="L297">
        <v>2129</v>
      </c>
      <c r="M297">
        <v>7</v>
      </c>
      <c r="N297">
        <v>1</v>
      </c>
      <c r="O297">
        <v>22.207408099815801</v>
      </c>
      <c r="P297">
        <v>1</v>
      </c>
      <c r="Q297">
        <v>4</v>
      </c>
      <c r="R297">
        <v>3</v>
      </c>
      <c r="S297" s="10">
        <v>78.8</v>
      </c>
      <c r="T297" s="8">
        <v>1.5744038114505901</v>
      </c>
      <c r="U297">
        <v>-1.00517281761849</v>
      </c>
      <c r="V297">
        <v>1.6819234379589401</v>
      </c>
      <c r="W297">
        <v>0.73523365876227098</v>
      </c>
      <c r="X297">
        <v>0.66340156943083595</v>
      </c>
      <c r="Y297">
        <v>-1.4044518876044501</v>
      </c>
      <c r="Z297">
        <v>-0.97267240902474394</v>
      </c>
      <c r="AA297">
        <v>-1.4107302381286499</v>
      </c>
      <c r="AB297">
        <v>0.68128349962791002</v>
      </c>
      <c r="AC297">
        <v>1.7560081436822399E-2</v>
      </c>
      <c r="AD297" s="10">
        <v>0.88519890020913194</v>
      </c>
      <c r="AE297" s="8">
        <v>1</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1</v>
      </c>
      <c r="AZ297">
        <v>0</v>
      </c>
      <c r="BA297">
        <v>0</v>
      </c>
      <c r="BB297">
        <v>1</v>
      </c>
      <c r="BC297">
        <v>0</v>
      </c>
      <c r="BD297">
        <v>1</v>
      </c>
      <c r="BE297">
        <v>0</v>
      </c>
      <c r="BF297">
        <v>1</v>
      </c>
      <c r="BG297">
        <v>1</v>
      </c>
      <c r="BH297">
        <v>0</v>
      </c>
      <c r="BI297">
        <v>0</v>
      </c>
      <c r="BJ297">
        <v>0</v>
      </c>
      <c r="BK297">
        <v>0</v>
      </c>
      <c r="BL297">
        <v>0</v>
      </c>
      <c r="BM297">
        <v>0</v>
      </c>
      <c r="BN297">
        <v>1</v>
      </c>
      <c r="BO297">
        <v>0</v>
      </c>
      <c r="BP297">
        <v>0</v>
      </c>
      <c r="BQ297">
        <v>0</v>
      </c>
      <c r="BR297">
        <v>0</v>
      </c>
      <c r="BS297">
        <v>0</v>
      </c>
      <c r="BT297" s="10">
        <v>1</v>
      </c>
      <c r="BU297">
        <v>-4.2648743800000002</v>
      </c>
      <c r="BV297">
        <v>0.17994256</v>
      </c>
      <c r="BW297">
        <v>2.5512239999999999E-2</v>
      </c>
      <c r="BX297">
        <v>1.7140852600000001</v>
      </c>
      <c r="BY297">
        <v>1.2451467300000001</v>
      </c>
      <c r="BZ297">
        <v>4.38303536</v>
      </c>
      <c r="CA297">
        <v>1.0542348399999999</v>
      </c>
      <c r="CB297">
        <v>2.36271349</v>
      </c>
      <c r="CC297">
        <v>0</v>
      </c>
      <c r="CD297">
        <v>1.26633956</v>
      </c>
      <c r="CE297">
        <v>1.2966537600000001</v>
      </c>
      <c r="CF297">
        <v>-0.34830556000000001</v>
      </c>
      <c r="CG297">
        <v>0.60595251999999999</v>
      </c>
      <c r="CH297">
        <v>-0.27080598</v>
      </c>
      <c r="CI297">
        <v>0.69837139000000004</v>
      </c>
      <c r="CJ297">
        <v>2.3914729999999999E-2</v>
      </c>
      <c r="CK297">
        <v>-0.35324707</v>
      </c>
      <c r="CL297">
        <v>-4.8291489999999999E-2</v>
      </c>
      <c r="CM297">
        <v>0.58076517999999999</v>
      </c>
      <c r="CN297">
        <v>0.72541518999999999</v>
      </c>
      <c r="CO297">
        <v>-0.20022939000000001</v>
      </c>
      <c r="CP297">
        <v>-0.43475793000000001</v>
      </c>
      <c r="CQ297">
        <v>0.34422587999999998</v>
      </c>
      <c r="CR297">
        <v>-0.48495226000000002</v>
      </c>
      <c r="CS297">
        <v>0.18250256000000001</v>
      </c>
      <c r="CT297">
        <v>-0.16623276000000001</v>
      </c>
      <c r="CU297">
        <v>-9.4743999999999995E-2</v>
      </c>
      <c r="CV297">
        <v>-1.1689752</v>
      </c>
      <c r="CW297">
        <v>-0.52188942000000005</v>
      </c>
      <c r="CX297">
        <v>0.65815442999999996</v>
      </c>
      <c r="CY297">
        <v>9.3649330000000003E-2</v>
      </c>
      <c r="CZ297">
        <v>-0.16819777</v>
      </c>
      <c r="DA297">
        <v>-0.25450494000000001</v>
      </c>
      <c r="DB297">
        <v>0.25513289</v>
      </c>
      <c r="DC297">
        <v>2.5920289999999999E-2</v>
      </c>
      <c r="DD297">
        <v>-2.5292350000000002E-2</v>
      </c>
      <c r="DE297">
        <v>0.26950531</v>
      </c>
      <c r="DF297">
        <v>-0.26887736000000001</v>
      </c>
      <c r="DG297">
        <v>0.1029841</v>
      </c>
      <c r="DH297">
        <v>-0.10235616</v>
      </c>
      <c r="DI297">
        <v>-0.19042195000000001</v>
      </c>
      <c r="DJ297">
        <v>7.7531719999999998E-2</v>
      </c>
      <c r="DK297">
        <v>-0.19522661999999999</v>
      </c>
      <c r="DL297">
        <v>-0.13095082</v>
      </c>
      <c r="DM297">
        <v>-6.0513240000000003E-2</v>
      </c>
      <c r="DN297">
        <v>0.50020885000000004</v>
      </c>
      <c r="DO297">
        <v>0.35778246000000002</v>
      </c>
      <c r="DP297">
        <v>-0.64273818000000005</v>
      </c>
      <c r="DQ297">
        <v>0.94671483000000001</v>
      </c>
      <c r="DR297">
        <v>-0.66113116000000005</v>
      </c>
      <c r="DS297">
        <v>7.7932630000000003E-2</v>
      </c>
      <c r="DT297">
        <v>-0.79014932000000004</v>
      </c>
      <c r="DU297">
        <v>1.3610861400000001</v>
      </c>
      <c r="DV297" s="10">
        <v>-0.64824150000000003</v>
      </c>
      <c r="DW297" s="8" t="s">
        <v>1703</v>
      </c>
      <c r="DX297" t="s">
        <v>1704</v>
      </c>
      <c r="DY297" s="10" t="s">
        <v>1478</v>
      </c>
      <c r="DZ297" s="20">
        <v>37923</v>
      </c>
      <c r="EA297" s="21">
        <v>39365</v>
      </c>
      <c r="EB297" t="s">
        <v>944</v>
      </c>
      <c r="EC297" s="22">
        <v>45409</v>
      </c>
      <c r="ED297" t="b">
        <f t="shared" si="13"/>
        <v>1</v>
      </c>
    </row>
    <row r="298" spans="1:134" x14ac:dyDescent="0.2">
      <c r="A298" s="8" t="s">
        <v>1705</v>
      </c>
      <c r="B298" s="8" t="s">
        <v>119</v>
      </c>
      <c r="C298" s="8" t="s">
        <v>147</v>
      </c>
      <c r="D298" s="2" t="s">
        <v>1706</v>
      </c>
      <c r="E298" s="4">
        <v>0.57301865109787697</v>
      </c>
      <c r="F298" s="28" t="b">
        <v>0</v>
      </c>
      <c r="G298" s="29">
        <f t="shared" si="14"/>
        <v>5.0737140589492952E-7</v>
      </c>
      <c r="H298" s="5" t="b">
        <f t="shared" si="12"/>
        <v>0</v>
      </c>
      <c r="I298" s="8">
        <v>62</v>
      </c>
      <c r="J298">
        <v>1</v>
      </c>
      <c r="K298">
        <v>14</v>
      </c>
      <c r="L298">
        <v>905</v>
      </c>
      <c r="M298">
        <v>1</v>
      </c>
      <c r="N298">
        <v>1</v>
      </c>
      <c r="O298">
        <v>53.634325548938797</v>
      </c>
      <c r="P298">
        <v>5</v>
      </c>
      <c r="Q298">
        <v>3</v>
      </c>
      <c r="R298">
        <v>3</v>
      </c>
      <c r="S298" s="10">
        <v>67.7</v>
      </c>
      <c r="T298" s="8">
        <v>0.82289841219016902</v>
      </c>
      <c r="U298">
        <v>7.5957643648752104E-3</v>
      </c>
      <c r="V298">
        <v>-1.6774012700827301</v>
      </c>
      <c r="W298">
        <v>-0.69164620920088105</v>
      </c>
      <c r="X298">
        <v>-1.2456676951183301</v>
      </c>
      <c r="Y298">
        <v>-1.4044518876044501</v>
      </c>
      <c r="Z298">
        <v>0.108749676199799</v>
      </c>
      <c r="AA298">
        <v>1.4284752725705201</v>
      </c>
      <c r="AB298">
        <v>-4.5418899975194001E-2</v>
      </c>
      <c r="AC298">
        <v>1.7560081436822399E-2</v>
      </c>
      <c r="AD298" s="10">
        <v>-1.5098547968832201</v>
      </c>
      <c r="AE298" s="8">
        <v>0</v>
      </c>
      <c r="AF298">
        <v>0</v>
      </c>
      <c r="AG298">
        <v>0</v>
      </c>
      <c r="AH298">
        <v>0</v>
      </c>
      <c r="AI298">
        <v>0</v>
      </c>
      <c r="AJ298">
        <v>0</v>
      </c>
      <c r="AK298">
        <v>0</v>
      </c>
      <c r="AL298">
        <v>0</v>
      </c>
      <c r="AM298">
        <v>0</v>
      </c>
      <c r="AN298">
        <v>0</v>
      </c>
      <c r="AO298">
        <v>0</v>
      </c>
      <c r="AP298">
        <v>0</v>
      </c>
      <c r="AQ298">
        <v>0</v>
      </c>
      <c r="AR298">
        <v>0</v>
      </c>
      <c r="AS298">
        <v>0</v>
      </c>
      <c r="AT298">
        <v>0</v>
      </c>
      <c r="AU298">
        <v>0</v>
      </c>
      <c r="AV298">
        <v>0</v>
      </c>
      <c r="AW298">
        <v>1</v>
      </c>
      <c r="AX298">
        <v>0</v>
      </c>
      <c r="AY298">
        <v>1</v>
      </c>
      <c r="AZ298">
        <v>0</v>
      </c>
      <c r="BA298">
        <v>1</v>
      </c>
      <c r="BB298">
        <v>0</v>
      </c>
      <c r="BC298">
        <v>1</v>
      </c>
      <c r="BD298">
        <v>0</v>
      </c>
      <c r="BE298">
        <v>0</v>
      </c>
      <c r="BF298">
        <v>1</v>
      </c>
      <c r="BG298">
        <v>1</v>
      </c>
      <c r="BH298">
        <v>0</v>
      </c>
      <c r="BI298">
        <v>0</v>
      </c>
      <c r="BJ298">
        <v>0</v>
      </c>
      <c r="BK298">
        <v>0</v>
      </c>
      <c r="BL298">
        <v>0</v>
      </c>
      <c r="BM298">
        <v>1</v>
      </c>
      <c r="BN298">
        <v>0</v>
      </c>
      <c r="BO298">
        <v>0</v>
      </c>
      <c r="BP298">
        <v>0</v>
      </c>
      <c r="BQ298">
        <v>0</v>
      </c>
      <c r="BR298">
        <v>0</v>
      </c>
      <c r="BS298">
        <v>0</v>
      </c>
      <c r="BT298" s="10">
        <v>1</v>
      </c>
      <c r="BU298">
        <v>-4.2648743800000002</v>
      </c>
      <c r="BV298">
        <v>0.17994256</v>
      </c>
      <c r="BW298">
        <v>2.5512239999999999E-2</v>
      </c>
      <c r="BX298">
        <v>1.7140852600000001</v>
      </c>
      <c r="BY298">
        <v>1.2451467300000001</v>
      </c>
      <c r="BZ298">
        <v>4.38303536</v>
      </c>
      <c r="CA298">
        <v>1.0542348399999999</v>
      </c>
      <c r="CB298">
        <v>2.36271349</v>
      </c>
      <c r="CC298">
        <v>0</v>
      </c>
      <c r="CD298">
        <v>1.26633956</v>
      </c>
      <c r="CE298">
        <v>1.2966537600000001</v>
      </c>
      <c r="CF298">
        <v>-0.34830556000000001</v>
      </c>
      <c r="CG298">
        <v>0.60595251999999999</v>
      </c>
      <c r="CH298">
        <v>-0.27080598</v>
      </c>
      <c r="CI298">
        <v>0.69837139000000004</v>
      </c>
      <c r="CJ298">
        <v>2.3914729999999999E-2</v>
      </c>
      <c r="CK298">
        <v>-0.35324707</v>
      </c>
      <c r="CL298">
        <v>-4.8291489999999999E-2</v>
      </c>
      <c r="CM298">
        <v>0.58076517999999999</v>
      </c>
      <c r="CN298">
        <v>0.72541518999999999</v>
      </c>
      <c r="CO298">
        <v>-0.20022939000000001</v>
      </c>
      <c r="CP298">
        <v>-0.43475793000000001</v>
      </c>
      <c r="CQ298">
        <v>0.34422587999999998</v>
      </c>
      <c r="CR298">
        <v>-0.48495226000000002</v>
      </c>
      <c r="CS298">
        <v>0.18250256000000001</v>
      </c>
      <c r="CT298">
        <v>-0.16623276000000001</v>
      </c>
      <c r="CU298">
        <v>-9.4743999999999995E-2</v>
      </c>
      <c r="CV298">
        <v>-1.1689752</v>
      </c>
      <c r="CW298">
        <v>-0.52188942000000005</v>
      </c>
      <c r="CX298">
        <v>0.65815442999999996</v>
      </c>
      <c r="CY298">
        <v>9.3649330000000003E-2</v>
      </c>
      <c r="CZ298">
        <v>-0.16819777</v>
      </c>
      <c r="DA298">
        <v>-0.25450494000000001</v>
      </c>
      <c r="DB298">
        <v>0.25513289</v>
      </c>
      <c r="DC298">
        <v>2.5920289999999999E-2</v>
      </c>
      <c r="DD298">
        <v>-2.5292350000000002E-2</v>
      </c>
      <c r="DE298">
        <v>0.26950531</v>
      </c>
      <c r="DF298">
        <v>-0.26887736000000001</v>
      </c>
      <c r="DG298">
        <v>0.1029841</v>
      </c>
      <c r="DH298">
        <v>-0.10235616</v>
      </c>
      <c r="DI298">
        <v>-0.19042195000000001</v>
      </c>
      <c r="DJ298">
        <v>7.7531719999999998E-2</v>
      </c>
      <c r="DK298">
        <v>-0.19522661999999999</v>
      </c>
      <c r="DL298">
        <v>-0.13095082</v>
      </c>
      <c r="DM298">
        <v>-6.0513240000000003E-2</v>
      </c>
      <c r="DN298">
        <v>0.50020885000000004</v>
      </c>
      <c r="DO298">
        <v>0.35778246000000002</v>
      </c>
      <c r="DP298">
        <v>-0.64273818000000005</v>
      </c>
      <c r="DQ298">
        <v>0.94671483000000001</v>
      </c>
      <c r="DR298">
        <v>-0.66113116000000005</v>
      </c>
      <c r="DS298">
        <v>7.7932630000000003E-2</v>
      </c>
      <c r="DT298">
        <v>-0.79014932000000004</v>
      </c>
      <c r="DU298">
        <v>1.3610861400000001</v>
      </c>
      <c r="DV298" s="10">
        <v>-0.64824150000000003</v>
      </c>
      <c r="DW298" s="8" t="s">
        <v>1707</v>
      </c>
      <c r="DX298" t="s">
        <v>1708</v>
      </c>
      <c r="DY298" s="10" t="s">
        <v>571</v>
      </c>
      <c r="DZ298" s="20">
        <v>35614</v>
      </c>
      <c r="EA298" s="21">
        <v>35871</v>
      </c>
      <c r="EB298" t="s">
        <v>1709</v>
      </c>
      <c r="EC298" s="22">
        <v>44240</v>
      </c>
      <c r="ED298" t="b">
        <f t="shared" si="13"/>
        <v>1</v>
      </c>
    </row>
    <row r="299" spans="1:134" x14ac:dyDescent="0.2">
      <c r="A299" s="8" t="s">
        <v>1710</v>
      </c>
      <c r="B299" s="8" t="s">
        <v>168</v>
      </c>
      <c r="C299" s="8" t="s">
        <v>245</v>
      </c>
      <c r="D299" s="2" t="s">
        <v>1711</v>
      </c>
      <c r="E299" s="4">
        <v>0.53030513582640504</v>
      </c>
      <c r="F299" s="28" t="b">
        <v>0</v>
      </c>
      <c r="G299" s="29">
        <f t="shared" si="14"/>
        <v>1.2352303804858803E-2</v>
      </c>
      <c r="H299" s="5" t="b">
        <f t="shared" si="12"/>
        <v>0</v>
      </c>
      <c r="I299" s="8">
        <v>66</v>
      </c>
      <c r="J299">
        <v>2</v>
      </c>
      <c r="K299">
        <v>40</v>
      </c>
      <c r="L299">
        <v>602</v>
      </c>
      <c r="M299">
        <v>5</v>
      </c>
      <c r="N299">
        <v>3</v>
      </c>
      <c r="O299">
        <v>58.335901246536203</v>
      </c>
      <c r="P299">
        <v>5</v>
      </c>
      <c r="Q299">
        <v>2</v>
      </c>
      <c r="R299">
        <v>2</v>
      </c>
      <c r="S299" s="10">
        <v>72</v>
      </c>
      <c r="T299" s="8">
        <v>1.19865111182038</v>
      </c>
      <c r="U299">
        <v>1.0203643463482399</v>
      </c>
      <c r="V299">
        <v>1.6819234379589401</v>
      </c>
      <c r="W299">
        <v>-1.04486892161332</v>
      </c>
      <c r="X299">
        <v>2.70451479144465E-2</v>
      </c>
      <c r="Y299">
        <v>-1.13192030619081E-2</v>
      </c>
      <c r="Z299">
        <v>0.27053416565753702</v>
      </c>
      <c r="AA299">
        <v>1.4284752725705201</v>
      </c>
      <c r="AB299">
        <v>-0.772121299578298</v>
      </c>
      <c r="AC299">
        <v>-0.68484317603607703</v>
      </c>
      <c r="AD299" s="10">
        <v>-0.58204120251411195</v>
      </c>
      <c r="AE299" s="8">
        <v>0</v>
      </c>
      <c r="AF299">
        <v>0</v>
      </c>
      <c r="AG299">
        <v>0</v>
      </c>
      <c r="AH299">
        <v>0</v>
      </c>
      <c r="AI299">
        <v>0</v>
      </c>
      <c r="AJ299">
        <v>0</v>
      </c>
      <c r="AK299">
        <v>0</v>
      </c>
      <c r="AL299">
        <v>0</v>
      </c>
      <c r="AM299">
        <v>0</v>
      </c>
      <c r="AN299">
        <v>0</v>
      </c>
      <c r="AO299">
        <v>0</v>
      </c>
      <c r="AP299">
        <v>0</v>
      </c>
      <c r="AQ299">
        <v>0</v>
      </c>
      <c r="AR299">
        <v>0</v>
      </c>
      <c r="AS299">
        <v>0</v>
      </c>
      <c r="AT299">
        <v>0</v>
      </c>
      <c r="AU299">
        <v>0</v>
      </c>
      <c r="AV299">
        <v>0</v>
      </c>
      <c r="AW299">
        <v>1</v>
      </c>
      <c r="AX299">
        <v>0</v>
      </c>
      <c r="AY299">
        <v>0</v>
      </c>
      <c r="AZ299">
        <v>1</v>
      </c>
      <c r="BA299">
        <v>1</v>
      </c>
      <c r="BB299">
        <v>0</v>
      </c>
      <c r="BC299">
        <v>0</v>
      </c>
      <c r="BD299">
        <v>1</v>
      </c>
      <c r="BE299">
        <v>1</v>
      </c>
      <c r="BF299">
        <v>0</v>
      </c>
      <c r="BG299">
        <v>0</v>
      </c>
      <c r="BH299">
        <v>1</v>
      </c>
      <c r="BI299">
        <v>0</v>
      </c>
      <c r="BJ299">
        <v>0</v>
      </c>
      <c r="BK299">
        <v>0</v>
      </c>
      <c r="BL299">
        <v>0</v>
      </c>
      <c r="BM299">
        <v>0</v>
      </c>
      <c r="BN299">
        <v>0</v>
      </c>
      <c r="BO299">
        <v>0</v>
      </c>
      <c r="BP299">
        <v>1</v>
      </c>
      <c r="BQ299">
        <v>0</v>
      </c>
      <c r="BR299">
        <v>0</v>
      </c>
      <c r="BS299">
        <v>0</v>
      </c>
      <c r="BT299" s="10">
        <v>1</v>
      </c>
      <c r="BU299">
        <v>-4.2648743800000002</v>
      </c>
      <c r="BV299">
        <v>0.17994256</v>
      </c>
      <c r="BW299">
        <v>2.5512239999999999E-2</v>
      </c>
      <c r="BX299">
        <v>1.7140852600000001</v>
      </c>
      <c r="BY299">
        <v>1.2451467300000001</v>
      </c>
      <c r="BZ299">
        <v>4.38303536</v>
      </c>
      <c r="CA299">
        <v>1.0542348399999999</v>
      </c>
      <c r="CB299">
        <v>2.36271349</v>
      </c>
      <c r="CC299">
        <v>0</v>
      </c>
      <c r="CD299">
        <v>1.26633956</v>
      </c>
      <c r="CE299">
        <v>1.2966537600000001</v>
      </c>
      <c r="CF299">
        <v>-0.34830556000000001</v>
      </c>
      <c r="CG299">
        <v>0.60595251999999999</v>
      </c>
      <c r="CH299">
        <v>-0.27080598</v>
      </c>
      <c r="CI299">
        <v>0.69837139000000004</v>
      </c>
      <c r="CJ299">
        <v>2.3914729999999999E-2</v>
      </c>
      <c r="CK299">
        <v>-0.35324707</v>
      </c>
      <c r="CL299">
        <v>-4.8291489999999999E-2</v>
      </c>
      <c r="CM299">
        <v>0.58076517999999999</v>
      </c>
      <c r="CN299">
        <v>0.72541518999999999</v>
      </c>
      <c r="CO299">
        <v>-0.20022939000000001</v>
      </c>
      <c r="CP299">
        <v>-0.43475793000000001</v>
      </c>
      <c r="CQ299">
        <v>0.34422587999999998</v>
      </c>
      <c r="CR299">
        <v>-0.48495226000000002</v>
      </c>
      <c r="CS299">
        <v>0.18250256000000001</v>
      </c>
      <c r="CT299">
        <v>-0.16623276000000001</v>
      </c>
      <c r="CU299">
        <v>-9.4743999999999995E-2</v>
      </c>
      <c r="CV299">
        <v>-1.1689752</v>
      </c>
      <c r="CW299">
        <v>-0.52188942000000005</v>
      </c>
      <c r="CX299">
        <v>0.65815442999999996</v>
      </c>
      <c r="CY299">
        <v>9.3649330000000003E-2</v>
      </c>
      <c r="CZ299">
        <v>-0.16819777</v>
      </c>
      <c r="DA299">
        <v>-0.25450494000000001</v>
      </c>
      <c r="DB299">
        <v>0.25513289</v>
      </c>
      <c r="DC299">
        <v>2.5920289999999999E-2</v>
      </c>
      <c r="DD299">
        <v>-2.5292350000000002E-2</v>
      </c>
      <c r="DE299">
        <v>0.26950531</v>
      </c>
      <c r="DF299">
        <v>-0.26887736000000001</v>
      </c>
      <c r="DG299">
        <v>0.1029841</v>
      </c>
      <c r="DH299">
        <v>-0.10235616</v>
      </c>
      <c r="DI299">
        <v>-0.19042195000000001</v>
      </c>
      <c r="DJ299">
        <v>7.7531719999999998E-2</v>
      </c>
      <c r="DK299">
        <v>-0.19522661999999999</v>
      </c>
      <c r="DL299">
        <v>-0.13095082</v>
      </c>
      <c r="DM299">
        <v>-6.0513240000000003E-2</v>
      </c>
      <c r="DN299">
        <v>0.50020885000000004</v>
      </c>
      <c r="DO299">
        <v>0.35778246000000002</v>
      </c>
      <c r="DP299">
        <v>-0.64273818000000005</v>
      </c>
      <c r="DQ299">
        <v>0.94671483000000001</v>
      </c>
      <c r="DR299">
        <v>-0.66113116000000005</v>
      </c>
      <c r="DS299">
        <v>7.7932630000000003E-2</v>
      </c>
      <c r="DT299">
        <v>-0.79014932000000004</v>
      </c>
      <c r="DU299">
        <v>1.3610861400000001</v>
      </c>
      <c r="DV299" s="10">
        <v>-0.64824150000000003</v>
      </c>
      <c r="DW299" s="8" t="s">
        <v>1712</v>
      </c>
      <c r="DX299" t="s">
        <v>1713</v>
      </c>
      <c r="DY299" s="10" t="s">
        <v>1334</v>
      </c>
      <c r="DZ299" s="20">
        <v>34730</v>
      </c>
      <c r="EA299" s="21">
        <v>36896</v>
      </c>
      <c r="EB299" t="s">
        <v>1714</v>
      </c>
      <c r="EC299" s="22">
        <v>45264</v>
      </c>
      <c r="ED299" t="b">
        <f t="shared" si="13"/>
        <v>1</v>
      </c>
    </row>
    <row r="300" spans="1:134" x14ac:dyDescent="0.2">
      <c r="A300" s="8" t="s">
        <v>1715</v>
      </c>
      <c r="B300" s="8" t="s">
        <v>127</v>
      </c>
      <c r="C300" s="8" t="s">
        <v>195</v>
      </c>
      <c r="D300" s="2" t="s">
        <v>1716</v>
      </c>
      <c r="E300" s="4">
        <v>0.54016713811888095</v>
      </c>
      <c r="F300" s="28" t="b">
        <v>0</v>
      </c>
      <c r="G300" s="29">
        <f t="shared" si="14"/>
        <v>0.14759299057485689</v>
      </c>
      <c r="H300" s="5" t="b">
        <f t="shared" si="12"/>
        <v>0</v>
      </c>
      <c r="I300" s="8">
        <v>36</v>
      </c>
      <c r="J300">
        <v>0</v>
      </c>
      <c r="K300">
        <v>33</v>
      </c>
      <c r="L300">
        <v>461</v>
      </c>
      <c r="M300">
        <v>5</v>
      </c>
      <c r="N300">
        <v>1</v>
      </c>
      <c r="O300">
        <v>78.008569059440404</v>
      </c>
      <c r="P300">
        <v>4</v>
      </c>
      <c r="Q300">
        <v>3</v>
      </c>
      <c r="R300">
        <v>2</v>
      </c>
      <c r="S300" s="10">
        <v>68.3</v>
      </c>
      <c r="T300" s="8">
        <v>-1.61949413540622</v>
      </c>
      <c r="U300">
        <v>-1.00517281761849</v>
      </c>
      <c r="V300">
        <v>0.77748986271695397</v>
      </c>
      <c r="W300">
        <v>-1.20923988679535</v>
      </c>
      <c r="X300">
        <v>2.70451479144465E-2</v>
      </c>
      <c r="Y300">
        <v>-1.4044518876044501</v>
      </c>
      <c r="Z300">
        <v>0.94748434642540302</v>
      </c>
      <c r="AA300">
        <v>0.71867389489572897</v>
      </c>
      <c r="AB300">
        <v>-4.5418899975194001E-2</v>
      </c>
      <c r="AC300">
        <v>-0.68484317603607703</v>
      </c>
      <c r="AD300" s="10">
        <v>-1.3803924348782299</v>
      </c>
      <c r="AE300" s="8">
        <v>0</v>
      </c>
      <c r="AF300">
        <v>0</v>
      </c>
      <c r="AG300">
        <v>0</v>
      </c>
      <c r="AH300">
        <v>1</v>
      </c>
      <c r="AI300">
        <v>0</v>
      </c>
      <c r="AJ300">
        <v>0</v>
      </c>
      <c r="AK300">
        <v>0</v>
      </c>
      <c r="AL300">
        <v>0</v>
      </c>
      <c r="AM300">
        <v>0</v>
      </c>
      <c r="AN300">
        <v>0</v>
      </c>
      <c r="AO300">
        <v>0</v>
      </c>
      <c r="AP300">
        <v>0</v>
      </c>
      <c r="AQ300">
        <v>0</v>
      </c>
      <c r="AR300">
        <v>0</v>
      </c>
      <c r="AS300">
        <v>0</v>
      </c>
      <c r="AT300">
        <v>0</v>
      </c>
      <c r="AU300">
        <v>0</v>
      </c>
      <c r="AV300">
        <v>0</v>
      </c>
      <c r="AW300">
        <v>0</v>
      </c>
      <c r="AX300">
        <v>0</v>
      </c>
      <c r="AY300">
        <v>0</v>
      </c>
      <c r="AZ300">
        <v>1</v>
      </c>
      <c r="BA300">
        <v>1</v>
      </c>
      <c r="BB300">
        <v>0</v>
      </c>
      <c r="BC300">
        <v>1</v>
      </c>
      <c r="BD300">
        <v>0</v>
      </c>
      <c r="BE300">
        <v>0</v>
      </c>
      <c r="BF300">
        <v>1</v>
      </c>
      <c r="BG300">
        <v>1</v>
      </c>
      <c r="BH300">
        <v>0</v>
      </c>
      <c r="BI300">
        <v>0</v>
      </c>
      <c r="BJ300">
        <v>0</v>
      </c>
      <c r="BK300">
        <v>0</v>
      </c>
      <c r="BL300">
        <v>0</v>
      </c>
      <c r="BM300">
        <v>0</v>
      </c>
      <c r="BN300">
        <v>0</v>
      </c>
      <c r="BO300">
        <v>1</v>
      </c>
      <c r="BP300">
        <v>0</v>
      </c>
      <c r="BQ300">
        <v>0</v>
      </c>
      <c r="BR300">
        <v>0</v>
      </c>
      <c r="BS300">
        <v>1</v>
      </c>
      <c r="BT300" s="10">
        <v>0</v>
      </c>
      <c r="BU300">
        <v>-4.2648743800000002</v>
      </c>
      <c r="BV300">
        <v>0.17994256</v>
      </c>
      <c r="BW300">
        <v>2.5512239999999999E-2</v>
      </c>
      <c r="BX300">
        <v>1.7140852600000001</v>
      </c>
      <c r="BY300">
        <v>1.2451467300000001</v>
      </c>
      <c r="BZ300">
        <v>4.38303536</v>
      </c>
      <c r="CA300">
        <v>1.0542348399999999</v>
      </c>
      <c r="CB300">
        <v>2.36271349</v>
      </c>
      <c r="CC300">
        <v>0</v>
      </c>
      <c r="CD300">
        <v>1.26633956</v>
      </c>
      <c r="CE300">
        <v>1.2966537600000001</v>
      </c>
      <c r="CF300">
        <v>-0.34830556000000001</v>
      </c>
      <c r="CG300">
        <v>0.60595251999999999</v>
      </c>
      <c r="CH300">
        <v>-0.27080598</v>
      </c>
      <c r="CI300">
        <v>0.69837139000000004</v>
      </c>
      <c r="CJ300">
        <v>2.3914729999999999E-2</v>
      </c>
      <c r="CK300">
        <v>-0.35324707</v>
      </c>
      <c r="CL300">
        <v>-4.8291489999999999E-2</v>
      </c>
      <c r="CM300">
        <v>0.58076517999999999</v>
      </c>
      <c r="CN300">
        <v>0.72541518999999999</v>
      </c>
      <c r="CO300">
        <v>-0.20022939000000001</v>
      </c>
      <c r="CP300">
        <v>-0.43475793000000001</v>
      </c>
      <c r="CQ300">
        <v>0.34422587999999998</v>
      </c>
      <c r="CR300">
        <v>-0.48495226000000002</v>
      </c>
      <c r="CS300">
        <v>0.18250256000000001</v>
      </c>
      <c r="CT300">
        <v>-0.16623276000000001</v>
      </c>
      <c r="CU300">
        <v>-9.4743999999999995E-2</v>
      </c>
      <c r="CV300">
        <v>-1.1689752</v>
      </c>
      <c r="CW300">
        <v>-0.52188942000000005</v>
      </c>
      <c r="CX300">
        <v>0.65815442999999996</v>
      </c>
      <c r="CY300">
        <v>9.3649330000000003E-2</v>
      </c>
      <c r="CZ300">
        <v>-0.16819777</v>
      </c>
      <c r="DA300">
        <v>-0.25450494000000001</v>
      </c>
      <c r="DB300">
        <v>0.25513289</v>
      </c>
      <c r="DC300">
        <v>2.5920289999999999E-2</v>
      </c>
      <c r="DD300">
        <v>-2.5292350000000002E-2</v>
      </c>
      <c r="DE300">
        <v>0.26950531</v>
      </c>
      <c r="DF300">
        <v>-0.26887736000000001</v>
      </c>
      <c r="DG300">
        <v>0.1029841</v>
      </c>
      <c r="DH300">
        <v>-0.10235616</v>
      </c>
      <c r="DI300">
        <v>-0.19042195000000001</v>
      </c>
      <c r="DJ300">
        <v>7.7531719999999998E-2</v>
      </c>
      <c r="DK300">
        <v>-0.19522661999999999</v>
      </c>
      <c r="DL300">
        <v>-0.13095082</v>
      </c>
      <c r="DM300">
        <v>-6.0513240000000003E-2</v>
      </c>
      <c r="DN300">
        <v>0.50020885000000004</v>
      </c>
      <c r="DO300">
        <v>0.35778246000000002</v>
      </c>
      <c r="DP300">
        <v>-0.64273818000000005</v>
      </c>
      <c r="DQ300">
        <v>0.94671483000000001</v>
      </c>
      <c r="DR300">
        <v>-0.66113116000000005</v>
      </c>
      <c r="DS300">
        <v>7.7932630000000003E-2</v>
      </c>
      <c r="DT300">
        <v>-0.79014932000000004</v>
      </c>
      <c r="DU300">
        <v>1.3610861400000001</v>
      </c>
      <c r="DV300" s="10">
        <v>-0.64824150000000003</v>
      </c>
      <c r="DW300" s="8" t="s">
        <v>1717</v>
      </c>
      <c r="DX300" t="s">
        <v>1718</v>
      </c>
      <c r="DY300" s="10" t="s">
        <v>1431</v>
      </c>
      <c r="DZ300" s="20">
        <v>34999</v>
      </c>
      <c r="EA300" s="21">
        <v>37909</v>
      </c>
      <c r="EB300" t="s">
        <v>1719</v>
      </c>
      <c r="EC300" s="22">
        <v>43736</v>
      </c>
      <c r="ED300" t="b">
        <f t="shared" si="13"/>
        <v>1</v>
      </c>
    </row>
    <row r="301" spans="1:134" x14ac:dyDescent="0.2">
      <c r="A301" s="8" t="s">
        <v>1720</v>
      </c>
      <c r="B301" s="8" t="s">
        <v>119</v>
      </c>
      <c r="C301" s="8" t="s">
        <v>120</v>
      </c>
      <c r="D301" s="2" t="s">
        <v>1721</v>
      </c>
      <c r="E301" s="4">
        <v>0.69543147996534804</v>
      </c>
      <c r="F301" s="28" t="b">
        <v>1</v>
      </c>
      <c r="G301" s="29">
        <f t="shared" si="14"/>
        <v>1.2475005744143263E-6</v>
      </c>
      <c r="H301" s="5" t="b">
        <f t="shared" si="12"/>
        <v>0</v>
      </c>
      <c r="I301" s="8">
        <v>39</v>
      </c>
      <c r="J301">
        <v>1</v>
      </c>
      <c r="K301">
        <v>26</v>
      </c>
      <c r="L301">
        <v>1383</v>
      </c>
      <c r="M301">
        <v>0</v>
      </c>
      <c r="N301">
        <v>2</v>
      </c>
      <c r="O301">
        <v>6.0490733160078101</v>
      </c>
      <c r="P301">
        <v>5</v>
      </c>
      <c r="Q301">
        <v>5</v>
      </c>
      <c r="R301">
        <v>4</v>
      </c>
      <c r="S301" s="10">
        <v>76.8</v>
      </c>
      <c r="T301" s="8">
        <v>-1.33767961068356</v>
      </c>
      <c r="U301">
        <v>7.5957643648752104E-3</v>
      </c>
      <c r="V301">
        <v>-0.126943712525036</v>
      </c>
      <c r="W301">
        <v>-0.134416979718538</v>
      </c>
      <c r="X301">
        <v>-1.5638459058765199</v>
      </c>
      <c r="Y301">
        <v>-0.70788554533318204</v>
      </c>
      <c r="Z301">
        <v>-1.52869194622404</v>
      </c>
      <c r="AA301">
        <v>1.4284752725705201</v>
      </c>
      <c r="AB301">
        <v>1.4079858992310099</v>
      </c>
      <c r="AC301">
        <v>0.71996333890972197</v>
      </c>
      <c r="AD301" s="10">
        <v>0.45365769352582502</v>
      </c>
      <c r="AE301" s="8">
        <v>0</v>
      </c>
      <c r="AF301">
        <v>0</v>
      </c>
      <c r="AG301">
        <v>0</v>
      </c>
      <c r="AH301">
        <v>0</v>
      </c>
      <c r="AI301">
        <v>0</v>
      </c>
      <c r="AJ301">
        <v>0</v>
      </c>
      <c r="AK301">
        <v>0</v>
      </c>
      <c r="AL301">
        <v>0</v>
      </c>
      <c r="AM301">
        <v>0</v>
      </c>
      <c r="AN301">
        <v>0</v>
      </c>
      <c r="AO301">
        <v>0</v>
      </c>
      <c r="AP301">
        <v>1</v>
      </c>
      <c r="AQ301">
        <v>0</v>
      </c>
      <c r="AR301">
        <v>0</v>
      </c>
      <c r="AS301">
        <v>0</v>
      </c>
      <c r="AT301">
        <v>0</v>
      </c>
      <c r="AU301">
        <v>0</v>
      </c>
      <c r="AV301">
        <v>0</v>
      </c>
      <c r="AW301">
        <v>0</v>
      </c>
      <c r="AX301">
        <v>0</v>
      </c>
      <c r="AY301">
        <v>1</v>
      </c>
      <c r="AZ301">
        <v>0</v>
      </c>
      <c r="BA301">
        <v>1</v>
      </c>
      <c r="BB301">
        <v>0</v>
      </c>
      <c r="BC301">
        <v>0</v>
      </c>
      <c r="BD301">
        <v>1</v>
      </c>
      <c r="BE301">
        <v>1</v>
      </c>
      <c r="BF301">
        <v>0</v>
      </c>
      <c r="BG301">
        <v>0</v>
      </c>
      <c r="BH301">
        <v>0</v>
      </c>
      <c r="BI301">
        <v>1</v>
      </c>
      <c r="BJ301">
        <v>0</v>
      </c>
      <c r="BK301">
        <v>0</v>
      </c>
      <c r="BL301">
        <v>0</v>
      </c>
      <c r="BM301">
        <v>0</v>
      </c>
      <c r="BN301">
        <v>0</v>
      </c>
      <c r="BO301">
        <v>1</v>
      </c>
      <c r="BP301">
        <v>0</v>
      </c>
      <c r="BQ301">
        <v>1</v>
      </c>
      <c r="BR301">
        <v>0</v>
      </c>
      <c r="BS301">
        <v>0</v>
      </c>
      <c r="BT301" s="10">
        <v>0</v>
      </c>
      <c r="BU301">
        <v>-4.2648743800000002</v>
      </c>
      <c r="BV301">
        <v>0.17994256</v>
      </c>
      <c r="BW301">
        <v>2.5512239999999999E-2</v>
      </c>
      <c r="BX301">
        <v>1.7140852600000001</v>
      </c>
      <c r="BY301">
        <v>1.2451467300000001</v>
      </c>
      <c r="BZ301">
        <v>4.38303536</v>
      </c>
      <c r="CA301">
        <v>1.0542348399999999</v>
      </c>
      <c r="CB301">
        <v>2.36271349</v>
      </c>
      <c r="CC301">
        <v>0</v>
      </c>
      <c r="CD301">
        <v>1.26633956</v>
      </c>
      <c r="CE301">
        <v>1.2966537600000001</v>
      </c>
      <c r="CF301">
        <v>-0.34830556000000001</v>
      </c>
      <c r="CG301">
        <v>0.60595251999999999</v>
      </c>
      <c r="CH301">
        <v>-0.27080598</v>
      </c>
      <c r="CI301">
        <v>0.69837139000000004</v>
      </c>
      <c r="CJ301">
        <v>2.3914729999999999E-2</v>
      </c>
      <c r="CK301">
        <v>-0.35324707</v>
      </c>
      <c r="CL301">
        <v>-4.8291489999999999E-2</v>
      </c>
      <c r="CM301">
        <v>0.58076517999999999</v>
      </c>
      <c r="CN301">
        <v>0.72541518999999999</v>
      </c>
      <c r="CO301">
        <v>-0.20022939000000001</v>
      </c>
      <c r="CP301">
        <v>-0.43475793000000001</v>
      </c>
      <c r="CQ301">
        <v>0.34422587999999998</v>
      </c>
      <c r="CR301">
        <v>-0.48495226000000002</v>
      </c>
      <c r="CS301">
        <v>0.18250256000000001</v>
      </c>
      <c r="CT301">
        <v>-0.16623276000000001</v>
      </c>
      <c r="CU301">
        <v>-9.4743999999999995E-2</v>
      </c>
      <c r="CV301">
        <v>-1.1689752</v>
      </c>
      <c r="CW301">
        <v>-0.52188942000000005</v>
      </c>
      <c r="CX301">
        <v>0.65815442999999996</v>
      </c>
      <c r="CY301">
        <v>9.3649330000000003E-2</v>
      </c>
      <c r="CZ301">
        <v>-0.16819777</v>
      </c>
      <c r="DA301">
        <v>-0.25450494000000001</v>
      </c>
      <c r="DB301">
        <v>0.25513289</v>
      </c>
      <c r="DC301">
        <v>2.5920289999999999E-2</v>
      </c>
      <c r="DD301">
        <v>-2.5292350000000002E-2</v>
      </c>
      <c r="DE301">
        <v>0.26950531</v>
      </c>
      <c r="DF301">
        <v>-0.26887736000000001</v>
      </c>
      <c r="DG301">
        <v>0.1029841</v>
      </c>
      <c r="DH301">
        <v>-0.10235616</v>
      </c>
      <c r="DI301">
        <v>-0.19042195000000001</v>
      </c>
      <c r="DJ301">
        <v>7.7531719999999998E-2</v>
      </c>
      <c r="DK301">
        <v>-0.19522661999999999</v>
      </c>
      <c r="DL301">
        <v>-0.13095082</v>
      </c>
      <c r="DM301">
        <v>-6.0513240000000003E-2</v>
      </c>
      <c r="DN301">
        <v>0.50020885000000004</v>
      </c>
      <c r="DO301">
        <v>0.35778246000000002</v>
      </c>
      <c r="DP301">
        <v>-0.64273818000000005</v>
      </c>
      <c r="DQ301">
        <v>0.94671483000000001</v>
      </c>
      <c r="DR301">
        <v>-0.66113116000000005</v>
      </c>
      <c r="DS301">
        <v>7.7932630000000003E-2</v>
      </c>
      <c r="DT301">
        <v>-0.79014932000000004</v>
      </c>
      <c r="DU301">
        <v>1.3610861400000001</v>
      </c>
      <c r="DV301" s="10">
        <v>-0.64824150000000003</v>
      </c>
      <c r="DW301" s="8" t="s">
        <v>1722</v>
      </c>
      <c r="DX301" t="s">
        <v>1723</v>
      </c>
      <c r="DY301" s="10" t="s">
        <v>249</v>
      </c>
      <c r="DZ301" s="20">
        <v>34819</v>
      </c>
      <c r="EA301" s="21">
        <v>37749</v>
      </c>
      <c r="EB301" t="s">
        <v>1724</v>
      </c>
      <c r="EC301" s="22">
        <v>45076</v>
      </c>
      <c r="ED301" t="b">
        <f t="shared" si="13"/>
        <v>0</v>
      </c>
    </row>
    <row r="302" spans="1:134" x14ac:dyDescent="0.2">
      <c r="A302" s="8" t="s">
        <v>1725</v>
      </c>
      <c r="B302" s="8" t="s">
        <v>127</v>
      </c>
      <c r="C302" s="8" t="s">
        <v>363</v>
      </c>
      <c r="D302" s="2" t="s">
        <v>1726</v>
      </c>
      <c r="E302" s="4">
        <v>0.62402969152937904</v>
      </c>
      <c r="F302" s="28" t="b">
        <v>1</v>
      </c>
      <c r="G302" s="29">
        <f t="shared" si="14"/>
        <v>3.8338429266789433E-4</v>
      </c>
      <c r="H302" s="5" t="b">
        <f t="shared" si="12"/>
        <v>0</v>
      </c>
      <c r="I302" s="8">
        <v>44</v>
      </c>
      <c r="J302">
        <v>1</v>
      </c>
      <c r="K302">
        <v>18</v>
      </c>
      <c r="L302">
        <v>783</v>
      </c>
      <c r="M302">
        <v>1</v>
      </c>
      <c r="N302">
        <v>4</v>
      </c>
      <c r="O302">
        <v>98.289845764689602</v>
      </c>
      <c r="P302">
        <v>1</v>
      </c>
      <c r="Q302">
        <v>4</v>
      </c>
      <c r="R302">
        <v>1</v>
      </c>
      <c r="S302" s="10">
        <v>72.8</v>
      </c>
      <c r="T302" s="8">
        <v>-0.86798873614579497</v>
      </c>
      <c r="U302">
        <v>7.5957643648752104E-3</v>
      </c>
      <c r="V302">
        <v>-1.16058208423016</v>
      </c>
      <c r="W302">
        <v>-0.83386789538675099</v>
      </c>
      <c r="X302">
        <v>-1.2456676951183301</v>
      </c>
      <c r="Y302">
        <v>0.68524713920936597</v>
      </c>
      <c r="Z302">
        <v>1.6453771824349499</v>
      </c>
      <c r="AA302">
        <v>-1.4107302381286499</v>
      </c>
      <c r="AB302">
        <v>0.68128349962791002</v>
      </c>
      <c r="AC302">
        <v>-1.38724643350897</v>
      </c>
      <c r="AD302" s="10">
        <v>-0.40942471984078899</v>
      </c>
      <c r="AE302" s="8">
        <v>0</v>
      </c>
      <c r="AF302">
        <v>0</v>
      </c>
      <c r="AG302">
        <v>0</v>
      </c>
      <c r="AH302">
        <v>0</v>
      </c>
      <c r="AI302">
        <v>0</v>
      </c>
      <c r="AJ302">
        <v>0</v>
      </c>
      <c r="AK302">
        <v>0</v>
      </c>
      <c r="AL302">
        <v>0</v>
      </c>
      <c r="AM302">
        <v>0</v>
      </c>
      <c r="AN302">
        <v>0</v>
      </c>
      <c r="AO302">
        <v>0</v>
      </c>
      <c r="AP302">
        <v>0</v>
      </c>
      <c r="AQ302">
        <v>0</v>
      </c>
      <c r="AR302">
        <v>0</v>
      </c>
      <c r="AS302">
        <v>0</v>
      </c>
      <c r="AT302">
        <v>0</v>
      </c>
      <c r="AU302">
        <v>0</v>
      </c>
      <c r="AV302">
        <v>1</v>
      </c>
      <c r="AW302">
        <v>0</v>
      </c>
      <c r="AX302">
        <v>0</v>
      </c>
      <c r="AY302">
        <v>1</v>
      </c>
      <c r="AZ302">
        <v>0</v>
      </c>
      <c r="BA302">
        <v>0</v>
      </c>
      <c r="BB302">
        <v>1</v>
      </c>
      <c r="BC302">
        <v>0</v>
      </c>
      <c r="BD302">
        <v>1</v>
      </c>
      <c r="BE302">
        <v>0</v>
      </c>
      <c r="BF302">
        <v>1</v>
      </c>
      <c r="BG302">
        <v>0</v>
      </c>
      <c r="BH302">
        <v>0</v>
      </c>
      <c r="BI302">
        <v>0</v>
      </c>
      <c r="BJ302">
        <v>0</v>
      </c>
      <c r="BK302">
        <v>0</v>
      </c>
      <c r="BL302">
        <v>1</v>
      </c>
      <c r="BM302">
        <v>0</v>
      </c>
      <c r="BN302">
        <v>1</v>
      </c>
      <c r="BO302">
        <v>0</v>
      </c>
      <c r="BP302">
        <v>0</v>
      </c>
      <c r="BQ302">
        <v>0</v>
      </c>
      <c r="BR302">
        <v>0</v>
      </c>
      <c r="BS302">
        <v>1</v>
      </c>
      <c r="BT302" s="10">
        <v>0</v>
      </c>
      <c r="BU302">
        <v>-4.2648743800000002</v>
      </c>
      <c r="BV302">
        <v>0.17994256</v>
      </c>
      <c r="BW302">
        <v>2.5512239999999999E-2</v>
      </c>
      <c r="BX302">
        <v>1.7140852600000001</v>
      </c>
      <c r="BY302">
        <v>1.2451467300000001</v>
      </c>
      <c r="BZ302">
        <v>4.38303536</v>
      </c>
      <c r="CA302">
        <v>1.0542348399999999</v>
      </c>
      <c r="CB302">
        <v>2.36271349</v>
      </c>
      <c r="CC302">
        <v>0</v>
      </c>
      <c r="CD302">
        <v>1.26633956</v>
      </c>
      <c r="CE302">
        <v>1.2966537600000001</v>
      </c>
      <c r="CF302">
        <v>-0.34830556000000001</v>
      </c>
      <c r="CG302">
        <v>0.60595251999999999</v>
      </c>
      <c r="CH302">
        <v>-0.27080598</v>
      </c>
      <c r="CI302">
        <v>0.69837139000000004</v>
      </c>
      <c r="CJ302">
        <v>2.3914729999999999E-2</v>
      </c>
      <c r="CK302">
        <v>-0.35324707</v>
      </c>
      <c r="CL302">
        <v>-4.8291489999999999E-2</v>
      </c>
      <c r="CM302">
        <v>0.58076517999999999</v>
      </c>
      <c r="CN302">
        <v>0.72541518999999999</v>
      </c>
      <c r="CO302">
        <v>-0.20022939000000001</v>
      </c>
      <c r="CP302">
        <v>-0.43475793000000001</v>
      </c>
      <c r="CQ302">
        <v>0.34422587999999998</v>
      </c>
      <c r="CR302">
        <v>-0.48495226000000002</v>
      </c>
      <c r="CS302">
        <v>0.18250256000000001</v>
      </c>
      <c r="CT302">
        <v>-0.16623276000000001</v>
      </c>
      <c r="CU302">
        <v>-9.4743999999999995E-2</v>
      </c>
      <c r="CV302">
        <v>-1.1689752</v>
      </c>
      <c r="CW302">
        <v>-0.52188942000000005</v>
      </c>
      <c r="CX302">
        <v>0.65815442999999996</v>
      </c>
      <c r="CY302">
        <v>9.3649330000000003E-2</v>
      </c>
      <c r="CZ302">
        <v>-0.16819777</v>
      </c>
      <c r="DA302">
        <v>-0.25450494000000001</v>
      </c>
      <c r="DB302">
        <v>0.25513289</v>
      </c>
      <c r="DC302">
        <v>2.5920289999999999E-2</v>
      </c>
      <c r="DD302">
        <v>-2.5292350000000002E-2</v>
      </c>
      <c r="DE302">
        <v>0.26950531</v>
      </c>
      <c r="DF302">
        <v>-0.26887736000000001</v>
      </c>
      <c r="DG302">
        <v>0.1029841</v>
      </c>
      <c r="DH302">
        <v>-0.10235616</v>
      </c>
      <c r="DI302">
        <v>-0.19042195000000001</v>
      </c>
      <c r="DJ302">
        <v>7.7531719999999998E-2</v>
      </c>
      <c r="DK302">
        <v>-0.19522661999999999</v>
      </c>
      <c r="DL302">
        <v>-0.13095082</v>
      </c>
      <c r="DM302">
        <v>-6.0513240000000003E-2</v>
      </c>
      <c r="DN302">
        <v>0.50020885000000004</v>
      </c>
      <c r="DO302">
        <v>0.35778246000000002</v>
      </c>
      <c r="DP302">
        <v>-0.64273818000000005</v>
      </c>
      <c r="DQ302">
        <v>0.94671483000000001</v>
      </c>
      <c r="DR302">
        <v>-0.66113116000000005</v>
      </c>
      <c r="DS302">
        <v>7.7932630000000003E-2</v>
      </c>
      <c r="DT302">
        <v>-0.79014932000000004</v>
      </c>
      <c r="DU302">
        <v>1.3610861400000001</v>
      </c>
      <c r="DV302" s="10">
        <v>-0.64824150000000003</v>
      </c>
      <c r="DW302" s="8" t="s">
        <v>1727</v>
      </c>
      <c r="DX302" t="s">
        <v>1728</v>
      </c>
      <c r="DY302" s="10" t="s">
        <v>255</v>
      </c>
      <c r="DZ302" s="20">
        <v>35438</v>
      </c>
      <c r="EA302" s="21">
        <v>39305</v>
      </c>
      <c r="EB302" t="s">
        <v>1729</v>
      </c>
      <c r="EC302" s="22">
        <v>43885</v>
      </c>
      <c r="ED302" t="b">
        <f t="shared" si="13"/>
        <v>0</v>
      </c>
    </row>
    <row r="303" spans="1:134" x14ac:dyDescent="0.2">
      <c r="A303" s="8" t="s">
        <v>1730</v>
      </c>
      <c r="B303" s="8" t="s">
        <v>119</v>
      </c>
      <c r="C303" s="8" t="s">
        <v>332</v>
      </c>
      <c r="D303" s="2" t="s">
        <v>1731</v>
      </c>
      <c r="E303" s="4">
        <v>0.60549167116062197</v>
      </c>
      <c r="F303" s="28" t="b">
        <v>1</v>
      </c>
      <c r="G303" s="29">
        <f t="shared" si="14"/>
        <v>3.3436972316268222E-2</v>
      </c>
      <c r="H303" s="5" t="b">
        <f t="shared" si="12"/>
        <v>0</v>
      </c>
      <c r="I303" s="8">
        <v>62</v>
      </c>
      <c r="J303">
        <v>0</v>
      </c>
      <c r="K303">
        <v>39</v>
      </c>
      <c r="L303">
        <v>370</v>
      </c>
      <c r="M303">
        <v>2</v>
      </c>
      <c r="N303">
        <v>2</v>
      </c>
      <c r="O303">
        <v>87.495835580311194</v>
      </c>
      <c r="P303">
        <v>1</v>
      </c>
      <c r="Q303">
        <v>5</v>
      </c>
      <c r="R303">
        <v>4</v>
      </c>
      <c r="S303" s="10">
        <v>74.2</v>
      </c>
      <c r="T303" s="8">
        <v>0.82289841219016902</v>
      </c>
      <c r="U303">
        <v>-1.00517281761849</v>
      </c>
      <c r="V303">
        <v>1.5527186414958001</v>
      </c>
      <c r="W303">
        <v>-1.3153232756716999</v>
      </c>
      <c r="X303">
        <v>-0.92748948436013701</v>
      </c>
      <c r="Y303">
        <v>-0.70788554533318204</v>
      </c>
      <c r="Z303">
        <v>1.27394778531312</v>
      </c>
      <c r="AA303">
        <v>-1.4107302381286499</v>
      </c>
      <c r="AB303">
        <v>1.4079858992310099</v>
      </c>
      <c r="AC303">
        <v>0.71996333890972197</v>
      </c>
      <c r="AD303" s="10">
        <v>-0.107345875162473</v>
      </c>
      <c r="AE303" s="8">
        <v>0</v>
      </c>
      <c r="AF303">
        <v>0</v>
      </c>
      <c r="AG303">
        <v>0</v>
      </c>
      <c r="AH303">
        <v>0</v>
      </c>
      <c r="AI303">
        <v>0</v>
      </c>
      <c r="AJ303">
        <v>0</v>
      </c>
      <c r="AK303">
        <v>0</v>
      </c>
      <c r="AL303">
        <v>0</v>
      </c>
      <c r="AM303">
        <v>0</v>
      </c>
      <c r="AN303">
        <v>0</v>
      </c>
      <c r="AO303">
        <v>0</v>
      </c>
      <c r="AP303">
        <v>0</v>
      </c>
      <c r="AQ303">
        <v>0</v>
      </c>
      <c r="AR303">
        <v>0</v>
      </c>
      <c r="AS303">
        <v>0</v>
      </c>
      <c r="AT303">
        <v>0</v>
      </c>
      <c r="AU303">
        <v>0</v>
      </c>
      <c r="AV303">
        <v>0</v>
      </c>
      <c r="AW303">
        <v>1</v>
      </c>
      <c r="AX303">
        <v>0</v>
      </c>
      <c r="AY303">
        <v>0</v>
      </c>
      <c r="AZ303">
        <v>1</v>
      </c>
      <c r="BA303">
        <v>0</v>
      </c>
      <c r="BB303">
        <v>1</v>
      </c>
      <c r="BC303">
        <v>0</v>
      </c>
      <c r="BD303">
        <v>1</v>
      </c>
      <c r="BE303">
        <v>1</v>
      </c>
      <c r="BF303">
        <v>0</v>
      </c>
      <c r="BG303">
        <v>0</v>
      </c>
      <c r="BH303">
        <v>1</v>
      </c>
      <c r="BI303">
        <v>0</v>
      </c>
      <c r="BJ303">
        <v>0</v>
      </c>
      <c r="BK303">
        <v>0</v>
      </c>
      <c r="BL303">
        <v>0</v>
      </c>
      <c r="BM303">
        <v>0</v>
      </c>
      <c r="BN303">
        <v>1</v>
      </c>
      <c r="BO303">
        <v>0</v>
      </c>
      <c r="BP303">
        <v>0</v>
      </c>
      <c r="BQ303">
        <v>0</v>
      </c>
      <c r="BR303">
        <v>1</v>
      </c>
      <c r="BS303">
        <v>0</v>
      </c>
      <c r="BT303" s="10">
        <v>0</v>
      </c>
      <c r="BU303">
        <v>-4.2648743800000002</v>
      </c>
      <c r="BV303">
        <v>0.17994256</v>
      </c>
      <c r="BW303">
        <v>2.5512239999999999E-2</v>
      </c>
      <c r="BX303">
        <v>1.7140852600000001</v>
      </c>
      <c r="BY303">
        <v>1.2451467300000001</v>
      </c>
      <c r="BZ303">
        <v>4.38303536</v>
      </c>
      <c r="CA303">
        <v>1.0542348399999999</v>
      </c>
      <c r="CB303">
        <v>2.36271349</v>
      </c>
      <c r="CC303">
        <v>0</v>
      </c>
      <c r="CD303">
        <v>1.26633956</v>
      </c>
      <c r="CE303">
        <v>1.2966537600000001</v>
      </c>
      <c r="CF303">
        <v>-0.34830556000000001</v>
      </c>
      <c r="CG303">
        <v>0.60595251999999999</v>
      </c>
      <c r="CH303">
        <v>-0.27080598</v>
      </c>
      <c r="CI303">
        <v>0.69837139000000004</v>
      </c>
      <c r="CJ303">
        <v>2.3914729999999999E-2</v>
      </c>
      <c r="CK303">
        <v>-0.35324707</v>
      </c>
      <c r="CL303">
        <v>-4.8291489999999999E-2</v>
      </c>
      <c r="CM303">
        <v>0.58076517999999999</v>
      </c>
      <c r="CN303">
        <v>0.72541518999999999</v>
      </c>
      <c r="CO303">
        <v>-0.20022939000000001</v>
      </c>
      <c r="CP303">
        <v>-0.43475793000000001</v>
      </c>
      <c r="CQ303">
        <v>0.34422587999999998</v>
      </c>
      <c r="CR303">
        <v>-0.48495226000000002</v>
      </c>
      <c r="CS303">
        <v>0.18250256000000001</v>
      </c>
      <c r="CT303">
        <v>-0.16623276000000001</v>
      </c>
      <c r="CU303">
        <v>-9.4743999999999995E-2</v>
      </c>
      <c r="CV303">
        <v>-1.1689752</v>
      </c>
      <c r="CW303">
        <v>-0.52188942000000005</v>
      </c>
      <c r="CX303">
        <v>0.65815442999999996</v>
      </c>
      <c r="CY303">
        <v>9.3649330000000003E-2</v>
      </c>
      <c r="CZ303">
        <v>-0.16819777</v>
      </c>
      <c r="DA303">
        <v>-0.25450494000000001</v>
      </c>
      <c r="DB303">
        <v>0.25513289</v>
      </c>
      <c r="DC303">
        <v>2.5920289999999999E-2</v>
      </c>
      <c r="DD303">
        <v>-2.5292350000000002E-2</v>
      </c>
      <c r="DE303">
        <v>0.26950531</v>
      </c>
      <c r="DF303">
        <v>-0.26887736000000001</v>
      </c>
      <c r="DG303">
        <v>0.1029841</v>
      </c>
      <c r="DH303">
        <v>-0.10235616</v>
      </c>
      <c r="DI303">
        <v>-0.19042195000000001</v>
      </c>
      <c r="DJ303">
        <v>7.7531719999999998E-2</v>
      </c>
      <c r="DK303">
        <v>-0.19522661999999999</v>
      </c>
      <c r="DL303">
        <v>-0.13095082</v>
      </c>
      <c r="DM303">
        <v>-6.0513240000000003E-2</v>
      </c>
      <c r="DN303">
        <v>0.50020885000000004</v>
      </c>
      <c r="DO303">
        <v>0.35778246000000002</v>
      </c>
      <c r="DP303">
        <v>-0.64273818000000005</v>
      </c>
      <c r="DQ303">
        <v>0.94671483000000001</v>
      </c>
      <c r="DR303">
        <v>-0.66113116000000005</v>
      </c>
      <c r="DS303">
        <v>7.7932630000000003E-2</v>
      </c>
      <c r="DT303">
        <v>-0.79014932000000004</v>
      </c>
      <c r="DU303">
        <v>1.3610861400000001</v>
      </c>
      <c r="DV303" s="10">
        <v>-0.64824150000000003</v>
      </c>
      <c r="DW303" s="8" t="s">
        <v>1732</v>
      </c>
      <c r="DX303" t="s">
        <v>1733</v>
      </c>
      <c r="DY303" s="10" t="s">
        <v>213</v>
      </c>
      <c r="DZ303" s="20">
        <v>37990</v>
      </c>
      <c r="EA303" s="21">
        <v>39166</v>
      </c>
      <c r="EB303" t="s">
        <v>1734</v>
      </c>
      <c r="EC303" s="22">
        <v>44005</v>
      </c>
      <c r="ED303" t="b">
        <f t="shared" si="13"/>
        <v>0</v>
      </c>
    </row>
    <row r="304" spans="1:134" x14ac:dyDescent="0.2">
      <c r="A304" s="8" t="s">
        <v>1735</v>
      </c>
      <c r="B304" s="8" t="s">
        <v>168</v>
      </c>
      <c r="C304" s="8" t="s">
        <v>188</v>
      </c>
      <c r="D304" s="2" t="s">
        <v>1736</v>
      </c>
      <c r="E304" s="4">
        <v>0.57223724643286999</v>
      </c>
      <c r="F304" s="28" t="b">
        <v>0</v>
      </c>
      <c r="G304" s="29">
        <f t="shared" si="14"/>
        <v>1.0752353270444197E-3</v>
      </c>
      <c r="H304" s="5" t="b">
        <f t="shared" si="12"/>
        <v>0</v>
      </c>
      <c r="I304" s="8">
        <v>63</v>
      </c>
      <c r="J304">
        <v>4</v>
      </c>
      <c r="K304">
        <v>17</v>
      </c>
      <c r="L304">
        <v>517</v>
      </c>
      <c r="M304">
        <v>4</v>
      </c>
      <c r="N304">
        <v>4</v>
      </c>
      <c r="O304">
        <v>76.510289883101606</v>
      </c>
      <c r="P304">
        <v>5</v>
      </c>
      <c r="Q304">
        <v>4</v>
      </c>
      <c r="R304">
        <v>5</v>
      </c>
      <c r="S304" s="10">
        <v>80.2</v>
      </c>
      <c r="T304" s="8">
        <v>0.91683658709772198</v>
      </c>
      <c r="U304">
        <v>3.04590151031497</v>
      </c>
      <c r="V304">
        <v>-1.2897868806933099</v>
      </c>
      <c r="W304">
        <v>-1.1439578013329901</v>
      </c>
      <c r="X304">
        <v>-0.29113306284374801</v>
      </c>
      <c r="Y304">
        <v>0.68524713920936597</v>
      </c>
      <c r="Z304">
        <v>0.89592751799169201</v>
      </c>
      <c r="AA304">
        <v>1.4284752725705201</v>
      </c>
      <c r="AB304">
        <v>0.68128349962791002</v>
      </c>
      <c r="AC304">
        <v>1.42236659638262</v>
      </c>
      <c r="AD304" s="10">
        <v>1.1872777448874401</v>
      </c>
      <c r="AE304" s="8">
        <v>0</v>
      </c>
      <c r="AF304">
        <v>0</v>
      </c>
      <c r="AG304">
        <v>0</v>
      </c>
      <c r="AH304">
        <v>0</v>
      </c>
      <c r="AI304">
        <v>0</v>
      </c>
      <c r="AJ304">
        <v>0</v>
      </c>
      <c r="AK304">
        <v>0</v>
      </c>
      <c r="AL304">
        <v>0</v>
      </c>
      <c r="AM304">
        <v>0</v>
      </c>
      <c r="AN304">
        <v>0</v>
      </c>
      <c r="AO304">
        <v>0</v>
      </c>
      <c r="AP304">
        <v>0</v>
      </c>
      <c r="AQ304">
        <v>0</v>
      </c>
      <c r="AR304">
        <v>0</v>
      </c>
      <c r="AS304">
        <v>0</v>
      </c>
      <c r="AT304">
        <v>1</v>
      </c>
      <c r="AU304">
        <v>0</v>
      </c>
      <c r="AV304">
        <v>0</v>
      </c>
      <c r="AW304">
        <v>0</v>
      </c>
      <c r="AX304">
        <v>0</v>
      </c>
      <c r="AY304">
        <v>1</v>
      </c>
      <c r="AZ304">
        <v>0</v>
      </c>
      <c r="BA304">
        <v>0</v>
      </c>
      <c r="BB304">
        <v>1</v>
      </c>
      <c r="BC304">
        <v>0</v>
      </c>
      <c r="BD304">
        <v>1</v>
      </c>
      <c r="BE304">
        <v>0</v>
      </c>
      <c r="BF304">
        <v>1</v>
      </c>
      <c r="BG304">
        <v>0</v>
      </c>
      <c r="BH304">
        <v>1</v>
      </c>
      <c r="BI304">
        <v>0</v>
      </c>
      <c r="BJ304">
        <v>0</v>
      </c>
      <c r="BK304">
        <v>0</v>
      </c>
      <c r="BL304">
        <v>0</v>
      </c>
      <c r="BM304">
        <v>0</v>
      </c>
      <c r="BN304">
        <v>1</v>
      </c>
      <c r="BO304">
        <v>0</v>
      </c>
      <c r="BP304">
        <v>0</v>
      </c>
      <c r="BQ304">
        <v>0</v>
      </c>
      <c r="BR304">
        <v>0</v>
      </c>
      <c r="BS304">
        <v>0</v>
      </c>
      <c r="BT304" s="10">
        <v>1</v>
      </c>
      <c r="BU304">
        <v>-4.2648743800000002</v>
      </c>
      <c r="BV304">
        <v>0.17994256</v>
      </c>
      <c r="BW304">
        <v>2.5512239999999999E-2</v>
      </c>
      <c r="BX304">
        <v>1.7140852600000001</v>
      </c>
      <c r="BY304">
        <v>1.2451467300000001</v>
      </c>
      <c r="BZ304">
        <v>4.38303536</v>
      </c>
      <c r="CA304">
        <v>1.0542348399999999</v>
      </c>
      <c r="CB304">
        <v>2.36271349</v>
      </c>
      <c r="CC304">
        <v>0</v>
      </c>
      <c r="CD304">
        <v>1.26633956</v>
      </c>
      <c r="CE304">
        <v>1.2966537600000001</v>
      </c>
      <c r="CF304">
        <v>-0.34830556000000001</v>
      </c>
      <c r="CG304">
        <v>0.60595251999999999</v>
      </c>
      <c r="CH304">
        <v>-0.27080598</v>
      </c>
      <c r="CI304">
        <v>0.69837139000000004</v>
      </c>
      <c r="CJ304">
        <v>2.3914729999999999E-2</v>
      </c>
      <c r="CK304">
        <v>-0.35324707</v>
      </c>
      <c r="CL304">
        <v>-4.8291489999999999E-2</v>
      </c>
      <c r="CM304">
        <v>0.58076517999999999</v>
      </c>
      <c r="CN304">
        <v>0.72541518999999999</v>
      </c>
      <c r="CO304">
        <v>-0.20022939000000001</v>
      </c>
      <c r="CP304">
        <v>-0.43475793000000001</v>
      </c>
      <c r="CQ304">
        <v>0.34422587999999998</v>
      </c>
      <c r="CR304">
        <v>-0.48495226000000002</v>
      </c>
      <c r="CS304">
        <v>0.18250256000000001</v>
      </c>
      <c r="CT304">
        <v>-0.16623276000000001</v>
      </c>
      <c r="CU304">
        <v>-9.4743999999999995E-2</v>
      </c>
      <c r="CV304">
        <v>-1.1689752</v>
      </c>
      <c r="CW304">
        <v>-0.52188942000000005</v>
      </c>
      <c r="CX304">
        <v>0.65815442999999996</v>
      </c>
      <c r="CY304">
        <v>9.3649330000000003E-2</v>
      </c>
      <c r="CZ304">
        <v>-0.16819777</v>
      </c>
      <c r="DA304">
        <v>-0.25450494000000001</v>
      </c>
      <c r="DB304">
        <v>0.25513289</v>
      </c>
      <c r="DC304">
        <v>2.5920289999999999E-2</v>
      </c>
      <c r="DD304">
        <v>-2.5292350000000002E-2</v>
      </c>
      <c r="DE304">
        <v>0.26950531</v>
      </c>
      <c r="DF304">
        <v>-0.26887736000000001</v>
      </c>
      <c r="DG304">
        <v>0.1029841</v>
      </c>
      <c r="DH304">
        <v>-0.10235616</v>
      </c>
      <c r="DI304">
        <v>-0.19042195000000001</v>
      </c>
      <c r="DJ304">
        <v>7.7531719999999998E-2</v>
      </c>
      <c r="DK304">
        <v>-0.19522661999999999</v>
      </c>
      <c r="DL304">
        <v>-0.13095082</v>
      </c>
      <c r="DM304">
        <v>-6.0513240000000003E-2</v>
      </c>
      <c r="DN304">
        <v>0.50020885000000004</v>
      </c>
      <c r="DO304">
        <v>0.35778246000000002</v>
      </c>
      <c r="DP304">
        <v>-0.64273818000000005</v>
      </c>
      <c r="DQ304">
        <v>0.94671483000000001</v>
      </c>
      <c r="DR304">
        <v>-0.66113116000000005</v>
      </c>
      <c r="DS304">
        <v>7.7932630000000003E-2</v>
      </c>
      <c r="DT304">
        <v>-0.79014932000000004</v>
      </c>
      <c r="DU304">
        <v>1.3610861400000001</v>
      </c>
      <c r="DV304" s="10">
        <v>-0.64824150000000003</v>
      </c>
      <c r="DW304" s="8" t="s">
        <v>1737</v>
      </c>
      <c r="DX304" t="s">
        <v>1738</v>
      </c>
      <c r="DY304" s="10" t="s">
        <v>1313</v>
      </c>
      <c r="DZ304" s="20">
        <v>35184</v>
      </c>
      <c r="EA304" s="21">
        <v>39344</v>
      </c>
      <c r="EB304" t="s">
        <v>1739</v>
      </c>
      <c r="EC304" s="22">
        <v>43779</v>
      </c>
      <c r="ED304" t="b">
        <f t="shared" si="13"/>
        <v>1</v>
      </c>
    </row>
    <row r="305" spans="1:134" x14ac:dyDescent="0.2">
      <c r="A305" s="8" t="s">
        <v>1740</v>
      </c>
      <c r="B305" s="8" t="s">
        <v>127</v>
      </c>
      <c r="C305" s="8" t="s">
        <v>147</v>
      </c>
      <c r="D305" s="2" t="s">
        <v>1741</v>
      </c>
      <c r="E305" s="4">
        <v>0.38711749204253099</v>
      </c>
      <c r="F305" s="28" t="b">
        <v>0</v>
      </c>
      <c r="G305" s="29">
        <f t="shared" si="14"/>
        <v>0.97581170310757559</v>
      </c>
      <c r="H305" s="5" t="b">
        <f t="shared" si="12"/>
        <v>1</v>
      </c>
      <c r="I305" s="8">
        <v>53</v>
      </c>
      <c r="J305">
        <v>1</v>
      </c>
      <c r="K305">
        <v>38</v>
      </c>
      <c r="L305">
        <v>1671</v>
      </c>
      <c r="M305">
        <v>10</v>
      </c>
      <c r="N305">
        <v>3</v>
      </c>
      <c r="O305">
        <v>18.558746021265598</v>
      </c>
      <c r="P305">
        <v>2</v>
      </c>
      <c r="Q305">
        <v>3</v>
      </c>
      <c r="R305">
        <v>5</v>
      </c>
      <c r="S305" s="10">
        <v>74</v>
      </c>
      <c r="T305" s="8">
        <v>-2.2545161977812998E-2</v>
      </c>
      <c r="U305">
        <v>7.5957643648752104E-3</v>
      </c>
      <c r="V305">
        <v>1.4235138450326601</v>
      </c>
      <c r="W305">
        <v>0.201319459802203</v>
      </c>
      <c r="X305">
        <v>1.61793620170542</v>
      </c>
      <c r="Y305">
        <v>-1.13192030619081E-2</v>
      </c>
      <c r="Z305">
        <v>-1.09822540860395</v>
      </c>
      <c r="AA305">
        <v>-0.70092886045385905</v>
      </c>
      <c r="AB305">
        <v>-4.5418899975194001E-2</v>
      </c>
      <c r="AC305">
        <v>1.42236659638262</v>
      </c>
      <c r="AD305" s="10">
        <v>-0.15049999583080401</v>
      </c>
      <c r="AE305" s="8">
        <v>0</v>
      </c>
      <c r="AF305">
        <v>0</v>
      </c>
      <c r="AG305">
        <v>0</v>
      </c>
      <c r="AH305">
        <v>1</v>
      </c>
      <c r="AI305">
        <v>0</v>
      </c>
      <c r="AJ305">
        <v>0</v>
      </c>
      <c r="AK305">
        <v>0</v>
      </c>
      <c r="AL305">
        <v>0</v>
      </c>
      <c r="AM305">
        <v>0</v>
      </c>
      <c r="AN305">
        <v>0</v>
      </c>
      <c r="AO305">
        <v>0</v>
      </c>
      <c r="AP305">
        <v>0</v>
      </c>
      <c r="AQ305">
        <v>0</v>
      </c>
      <c r="AR305">
        <v>0</v>
      </c>
      <c r="AS305">
        <v>0</v>
      </c>
      <c r="AT305">
        <v>0</v>
      </c>
      <c r="AU305">
        <v>0</v>
      </c>
      <c r="AV305">
        <v>0</v>
      </c>
      <c r="AW305">
        <v>0</v>
      </c>
      <c r="AX305">
        <v>0</v>
      </c>
      <c r="AY305">
        <v>1</v>
      </c>
      <c r="AZ305">
        <v>0</v>
      </c>
      <c r="BA305">
        <v>0</v>
      </c>
      <c r="BB305">
        <v>1</v>
      </c>
      <c r="BC305">
        <v>0</v>
      </c>
      <c r="BD305">
        <v>1</v>
      </c>
      <c r="BE305">
        <v>0</v>
      </c>
      <c r="BF305">
        <v>1</v>
      </c>
      <c r="BG305">
        <v>0</v>
      </c>
      <c r="BH305">
        <v>0</v>
      </c>
      <c r="BI305">
        <v>0</v>
      </c>
      <c r="BJ305">
        <v>1</v>
      </c>
      <c r="BK305">
        <v>0</v>
      </c>
      <c r="BL305">
        <v>0</v>
      </c>
      <c r="BM305">
        <v>1</v>
      </c>
      <c r="BN305">
        <v>0</v>
      </c>
      <c r="BO305">
        <v>0</v>
      </c>
      <c r="BP305">
        <v>0</v>
      </c>
      <c r="BQ305">
        <v>0</v>
      </c>
      <c r="BR305">
        <v>0</v>
      </c>
      <c r="BS305">
        <v>0</v>
      </c>
      <c r="BT305" s="10">
        <v>1</v>
      </c>
      <c r="BU305">
        <v>-4.2648743800000002</v>
      </c>
      <c r="BV305">
        <v>0.17994256</v>
      </c>
      <c r="BW305">
        <v>2.5512239999999999E-2</v>
      </c>
      <c r="BX305">
        <v>1.7140852600000001</v>
      </c>
      <c r="BY305">
        <v>1.2451467300000001</v>
      </c>
      <c r="BZ305">
        <v>4.38303536</v>
      </c>
      <c r="CA305">
        <v>1.0542348399999999</v>
      </c>
      <c r="CB305">
        <v>2.36271349</v>
      </c>
      <c r="CC305">
        <v>0</v>
      </c>
      <c r="CD305">
        <v>1.26633956</v>
      </c>
      <c r="CE305">
        <v>1.2966537600000001</v>
      </c>
      <c r="CF305">
        <v>-0.34830556000000001</v>
      </c>
      <c r="CG305">
        <v>0.60595251999999999</v>
      </c>
      <c r="CH305">
        <v>-0.27080598</v>
      </c>
      <c r="CI305">
        <v>0.69837139000000004</v>
      </c>
      <c r="CJ305">
        <v>2.3914729999999999E-2</v>
      </c>
      <c r="CK305">
        <v>-0.35324707</v>
      </c>
      <c r="CL305">
        <v>-4.8291489999999999E-2</v>
      </c>
      <c r="CM305">
        <v>0.58076517999999999</v>
      </c>
      <c r="CN305">
        <v>0.72541518999999999</v>
      </c>
      <c r="CO305">
        <v>-0.20022939000000001</v>
      </c>
      <c r="CP305">
        <v>-0.43475793000000001</v>
      </c>
      <c r="CQ305">
        <v>0.34422587999999998</v>
      </c>
      <c r="CR305">
        <v>-0.48495226000000002</v>
      </c>
      <c r="CS305">
        <v>0.18250256000000001</v>
      </c>
      <c r="CT305">
        <v>-0.16623276000000001</v>
      </c>
      <c r="CU305">
        <v>-9.4743999999999995E-2</v>
      </c>
      <c r="CV305">
        <v>-1.1689752</v>
      </c>
      <c r="CW305">
        <v>-0.52188942000000005</v>
      </c>
      <c r="CX305">
        <v>0.65815442999999996</v>
      </c>
      <c r="CY305">
        <v>9.3649330000000003E-2</v>
      </c>
      <c r="CZ305">
        <v>-0.16819777</v>
      </c>
      <c r="DA305">
        <v>-0.25450494000000001</v>
      </c>
      <c r="DB305">
        <v>0.25513289</v>
      </c>
      <c r="DC305">
        <v>2.5920289999999999E-2</v>
      </c>
      <c r="DD305">
        <v>-2.5292350000000002E-2</v>
      </c>
      <c r="DE305">
        <v>0.26950531</v>
      </c>
      <c r="DF305">
        <v>-0.26887736000000001</v>
      </c>
      <c r="DG305">
        <v>0.1029841</v>
      </c>
      <c r="DH305">
        <v>-0.10235616</v>
      </c>
      <c r="DI305">
        <v>-0.19042195000000001</v>
      </c>
      <c r="DJ305">
        <v>7.7531719999999998E-2</v>
      </c>
      <c r="DK305">
        <v>-0.19522661999999999</v>
      </c>
      <c r="DL305">
        <v>-0.13095082</v>
      </c>
      <c r="DM305">
        <v>-6.0513240000000003E-2</v>
      </c>
      <c r="DN305">
        <v>0.50020885000000004</v>
      </c>
      <c r="DO305">
        <v>0.35778246000000002</v>
      </c>
      <c r="DP305">
        <v>-0.64273818000000005</v>
      </c>
      <c r="DQ305">
        <v>0.94671483000000001</v>
      </c>
      <c r="DR305">
        <v>-0.66113116000000005</v>
      </c>
      <c r="DS305">
        <v>7.7932630000000003E-2</v>
      </c>
      <c r="DT305">
        <v>-0.79014932000000004</v>
      </c>
      <c r="DU305">
        <v>1.3610861400000001</v>
      </c>
      <c r="DV305" s="10">
        <v>-0.64824150000000003</v>
      </c>
      <c r="DW305" s="8" t="s">
        <v>1742</v>
      </c>
      <c r="DX305" t="s">
        <v>1743</v>
      </c>
      <c r="DY305" s="10" t="s">
        <v>724</v>
      </c>
      <c r="DZ305" s="20">
        <v>36086</v>
      </c>
      <c r="EA305" s="21">
        <v>38428</v>
      </c>
      <c r="EB305" t="s">
        <v>1744</v>
      </c>
      <c r="EC305" s="22">
        <v>45388</v>
      </c>
      <c r="ED305" t="b">
        <f t="shared" si="13"/>
        <v>0</v>
      </c>
    </row>
    <row r="306" spans="1:134" x14ac:dyDescent="0.2">
      <c r="A306" s="8" t="s">
        <v>1745</v>
      </c>
      <c r="B306" s="8" t="s">
        <v>127</v>
      </c>
      <c r="C306" s="8" t="s">
        <v>468</v>
      </c>
      <c r="D306" s="2">
        <v>5179910627</v>
      </c>
      <c r="E306" s="4">
        <v>0.56961262267009705</v>
      </c>
      <c r="F306" s="28" t="b">
        <v>0</v>
      </c>
      <c r="G306" s="29">
        <f t="shared" si="14"/>
        <v>3.1775671377272867E-3</v>
      </c>
      <c r="H306" s="5" t="b">
        <f t="shared" si="12"/>
        <v>0</v>
      </c>
      <c r="I306" s="8">
        <v>42</v>
      </c>
      <c r="J306">
        <v>0</v>
      </c>
      <c r="K306">
        <v>40</v>
      </c>
      <c r="L306">
        <v>3104</v>
      </c>
      <c r="M306">
        <v>3</v>
      </c>
      <c r="N306">
        <v>1</v>
      </c>
      <c r="O306">
        <v>18.139644668382001</v>
      </c>
      <c r="P306">
        <v>2</v>
      </c>
      <c r="Q306">
        <v>5</v>
      </c>
      <c r="R306">
        <v>4</v>
      </c>
      <c r="S306" s="10">
        <v>72.099999999999994</v>
      </c>
      <c r="T306" s="8">
        <v>-1.0558650859609</v>
      </c>
      <c r="U306">
        <v>-1.00517281761849</v>
      </c>
      <c r="V306">
        <v>1.6819234379589401</v>
      </c>
      <c r="W306">
        <v>1.87184139672311</v>
      </c>
      <c r="X306">
        <v>-0.60931127360194304</v>
      </c>
      <c r="Y306">
        <v>-1.4044518876044501</v>
      </c>
      <c r="Z306">
        <v>-1.1126469776200401</v>
      </c>
      <c r="AA306">
        <v>-0.70092886045385905</v>
      </c>
      <c r="AB306">
        <v>1.4079858992310099</v>
      </c>
      <c r="AC306">
        <v>0.71996333890972197</v>
      </c>
      <c r="AD306" s="10">
        <v>-0.560464142179948</v>
      </c>
      <c r="AE306" s="8">
        <v>0</v>
      </c>
      <c r="AF306">
        <v>0</v>
      </c>
      <c r="AG306">
        <v>0</v>
      </c>
      <c r="AH306">
        <v>0</v>
      </c>
      <c r="AI306">
        <v>0</v>
      </c>
      <c r="AJ306">
        <v>0</v>
      </c>
      <c r="AK306">
        <v>0</v>
      </c>
      <c r="AL306">
        <v>0</v>
      </c>
      <c r="AM306">
        <v>0</v>
      </c>
      <c r="AN306">
        <v>0</v>
      </c>
      <c r="AO306">
        <v>0</v>
      </c>
      <c r="AP306">
        <v>0</v>
      </c>
      <c r="AQ306">
        <v>0</v>
      </c>
      <c r="AR306">
        <v>0</v>
      </c>
      <c r="AS306">
        <v>0</v>
      </c>
      <c r="AT306">
        <v>0</v>
      </c>
      <c r="AU306">
        <v>1</v>
      </c>
      <c r="AV306">
        <v>0</v>
      </c>
      <c r="AW306">
        <v>0</v>
      </c>
      <c r="AX306">
        <v>0</v>
      </c>
      <c r="AY306">
        <v>1</v>
      </c>
      <c r="AZ306">
        <v>0</v>
      </c>
      <c r="BA306">
        <v>0</v>
      </c>
      <c r="BB306">
        <v>1</v>
      </c>
      <c r="BC306">
        <v>0</v>
      </c>
      <c r="BD306">
        <v>1</v>
      </c>
      <c r="BE306">
        <v>0</v>
      </c>
      <c r="BF306">
        <v>1</v>
      </c>
      <c r="BG306">
        <v>0</v>
      </c>
      <c r="BH306">
        <v>0</v>
      </c>
      <c r="BI306">
        <v>0</v>
      </c>
      <c r="BJ306">
        <v>1</v>
      </c>
      <c r="BK306">
        <v>0</v>
      </c>
      <c r="BL306">
        <v>0</v>
      </c>
      <c r="BM306">
        <v>0</v>
      </c>
      <c r="BN306">
        <v>0</v>
      </c>
      <c r="BO306">
        <v>0</v>
      </c>
      <c r="BP306">
        <v>1</v>
      </c>
      <c r="BQ306">
        <v>0</v>
      </c>
      <c r="BR306">
        <v>0</v>
      </c>
      <c r="BS306">
        <v>0</v>
      </c>
      <c r="BT306" s="10">
        <v>1</v>
      </c>
      <c r="BU306">
        <v>-4.2648743800000002</v>
      </c>
      <c r="BV306">
        <v>0.17994256</v>
      </c>
      <c r="BW306">
        <v>2.5512239999999999E-2</v>
      </c>
      <c r="BX306">
        <v>1.7140852600000001</v>
      </c>
      <c r="BY306">
        <v>1.2451467300000001</v>
      </c>
      <c r="BZ306">
        <v>4.38303536</v>
      </c>
      <c r="CA306">
        <v>1.0542348399999999</v>
      </c>
      <c r="CB306">
        <v>2.36271349</v>
      </c>
      <c r="CC306">
        <v>0</v>
      </c>
      <c r="CD306">
        <v>1.26633956</v>
      </c>
      <c r="CE306">
        <v>1.2966537600000001</v>
      </c>
      <c r="CF306">
        <v>-0.34830556000000001</v>
      </c>
      <c r="CG306">
        <v>0.60595251999999999</v>
      </c>
      <c r="CH306">
        <v>-0.27080598</v>
      </c>
      <c r="CI306">
        <v>0.69837139000000004</v>
      </c>
      <c r="CJ306">
        <v>2.3914729999999999E-2</v>
      </c>
      <c r="CK306">
        <v>-0.35324707</v>
      </c>
      <c r="CL306">
        <v>-4.8291489999999999E-2</v>
      </c>
      <c r="CM306">
        <v>0.58076517999999999</v>
      </c>
      <c r="CN306">
        <v>0.72541518999999999</v>
      </c>
      <c r="CO306">
        <v>-0.20022939000000001</v>
      </c>
      <c r="CP306">
        <v>-0.43475793000000001</v>
      </c>
      <c r="CQ306">
        <v>0.34422587999999998</v>
      </c>
      <c r="CR306">
        <v>-0.48495226000000002</v>
      </c>
      <c r="CS306">
        <v>0.18250256000000001</v>
      </c>
      <c r="CT306">
        <v>-0.16623276000000001</v>
      </c>
      <c r="CU306">
        <v>-9.4743999999999995E-2</v>
      </c>
      <c r="CV306">
        <v>-1.1689752</v>
      </c>
      <c r="CW306">
        <v>-0.52188942000000005</v>
      </c>
      <c r="CX306">
        <v>0.65815442999999996</v>
      </c>
      <c r="CY306">
        <v>9.3649330000000003E-2</v>
      </c>
      <c r="CZ306">
        <v>-0.16819777</v>
      </c>
      <c r="DA306">
        <v>-0.25450494000000001</v>
      </c>
      <c r="DB306">
        <v>0.25513289</v>
      </c>
      <c r="DC306">
        <v>2.5920289999999999E-2</v>
      </c>
      <c r="DD306">
        <v>-2.5292350000000002E-2</v>
      </c>
      <c r="DE306">
        <v>0.26950531</v>
      </c>
      <c r="DF306">
        <v>-0.26887736000000001</v>
      </c>
      <c r="DG306">
        <v>0.1029841</v>
      </c>
      <c r="DH306">
        <v>-0.10235616</v>
      </c>
      <c r="DI306">
        <v>-0.19042195000000001</v>
      </c>
      <c r="DJ306">
        <v>7.7531719999999998E-2</v>
      </c>
      <c r="DK306">
        <v>-0.19522661999999999</v>
      </c>
      <c r="DL306">
        <v>-0.13095082</v>
      </c>
      <c r="DM306">
        <v>-6.0513240000000003E-2</v>
      </c>
      <c r="DN306">
        <v>0.50020885000000004</v>
      </c>
      <c r="DO306">
        <v>0.35778246000000002</v>
      </c>
      <c r="DP306">
        <v>-0.64273818000000005</v>
      </c>
      <c r="DQ306">
        <v>0.94671483000000001</v>
      </c>
      <c r="DR306">
        <v>-0.66113116000000005</v>
      </c>
      <c r="DS306">
        <v>7.7932630000000003E-2</v>
      </c>
      <c r="DT306">
        <v>-0.79014932000000004</v>
      </c>
      <c r="DU306">
        <v>1.3610861400000001</v>
      </c>
      <c r="DV306" s="10">
        <v>-0.64824150000000003</v>
      </c>
      <c r="DW306" s="8" t="s">
        <v>1746</v>
      </c>
      <c r="DX306" t="s">
        <v>1747</v>
      </c>
      <c r="DY306" s="10" t="s">
        <v>279</v>
      </c>
      <c r="DZ306" s="20">
        <v>36065</v>
      </c>
      <c r="EA306" s="21">
        <v>38177</v>
      </c>
      <c r="EB306" t="s">
        <v>1748</v>
      </c>
      <c r="EC306" s="22">
        <v>44485</v>
      </c>
      <c r="ED306" t="b">
        <f t="shared" si="13"/>
        <v>1</v>
      </c>
    </row>
    <row r="307" spans="1:134" x14ac:dyDescent="0.2">
      <c r="A307" s="8" t="s">
        <v>1749</v>
      </c>
      <c r="B307" s="8" t="s">
        <v>168</v>
      </c>
      <c r="C307" s="8" t="s">
        <v>209</v>
      </c>
      <c r="D307" s="2" t="s">
        <v>1750</v>
      </c>
      <c r="E307" s="4">
        <v>0.29007700664456398</v>
      </c>
      <c r="F307" s="28" t="b">
        <v>0</v>
      </c>
      <c r="G307" s="29">
        <f t="shared" si="14"/>
        <v>5.270957030872489E-4</v>
      </c>
      <c r="H307" s="5" t="b">
        <f t="shared" si="12"/>
        <v>0</v>
      </c>
      <c r="I307" s="8">
        <v>37</v>
      </c>
      <c r="J307">
        <v>0</v>
      </c>
      <c r="K307">
        <v>15</v>
      </c>
      <c r="L307">
        <v>1073</v>
      </c>
      <c r="M307">
        <v>9</v>
      </c>
      <c r="N307">
        <v>4</v>
      </c>
      <c r="O307">
        <v>2.5385033222823998</v>
      </c>
      <c r="P307">
        <v>5</v>
      </c>
      <c r="Q307">
        <v>1</v>
      </c>
      <c r="R307">
        <v>4</v>
      </c>
      <c r="S307" s="10">
        <v>66.3</v>
      </c>
      <c r="T307" s="8">
        <v>-1.5255559604986699</v>
      </c>
      <c r="U307">
        <v>-1.00517281761849</v>
      </c>
      <c r="V307">
        <v>-1.5481964736195899</v>
      </c>
      <c r="W307">
        <v>-0.49579995281378098</v>
      </c>
      <c r="X307">
        <v>1.2997579909472201</v>
      </c>
      <c r="Y307">
        <v>0.68524713920936597</v>
      </c>
      <c r="Z307">
        <v>-1.6494931011284999</v>
      </c>
      <c r="AA307">
        <v>1.4284752725705201</v>
      </c>
      <c r="AB307">
        <v>-1.4988236991813999</v>
      </c>
      <c r="AC307">
        <v>0.71996333890972197</v>
      </c>
      <c r="AD307" s="10">
        <v>-1.8119336415615299</v>
      </c>
      <c r="AE307" s="8">
        <v>0</v>
      </c>
      <c r="AF307">
        <v>0</v>
      </c>
      <c r="AG307">
        <v>0</v>
      </c>
      <c r="AH307">
        <v>0</v>
      </c>
      <c r="AI307">
        <v>0</v>
      </c>
      <c r="AJ307">
        <v>0</v>
      </c>
      <c r="AK307">
        <v>0</v>
      </c>
      <c r="AL307">
        <v>0</v>
      </c>
      <c r="AM307">
        <v>0</v>
      </c>
      <c r="AN307">
        <v>0</v>
      </c>
      <c r="AO307">
        <v>0</v>
      </c>
      <c r="AP307">
        <v>0</v>
      </c>
      <c r="AQ307">
        <v>0</v>
      </c>
      <c r="AR307">
        <v>0</v>
      </c>
      <c r="AS307">
        <v>0</v>
      </c>
      <c r="AT307">
        <v>0</v>
      </c>
      <c r="AU307">
        <v>1</v>
      </c>
      <c r="AV307">
        <v>0</v>
      </c>
      <c r="AW307">
        <v>0</v>
      </c>
      <c r="AX307">
        <v>0</v>
      </c>
      <c r="AY307">
        <v>1</v>
      </c>
      <c r="AZ307">
        <v>0</v>
      </c>
      <c r="BA307">
        <v>1</v>
      </c>
      <c r="BB307">
        <v>0</v>
      </c>
      <c r="BC307">
        <v>0</v>
      </c>
      <c r="BD307">
        <v>1</v>
      </c>
      <c r="BE307">
        <v>0</v>
      </c>
      <c r="BF307">
        <v>1</v>
      </c>
      <c r="BG307">
        <v>0</v>
      </c>
      <c r="BH307">
        <v>0</v>
      </c>
      <c r="BI307">
        <v>1</v>
      </c>
      <c r="BJ307">
        <v>0</v>
      </c>
      <c r="BK307">
        <v>0</v>
      </c>
      <c r="BL307">
        <v>0</v>
      </c>
      <c r="BM307">
        <v>0</v>
      </c>
      <c r="BN307">
        <v>0</v>
      </c>
      <c r="BO307">
        <v>0</v>
      </c>
      <c r="BP307">
        <v>1</v>
      </c>
      <c r="BQ307">
        <v>1</v>
      </c>
      <c r="BR307">
        <v>0</v>
      </c>
      <c r="BS307">
        <v>0</v>
      </c>
      <c r="BT307" s="10">
        <v>0</v>
      </c>
      <c r="BU307">
        <v>-4.2648743800000002</v>
      </c>
      <c r="BV307">
        <v>0.17994256</v>
      </c>
      <c r="BW307">
        <v>2.5512239999999999E-2</v>
      </c>
      <c r="BX307">
        <v>1.7140852600000001</v>
      </c>
      <c r="BY307">
        <v>1.2451467300000001</v>
      </c>
      <c r="BZ307">
        <v>4.38303536</v>
      </c>
      <c r="CA307">
        <v>1.0542348399999999</v>
      </c>
      <c r="CB307">
        <v>2.36271349</v>
      </c>
      <c r="CC307">
        <v>0</v>
      </c>
      <c r="CD307">
        <v>1.26633956</v>
      </c>
      <c r="CE307">
        <v>1.2966537600000001</v>
      </c>
      <c r="CF307">
        <v>-0.34830556000000001</v>
      </c>
      <c r="CG307">
        <v>0.60595251999999999</v>
      </c>
      <c r="CH307">
        <v>-0.27080598</v>
      </c>
      <c r="CI307">
        <v>0.69837139000000004</v>
      </c>
      <c r="CJ307">
        <v>2.3914729999999999E-2</v>
      </c>
      <c r="CK307">
        <v>-0.35324707</v>
      </c>
      <c r="CL307">
        <v>-4.8291489999999999E-2</v>
      </c>
      <c r="CM307">
        <v>0.58076517999999999</v>
      </c>
      <c r="CN307">
        <v>0.72541518999999999</v>
      </c>
      <c r="CO307">
        <v>-0.20022939000000001</v>
      </c>
      <c r="CP307">
        <v>-0.43475793000000001</v>
      </c>
      <c r="CQ307">
        <v>0.34422587999999998</v>
      </c>
      <c r="CR307">
        <v>-0.48495226000000002</v>
      </c>
      <c r="CS307">
        <v>0.18250256000000001</v>
      </c>
      <c r="CT307">
        <v>-0.16623276000000001</v>
      </c>
      <c r="CU307">
        <v>-9.4743999999999995E-2</v>
      </c>
      <c r="CV307">
        <v>-1.1689752</v>
      </c>
      <c r="CW307">
        <v>-0.52188942000000005</v>
      </c>
      <c r="CX307">
        <v>0.65815442999999996</v>
      </c>
      <c r="CY307">
        <v>9.3649330000000003E-2</v>
      </c>
      <c r="CZ307">
        <v>-0.16819777</v>
      </c>
      <c r="DA307">
        <v>-0.25450494000000001</v>
      </c>
      <c r="DB307">
        <v>0.25513289</v>
      </c>
      <c r="DC307">
        <v>2.5920289999999999E-2</v>
      </c>
      <c r="DD307">
        <v>-2.5292350000000002E-2</v>
      </c>
      <c r="DE307">
        <v>0.26950531</v>
      </c>
      <c r="DF307">
        <v>-0.26887736000000001</v>
      </c>
      <c r="DG307">
        <v>0.1029841</v>
      </c>
      <c r="DH307">
        <v>-0.10235616</v>
      </c>
      <c r="DI307">
        <v>-0.19042195000000001</v>
      </c>
      <c r="DJ307">
        <v>7.7531719999999998E-2</v>
      </c>
      <c r="DK307">
        <v>-0.19522661999999999</v>
      </c>
      <c r="DL307">
        <v>-0.13095082</v>
      </c>
      <c r="DM307">
        <v>-6.0513240000000003E-2</v>
      </c>
      <c r="DN307">
        <v>0.50020885000000004</v>
      </c>
      <c r="DO307">
        <v>0.35778246000000002</v>
      </c>
      <c r="DP307">
        <v>-0.64273818000000005</v>
      </c>
      <c r="DQ307">
        <v>0.94671483000000001</v>
      </c>
      <c r="DR307">
        <v>-0.66113116000000005</v>
      </c>
      <c r="DS307">
        <v>7.7932630000000003E-2</v>
      </c>
      <c r="DT307">
        <v>-0.79014932000000004</v>
      </c>
      <c r="DU307">
        <v>1.3610861400000001</v>
      </c>
      <c r="DV307" s="10">
        <v>-0.64824150000000003</v>
      </c>
      <c r="DW307" s="8" t="s">
        <v>1751</v>
      </c>
      <c r="DX307" t="s">
        <v>1752</v>
      </c>
      <c r="DY307" s="10" t="s">
        <v>1647</v>
      </c>
      <c r="DZ307" s="20">
        <v>37871</v>
      </c>
      <c r="EA307" s="21">
        <v>38605</v>
      </c>
      <c r="EB307" t="s">
        <v>1753</v>
      </c>
      <c r="EC307" s="22">
        <v>44369</v>
      </c>
      <c r="ED307" t="b">
        <f t="shared" si="13"/>
        <v>1</v>
      </c>
    </row>
    <row r="308" spans="1:134" x14ac:dyDescent="0.2">
      <c r="A308" s="8" t="s">
        <v>1754</v>
      </c>
      <c r="B308" s="8" t="s">
        <v>127</v>
      </c>
      <c r="C308" s="8" t="s">
        <v>332</v>
      </c>
      <c r="D308" s="2" t="s">
        <v>1755</v>
      </c>
      <c r="E308" s="4">
        <v>0.41120865514226002</v>
      </c>
      <c r="F308" s="28" t="b">
        <v>0</v>
      </c>
      <c r="G308" s="29">
        <f t="shared" si="14"/>
        <v>4.1295626626465728E-3</v>
      </c>
      <c r="H308" s="5" t="b">
        <f t="shared" si="12"/>
        <v>0</v>
      </c>
      <c r="I308" s="8">
        <v>58</v>
      </c>
      <c r="J308">
        <v>1</v>
      </c>
      <c r="K308">
        <v>18</v>
      </c>
      <c r="L308">
        <v>259</v>
      </c>
      <c r="M308">
        <v>5</v>
      </c>
      <c r="N308">
        <v>1</v>
      </c>
      <c r="O308">
        <v>77.845994237796802</v>
      </c>
      <c r="P308">
        <v>4</v>
      </c>
      <c r="Q308">
        <v>4</v>
      </c>
      <c r="R308">
        <v>4</v>
      </c>
      <c r="S308" s="10">
        <v>73</v>
      </c>
      <c r="T308" s="8">
        <v>0.447145712559954</v>
      </c>
      <c r="U308">
        <v>7.5957643648752104E-3</v>
      </c>
      <c r="V308">
        <v>-1.16058208423016</v>
      </c>
      <c r="W308">
        <v>-1.4447216950703199</v>
      </c>
      <c r="X308">
        <v>2.70451479144465E-2</v>
      </c>
      <c r="Y308">
        <v>-1.4044518876044501</v>
      </c>
      <c r="Z308">
        <v>0.94189003375024305</v>
      </c>
      <c r="AA308">
        <v>0.71867389489572897</v>
      </c>
      <c r="AB308">
        <v>0.68128349962791002</v>
      </c>
      <c r="AC308">
        <v>0.71996333890972197</v>
      </c>
      <c r="AD308" s="10">
        <v>-0.36627059917245802</v>
      </c>
      <c r="AE308" s="8">
        <v>0</v>
      </c>
      <c r="AF308">
        <v>0</v>
      </c>
      <c r="AG308">
        <v>0</v>
      </c>
      <c r="AH308">
        <v>0</v>
      </c>
      <c r="AI308">
        <v>0</v>
      </c>
      <c r="AJ308">
        <v>0</v>
      </c>
      <c r="AK308">
        <v>1</v>
      </c>
      <c r="AL308">
        <v>0</v>
      </c>
      <c r="AM308">
        <v>0</v>
      </c>
      <c r="AN308">
        <v>0</v>
      </c>
      <c r="AO308">
        <v>0</v>
      </c>
      <c r="AP308">
        <v>0</v>
      </c>
      <c r="AQ308">
        <v>0</v>
      </c>
      <c r="AR308">
        <v>0</v>
      </c>
      <c r="AS308">
        <v>0</v>
      </c>
      <c r="AT308">
        <v>0</v>
      </c>
      <c r="AU308">
        <v>0</v>
      </c>
      <c r="AV308">
        <v>0</v>
      </c>
      <c r="AW308">
        <v>0</v>
      </c>
      <c r="AX308">
        <v>0</v>
      </c>
      <c r="AY308">
        <v>0</v>
      </c>
      <c r="AZ308">
        <v>1</v>
      </c>
      <c r="BA308">
        <v>1</v>
      </c>
      <c r="BB308">
        <v>0</v>
      </c>
      <c r="BC308">
        <v>0</v>
      </c>
      <c r="BD308">
        <v>1</v>
      </c>
      <c r="BE308">
        <v>0</v>
      </c>
      <c r="BF308">
        <v>1</v>
      </c>
      <c r="BG308">
        <v>0</v>
      </c>
      <c r="BH308">
        <v>0</v>
      </c>
      <c r="BI308">
        <v>0</v>
      </c>
      <c r="BJ308">
        <v>0</v>
      </c>
      <c r="BK308">
        <v>0</v>
      </c>
      <c r="BL308">
        <v>1</v>
      </c>
      <c r="BM308">
        <v>0</v>
      </c>
      <c r="BN308">
        <v>1</v>
      </c>
      <c r="BO308">
        <v>0</v>
      </c>
      <c r="BP308">
        <v>0</v>
      </c>
      <c r="BQ308">
        <v>0</v>
      </c>
      <c r="BR308">
        <v>0</v>
      </c>
      <c r="BS308">
        <v>0</v>
      </c>
      <c r="BT308" s="10">
        <v>1</v>
      </c>
      <c r="BU308">
        <v>-4.2648743800000002</v>
      </c>
      <c r="BV308">
        <v>0.17994256</v>
      </c>
      <c r="BW308">
        <v>2.5512239999999999E-2</v>
      </c>
      <c r="BX308">
        <v>1.7140852600000001</v>
      </c>
      <c r="BY308">
        <v>1.2451467300000001</v>
      </c>
      <c r="BZ308">
        <v>4.38303536</v>
      </c>
      <c r="CA308">
        <v>1.0542348399999999</v>
      </c>
      <c r="CB308">
        <v>2.36271349</v>
      </c>
      <c r="CC308">
        <v>0</v>
      </c>
      <c r="CD308">
        <v>1.26633956</v>
      </c>
      <c r="CE308">
        <v>1.2966537600000001</v>
      </c>
      <c r="CF308">
        <v>-0.34830556000000001</v>
      </c>
      <c r="CG308">
        <v>0.60595251999999999</v>
      </c>
      <c r="CH308">
        <v>-0.27080598</v>
      </c>
      <c r="CI308">
        <v>0.69837139000000004</v>
      </c>
      <c r="CJ308">
        <v>2.3914729999999999E-2</v>
      </c>
      <c r="CK308">
        <v>-0.35324707</v>
      </c>
      <c r="CL308">
        <v>-4.8291489999999999E-2</v>
      </c>
      <c r="CM308">
        <v>0.58076517999999999</v>
      </c>
      <c r="CN308">
        <v>0.72541518999999999</v>
      </c>
      <c r="CO308">
        <v>-0.20022939000000001</v>
      </c>
      <c r="CP308">
        <v>-0.43475793000000001</v>
      </c>
      <c r="CQ308">
        <v>0.34422587999999998</v>
      </c>
      <c r="CR308">
        <v>-0.48495226000000002</v>
      </c>
      <c r="CS308">
        <v>0.18250256000000001</v>
      </c>
      <c r="CT308">
        <v>-0.16623276000000001</v>
      </c>
      <c r="CU308">
        <v>-9.4743999999999995E-2</v>
      </c>
      <c r="CV308">
        <v>-1.1689752</v>
      </c>
      <c r="CW308">
        <v>-0.52188942000000005</v>
      </c>
      <c r="CX308">
        <v>0.65815442999999996</v>
      </c>
      <c r="CY308">
        <v>9.3649330000000003E-2</v>
      </c>
      <c r="CZ308">
        <v>-0.16819777</v>
      </c>
      <c r="DA308">
        <v>-0.25450494000000001</v>
      </c>
      <c r="DB308">
        <v>0.25513289</v>
      </c>
      <c r="DC308">
        <v>2.5920289999999999E-2</v>
      </c>
      <c r="DD308">
        <v>-2.5292350000000002E-2</v>
      </c>
      <c r="DE308">
        <v>0.26950531</v>
      </c>
      <c r="DF308">
        <v>-0.26887736000000001</v>
      </c>
      <c r="DG308">
        <v>0.1029841</v>
      </c>
      <c r="DH308">
        <v>-0.10235616</v>
      </c>
      <c r="DI308">
        <v>-0.19042195000000001</v>
      </c>
      <c r="DJ308">
        <v>7.7531719999999998E-2</v>
      </c>
      <c r="DK308">
        <v>-0.19522661999999999</v>
      </c>
      <c r="DL308">
        <v>-0.13095082</v>
      </c>
      <c r="DM308">
        <v>-6.0513240000000003E-2</v>
      </c>
      <c r="DN308">
        <v>0.50020885000000004</v>
      </c>
      <c r="DO308">
        <v>0.35778246000000002</v>
      </c>
      <c r="DP308">
        <v>-0.64273818000000005</v>
      </c>
      <c r="DQ308">
        <v>0.94671483000000001</v>
      </c>
      <c r="DR308">
        <v>-0.66113116000000005</v>
      </c>
      <c r="DS308">
        <v>7.7932630000000003E-2</v>
      </c>
      <c r="DT308">
        <v>-0.79014932000000004</v>
      </c>
      <c r="DU308">
        <v>1.3610861400000001</v>
      </c>
      <c r="DV308" s="10">
        <v>-0.64824150000000003</v>
      </c>
      <c r="DW308" s="8" t="s">
        <v>1756</v>
      </c>
      <c r="DX308" t="s">
        <v>1757</v>
      </c>
      <c r="DY308" s="10" t="s">
        <v>675</v>
      </c>
      <c r="DZ308" s="20">
        <v>35667</v>
      </c>
      <c r="EA308" s="21">
        <v>38874</v>
      </c>
      <c r="EB308" t="s">
        <v>1758</v>
      </c>
      <c r="EC308" s="22">
        <v>44433</v>
      </c>
      <c r="ED308" t="b">
        <f t="shared" si="13"/>
        <v>1</v>
      </c>
    </row>
    <row r="309" spans="1:134" x14ac:dyDescent="0.2">
      <c r="A309" s="8" t="s">
        <v>1759</v>
      </c>
      <c r="B309" s="8" t="s">
        <v>119</v>
      </c>
      <c r="C309" s="8" t="s">
        <v>202</v>
      </c>
      <c r="D309" s="2" t="s">
        <v>1760</v>
      </c>
      <c r="E309" s="4">
        <v>0.550851292301203</v>
      </c>
      <c r="F309" s="28" t="b">
        <v>0</v>
      </c>
      <c r="G309" s="29">
        <f t="shared" si="14"/>
        <v>0.99493021419068373</v>
      </c>
      <c r="H309" s="5" t="b">
        <f t="shared" si="12"/>
        <v>1</v>
      </c>
      <c r="I309" s="8">
        <v>55</v>
      </c>
      <c r="J309">
        <v>1</v>
      </c>
      <c r="K309">
        <v>33</v>
      </c>
      <c r="L309">
        <v>1471</v>
      </c>
      <c r="M309">
        <v>9</v>
      </c>
      <c r="N309">
        <v>3</v>
      </c>
      <c r="O309">
        <v>91.258979483934993</v>
      </c>
      <c r="P309">
        <v>5</v>
      </c>
      <c r="Q309">
        <v>2</v>
      </c>
      <c r="R309">
        <v>2</v>
      </c>
      <c r="S309" s="10">
        <v>79.599999999999994</v>
      </c>
      <c r="T309" s="8">
        <v>0.165331187837294</v>
      </c>
      <c r="U309">
        <v>7.5957643648752104E-3</v>
      </c>
      <c r="V309">
        <v>0.77748986271695397</v>
      </c>
      <c r="W309">
        <v>-3.1830845420534298E-2</v>
      </c>
      <c r="X309">
        <v>1.2997579909472201</v>
      </c>
      <c r="Y309">
        <v>-1.13192030619081E-2</v>
      </c>
      <c r="Z309">
        <v>1.40344018410931</v>
      </c>
      <c r="AA309">
        <v>1.4284752725705201</v>
      </c>
      <c r="AB309">
        <v>-0.772121299578298</v>
      </c>
      <c r="AC309">
        <v>-0.68484317603607703</v>
      </c>
      <c r="AD309" s="10">
        <v>1.0578153828824499</v>
      </c>
      <c r="AE309" s="8">
        <v>0</v>
      </c>
      <c r="AF309">
        <v>0</v>
      </c>
      <c r="AG309">
        <v>0</v>
      </c>
      <c r="AH309">
        <v>0</v>
      </c>
      <c r="AI309">
        <v>0</v>
      </c>
      <c r="AJ309">
        <v>0</v>
      </c>
      <c r="AK309">
        <v>1</v>
      </c>
      <c r="AL309">
        <v>0</v>
      </c>
      <c r="AM309">
        <v>0</v>
      </c>
      <c r="AN309">
        <v>0</v>
      </c>
      <c r="AO309">
        <v>0</v>
      </c>
      <c r="AP309">
        <v>0</v>
      </c>
      <c r="AQ309">
        <v>0</v>
      </c>
      <c r="AR309">
        <v>0</v>
      </c>
      <c r="AS309">
        <v>0</v>
      </c>
      <c r="AT309">
        <v>0</v>
      </c>
      <c r="AU309">
        <v>0</v>
      </c>
      <c r="AV309">
        <v>0</v>
      </c>
      <c r="AW309">
        <v>0</v>
      </c>
      <c r="AX309">
        <v>0</v>
      </c>
      <c r="AY309">
        <v>1</v>
      </c>
      <c r="AZ309">
        <v>0</v>
      </c>
      <c r="BA309">
        <v>0</v>
      </c>
      <c r="BB309">
        <v>1</v>
      </c>
      <c r="BC309">
        <v>0</v>
      </c>
      <c r="BD309">
        <v>1</v>
      </c>
      <c r="BE309">
        <v>0</v>
      </c>
      <c r="BF309">
        <v>1</v>
      </c>
      <c r="BG309">
        <v>0</v>
      </c>
      <c r="BH309">
        <v>0</v>
      </c>
      <c r="BI309">
        <v>0</v>
      </c>
      <c r="BJ309">
        <v>0</v>
      </c>
      <c r="BK309">
        <v>0</v>
      </c>
      <c r="BL309">
        <v>1</v>
      </c>
      <c r="BM309">
        <v>0</v>
      </c>
      <c r="BN309">
        <v>0</v>
      </c>
      <c r="BO309">
        <v>1</v>
      </c>
      <c r="BP309">
        <v>0</v>
      </c>
      <c r="BQ309">
        <v>1</v>
      </c>
      <c r="BR309">
        <v>0</v>
      </c>
      <c r="BS309">
        <v>0</v>
      </c>
      <c r="BT309" s="10">
        <v>0</v>
      </c>
      <c r="BU309">
        <v>-4.2648743800000002</v>
      </c>
      <c r="BV309">
        <v>0.17994256</v>
      </c>
      <c r="BW309">
        <v>2.5512239999999999E-2</v>
      </c>
      <c r="BX309">
        <v>1.7140852600000001</v>
      </c>
      <c r="BY309">
        <v>1.2451467300000001</v>
      </c>
      <c r="BZ309">
        <v>4.38303536</v>
      </c>
      <c r="CA309">
        <v>1.0542348399999999</v>
      </c>
      <c r="CB309">
        <v>2.36271349</v>
      </c>
      <c r="CC309">
        <v>0</v>
      </c>
      <c r="CD309">
        <v>1.26633956</v>
      </c>
      <c r="CE309">
        <v>1.2966537600000001</v>
      </c>
      <c r="CF309">
        <v>-0.34830556000000001</v>
      </c>
      <c r="CG309">
        <v>0.60595251999999999</v>
      </c>
      <c r="CH309">
        <v>-0.27080598</v>
      </c>
      <c r="CI309">
        <v>0.69837139000000004</v>
      </c>
      <c r="CJ309">
        <v>2.3914729999999999E-2</v>
      </c>
      <c r="CK309">
        <v>-0.35324707</v>
      </c>
      <c r="CL309">
        <v>-4.8291489999999999E-2</v>
      </c>
      <c r="CM309">
        <v>0.58076517999999999</v>
      </c>
      <c r="CN309">
        <v>0.72541518999999999</v>
      </c>
      <c r="CO309">
        <v>-0.20022939000000001</v>
      </c>
      <c r="CP309">
        <v>-0.43475793000000001</v>
      </c>
      <c r="CQ309">
        <v>0.34422587999999998</v>
      </c>
      <c r="CR309">
        <v>-0.48495226000000002</v>
      </c>
      <c r="CS309">
        <v>0.18250256000000001</v>
      </c>
      <c r="CT309">
        <v>-0.16623276000000001</v>
      </c>
      <c r="CU309">
        <v>-9.4743999999999995E-2</v>
      </c>
      <c r="CV309">
        <v>-1.1689752</v>
      </c>
      <c r="CW309">
        <v>-0.52188942000000005</v>
      </c>
      <c r="CX309">
        <v>0.65815442999999996</v>
      </c>
      <c r="CY309">
        <v>9.3649330000000003E-2</v>
      </c>
      <c r="CZ309">
        <v>-0.16819777</v>
      </c>
      <c r="DA309">
        <v>-0.25450494000000001</v>
      </c>
      <c r="DB309">
        <v>0.25513289</v>
      </c>
      <c r="DC309">
        <v>2.5920289999999999E-2</v>
      </c>
      <c r="DD309">
        <v>-2.5292350000000002E-2</v>
      </c>
      <c r="DE309">
        <v>0.26950531</v>
      </c>
      <c r="DF309">
        <v>-0.26887736000000001</v>
      </c>
      <c r="DG309">
        <v>0.1029841</v>
      </c>
      <c r="DH309">
        <v>-0.10235616</v>
      </c>
      <c r="DI309">
        <v>-0.19042195000000001</v>
      </c>
      <c r="DJ309">
        <v>7.7531719999999998E-2</v>
      </c>
      <c r="DK309">
        <v>-0.19522661999999999</v>
      </c>
      <c r="DL309">
        <v>-0.13095082</v>
      </c>
      <c r="DM309">
        <v>-6.0513240000000003E-2</v>
      </c>
      <c r="DN309">
        <v>0.50020885000000004</v>
      </c>
      <c r="DO309">
        <v>0.35778246000000002</v>
      </c>
      <c r="DP309">
        <v>-0.64273818000000005</v>
      </c>
      <c r="DQ309">
        <v>0.94671483000000001</v>
      </c>
      <c r="DR309">
        <v>-0.66113116000000005</v>
      </c>
      <c r="DS309">
        <v>7.7932630000000003E-2</v>
      </c>
      <c r="DT309">
        <v>-0.79014932000000004</v>
      </c>
      <c r="DU309">
        <v>1.3610861400000001</v>
      </c>
      <c r="DV309" s="10">
        <v>-0.64824150000000003</v>
      </c>
      <c r="DW309" s="8" t="s">
        <v>1761</v>
      </c>
      <c r="DX309" t="s">
        <v>1762</v>
      </c>
      <c r="DY309" s="10" t="s">
        <v>185</v>
      </c>
      <c r="DZ309" s="20">
        <v>38018</v>
      </c>
      <c r="EA309" s="21">
        <v>39100</v>
      </c>
      <c r="EB309" t="s">
        <v>1763</v>
      </c>
      <c r="EC309" s="22">
        <v>44136</v>
      </c>
      <c r="ED309" t="b">
        <f t="shared" si="13"/>
        <v>0</v>
      </c>
    </row>
    <row r="310" spans="1:134" x14ac:dyDescent="0.2">
      <c r="A310" s="8" t="s">
        <v>1764</v>
      </c>
      <c r="B310" s="8" t="s">
        <v>127</v>
      </c>
      <c r="C310" s="8" t="s">
        <v>120</v>
      </c>
      <c r="D310" s="2" t="s">
        <v>1765</v>
      </c>
      <c r="E310" s="4">
        <v>0.47235866920798802</v>
      </c>
      <c r="F310" s="28" t="b">
        <v>0</v>
      </c>
      <c r="G310" s="29">
        <f t="shared" si="14"/>
        <v>0.15938030850986701</v>
      </c>
      <c r="H310" s="5" t="b">
        <f t="shared" si="12"/>
        <v>0</v>
      </c>
      <c r="I310" s="8">
        <v>51</v>
      </c>
      <c r="J310">
        <v>2</v>
      </c>
      <c r="K310">
        <v>20</v>
      </c>
      <c r="L310">
        <v>1217</v>
      </c>
      <c r="M310">
        <v>7</v>
      </c>
      <c r="N310">
        <v>2</v>
      </c>
      <c r="O310">
        <v>82.846001270660693</v>
      </c>
      <c r="P310">
        <v>3</v>
      </c>
      <c r="Q310">
        <v>2</v>
      </c>
      <c r="R310">
        <v>3</v>
      </c>
      <c r="S310" s="10">
        <v>77.5</v>
      </c>
      <c r="T310" s="8">
        <v>-0.21042151179292001</v>
      </c>
      <c r="U310">
        <v>1.0203643463482399</v>
      </c>
      <c r="V310">
        <v>-0.90217249130388599</v>
      </c>
      <c r="W310">
        <v>-0.32793173305341</v>
      </c>
      <c r="X310">
        <v>0.66340156943083595</v>
      </c>
      <c r="Y310">
        <v>-0.70788554533318204</v>
      </c>
      <c r="Z310">
        <v>1.1139437529981</v>
      </c>
      <c r="AA310">
        <v>8.8725172209350497E-3</v>
      </c>
      <c r="AB310">
        <v>-0.772121299578298</v>
      </c>
      <c r="AC310">
        <v>1.7560081436822399E-2</v>
      </c>
      <c r="AD310" s="10">
        <v>0.60469711586498298</v>
      </c>
      <c r="AE310" s="8">
        <v>0</v>
      </c>
      <c r="AF310">
        <v>0</v>
      </c>
      <c r="AG310">
        <v>0</v>
      </c>
      <c r="AH310">
        <v>0</v>
      </c>
      <c r="AI310">
        <v>0</v>
      </c>
      <c r="AJ310">
        <v>0</v>
      </c>
      <c r="AK310">
        <v>0</v>
      </c>
      <c r="AL310">
        <v>0</v>
      </c>
      <c r="AM310">
        <v>0</v>
      </c>
      <c r="AN310">
        <v>0</v>
      </c>
      <c r="AO310">
        <v>0</v>
      </c>
      <c r="AP310">
        <v>0</v>
      </c>
      <c r="AQ310">
        <v>0</v>
      </c>
      <c r="AR310">
        <v>0</v>
      </c>
      <c r="AS310">
        <v>0</v>
      </c>
      <c r="AT310">
        <v>0</v>
      </c>
      <c r="AU310">
        <v>0</v>
      </c>
      <c r="AV310">
        <v>1</v>
      </c>
      <c r="AW310">
        <v>0</v>
      </c>
      <c r="AX310">
        <v>0</v>
      </c>
      <c r="AY310">
        <v>0</v>
      </c>
      <c r="AZ310">
        <v>1</v>
      </c>
      <c r="BA310">
        <v>1</v>
      </c>
      <c r="BB310">
        <v>0</v>
      </c>
      <c r="BC310">
        <v>0</v>
      </c>
      <c r="BD310">
        <v>1</v>
      </c>
      <c r="BE310">
        <v>1</v>
      </c>
      <c r="BF310">
        <v>0</v>
      </c>
      <c r="BG310">
        <v>0</v>
      </c>
      <c r="BH310">
        <v>0</v>
      </c>
      <c r="BI310">
        <v>0</v>
      </c>
      <c r="BJ310">
        <v>1</v>
      </c>
      <c r="BK310">
        <v>0</v>
      </c>
      <c r="BL310">
        <v>0</v>
      </c>
      <c r="BM310">
        <v>0</v>
      </c>
      <c r="BN310">
        <v>0</v>
      </c>
      <c r="BO310">
        <v>1</v>
      </c>
      <c r="BP310">
        <v>0</v>
      </c>
      <c r="BQ310">
        <v>0</v>
      </c>
      <c r="BR310">
        <v>0</v>
      </c>
      <c r="BS310">
        <v>0</v>
      </c>
      <c r="BT310" s="10">
        <v>1</v>
      </c>
      <c r="BU310">
        <v>-4.2648743800000002</v>
      </c>
      <c r="BV310">
        <v>0.17994256</v>
      </c>
      <c r="BW310">
        <v>2.5512239999999999E-2</v>
      </c>
      <c r="BX310">
        <v>1.7140852600000001</v>
      </c>
      <c r="BY310">
        <v>1.2451467300000001</v>
      </c>
      <c r="BZ310">
        <v>4.38303536</v>
      </c>
      <c r="CA310">
        <v>1.0542348399999999</v>
      </c>
      <c r="CB310">
        <v>2.36271349</v>
      </c>
      <c r="CC310">
        <v>0</v>
      </c>
      <c r="CD310">
        <v>1.26633956</v>
      </c>
      <c r="CE310">
        <v>1.2966537600000001</v>
      </c>
      <c r="CF310">
        <v>-0.34830556000000001</v>
      </c>
      <c r="CG310">
        <v>0.60595251999999999</v>
      </c>
      <c r="CH310">
        <v>-0.27080598</v>
      </c>
      <c r="CI310">
        <v>0.69837139000000004</v>
      </c>
      <c r="CJ310">
        <v>2.3914729999999999E-2</v>
      </c>
      <c r="CK310">
        <v>-0.35324707</v>
      </c>
      <c r="CL310">
        <v>-4.8291489999999999E-2</v>
      </c>
      <c r="CM310">
        <v>0.58076517999999999</v>
      </c>
      <c r="CN310">
        <v>0.72541518999999999</v>
      </c>
      <c r="CO310">
        <v>-0.20022939000000001</v>
      </c>
      <c r="CP310">
        <v>-0.43475793000000001</v>
      </c>
      <c r="CQ310">
        <v>0.34422587999999998</v>
      </c>
      <c r="CR310">
        <v>-0.48495226000000002</v>
      </c>
      <c r="CS310">
        <v>0.18250256000000001</v>
      </c>
      <c r="CT310">
        <v>-0.16623276000000001</v>
      </c>
      <c r="CU310">
        <v>-9.4743999999999995E-2</v>
      </c>
      <c r="CV310">
        <v>-1.1689752</v>
      </c>
      <c r="CW310">
        <v>-0.52188942000000005</v>
      </c>
      <c r="CX310">
        <v>0.65815442999999996</v>
      </c>
      <c r="CY310">
        <v>9.3649330000000003E-2</v>
      </c>
      <c r="CZ310">
        <v>-0.16819777</v>
      </c>
      <c r="DA310">
        <v>-0.25450494000000001</v>
      </c>
      <c r="DB310">
        <v>0.25513289</v>
      </c>
      <c r="DC310">
        <v>2.5920289999999999E-2</v>
      </c>
      <c r="DD310">
        <v>-2.5292350000000002E-2</v>
      </c>
      <c r="DE310">
        <v>0.26950531</v>
      </c>
      <c r="DF310">
        <v>-0.26887736000000001</v>
      </c>
      <c r="DG310">
        <v>0.1029841</v>
      </c>
      <c r="DH310">
        <v>-0.10235616</v>
      </c>
      <c r="DI310">
        <v>-0.19042195000000001</v>
      </c>
      <c r="DJ310">
        <v>7.7531719999999998E-2</v>
      </c>
      <c r="DK310">
        <v>-0.19522661999999999</v>
      </c>
      <c r="DL310">
        <v>-0.13095082</v>
      </c>
      <c r="DM310">
        <v>-6.0513240000000003E-2</v>
      </c>
      <c r="DN310">
        <v>0.50020885000000004</v>
      </c>
      <c r="DO310">
        <v>0.35778246000000002</v>
      </c>
      <c r="DP310">
        <v>-0.64273818000000005</v>
      </c>
      <c r="DQ310">
        <v>0.94671483000000001</v>
      </c>
      <c r="DR310">
        <v>-0.66113116000000005</v>
      </c>
      <c r="DS310">
        <v>7.7932630000000003E-2</v>
      </c>
      <c r="DT310">
        <v>-0.79014932000000004</v>
      </c>
      <c r="DU310">
        <v>1.3610861400000001</v>
      </c>
      <c r="DV310" s="10">
        <v>-0.64824150000000003</v>
      </c>
      <c r="DW310" s="8" t="s">
        <v>1766</v>
      </c>
      <c r="DX310" t="s">
        <v>1767</v>
      </c>
      <c r="DY310" s="10" t="s">
        <v>1768</v>
      </c>
      <c r="DZ310" s="20">
        <v>35758</v>
      </c>
      <c r="EA310" s="21">
        <v>38966</v>
      </c>
      <c r="EB310" t="s">
        <v>1769</v>
      </c>
      <c r="EC310" s="22">
        <v>44515</v>
      </c>
      <c r="ED310" t="b">
        <f t="shared" si="13"/>
        <v>1</v>
      </c>
    </row>
    <row r="311" spans="1:134" x14ac:dyDescent="0.2">
      <c r="A311" s="8" t="s">
        <v>1770</v>
      </c>
      <c r="B311" s="8" t="s">
        <v>127</v>
      </c>
      <c r="C311" s="8" t="s">
        <v>399</v>
      </c>
      <c r="D311" s="2" t="s">
        <v>1771</v>
      </c>
      <c r="E311" s="4">
        <v>0.61381520552357505</v>
      </c>
      <c r="F311" s="28" t="b">
        <v>1</v>
      </c>
      <c r="G311" s="29">
        <f t="shared" si="14"/>
        <v>0.13101157434695337</v>
      </c>
      <c r="H311" s="5" t="b">
        <f t="shared" si="12"/>
        <v>0</v>
      </c>
      <c r="I311" s="8">
        <v>62</v>
      </c>
      <c r="J311">
        <v>1</v>
      </c>
      <c r="K311">
        <v>32</v>
      </c>
      <c r="L311">
        <v>2192</v>
      </c>
      <c r="M311">
        <v>4</v>
      </c>
      <c r="N311">
        <v>2</v>
      </c>
      <c r="O311">
        <v>20.240936095120901</v>
      </c>
      <c r="P311">
        <v>3</v>
      </c>
      <c r="Q311">
        <v>5</v>
      </c>
      <c r="R311">
        <v>5</v>
      </c>
      <c r="S311" s="10">
        <v>72</v>
      </c>
      <c r="T311" s="8">
        <v>0.82289841219016902</v>
      </c>
      <c r="U311">
        <v>7.5957643648752104E-3</v>
      </c>
      <c r="V311">
        <v>0.64828506625381199</v>
      </c>
      <c r="W311">
        <v>0.80867600490743397</v>
      </c>
      <c r="X311">
        <v>-0.29113306284374801</v>
      </c>
      <c r="Y311">
        <v>-0.70788554533318204</v>
      </c>
      <c r="Z311">
        <v>-1.04034007828615</v>
      </c>
      <c r="AA311">
        <v>8.8725172209350497E-3</v>
      </c>
      <c r="AB311">
        <v>1.4079858992310099</v>
      </c>
      <c r="AC311">
        <v>1.42236659638262</v>
      </c>
      <c r="AD311" s="10">
        <v>-0.58204120251411195</v>
      </c>
      <c r="AE311" s="8">
        <v>0</v>
      </c>
      <c r="AF311">
        <v>0</v>
      </c>
      <c r="AG311">
        <v>0</v>
      </c>
      <c r="AH311">
        <v>0</v>
      </c>
      <c r="AI311">
        <v>0</v>
      </c>
      <c r="AJ311">
        <v>0</v>
      </c>
      <c r="AK311">
        <v>0</v>
      </c>
      <c r="AL311">
        <v>0</v>
      </c>
      <c r="AM311">
        <v>0</v>
      </c>
      <c r="AN311">
        <v>0</v>
      </c>
      <c r="AO311">
        <v>0</v>
      </c>
      <c r="AP311">
        <v>0</v>
      </c>
      <c r="AQ311">
        <v>0</v>
      </c>
      <c r="AR311">
        <v>0</v>
      </c>
      <c r="AS311">
        <v>1</v>
      </c>
      <c r="AT311">
        <v>0</v>
      </c>
      <c r="AU311">
        <v>0</v>
      </c>
      <c r="AV311">
        <v>0</v>
      </c>
      <c r="AW311">
        <v>0</v>
      </c>
      <c r="AX311">
        <v>0</v>
      </c>
      <c r="AY311">
        <v>1</v>
      </c>
      <c r="AZ311">
        <v>0</v>
      </c>
      <c r="BA311">
        <v>0</v>
      </c>
      <c r="BB311">
        <v>1</v>
      </c>
      <c r="BC311">
        <v>1</v>
      </c>
      <c r="BD311">
        <v>0</v>
      </c>
      <c r="BE311">
        <v>0</v>
      </c>
      <c r="BF311">
        <v>1</v>
      </c>
      <c r="BG311">
        <v>0</v>
      </c>
      <c r="BH311">
        <v>0</v>
      </c>
      <c r="BI311">
        <v>0</v>
      </c>
      <c r="BJ311">
        <v>0</v>
      </c>
      <c r="BK311">
        <v>1</v>
      </c>
      <c r="BL311">
        <v>0</v>
      </c>
      <c r="BM311">
        <v>0</v>
      </c>
      <c r="BN311">
        <v>0</v>
      </c>
      <c r="BO311">
        <v>1</v>
      </c>
      <c r="BP311">
        <v>0</v>
      </c>
      <c r="BQ311">
        <v>1</v>
      </c>
      <c r="BR311">
        <v>0</v>
      </c>
      <c r="BS311">
        <v>0</v>
      </c>
      <c r="BT311" s="10">
        <v>0</v>
      </c>
      <c r="BU311">
        <v>-4.2648743800000002</v>
      </c>
      <c r="BV311">
        <v>0.17994256</v>
      </c>
      <c r="BW311">
        <v>2.5512239999999999E-2</v>
      </c>
      <c r="BX311">
        <v>1.7140852600000001</v>
      </c>
      <c r="BY311">
        <v>1.2451467300000001</v>
      </c>
      <c r="BZ311">
        <v>4.38303536</v>
      </c>
      <c r="CA311">
        <v>1.0542348399999999</v>
      </c>
      <c r="CB311">
        <v>2.36271349</v>
      </c>
      <c r="CC311">
        <v>0</v>
      </c>
      <c r="CD311">
        <v>1.26633956</v>
      </c>
      <c r="CE311">
        <v>1.2966537600000001</v>
      </c>
      <c r="CF311">
        <v>-0.34830556000000001</v>
      </c>
      <c r="CG311">
        <v>0.60595251999999999</v>
      </c>
      <c r="CH311">
        <v>-0.27080598</v>
      </c>
      <c r="CI311">
        <v>0.69837139000000004</v>
      </c>
      <c r="CJ311">
        <v>2.3914729999999999E-2</v>
      </c>
      <c r="CK311">
        <v>-0.35324707</v>
      </c>
      <c r="CL311">
        <v>-4.8291489999999999E-2</v>
      </c>
      <c r="CM311">
        <v>0.58076517999999999</v>
      </c>
      <c r="CN311">
        <v>0.72541518999999999</v>
      </c>
      <c r="CO311">
        <v>-0.20022939000000001</v>
      </c>
      <c r="CP311">
        <v>-0.43475793000000001</v>
      </c>
      <c r="CQ311">
        <v>0.34422587999999998</v>
      </c>
      <c r="CR311">
        <v>-0.48495226000000002</v>
      </c>
      <c r="CS311">
        <v>0.18250256000000001</v>
      </c>
      <c r="CT311">
        <v>-0.16623276000000001</v>
      </c>
      <c r="CU311">
        <v>-9.4743999999999995E-2</v>
      </c>
      <c r="CV311">
        <v>-1.1689752</v>
      </c>
      <c r="CW311">
        <v>-0.52188942000000005</v>
      </c>
      <c r="CX311">
        <v>0.65815442999999996</v>
      </c>
      <c r="CY311">
        <v>9.3649330000000003E-2</v>
      </c>
      <c r="CZ311">
        <v>-0.16819777</v>
      </c>
      <c r="DA311">
        <v>-0.25450494000000001</v>
      </c>
      <c r="DB311">
        <v>0.25513289</v>
      </c>
      <c r="DC311">
        <v>2.5920289999999999E-2</v>
      </c>
      <c r="DD311">
        <v>-2.5292350000000002E-2</v>
      </c>
      <c r="DE311">
        <v>0.26950531</v>
      </c>
      <c r="DF311">
        <v>-0.26887736000000001</v>
      </c>
      <c r="DG311">
        <v>0.1029841</v>
      </c>
      <c r="DH311">
        <v>-0.10235616</v>
      </c>
      <c r="DI311">
        <v>-0.19042195000000001</v>
      </c>
      <c r="DJ311">
        <v>7.7531719999999998E-2</v>
      </c>
      <c r="DK311">
        <v>-0.19522661999999999</v>
      </c>
      <c r="DL311">
        <v>-0.13095082</v>
      </c>
      <c r="DM311">
        <v>-6.0513240000000003E-2</v>
      </c>
      <c r="DN311">
        <v>0.50020885000000004</v>
      </c>
      <c r="DO311">
        <v>0.35778246000000002</v>
      </c>
      <c r="DP311">
        <v>-0.64273818000000005</v>
      </c>
      <c r="DQ311">
        <v>0.94671483000000001</v>
      </c>
      <c r="DR311">
        <v>-0.66113116000000005</v>
      </c>
      <c r="DS311">
        <v>7.7932630000000003E-2</v>
      </c>
      <c r="DT311">
        <v>-0.79014932000000004</v>
      </c>
      <c r="DU311">
        <v>1.3610861400000001</v>
      </c>
      <c r="DV311" s="10">
        <v>-0.64824150000000003</v>
      </c>
      <c r="DW311" s="8" t="s">
        <v>1772</v>
      </c>
      <c r="DX311" t="s">
        <v>1773</v>
      </c>
      <c r="DY311" s="10" t="s">
        <v>373</v>
      </c>
      <c r="DZ311" s="20">
        <v>36608</v>
      </c>
      <c r="EA311" s="21">
        <v>38979</v>
      </c>
      <c r="EB311" t="s">
        <v>1774</v>
      </c>
      <c r="EC311" s="22">
        <v>43841</v>
      </c>
      <c r="ED311" t="b">
        <f t="shared" si="13"/>
        <v>0</v>
      </c>
    </row>
    <row r="312" spans="1:134" x14ac:dyDescent="0.2">
      <c r="A312" s="8" t="s">
        <v>1775</v>
      </c>
      <c r="B312" s="8" t="s">
        <v>119</v>
      </c>
      <c r="C312" s="8" t="s">
        <v>188</v>
      </c>
      <c r="D312" s="2" t="s">
        <v>1776</v>
      </c>
      <c r="E312" s="4">
        <v>0.50738938627002805</v>
      </c>
      <c r="F312" s="28" t="b">
        <v>0</v>
      </c>
      <c r="G312" s="29">
        <f t="shared" si="14"/>
        <v>0.72955708197117697</v>
      </c>
      <c r="H312" s="5" t="b">
        <f t="shared" si="12"/>
        <v>1</v>
      </c>
      <c r="I312" s="8">
        <v>42</v>
      </c>
      <c r="J312">
        <v>0</v>
      </c>
      <c r="K312">
        <v>35</v>
      </c>
      <c r="L312">
        <v>1198</v>
      </c>
      <c r="M312">
        <v>8</v>
      </c>
      <c r="N312">
        <v>5</v>
      </c>
      <c r="O312">
        <v>56.194693135014298</v>
      </c>
      <c r="P312">
        <v>4</v>
      </c>
      <c r="Q312">
        <v>2</v>
      </c>
      <c r="R312">
        <v>2</v>
      </c>
      <c r="S312" s="10">
        <v>70.7</v>
      </c>
      <c r="T312" s="8">
        <v>-1.0558650859609</v>
      </c>
      <c r="U312">
        <v>-1.00517281761849</v>
      </c>
      <c r="V312">
        <v>1.0358994556432299</v>
      </c>
      <c r="W312">
        <v>-0.35008101204956998</v>
      </c>
      <c r="X312">
        <v>0.98157978018903103</v>
      </c>
      <c r="Y312">
        <v>1.38181348148064</v>
      </c>
      <c r="Z312">
        <v>0.19685370544026001</v>
      </c>
      <c r="AA312">
        <v>0.71867389489572897</v>
      </c>
      <c r="AB312">
        <v>-0.772121299578298</v>
      </c>
      <c r="AC312">
        <v>-0.68484317603607703</v>
      </c>
      <c r="AD312" s="10">
        <v>-0.86254298685826103</v>
      </c>
      <c r="AE312" s="8">
        <v>0</v>
      </c>
      <c r="AF312">
        <v>0</v>
      </c>
      <c r="AG312">
        <v>0</v>
      </c>
      <c r="AH312">
        <v>0</v>
      </c>
      <c r="AI312">
        <v>0</v>
      </c>
      <c r="AJ312">
        <v>0</v>
      </c>
      <c r="AK312">
        <v>0</v>
      </c>
      <c r="AL312">
        <v>0</v>
      </c>
      <c r="AM312">
        <v>1</v>
      </c>
      <c r="AN312">
        <v>0</v>
      </c>
      <c r="AO312">
        <v>0</v>
      </c>
      <c r="AP312">
        <v>0</v>
      </c>
      <c r="AQ312">
        <v>0</v>
      </c>
      <c r="AR312">
        <v>0</v>
      </c>
      <c r="AS312">
        <v>0</v>
      </c>
      <c r="AT312">
        <v>0</v>
      </c>
      <c r="AU312">
        <v>0</v>
      </c>
      <c r="AV312">
        <v>0</v>
      </c>
      <c r="AW312">
        <v>0</v>
      </c>
      <c r="AX312">
        <v>0</v>
      </c>
      <c r="AY312">
        <v>0</v>
      </c>
      <c r="AZ312">
        <v>1</v>
      </c>
      <c r="BA312">
        <v>1</v>
      </c>
      <c r="BB312">
        <v>0</v>
      </c>
      <c r="BC312">
        <v>1</v>
      </c>
      <c r="BD312">
        <v>0</v>
      </c>
      <c r="BE312">
        <v>0</v>
      </c>
      <c r="BF312">
        <v>1</v>
      </c>
      <c r="BG312">
        <v>1</v>
      </c>
      <c r="BH312">
        <v>0</v>
      </c>
      <c r="BI312">
        <v>0</v>
      </c>
      <c r="BJ312">
        <v>0</v>
      </c>
      <c r="BK312">
        <v>0</v>
      </c>
      <c r="BL312">
        <v>0</v>
      </c>
      <c r="BM312">
        <v>0</v>
      </c>
      <c r="BN312">
        <v>0</v>
      </c>
      <c r="BO312">
        <v>0</v>
      </c>
      <c r="BP312">
        <v>1</v>
      </c>
      <c r="BQ312">
        <v>1</v>
      </c>
      <c r="BR312">
        <v>0</v>
      </c>
      <c r="BS312">
        <v>0</v>
      </c>
      <c r="BT312" s="10">
        <v>0</v>
      </c>
      <c r="BU312">
        <v>-4.2648743800000002</v>
      </c>
      <c r="BV312">
        <v>0.17994256</v>
      </c>
      <c r="BW312">
        <v>2.5512239999999999E-2</v>
      </c>
      <c r="BX312">
        <v>1.7140852600000001</v>
      </c>
      <c r="BY312">
        <v>1.2451467300000001</v>
      </c>
      <c r="BZ312">
        <v>4.38303536</v>
      </c>
      <c r="CA312">
        <v>1.0542348399999999</v>
      </c>
      <c r="CB312">
        <v>2.36271349</v>
      </c>
      <c r="CC312">
        <v>0</v>
      </c>
      <c r="CD312">
        <v>1.26633956</v>
      </c>
      <c r="CE312">
        <v>1.2966537600000001</v>
      </c>
      <c r="CF312">
        <v>-0.34830556000000001</v>
      </c>
      <c r="CG312">
        <v>0.60595251999999999</v>
      </c>
      <c r="CH312">
        <v>-0.27080598</v>
      </c>
      <c r="CI312">
        <v>0.69837139000000004</v>
      </c>
      <c r="CJ312">
        <v>2.3914729999999999E-2</v>
      </c>
      <c r="CK312">
        <v>-0.35324707</v>
      </c>
      <c r="CL312">
        <v>-4.8291489999999999E-2</v>
      </c>
      <c r="CM312">
        <v>0.58076517999999999</v>
      </c>
      <c r="CN312">
        <v>0.72541518999999999</v>
      </c>
      <c r="CO312">
        <v>-0.20022939000000001</v>
      </c>
      <c r="CP312">
        <v>-0.43475793000000001</v>
      </c>
      <c r="CQ312">
        <v>0.34422587999999998</v>
      </c>
      <c r="CR312">
        <v>-0.48495226000000002</v>
      </c>
      <c r="CS312">
        <v>0.18250256000000001</v>
      </c>
      <c r="CT312">
        <v>-0.16623276000000001</v>
      </c>
      <c r="CU312">
        <v>-9.4743999999999995E-2</v>
      </c>
      <c r="CV312">
        <v>-1.1689752</v>
      </c>
      <c r="CW312">
        <v>-0.52188942000000005</v>
      </c>
      <c r="CX312">
        <v>0.65815442999999996</v>
      </c>
      <c r="CY312">
        <v>9.3649330000000003E-2</v>
      </c>
      <c r="CZ312">
        <v>-0.16819777</v>
      </c>
      <c r="DA312">
        <v>-0.25450494000000001</v>
      </c>
      <c r="DB312">
        <v>0.25513289</v>
      </c>
      <c r="DC312">
        <v>2.5920289999999999E-2</v>
      </c>
      <c r="DD312">
        <v>-2.5292350000000002E-2</v>
      </c>
      <c r="DE312">
        <v>0.26950531</v>
      </c>
      <c r="DF312">
        <v>-0.26887736000000001</v>
      </c>
      <c r="DG312">
        <v>0.1029841</v>
      </c>
      <c r="DH312">
        <v>-0.10235616</v>
      </c>
      <c r="DI312">
        <v>-0.19042195000000001</v>
      </c>
      <c r="DJ312">
        <v>7.7531719999999998E-2</v>
      </c>
      <c r="DK312">
        <v>-0.19522661999999999</v>
      </c>
      <c r="DL312">
        <v>-0.13095082</v>
      </c>
      <c r="DM312">
        <v>-6.0513240000000003E-2</v>
      </c>
      <c r="DN312">
        <v>0.50020885000000004</v>
      </c>
      <c r="DO312">
        <v>0.35778246000000002</v>
      </c>
      <c r="DP312">
        <v>-0.64273818000000005</v>
      </c>
      <c r="DQ312">
        <v>0.94671483000000001</v>
      </c>
      <c r="DR312">
        <v>-0.66113116000000005</v>
      </c>
      <c r="DS312">
        <v>7.7932630000000003E-2</v>
      </c>
      <c r="DT312">
        <v>-0.79014932000000004</v>
      </c>
      <c r="DU312">
        <v>1.3610861400000001</v>
      </c>
      <c r="DV312" s="10">
        <v>-0.64824150000000003</v>
      </c>
      <c r="DW312" s="8" t="s">
        <v>1777</v>
      </c>
      <c r="DX312" t="s">
        <v>1778</v>
      </c>
      <c r="DY312" s="10" t="s">
        <v>714</v>
      </c>
      <c r="DZ312" s="20">
        <v>37964</v>
      </c>
      <c r="EA312" s="21">
        <v>39623</v>
      </c>
      <c r="EB312" t="s">
        <v>1779</v>
      </c>
      <c r="EC312" s="22">
        <v>43863</v>
      </c>
      <c r="ED312" t="b">
        <f t="shared" si="13"/>
        <v>0</v>
      </c>
    </row>
    <row r="313" spans="1:134" x14ac:dyDescent="0.2">
      <c r="A313" s="8" t="s">
        <v>1780</v>
      </c>
      <c r="B313" s="8" t="s">
        <v>127</v>
      </c>
      <c r="C313" s="8" t="s">
        <v>216</v>
      </c>
      <c r="D313" s="2" t="s">
        <v>1781</v>
      </c>
      <c r="E313" s="4">
        <v>0.51366394129216097</v>
      </c>
      <c r="F313" s="28" t="b">
        <v>0</v>
      </c>
      <c r="G313" s="29">
        <f t="shared" si="14"/>
        <v>0.98742438138578292</v>
      </c>
      <c r="H313" s="5" t="b">
        <f t="shared" si="12"/>
        <v>1</v>
      </c>
      <c r="I313" s="8">
        <v>62</v>
      </c>
      <c r="J313">
        <v>3</v>
      </c>
      <c r="K313">
        <v>31</v>
      </c>
      <c r="L313">
        <v>1356</v>
      </c>
      <c r="M313">
        <v>8</v>
      </c>
      <c r="N313">
        <v>5</v>
      </c>
      <c r="O313">
        <v>74.331970646080507</v>
      </c>
      <c r="P313">
        <v>2</v>
      </c>
      <c r="Q313">
        <v>2</v>
      </c>
      <c r="R313">
        <v>1</v>
      </c>
      <c r="S313" s="10">
        <v>76</v>
      </c>
      <c r="T313" s="8">
        <v>0.82289841219016902</v>
      </c>
      <c r="U313">
        <v>2.03313292833161</v>
      </c>
      <c r="V313">
        <v>0.51908026979067101</v>
      </c>
      <c r="W313">
        <v>-0.165892270923608</v>
      </c>
      <c r="X313">
        <v>0.98157978018903103</v>
      </c>
      <c r="Y313">
        <v>1.38181348148064</v>
      </c>
      <c r="Z313">
        <v>0.820970038137116</v>
      </c>
      <c r="AA313">
        <v>-0.70092886045385905</v>
      </c>
      <c r="AB313">
        <v>-0.772121299578298</v>
      </c>
      <c r="AC313">
        <v>-1.38724643350897</v>
      </c>
      <c r="AD313" s="10">
        <v>0.281041210852502</v>
      </c>
      <c r="AE313" s="8">
        <v>0</v>
      </c>
      <c r="AF313">
        <v>0</v>
      </c>
      <c r="AG313">
        <v>0</v>
      </c>
      <c r="AH313">
        <v>0</v>
      </c>
      <c r="AI313">
        <v>0</v>
      </c>
      <c r="AJ313">
        <v>0</v>
      </c>
      <c r="AK313">
        <v>1</v>
      </c>
      <c r="AL313">
        <v>0</v>
      </c>
      <c r="AM313">
        <v>0</v>
      </c>
      <c r="AN313">
        <v>0</v>
      </c>
      <c r="AO313">
        <v>0</v>
      </c>
      <c r="AP313">
        <v>0</v>
      </c>
      <c r="AQ313">
        <v>0</v>
      </c>
      <c r="AR313">
        <v>0</v>
      </c>
      <c r="AS313">
        <v>0</v>
      </c>
      <c r="AT313">
        <v>0</v>
      </c>
      <c r="AU313">
        <v>0</v>
      </c>
      <c r="AV313">
        <v>0</v>
      </c>
      <c r="AW313">
        <v>0</v>
      </c>
      <c r="AX313">
        <v>0</v>
      </c>
      <c r="AY313">
        <v>1</v>
      </c>
      <c r="AZ313">
        <v>0</v>
      </c>
      <c r="BA313">
        <v>0</v>
      </c>
      <c r="BB313">
        <v>1</v>
      </c>
      <c r="BC313">
        <v>1</v>
      </c>
      <c r="BD313">
        <v>0</v>
      </c>
      <c r="BE313">
        <v>1</v>
      </c>
      <c r="BF313">
        <v>0</v>
      </c>
      <c r="BG313">
        <v>0</v>
      </c>
      <c r="BH313">
        <v>0</v>
      </c>
      <c r="BI313">
        <v>0</v>
      </c>
      <c r="BJ313">
        <v>0</v>
      </c>
      <c r="BK313">
        <v>1</v>
      </c>
      <c r="BL313">
        <v>0</v>
      </c>
      <c r="BM313">
        <v>0</v>
      </c>
      <c r="BN313">
        <v>0</v>
      </c>
      <c r="BO313">
        <v>1</v>
      </c>
      <c r="BP313">
        <v>0</v>
      </c>
      <c r="BQ313">
        <v>0</v>
      </c>
      <c r="BR313">
        <v>0</v>
      </c>
      <c r="BS313">
        <v>1</v>
      </c>
      <c r="BT313" s="10">
        <v>0</v>
      </c>
      <c r="BU313">
        <v>-4.2648743800000002</v>
      </c>
      <c r="BV313">
        <v>0.17994256</v>
      </c>
      <c r="BW313">
        <v>2.5512239999999999E-2</v>
      </c>
      <c r="BX313">
        <v>1.7140852600000001</v>
      </c>
      <c r="BY313">
        <v>1.2451467300000001</v>
      </c>
      <c r="BZ313">
        <v>4.38303536</v>
      </c>
      <c r="CA313">
        <v>1.0542348399999999</v>
      </c>
      <c r="CB313">
        <v>2.36271349</v>
      </c>
      <c r="CC313">
        <v>0</v>
      </c>
      <c r="CD313">
        <v>1.26633956</v>
      </c>
      <c r="CE313">
        <v>1.2966537600000001</v>
      </c>
      <c r="CF313">
        <v>-0.34830556000000001</v>
      </c>
      <c r="CG313">
        <v>0.60595251999999999</v>
      </c>
      <c r="CH313">
        <v>-0.27080598</v>
      </c>
      <c r="CI313">
        <v>0.69837139000000004</v>
      </c>
      <c r="CJ313">
        <v>2.3914729999999999E-2</v>
      </c>
      <c r="CK313">
        <v>-0.35324707</v>
      </c>
      <c r="CL313">
        <v>-4.8291489999999999E-2</v>
      </c>
      <c r="CM313">
        <v>0.58076517999999999</v>
      </c>
      <c r="CN313">
        <v>0.72541518999999999</v>
      </c>
      <c r="CO313">
        <v>-0.20022939000000001</v>
      </c>
      <c r="CP313">
        <v>-0.43475793000000001</v>
      </c>
      <c r="CQ313">
        <v>0.34422587999999998</v>
      </c>
      <c r="CR313">
        <v>-0.48495226000000002</v>
      </c>
      <c r="CS313">
        <v>0.18250256000000001</v>
      </c>
      <c r="CT313">
        <v>-0.16623276000000001</v>
      </c>
      <c r="CU313">
        <v>-9.4743999999999995E-2</v>
      </c>
      <c r="CV313">
        <v>-1.1689752</v>
      </c>
      <c r="CW313">
        <v>-0.52188942000000005</v>
      </c>
      <c r="CX313">
        <v>0.65815442999999996</v>
      </c>
      <c r="CY313">
        <v>9.3649330000000003E-2</v>
      </c>
      <c r="CZ313">
        <v>-0.16819777</v>
      </c>
      <c r="DA313">
        <v>-0.25450494000000001</v>
      </c>
      <c r="DB313">
        <v>0.25513289</v>
      </c>
      <c r="DC313">
        <v>2.5920289999999999E-2</v>
      </c>
      <c r="DD313">
        <v>-2.5292350000000002E-2</v>
      </c>
      <c r="DE313">
        <v>0.26950531</v>
      </c>
      <c r="DF313">
        <v>-0.26887736000000001</v>
      </c>
      <c r="DG313">
        <v>0.1029841</v>
      </c>
      <c r="DH313">
        <v>-0.10235616</v>
      </c>
      <c r="DI313">
        <v>-0.19042195000000001</v>
      </c>
      <c r="DJ313">
        <v>7.7531719999999998E-2</v>
      </c>
      <c r="DK313">
        <v>-0.19522661999999999</v>
      </c>
      <c r="DL313">
        <v>-0.13095082</v>
      </c>
      <c r="DM313">
        <v>-6.0513240000000003E-2</v>
      </c>
      <c r="DN313">
        <v>0.50020885000000004</v>
      </c>
      <c r="DO313">
        <v>0.35778246000000002</v>
      </c>
      <c r="DP313">
        <v>-0.64273818000000005</v>
      </c>
      <c r="DQ313">
        <v>0.94671483000000001</v>
      </c>
      <c r="DR313">
        <v>-0.66113116000000005</v>
      </c>
      <c r="DS313">
        <v>7.7932630000000003E-2</v>
      </c>
      <c r="DT313">
        <v>-0.79014932000000004</v>
      </c>
      <c r="DU313">
        <v>1.3610861400000001</v>
      </c>
      <c r="DV313" s="10">
        <v>-0.64824150000000003</v>
      </c>
      <c r="DW313" s="8" t="s">
        <v>1782</v>
      </c>
      <c r="DX313" t="s">
        <v>1783</v>
      </c>
      <c r="DY313" s="10" t="s">
        <v>1784</v>
      </c>
      <c r="DZ313" s="20">
        <v>36833</v>
      </c>
      <c r="EA313" s="21">
        <v>38577</v>
      </c>
      <c r="EB313" t="s">
        <v>1785</v>
      </c>
      <c r="EC313" s="22">
        <v>44982</v>
      </c>
      <c r="ED313" t="b">
        <f t="shared" si="13"/>
        <v>0</v>
      </c>
    </row>
    <row r="314" spans="1:134" x14ac:dyDescent="0.2">
      <c r="A314" s="8" t="s">
        <v>1786</v>
      </c>
      <c r="B314" s="8" t="s">
        <v>119</v>
      </c>
      <c r="C314" s="8" t="s">
        <v>181</v>
      </c>
      <c r="D314" s="2" t="s">
        <v>1787</v>
      </c>
      <c r="E314" s="4">
        <v>0.55670358749681903</v>
      </c>
      <c r="F314" s="28" t="b">
        <v>0</v>
      </c>
      <c r="G314" s="29">
        <f t="shared" si="14"/>
        <v>4.9211524919107876E-6</v>
      </c>
      <c r="H314" s="5" t="b">
        <f t="shared" si="12"/>
        <v>0</v>
      </c>
      <c r="I314" s="8">
        <v>65</v>
      </c>
      <c r="J314">
        <v>3</v>
      </c>
      <c r="K314">
        <v>21</v>
      </c>
      <c r="L314">
        <v>723</v>
      </c>
      <c r="M314">
        <v>1</v>
      </c>
      <c r="N314">
        <v>5</v>
      </c>
      <c r="O314">
        <v>21.6267937484097</v>
      </c>
      <c r="P314">
        <v>2</v>
      </c>
      <c r="Q314">
        <v>2</v>
      </c>
      <c r="R314">
        <v>5</v>
      </c>
      <c r="S314" s="10">
        <v>69.400000000000006</v>
      </c>
      <c r="T314" s="8">
        <v>1.1047129369128199</v>
      </c>
      <c r="U314">
        <v>2.03313292833161</v>
      </c>
      <c r="V314">
        <v>-0.77296769484074401</v>
      </c>
      <c r="W314">
        <v>-0.90381298695357204</v>
      </c>
      <c r="X314">
        <v>-1.2456676951183301</v>
      </c>
      <c r="Y314">
        <v>1.38181348148064</v>
      </c>
      <c r="Z314">
        <v>-0.99265175264396499</v>
      </c>
      <c r="AA314">
        <v>-0.70092886045385905</v>
      </c>
      <c r="AB314">
        <v>-0.772121299578298</v>
      </c>
      <c r="AC314">
        <v>1.42236659638262</v>
      </c>
      <c r="AD314" s="10">
        <v>-1.1430447712024101</v>
      </c>
      <c r="AE314" s="8">
        <v>0</v>
      </c>
      <c r="AF314">
        <v>0</v>
      </c>
      <c r="AG314">
        <v>0</v>
      </c>
      <c r="AH314">
        <v>0</v>
      </c>
      <c r="AI314">
        <v>0</v>
      </c>
      <c r="AJ314">
        <v>1</v>
      </c>
      <c r="AK314">
        <v>0</v>
      </c>
      <c r="AL314">
        <v>0</v>
      </c>
      <c r="AM314">
        <v>0</v>
      </c>
      <c r="AN314">
        <v>0</v>
      </c>
      <c r="AO314">
        <v>0</v>
      </c>
      <c r="AP314">
        <v>0</v>
      </c>
      <c r="AQ314">
        <v>0</v>
      </c>
      <c r="AR314">
        <v>0</v>
      </c>
      <c r="AS314">
        <v>0</v>
      </c>
      <c r="AT314">
        <v>0</v>
      </c>
      <c r="AU314">
        <v>0</v>
      </c>
      <c r="AV314">
        <v>0</v>
      </c>
      <c r="AW314">
        <v>0</v>
      </c>
      <c r="AX314">
        <v>0</v>
      </c>
      <c r="AY314">
        <v>1</v>
      </c>
      <c r="AZ314">
        <v>0</v>
      </c>
      <c r="BA314">
        <v>0</v>
      </c>
      <c r="BB314">
        <v>1</v>
      </c>
      <c r="BC314">
        <v>0</v>
      </c>
      <c r="BD314">
        <v>1</v>
      </c>
      <c r="BE314">
        <v>0</v>
      </c>
      <c r="BF314">
        <v>1</v>
      </c>
      <c r="BG314">
        <v>0</v>
      </c>
      <c r="BH314">
        <v>0</v>
      </c>
      <c r="BI314">
        <v>0</v>
      </c>
      <c r="BJ314">
        <v>1</v>
      </c>
      <c r="BK314">
        <v>0</v>
      </c>
      <c r="BL314">
        <v>0</v>
      </c>
      <c r="BM314">
        <v>0</v>
      </c>
      <c r="BN314">
        <v>0</v>
      </c>
      <c r="BO314">
        <v>1</v>
      </c>
      <c r="BP314">
        <v>0</v>
      </c>
      <c r="BQ314">
        <v>0</v>
      </c>
      <c r="BR314">
        <v>1</v>
      </c>
      <c r="BS314">
        <v>0</v>
      </c>
      <c r="BT314" s="10">
        <v>0</v>
      </c>
      <c r="BU314">
        <v>-4.2648743800000002</v>
      </c>
      <c r="BV314">
        <v>0.17994256</v>
      </c>
      <c r="BW314">
        <v>2.5512239999999999E-2</v>
      </c>
      <c r="BX314">
        <v>1.7140852600000001</v>
      </c>
      <c r="BY314">
        <v>1.2451467300000001</v>
      </c>
      <c r="BZ314">
        <v>4.38303536</v>
      </c>
      <c r="CA314">
        <v>1.0542348399999999</v>
      </c>
      <c r="CB314">
        <v>2.36271349</v>
      </c>
      <c r="CC314">
        <v>0</v>
      </c>
      <c r="CD314">
        <v>1.26633956</v>
      </c>
      <c r="CE314">
        <v>1.2966537600000001</v>
      </c>
      <c r="CF314">
        <v>-0.34830556000000001</v>
      </c>
      <c r="CG314">
        <v>0.60595251999999999</v>
      </c>
      <c r="CH314">
        <v>-0.27080598</v>
      </c>
      <c r="CI314">
        <v>0.69837139000000004</v>
      </c>
      <c r="CJ314">
        <v>2.3914729999999999E-2</v>
      </c>
      <c r="CK314">
        <v>-0.35324707</v>
      </c>
      <c r="CL314">
        <v>-4.8291489999999999E-2</v>
      </c>
      <c r="CM314">
        <v>0.58076517999999999</v>
      </c>
      <c r="CN314">
        <v>0.72541518999999999</v>
      </c>
      <c r="CO314">
        <v>-0.20022939000000001</v>
      </c>
      <c r="CP314">
        <v>-0.43475793000000001</v>
      </c>
      <c r="CQ314">
        <v>0.34422587999999998</v>
      </c>
      <c r="CR314">
        <v>-0.48495226000000002</v>
      </c>
      <c r="CS314">
        <v>0.18250256000000001</v>
      </c>
      <c r="CT314">
        <v>-0.16623276000000001</v>
      </c>
      <c r="CU314">
        <v>-9.4743999999999995E-2</v>
      </c>
      <c r="CV314">
        <v>-1.1689752</v>
      </c>
      <c r="CW314">
        <v>-0.52188942000000005</v>
      </c>
      <c r="CX314">
        <v>0.65815442999999996</v>
      </c>
      <c r="CY314">
        <v>9.3649330000000003E-2</v>
      </c>
      <c r="CZ314">
        <v>-0.16819777</v>
      </c>
      <c r="DA314">
        <v>-0.25450494000000001</v>
      </c>
      <c r="DB314">
        <v>0.25513289</v>
      </c>
      <c r="DC314">
        <v>2.5920289999999999E-2</v>
      </c>
      <c r="DD314">
        <v>-2.5292350000000002E-2</v>
      </c>
      <c r="DE314">
        <v>0.26950531</v>
      </c>
      <c r="DF314">
        <v>-0.26887736000000001</v>
      </c>
      <c r="DG314">
        <v>0.1029841</v>
      </c>
      <c r="DH314">
        <v>-0.10235616</v>
      </c>
      <c r="DI314">
        <v>-0.19042195000000001</v>
      </c>
      <c r="DJ314">
        <v>7.7531719999999998E-2</v>
      </c>
      <c r="DK314">
        <v>-0.19522661999999999</v>
      </c>
      <c r="DL314">
        <v>-0.13095082</v>
      </c>
      <c r="DM314">
        <v>-6.0513240000000003E-2</v>
      </c>
      <c r="DN314">
        <v>0.50020885000000004</v>
      </c>
      <c r="DO314">
        <v>0.35778246000000002</v>
      </c>
      <c r="DP314">
        <v>-0.64273818000000005</v>
      </c>
      <c r="DQ314">
        <v>0.94671483000000001</v>
      </c>
      <c r="DR314">
        <v>-0.66113116000000005</v>
      </c>
      <c r="DS314">
        <v>7.7932630000000003E-2</v>
      </c>
      <c r="DT314">
        <v>-0.79014932000000004</v>
      </c>
      <c r="DU314">
        <v>1.3610861400000001</v>
      </c>
      <c r="DV314" s="10">
        <v>-0.64824150000000003</v>
      </c>
      <c r="DW314" s="8" t="s">
        <v>1788</v>
      </c>
      <c r="DX314" t="s">
        <v>1789</v>
      </c>
      <c r="DY314" s="10" t="s">
        <v>354</v>
      </c>
      <c r="DZ314" s="20">
        <v>37076</v>
      </c>
      <c r="EA314" s="21">
        <v>39015</v>
      </c>
      <c r="EB314" t="s">
        <v>1790</v>
      </c>
      <c r="EC314" s="22">
        <v>44014</v>
      </c>
      <c r="ED314" t="b">
        <f t="shared" si="13"/>
        <v>1</v>
      </c>
    </row>
    <row r="315" spans="1:134" x14ac:dyDescent="0.2">
      <c r="A315" s="8" t="s">
        <v>1791</v>
      </c>
      <c r="B315" s="8" t="s">
        <v>119</v>
      </c>
      <c r="C315" s="8" t="s">
        <v>363</v>
      </c>
      <c r="D315" s="2" t="s">
        <v>1792</v>
      </c>
      <c r="E315" s="4">
        <v>0.60556488052001201</v>
      </c>
      <c r="F315" s="28" t="b">
        <v>1</v>
      </c>
      <c r="G315" s="29">
        <f t="shared" si="14"/>
        <v>3.2735503798030058E-6</v>
      </c>
      <c r="H315" s="5" t="b">
        <f t="shared" si="12"/>
        <v>0</v>
      </c>
      <c r="I315" s="8">
        <v>48</v>
      </c>
      <c r="J315">
        <v>0</v>
      </c>
      <c r="K315">
        <v>24</v>
      </c>
      <c r="L315">
        <v>2348</v>
      </c>
      <c r="M315">
        <v>1</v>
      </c>
      <c r="N315">
        <v>5</v>
      </c>
      <c r="O315">
        <v>21.115773593339298</v>
      </c>
      <c r="P315">
        <v>4</v>
      </c>
      <c r="Q315">
        <v>1</v>
      </c>
      <c r="R315">
        <v>2</v>
      </c>
      <c r="S315" s="10">
        <v>75.7</v>
      </c>
      <c r="T315" s="8">
        <v>-0.49223603651558001</v>
      </c>
      <c r="U315">
        <v>-1.00517281761849</v>
      </c>
      <c r="V315">
        <v>-0.38535330545132002</v>
      </c>
      <c r="W315">
        <v>0.99053324298116896</v>
      </c>
      <c r="X315">
        <v>-1.2456676951183301</v>
      </c>
      <c r="Y315">
        <v>1.38181348148064</v>
      </c>
      <c r="Z315">
        <v>-1.0102363115680999</v>
      </c>
      <c r="AA315">
        <v>0.71867389489572897</v>
      </c>
      <c r="AB315">
        <v>-1.4988236991813999</v>
      </c>
      <c r="AC315">
        <v>-0.68484317603607703</v>
      </c>
      <c r="AD315" s="10">
        <v>0.216310029850007</v>
      </c>
      <c r="AE315" s="8">
        <v>0</v>
      </c>
      <c r="AF315">
        <v>0</v>
      </c>
      <c r="AG315">
        <v>0</v>
      </c>
      <c r="AH315">
        <v>0</v>
      </c>
      <c r="AI315">
        <v>0</v>
      </c>
      <c r="AJ315">
        <v>0</v>
      </c>
      <c r="AK315">
        <v>0</v>
      </c>
      <c r="AL315">
        <v>0</v>
      </c>
      <c r="AM315">
        <v>0</v>
      </c>
      <c r="AN315">
        <v>0</v>
      </c>
      <c r="AO315">
        <v>0</v>
      </c>
      <c r="AP315">
        <v>0</v>
      </c>
      <c r="AQ315">
        <v>0</v>
      </c>
      <c r="AR315">
        <v>0</v>
      </c>
      <c r="AS315">
        <v>0</v>
      </c>
      <c r="AT315">
        <v>1</v>
      </c>
      <c r="AU315">
        <v>0</v>
      </c>
      <c r="AV315">
        <v>0</v>
      </c>
      <c r="AW315">
        <v>0</v>
      </c>
      <c r="AX315">
        <v>0</v>
      </c>
      <c r="AY315">
        <v>1</v>
      </c>
      <c r="AZ315">
        <v>0</v>
      </c>
      <c r="BA315">
        <v>1</v>
      </c>
      <c r="BB315">
        <v>0</v>
      </c>
      <c r="BC315">
        <v>1</v>
      </c>
      <c r="BD315">
        <v>0</v>
      </c>
      <c r="BE315">
        <v>0</v>
      </c>
      <c r="BF315">
        <v>1</v>
      </c>
      <c r="BG315">
        <v>0</v>
      </c>
      <c r="BH315">
        <v>0</v>
      </c>
      <c r="BI315">
        <v>0</v>
      </c>
      <c r="BJ315">
        <v>0</v>
      </c>
      <c r="BK315">
        <v>1</v>
      </c>
      <c r="BL315">
        <v>0</v>
      </c>
      <c r="BM315">
        <v>1</v>
      </c>
      <c r="BN315">
        <v>0</v>
      </c>
      <c r="BO315">
        <v>0</v>
      </c>
      <c r="BP315">
        <v>0</v>
      </c>
      <c r="BQ315">
        <v>0</v>
      </c>
      <c r="BR315">
        <v>0</v>
      </c>
      <c r="BS315">
        <v>1</v>
      </c>
      <c r="BT315" s="10">
        <v>0</v>
      </c>
      <c r="BU315">
        <v>-4.2648743800000002</v>
      </c>
      <c r="BV315">
        <v>0.17994256</v>
      </c>
      <c r="BW315">
        <v>2.5512239999999999E-2</v>
      </c>
      <c r="BX315">
        <v>1.7140852600000001</v>
      </c>
      <c r="BY315">
        <v>1.2451467300000001</v>
      </c>
      <c r="BZ315">
        <v>4.38303536</v>
      </c>
      <c r="CA315">
        <v>1.0542348399999999</v>
      </c>
      <c r="CB315">
        <v>2.36271349</v>
      </c>
      <c r="CC315">
        <v>0</v>
      </c>
      <c r="CD315">
        <v>1.26633956</v>
      </c>
      <c r="CE315">
        <v>1.2966537600000001</v>
      </c>
      <c r="CF315">
        <v>-0.34830556000000001</v>
      </c>
      <c r="CG315">
        <v>0.60595251999999999</v>
      </c>
      <c r="CH315">
        <v>-0.27080598</v>
      </c>
      <c r="CI315">
        <v>0.69837139000000004</v>
      </c>
      <c r="CJ315">
        <v>2.3914729999999999E-2</v>
      </c>
      <c r="CK315">
        <v>-0.35324707</v>
      </c>
      <c r="CL315">
        <v>-4.8291489999999999E-2</v>
      </c>
      <c r="CM315">
        <v>0.58076517999999999</v>
      </c>
      <c r="CN315">
        <v>0.72541518999999999</v>
      </c>
      <c r="CO315">
        <v>-0.20022939000000001</v>
      </c>
      <c r="CP315">
        <v>-0.43475793000000001</v>
      </c>
      <c r="CQ315">
        <v>0.34422587999999998</v>
      </c>
      <c r="CR315">
        <v>-0.48495226000000002</v>
      </c>
      <c r="CS315">
        <v>0.18250256000000001</v>
      </c>
      <c r="CT315">
        <v>-0.16623276000000001</v>
      </c>
      <c r="CU315">
        <v>-9.4743999999999995E-2</v>
      </c>
      <c r="CV315">
        <v>-1.1689752</v>
      </c>
      <c r="CW315">
        <v>-0.52188942000000005</v>
      </c>
      <c r="CX315">
        <v>0.65815442999999996</v>
      </c>
      <c r="CY315">
        <v>9.3649330000000003E-2</v>
      </c>
      <c r="CZ315">
        <v>-0.16819777</v>
      </c>
      <c r="DA315">
        <v>-0.25450494000000001</v>
      </c>
      <c r="DB315">
        <v>0.25513289</v>
      </c>
      <c r="DC315">
        <v>2.5920289999999999E-2</v>
      </c>
      <c r="DD315">
        <v>-2.5292350000000002E-2</v>
      </c>
      <c r="DE315">
        <v>0.26950531</v>
      </c>
      <c r="DF315">
        <v>-0.26887736000000001</v>
      </c>
      <c r="DG315">
        <v>0.1029841</v>
      </c>
      <c r="DH315">
        <v>-0.10235616</v>
      </c>
      <c r="DI315">
        <v>-0.19042195000000001</v>
      </c>
      <c r="DJ315">
        <v>7.7531719999999998E-2</v>
      </c>
      <c r="DK315">
        <v>-0.19522661999999999</v>
      </c>
      <c r="DL315">
        <v>-0.13095082</v>
      </c>
      <c r="DM315">
        <v>-6.0513240000000003E-2</v>
      </c>
      <c r="DN315">
        <v>0.50020885000000004</v>
      </c>
      <c r="DO315">
        <v>0.35778246000000002</v>
      </c>
      <c r="DP315">
        <v>-0.64273818000000005</v>
      </c>
      <c r="DQ315">
        <v>0.94671483000000001</v>
      </c>
      <c r="DR315">
        <v>-0.66113116000000005</v>
      </c>
      <c r="DS315">
        <v>7.7932630000000003E-2</v>
      </c>
      <c r="DT315">
        <v>-0.79014932000000004</v>
      </c>
      <c r="DU315">
        <v>1.3610861400000001</v>
      </c>
      <c r="DV315" s="10">
        <v>-0.64824150000000003</v>
      </c>
      <c r="DW315" s="8" t="s">
        <v>1793</v>
      </c>
      <c r="DX315" t="s">
        <v>1794</v>
      </c>
      <c r="DY315" s="10" t="s">
        <v>165</v>
      </c>
      <c r="DZ315" s="20">
        <v>37461</v>
      </c>
      <c r="EA315" s="21">
        <v>39639</v>
      </c>
      <c r="EB315" t="s">
        <v>1795</v>
      </c>
      <c r="EC315" s="22">
        <v>44170</v>
      </c>
      <c r="ED315" t="b">
        <f t="shared" si="13"/>
        <v>0</v>
      </c>
    </row>
    <row r="316" spans="1:134" x14ac:dyDescent="0.2">
      <c r="A316" s="8" t="s">
        <v>1796</v>
      </c>
      <c r="B316" s="8" t="s">
        <v>168</v>
      </c>
      <c r="C316" s="8" t="s">
        <v>275</v>
      </c>
      <c r="D316" s="2" t="s">
        <v>1797</v>
      </c>
      <c r="E316" s="4">
        <v>0.31486525737332399</v>
      </c>
      <c r="F316" s="28" t="b">
        <v>0</v>
      </c>
      <c r="G316" s="29">
        <f t="shared" si="14"/>
        <v>1.9975983039679304E-3</v>
      </c>
      <c r="H316" s="5" t="b">
        <f t="shared" si="12"/>
        <v>0</v>
      </c>
      <c r="I316" s="8">
        <v>68</v>
      </c>
      <c r="J316">
        <v>0</v>
      </c>
      <c r="K316">
        <v>40</v>
      </c>
      <c r="L316">
        <v>506</v>
      </c>
      <c r="M316">
        <v>7</v>
      </c>
      <c r="N316">
        <v>3</v>
      </c>
      <c r="O316">
        <v>16.149295353328899</v>
      </c>
      <c r="P316">
        <v>3</v>
      </c>
      <c r="Q316">
        <v>3</v>
      </c>
      <c r="R316">
        <v>1</v>
      </c>
      <c r="S316" s="10">
        <v>68.400000000000006</v>
      </c>
      <c r="T316" s="8">
        <v>1.3865274616354899</v>
      </c>
      <c r="U316">
        <v>-1.00517281761849</v>
      </c>
      <c r="V316">
        <v>1.6819234379589401</v>
      </c>
      <c r="W316">
        <v>-1.15678106812024</v>
      </c>
      <c r="X316">
        <v>0.66340156943083595</v>
      </c>
      <c r="Y316">
        <v>-1.13192030619081E-2</v>
      </c>
      <c r="Z316">
        <v>-1.18113628173632</v>
      </c>
      <c r="AA316">
        <v>8.8725172209350497E-3</v>
      </c>
      <c r="AB316">
        <v>-4.5418899975194001E-2</v>
      </c>
      <c r="AC316">
        <v>-1.38724643350897</v>
      </c>
      <c r="AD316" s="10">
        <v>-1.3588153745440601</v>
      </c>
      <c r="AE316" s="8">
        <v>0</v>
      </c>
      <c r="AF316">
        <v>0</v>
      </c>
      <c r="AG316">
        <v>0</v>
      </c>
      <c r="AH316">
        <v>0</v>
      </c>
      <c r="AI316">
        <v>0</v>
      </c>
      <c r="AJ316">
        <v>0</v>
      </c>
      <c r="AK316">
        <v>0</v>
      </c>
      <c r="AL316">
        <v>0</v>
      </c>
      <c r="AM316">
        <v>1</v>
      </c>
      <c r="AN316">
        <v>0</v>
      </c>
      <c r="AO316">
        <v>0</v>
      </c>
      <c r="AP316">
        <v>0</v>
      </c>
      <c r="AQ316">
        <v>0</v>
      </c>
      <c r="AR316">
        <v>0</v>
      </c>
      <c r="AS316">
        <v>0</v>
      </c>
      <c r="AT316">
        <v>0</v>
      </c>
      <c r="AU316">
        <v>0</v>
      </c>
      <c r="AV316">
        <v>0</v>
      </c>
      <c r="AW316">
        <v>0</v>
      </c>
      <c r="AX316">
        <v>0</v>
      </c>
      <c r="AY316">
        <v>1</v>
      </c>
      <c r="AZ316">
        <v>0</v>
      </c>
      <c r="BA316">
        <v>0</v>
      </c>
      <c r="BB316">
        <v>1</v>
      </c>
      <c r="BC316">
        <v>0</v>
      </c>
      <c r="BD316">
        <v>1</v>
      </c>
      <c r="BE316">
        <v>0</v>
      </c>
      <c r="BF316">
        <v>1</v>
      </c>
      <c r="BG316">
        <v>0</v>
      </c>
      <c r="BH316">
        <v>0</v>
      </c>
      <c r="BI316">
        <v>1</v>
      </c>
      <c r="BJ316">
        <v>0</v>
      </c>
      <c r="BK316">
        <v>0</v>
      </c>
      <c r="BL316">
        <v>0</v>
      </c>
      <c r="BM316">
        <v>0</v>
      </c>
      <c r="BN316">
        <v>1</v>
      </c>
      <c r="BO316">
        <v>0</v>
      </c>
      <c r="BP316">
        <v>0</v>
      </c>
      <c r="BQ316">
        <v>0</v>
      </c>
      <c r="BR316">
        <v>0</v>
      </c>
      <c r="BS316">
        <v>0</v>
      </c>
      <c r="BT316" s="10">
        <v>1</v>
      </c>
      <c r="BU316">
        <v>-4.2648743800000002</v>
      </c>
      <c r="BV316">
        <v>0.17994256</v>
      </c>
      <c r="BW316">
        <v>2.5512239999999999E-2</v>
      </c>
      <c r="BX316">
        <v>1.7140852600000001</v>
      </c>
      <c r="BY316">
        <v>1.2451467300000001</v>
      </c>
      <c r="BZ316">
        <v>4.38303536</v>
      </c>
      <c r="CA316">
        <v>1.0542348399999999</v>
      </c>
      <c r="CB316">
        <v>2.36271349</v>
      </c>
      <c r="CC316">
        <v>0</v>
      </c>
      <c r="CD316">
        <v>1.26633956</v>
      </c>
      <c r="CE316">
        <v>1.2966537600000001</v>
      </c>
      <c r="CF316">
        <v>-0.34830556000000001</v>
      </c>
      <c r="CG316">
        <v>0.60595251999999999</v>
      </c>
      <c r="CH316">
        <v>-0.27080598</v>
      </c>
      <c r="CI316">
        <v>0.69837139000000004</v>
      </c>
      <c r="CJ316">
        <v>2.3914729999999999E-2</v>
      </c>
      <c r="CK316">
        <v>-0.35324707</v>
      </c>
      <c r="CL316">
        <v>-4.8291489999999999E-2</v>
      </c>
      <c r="CM316">
        <v>0.58076517999999999</v>
      </c>
      <c r="CN316">
        <v>0.72541518999999999</v>
      </c>
      <c r="CO316">
        <v>-0.20022939000000001</v>
      </c>
      <c r="CP316">
        <v>-0.43475793000000001</v>
      </c>
      <c r="CQ316">
        <v>0.34422587999999998</v>
      </c>
      <c r="CR316">
        <v>-0.48495226000000002</v>
      </c>
      <c r="CS316">
        <v>0.18250256000000001</v>
      </c>
      <c r="CT316">
        <v>-0.16623276000000001</v>
      </c>
      <c r="CU316">
        <v>-9.4743999999999995E-2</v>
      </c>
      <c r="CV316">
        <v>-1.1689752</v>
      </c>
      <c r="CW316">
        <v>-0.52188942000000005</v>
      </c>
      <c r="CX316">
        <v>0.65815442999999996</v>
      </c>
      <c r="CY316">
        <v>9.3649330000000003E-2</v>
      </c>
      <c r="CZ316">
        <v>-0.16819777</v>
      </c>
      <c r="DA316">
        <v>-0.25450494000000001</v>
      </c>
      <c r="DB316">
        <v>0.25513289</v>
      </c>
      <c r="DC316">
        <v>2.5920289999999999E-2</v>
      </c>
      <c r="DD316">
        <v>-2.5292350000000002E-2</v>
      </c>
      <c r="DE316">
        <v>0.26950531</v>
      </c>
      <c r="DF316">
        <v>-0.26887736000000001</v>
      </c>
      <c r="DG316">
        <v>0.1029841</v>
      </c>
      <c r="DH316">
        <v>-0.10235616</v>
      </c>
      <c r="DI316">
        <v>-0.19042195000000001</v>
      </c>
      <c r="DJ316">
        <v>7.7531719999999998E-2</v>
      </c>
      <c r="DK316">
        <v>-0.19522661999999999</v>
      </c>
      <c r="DL316">
        <v>-0.13095082</v>
      </c>
      <c r="DM316">
        <v>-6.0513240000000003E-2</v>
      </c>
      <c r="DN316">
        <v>0.50020885000000004</v>
      </c>
      <c r="DO316">
        <v>0.35778246000000002</v>
      </c>
      <c r="DP316">
        <v>-0.64273818000000005</v>
      </c>
      <c r="DQ316">
        <v>0.94671483000000001</v>
      </c>
      <c r="DR316">
        <v>-0.66113116000000005</v>
      </c>
      <c r="DS316">
        <v>7.7932630000000003E-2</v>
      </c>
      <c r="DT316">
        <v>-0.79014932000000004</v>
      </c>
      <c r="DU316">
        <v>1.3610861400000001</v>
      </c>
      <c r="DV316" s="10">
        <v>-0.64824150000000003</v>
      </c>
      <c r="DW316" s="8" t="s">
        <v>1798</v>
      </c>
      <c r="DX316" t="s">
        <v>1799</v>
      </c>
      <c r="DY316" s="10" t="s">
        <v>979</v>
      </c>
      <c r="DZ316" s="20">
        <v>36829</v>
      </c>
      <c r="EA316" s="21">
        <v>37277</v>
      </c>
      <c r="EB316" t="s">
        <v>1800</v>
      </c>
      <c r="EC316" s="22">
        <v>44306</v>
      </c>
      <c r="ED316" t="b">
        <f t="shared" si="13"/>
        <v>1</v>
      </c>
    </row>
    <row r="317" spans="1:134" x14ac:dyDescent="0.2">
      <c r="A317" s="8" t="s">
        <v>1801</v>
      </c>
      <c r="B317" s="8" t="s">
        <v>127</v>
      </c>
      <c r="C317" s="8" t="s">
        <v>216</v>
      </c>
      <c r="D317" s="2" t="s">
        <v>1802</v>
      </c>
      <c r="E317" s="4">
        <v>0.52148352867083403</v>
      </c>
      <c r="F317" s="28" t="b">
        <v>0</v>
      </c>
      <c r="G317" s="29">
        <f t="shared" si="14"/>
        <v>8.0938541278154248E-4</v>
      </c>
      <c r="H317" s="5" t="b">
        <f t="shared" si="12"/>
        <v>0</v>
      </c>
      <c r="I317" s="8">
        <v>51</v>
      </c>
      <c r="J317">
        <v>1</v>
      </c>
      <c r="K317">
        <v>16</v>
      </c>
      <c r="L317">
        <v>1327</v>
      </c>
      <c r="M317">
        <v>4</v>
      </c>
      <c r="N317">
        <v>2</v>
      </c>
      <c r="O317">
        <v>99.075097668750601</v>
      </c>
      <c r="P317">
        <v>1</v>
      </c>
      <c r="Q317">
        <v>2</v>
      </c>
      <c r="R317">
        <v>4</v>
      </c>
      <c r="S317" s="10">
        <v>76</v>
      </c>
      <c r="T317" s="8">
        <v>-0.21042151179292001</v>
      </c>
      <c r="U317">
        <v>7.5957643648752104E-3</v>
      </c>
      <c r="V317">
        <v>-1.4189916771564499</v>
      </c>
      <c r="W317">
        <v>-0.19969906518090499</v>
      </c>
      <c r="X317">
        <v>-0.29113306284374801</v>
      </c>
      <c r="Y317">
        <v>-0.70788554533318204</v>
      </c>
      <c r="Z317">
        <v>1.67239824655589</v>
      </c>
      <c r="AA317">
        <v>-1.4107302381286499</v>
      </c>
      <c r="AB317">
        <v>-0.772121299578298</v>
      </c>
      <c r="AC317">
        <v>0.71996333890972197</v>
      </c>
      <c r="AD317" s="10">
        <v>0.281041210852502</v>
      </c>
      <c r="AE317" s="8">
        <v>0</v>
      </c>
      <c r="AF317">
        <v>0</v>
      </c>
      <c r="AG317">
        <v>0</v>
      </c>
      <c r="AH317">
        <v>0</v>
      </c>
      <c r="AI317">
        <v>0</v>
      </c>
      <c r="AJ317">
        <v>0</v>
      </c>
      <c r="AK317">
        <v>0</v>
      </c>
      <c r="AL317">
        <v>0</v>
      </c>
      <c r="AM317">
        <v>0</v>
      </c>
      <c r="AN317">
        <v>0</v>
      </c>
      <c r="AO317">
        <v>0</v>
      </c>
      <c r="AP317">
        <v>0</v>
      </c>
      <c r="AQ317">
        <v>1</v>
      </c>
      <c r="AR317">
        <v>0</v>
      </c>
      <c r="AS317">
        <v>0</v>
      </c>
      <c r="AT317">
        <v>0</v>
      </c>
      <c r="AU317">
        <v>0</v>
      </c>
      <c r="AV317">
        <v>0</v>
      </c>
      <c r="AW317">
        <v>0</v>
      </c>
      <c r="AX317">
        <v>0</v>
      </c>
      <c r="AY317">
        <v>1</v>
      </c>
      <c r="AZ317">
        <v>0</v>
      </c>
      <c r="BA317">
        <v>1</v>
      </c>
      <c r="BB317">
        <v>0</v>
      </c>
      <c r="BC317">
        <v>0</v>
      </c>
      <c r="BD317">
        <v>1</v>
      </c>
      <c r="BE317">
        <v>0</v>
      </c>
      <c r="BF317">
        <v>1</v>
      </c>
      <c r="BG317">
        <v>0</v>
      </c>
      <c r="BH317">
        <v>0</v>
      </c>
      <c r="BI317">
        <v>1</v>
      </c>
      <c r="BJ317">
        <v>0</v>
      </c>
      <c r="BK317">
        <v>0</v>
      </c>
      <c r="BL317">
        <v>0</v>
      </c>
      <c r="BM317">
        <v>0</v>
      </c>
      <c r="BN317">
        <v>0</v>
      </c>
      <c r="BO317">
        <v>0</v>
      </c>
      <c r="BP317">
        <v>1</v>
      </c>
      <c r="BQ317">
        <v>0</v>
      </c>
      <c r="BR317">
        <v>0</v>
      </c>
      <c r="BS317">
        <v>0</v>
      </c>
      <c r="BT317" s="10">
        <v>1</v>
      </c>
      <c r="BU317">
        <v>-4.2648743800000002</v>
      </c>
      <c r="BV317">
        <v>0.17994256</v>
      </c>
      <c r="BW317">
        <v>2.5512239999999999E-2</v>
      </c>
      <c r="BX317">
        <v>1.7140852600000001</v>
      </c>
      <c r="BY317">
        <v>1.2451467300000001</v>
      </c>
      <c r="BZ317">
        <v>4.38303536</v>
      </c>
      <c r="CA317">
        <v>1.0542348399999999</v>
      </c>
      <c r="CB317">
        <v>2.36271349</v>
      </c>
      <c r="CC317">
        <v>0</v>
      </c>
      <c r="CD317">
        <v>1.26633956</v>
      </c>
      <c r="CE317">
        <v>1.2966537600000001</v>
      </c>
      <c r="CF317">
        <v>-0.34830556000000001</v>
      </c>
      <c r="CG317">
        <v>0.60595251999999999</v>
      </c>
      <c r="CH317">
        <v>-0.27080598</v>
      </c>
      <c r="CI317">
        <v>0.69837139000000004</v>
      </c>
      <c r="CJ317">
        <v>2.3914729999999999E-2</v>
      </c>
      <c r="CK317">
        <v>-0.35324707</v>
      </c>
      <c r="CL317">
        <v>-4.8291489999999999E-2</v>
      </c>
      <c r="CM317">
        <v>0.58076517999999999</v>
      </c>
      <c r="CN317">
        <v>0.72541518999999999</v>
      </c>
      <c r="CO317">
        <v>-0.20022939000000001</v>
      </c>
      <c r="CP317">
        <v>-0.43475793000000001</v>
      </c>
      <c r="CQ317">
        <v>0.34422587999999998</v>
      </c>
      <c r="CR317">
        <v>-0.48495226000000002</v>
      </c>
      <c r="CS317">
        <v>0.18250256000000001</v>
      </c>
      <c r="CT317">
        <v>-0.16623276000000001</v>
      </c>
      <c r="CU317">
        <v>-9.4743999999999995E-2</v>
      </c>
      <c r="CV317">
        <v>-1.1689752</v>
      </c>
      <c r="CW317">
        <v>-0.52188942000000005</v>
      </c>
      <c r="CX317">
        <v>0.65815442999999996</v>
      </c>
      <c r="CY317">
        <v>9.3649330000000003E-2</v>
      </c>
      <c r="CZ317">
        <v>-0.16819777</v>
      </c>
      <c r="DA317">
        <v>-0.25450494000000001</v>
      </c>
      <c r="DB317">
        <v>0.25513289</v>
      </c>
      <c r="DC317">
        <v>2.5920289999999999E-2</v>
      </c>
      <c r="DD317">
        <v>-2.5292350000000002E-2</v>
      </c>
      <c r="DE317">
        <v>0.26950531</v>
      </c>
      <c r="DF317">
        <v>-0.26887736000000001</v>
      </c>
      <c r="DG317">
        <v>0.1029841</v>
      </c>
      <c r="DH317">
        <v>-0.10235616</v>
      </c>
      <c r="DI317">
        <v>-0.19042195000000001</v>
      </c>
      <c r="DJ317">
        <v>7.7531719999999998E-2</v>
      </c>
      <c r="DK317">
        <v>-0.19522661999999999</v>
      </c>
      <c r="DL317">
        <v>-0.13095082</v>
      </c>
      <c r="DM317">
        <v>-6.0513240000000003E-2</v>
      </c>
      <c r="DN317">
        <v>0.50020885000000004</v>
      </c>
      <c r="DO317">
        <v>0.35778246000000002</v>
      </c>
      <c r="DP317">
        <v>-0.64273818000000005</v>
      </c>
      <c r="DQ317">
        <v>0.94671483000000001</v>
      </c>
      <c r="DR317">
        <v>-0.66113116000000005</v>
      </c>
      <c r="DS317">
        <v>7.7932630000000003E-2</v>
      </c>
      <c r="DT317">
        <v>-0.79014932000000004</v>
      </c>
      <c r="DU317">
        <v>1.3610861400000001</v>
      </c>
      <c r="DV317" s="10">
        <v>-0.64824150000000003</v>
      </c>
      <c r="DW317" s="8" t="s">
        <v>1803</v>
      </c>
      <c r="DX317" t="s">
        <v>1804</v>
      </c>
      <c r="DY317" s="10" t="s">
        <v>592</v>
      </c>
      <c r="DZ317" s="20">
        <v>37852</v>
      </c>
      <c r="EA317" s="21">
        <v>38337</v>
      </c>
      <c r="EB317" t="s">
        <v>1805</v>
      </c>
      <c r="EC317" s="22">
        <v>44854</v>
      </c>
      <c r="ED317" t="b">
        <f t="shared" si="13"/>
        <v>1</v>
      </c>
    </row>
    <row r="318" spans="1:134" x14ac:dyDescent="0.2">
      <c r="A318" s="8" t="s">
        <v>1806</v>
      </c>
      <c r="B318" s="8" t="s">
        <v>127</v>
      </c>
      <c r="C318" s="8" t="s">
        <v>147</v>
      </c>
      <c r="D318" s="2" t="s">
        <v>1807</v>
      </c>
      <c r="E318" s="4">
        <v>0.52532370906117198</v>
      </c>
      <c r="F318" s="28" t="b">
        <v>0</v>
      </c>
      <c r="G318" s="29">
        <f t="shared" si="14"/>
        <v>0.9993364611167691</v>
      </c>
      <c r="H318" s="5" t="b">
        <f t="shared" si="12"/>
        <v>1</v>
      </c>
      <c r="I318" s="8">
        <v>44</v>
      </c>
      <c r="J318">
        <v>1</v>
      </c>
      <c r="K318">
        <v>35</v>
      </c>
      <c r="L318">
        <v>852</v>
      </c>
      <c r="M318">
        <v>9</v>
      </c>
      <c r="N318">
        <v>5</v>
      </c>
      <c r="O318">
        <v>92.928521197252905</v>
      </c>
      <c r="P318">
        <v>1</v>
      </c>
      <c r="Q318">
        <v>1</v>
      </c>
      <c r="R318">
        <v>5</v>
      </c>
      <c r="S318" s="10">
        <v>79.7</v>
      </c>
      <c r="T318" s="8">
        <v>-0.86798873614579497</v>
      </c>
      <c r="U318">
        <v>7.5957643648752104E-3</v>
      </c>
      <c r="V318">
        <v>1.0358994556432299</v>
      </c>
      <c r="W318">
        <v>-0.75343104008490602</v>
      </c>
      <c r="X318">
        <v>1.2997579909472201</v>
      </c>
      <c r="Y318">
        <v>1.38181348148064</v>
      </c>
      <c r="Z318">
        <v>1.4608902755447299</v>
      </c>
      <c r="AA318">
        <v>-1.4107302381286499</v>
      </c>
      <c r="AB318">
        <v>-1.4988236991813999</v>
      </c>
      <c r="AC318">
        <v>1.42236659638262</v>
      </c>
      <c r="AD318" s="10">
        <v>1.07939244321662</v>
      </c>
      <c r="AE318" s="8">
        <v>0</v>
      </c>
      <c r="AF318">
        <v>0</v>
      </c>
      <c r="AG318">
        <v>0</v>
      </c>
      <c r="AH318">
        <v>0</v>
      </c>
      <c r="AI318">
        <v>0</v>
      </c>
      <c r="AJ318">
        <v>0</v>
      </c>
      <c r="AK318">
        <v>0</v>
      </c>
      <c r="AL318">
        <v>0</v>
      </c>
      <c r="AM318">
        <v>0</v>
      </c>
      <c r="AN318">
        <v>0</v>
      </c>
      <c r="AO318">
        <v>0</v>
      </c>
      <c r="AP318">
        <v>0</v>
      </c>
      <c r="AQ318">
        <v>0</v>
      </c>
      <c r="AR318">
        <v>0</v>
      </c>
      <c r="AS318">
        <v>0</v>
      </c>
      <c r="AT318">
        <v>0</v>
      </c>
      <c r="AU318">
        <v>1</v>
      </c>
      <c r="AV318">
        <v>0</v>
      </c>
      <c r="AW318">
        <v>0</v>
      </c>
      <c r="AX318">
        <v>0</v>
      </c>
      <c r="AY318">
        <v>0</v>
      </c>
      <c r="AZ318">
        <v>1</v>
      </c>
      <c r="BA318">
        <v>1</v>
      </c>
      <c r="BB318">
        <v>0</v>
      </c>
      <c r="BC318">
        <v>1</v>
      </c>
      <c r="BD318">
        <v>0</v>
      </c>
      <c r="BE318">
        <v>0</v>
      </c>
      <c r="BF318">
        <v>1</v>
      </c>
      <c r="BG318">
        <v>0</v>
      </c>
      <c r="BH318">
        <v>0</v>
      </c>
      <c r="BI318">
        <v>0</v>
      </c>
      <c r="BJ318">
        <v>0</v>
      </c>
      <c r="BK318">
        <v>0</v>
      </c>
      <c r="BL318">
        <v>1</v>
      </c>
      <c r="BM318">
        <v>0</v>
      </c>
      <c r="BN318">
        <v>0</v>
      </c>
      <c r="BO318">
        <v>1</v>
      </c>
      <c r="BP318">
        <v>0</v>
      </c>
      <c r="BQ318">
        <v>0</v>
      </c>
      <c r="BR318">
        <v>0</v>
      </c>
      <c r="BS318">
        <v>0</v>
      </c>
      <c r="BT318" s="10">
        <v>1</v>
      </c>
      <c r="BU318">
        <v>-4.2648743800000002</v>
      </c>
      <c r="BV318">
        <v>0.17994256</v>
      </c>
      <c r="BW318">
        <v>2.5512239999999999E-2</v>
      </c>
      <c r="BX318">
        <v>1.7140852600000001</v>
      </c>
      <c r="BY318">
        <v>1.2451467300000001</v>
      </c>
      <c r="BZ318">
        <v>4.38303536</v>
      </c>
      <c r="CA318">
        <v>1.0542348399999999</v>
      </c>
      <c r="CB318">
        <v>2.36271349</v>
      </c>
      <c r="CC318">
        <v>0</v>
      </c>
      <c r="CD318">
        <v>1.26633956</v>
      </c>
      <c r="CE318">
        <v>1.2966537600000001</v>
      </c>
      <c r="CF318">
        <v>-0.34830556000000001</v>
      </c>
      <c r="CG318">
        <v>0.60595251999999999</v>
      </c>
      <c r="CH318">
        <v>-0.27080598</v>
      </c>
      <c r="CI318">
        <v>0.69837139000000004</v>
      </c>
      <c r="CJ318">
        <v>2.3914729999999999E-2</v>
      </c>
      <c r="CK318">
        <v>-0.35324707</v>
      </c>
      <c r="CL318">
        <v>-4.8291489999999999E-2</v>
      </c>
      <c r="CM318">
        <v>0.58076517999999999</v>
      </c>
      <c r="CN318">
        <v>0.72541518999999999</v>
      </c>
      <c r="CO318">
        <v>-0.20022939000000001</v>
      </c>
      <c r="CP318">
        <v>-0.43475793000000001</v>
      </c>
      <c r="CQ318">
        <v>0.34422587999999998</v>
      </c>
      <c r="CR318">
        <v>-0.48495226000000002</v>
      </c>
      <c r="CS318">
        <v>0.18250256000000001</v>
      </c>
      <c r="CT318">
        <v>-0.16623276000000001</v>
      </c>
      <c r="CU318">
        <v>-9.4743999999999995E-2</v>
      </c>
      <c r="CV318">
        <v>-1.1689752</v>
      </c>
      <c r="CW318">
        <v>-0.52188942000000005</v>
      </c>
      <c r="CX318">
        <v>0.65815442999999996</v>
      </c>
      <c r="CY318">
        <v>9.3649330000000003E-2</v>
      </c>
      <c r="CZ318">
        <v>-0.16819777</v>
      </c>
      <c r="DA318">
        <v>-0.25450494000000001</v>
      </c>
      <c r="DB318">
        <v>0.25513289</v>
      </c>
      <c r="DC318">
        <v>2.5920289999999999E-2</v>
      </c>
      <c r="DD318">
        <v>-2.5292350000000002E-2</v>
      </c>
      <c r="DE318">
        <v>0.26950531</v>
      </c>
      <c r="DF318">
        <v>-0.26887736000000001</v>
      </c>
      <c r="DG318">
        <v>0.1029841</v>
      </c>
      <c r="DH318">
        <v>-0.10235616</v>
      </c>
      <c r="DI318">
        <v>-0.19042195000000001</v>
      </c>
      <c r="DJ318">
        <v>7.7531719999999998E-2</v>
      </c>
      <c r="DK318">
        <v>-0.19522661999999999</v>
      </c>
      <c r="DL318">
        <v>-0.13095082</v>
      </c>
      <c r="DM318">
        <v>-6.0513240000000003E-2</v>
      </c>
      <c r="DN318">
        <v>0.50020885000000004</v>
      </c>
      <c r="DO318">
        <v>0.35778246000000002</v>
      </c>
      <c r="DP318">
        <v>-0.64273818000000005</v>
      </c>
      <c r="DQ318">
        <v>0.94671483000000001</v>
      </c>
      <c r="DR318">
        <v>-0.66113116000000005</v>
      </c>
      <c r="DS318">
        <v>7.7932630000000003E-2</v>
      </c>
      <c r="DT318">
        <v>-0.79014932000000004</v>
      </c>
      <c r="DU318">
        <v>1.3610861400000001</v>
      </c>
      <c r="DV318" s="10">
        <v>-0.64824150000000003</v>
      </c>
      <c r="DW318" s="8" t="s">
        <v>1808</v>
      </c>
      <c r="DX318" t="s">
        <v>1809</v>
      </c>
      <c r="DY318" s="10" t="s">
        <v>763</v>
      </c>
      <c r="DZ318" s="20">
        <v>36266</v>
      </c>
      <c r="EA318" s="21">
        <v>39297</v>
      </c>
      <c r="EB318" t="s">
        <v>1810</v>
      </c>
      <c r="EC318" s="22">
        <v>44782</v>
      </c>
      <c r="ED318" t="b">
        <f t="shared" si="13"/>
        <v>0</v>
      </c>
    </row>
    <row r="319" spans="1:134" x14ac:dyDescent="0.2">
      <c r="A319" s="8" t="s">
        <v>1811</v>
      </c>
      <c r="B319" s="8" t="s">
        <v>119</v>
      </c>
      <c r="C319" s="8" t="s">
        <v>188</v>
      </c>
      <c r="D319" s="2" t="s">
        <v>1812</v>
      </c>
      <c r="E319" s="4">
        <v>0.26575722226326898</v>
      </c>
      <c r="F319" s="28" t="b">
        <v>0</v>
      </c>
      <c r="G319" s="29">
        <f t="shared" si="14"/>
        <v>1.3455284531539697E-4</v>
      </c>
      <c r="H319" s="5" t="b">
        <f t="shared" si="12"/>
        <v>0</v>
      </c>
      <c r="I319" s="8">
        <v>58</v>
      </c>
      <c r="J319">
        <v>2</v>
      </c>
      <c r="K319">
        <v>21</v>
      </c>
      <c r="L319">
        <v>941</v>
      </c>
      <c r="M319">
        <v>7</v>
      </c>
      <c r="N319">
        <v>1</v>
      </c>
      <c r="O319">
        <v>13.136944464968099</v>
      </c>
      <c r="P319">
        <v>1</v>
      </c>
      <c r="Q319">
        <v>2</v>
      </c>
      <c r="R319">
        <v>2</v>
      </c>
      <c r="S319" s="10">
        <v>81.2</v>
      </c>
      <c r="T319" s="8">
        <v>0.447145712559954</v>
      </c>
      <c r="U319">
        <v>1.0203643463482399</v>
      </c>
      <c r="V319">
        <v>-0.77296769484074401</v>
      </c>
      <c r="W319">
        <v>-0.64967915426078804</v>
      </c>
      <c r="X319">
        <v>0.66340156943083595</v>
      </c>
      <c r="Y319">
        <v>-1.4044518876044501</v>
      </c>
      <c r="Z319">
        <v>-1.2847933707394901</v>
      </c>
      <c r="AA319">
        <v>-1.4107302381286499</v>
      </c>
      <c r="AB319">
        <v>-0.772121299578298</v>
      </c>
      <c r="AC319">
        <v>-0.68484317603607703</v>
      </c>
      <c r="AD319" s="10">
        <v>1.4030483482291001</v>
      </c>
      <c r="AE319" s="8">
        <v>0</v>
      </c>
      <c r="AF319">
        <v>0</v>
      </c>
      <c r="AG319">
        <v>0</v>
      </c>
      <c r="AH319">
        <v>0</v>
      </c>
      <c r="AI319">
        <v>0</v>
      </c>
      <c r="AJ319">
        <v>0</v>
      </c>
      <c r="AK319">
        <v>0</v>
      </c>
      <c r="AL319">
        <v>0</v>
      </c>
      <c r="AM319">
        <v>0</v>
      </c>
      <c r="AN319">
        <v>0</v>
      </c>
      <c r="AO319">
        <v>0</v>
      </c>
      <c r="AP319">
        <v>0</v>
      </c>
      <c r="AQ319">
        <v>0</v>
      </c>
      <c r="AR319">
        <v>0</v>
      </c>
      <c r="AS319">
        <v>1</v>
      </c>
      <c r="AT319">
        <v>0</v>
      </c>
      <c r="AU319">
        <v>0</v>
      </c>
      <c r="AV319">
        <v>0</v>
      </c>
      <c r="AW319">
        <v>0</v>
      </c>
      <c r="AX319">
        <v>0</v>
      </c>
      <c r="AY319">
        <v>0</v>
      </c>
      <c r="AZ319">
        <v>1</v>
      </c>
      <c r="BA319">
        <v>0</v>
      </c>
      <c r="BB319">
        <v>1</v>
      </c>
      <c r="BC319">
        <v>1</v>
      </c>
      <c r="BD319">
        <v>0</v>
      </c>
      <c r="BE319">
        <v>1</v>
      </c>
      <c r="BF319">
        <v>0</v>
      </c>
      <c r="BG319">
        <v>1</v>
      </c>
      <c r="BH319">
        <v>0</v>
      </c>
      <c r="BI319">
        <v>0</v>
      </c>
      <c r="BJ319">
        <v>0</v>
      </c>
      <c r="BK319">
        <v>0</v>
      </c>
      <c r="BL319">
        <v>0</v>
      </c>
      <c r="BM319">
        <v>0</v>
      </c>
      <c r="BN319">
        <v>0</v>
      </c>
      <c r="BO319">
        <v>1</v>
      </c>
      <c r="BP319">
        <v>0</v>
      </c>
      <c r="BQ319">
        <v>1</v>
      </c>
      <c r="BR319">
        <v>0</v>
      </c>
      <c r="BS319">
        <v>0</v>
      </c>
      <c r="BT319" s="10">
        <v>0</v>
      </c>
      <c r="BU319">
        <v>-4.2648743800000002</v>
      </c>
      <c r="BV319">
        <v>0.17994256</v>
      </c>
      <c r="BW319">
        <v>2.5512239999999999E-2</v>
      </c>
      <c r="BX319">
        <v>1.7140852600000001</v>
      </c>
      <c r="BY319">
        <v>1.2451467300000001</v>
      </c>
      <c r="BZ319">
        <v>4.38303536</v>
      </c>
      <c r="CA319">
        <v>1.0542348399999999</v>
      </c>
      <c r="CB319">
        <v>2.36271349</v>
      </c>
      <c r="CC319">
        <v>0</v>
      </c>
      <c r="CD319">
        <v>1.26633956</v>
      </c>
      <c r="CE319">
        <v>1.2966537600000001</v>
      </c>
      <c r="CF319">
        <v>-0.34830556000000001</v>
      </c>
      <c r="CG319">
        <v>0.60595251999999999</v>
      </c>
      <c r="CH319">
        <v>-0.27080598</v>
      </c>
      <c r="CI319">
        <v>0.69837139000000004</v>
      </c>
      <c r="CJ319">
        <v>2.3914729999999999E-2</v>
      </c>
      <c r="CK319">
        <v>-0.35324707</v>
      </c>
      <c r="CL319">
        <v>-4.8291489999999999E-2</v>
      </c>
      <c r="CM319">
        <v>0.58076517999999999</v>
      </c>
      <c r="CN319">
        <v>0.72541518999999999</v>
      </c>
      <c r="CO319">
        <v>-0.20022939000000001</v>
      </c>
      <c r="CP319">
        <v>-0.43475793000000001</v>
      </c>
      <c r="CQ319">
        <v>0.34422587999999998</v>
      </c>
      <c r="CR319">
        <v>-0.48495226000000002</v>
      </c>
      <c r="CS319">
        <v>0.18250256000000001</v>
      </c>
      <c r="CT319">
        <v>-0.16623276000000001</v>
      </c>
      <c r="CU319">
        <v>-9.4743999999999995E-2</v>
      </c>
      <c r="CV319">
        <v>-1.1689752</v>
      </c>
      <c r="CW319">
        <v>-0.52188942000000005</v>
      </c>
      <c r="CX319">
        <v>0.65815442999999996</v>
      </c>
      <c r="CY319">
        <v>9.3649330000000003E-2</v>
      </c>
      <c r="CZ319">
        <v>-0.16819777</v>
      </c>
      <c r="DA319">
        <v>-0.25450494000000001</v>
      </c>
      <c r="DB319">
        <v>0.25513289</v>
      </c>
      <c r="DC319">
        <v>2.5920289999999999E-2</v>
      </c>
      <c r="DD319">
        <v>-2.5292350000000002E-2</v>
      </c>
      <c r="DE319">
        <v>0.26950531</v>
      </c>
      <c r="DF319">
        <v>-0.26887736000000001</v>
      </c>
      <c r="DG319">
        <v>0.1029841</v>
      </c>
      <c r="DH319">
        <v>-0.10235616</v>
      </c>
      <c r="DI319">
        <v>-0.19042195000000001</v>
      </c>
      <c r="DJ319">
        <v>7.7531719999999998E-2</v>
      </c>
      <c r="DK319">
        <v>-0.19522661999999999</v>
      </c>
      <c r="DL319">
        <v>-0.13095082</v>
      </c>
      <c r="DM319">
        <v>-6.0513240000000003E-2</v>
      </c>
      <c r="DN319">
        <v>0.50020885000000004</v>
      </c>
      <c r="DO319">
        <v>0.35778246000000002</v>
      </c>
      <c r="DP319">
        <v>-0.64273818000000005</v>
      </c>
      <c r="DQ319">
        <v>0.94671483000000001</v>
      </c>
      <c r="DR319">
        <v>-0.66113116000000005</v>
      </c>
      <c r="DS319">
        <v>7.7932630000000003E-2</v>
      </c>
      <c r="DT319">
        <v>-0.79014932000000004</v>
      </c>
      <c r="DU319">
        <v>1.3610861400000001</v>
      </c>
      <c r="DV319" s="10">
        <v>-0.64824150000000003</v>
      </c>
      <c r="DW319" s="8" t="s">
        <v>1813</v>
      </c>
      <c r="DX319" t="s">
        <v>1814</v>
      </c>
      <c r="DY319" s="10" t="s">
        <v>206</v>
      </c>
      <c r="DZ319" s="20">
        <v>35136</v>
      </c>
      <c r="EA319" s="21">
        <v>38464</v>
      </c>
      <c r="EB319" t="s">
        <v>1815</v>
      </c>
      <c r="EC319" s="22">
        <v>44929</v>
      </c>
      <c r="ED319" t="b">
        <f t="shared" si="13"/>
        <v>1</v>
      </c>
    </row>
    <row r="320" spans="1:134" x14ac:dyDescent="0.2">
      <c r="A320" s="8" t="s">
        <v>1816</v>
      </c>
      <c r="B320" s="8" t="s">
        <v>168</v>
      </c>
      <c r="C320" s="8" t="s">
        <v>209</v>
      </c>
      <c r="D320" s="2" t="s">
        <v>1817</v>
      </c>
      <c r="E320" s="4">
        <v>0.48238755119847898</v>
      </c>
      <c r="F320" s="28" t="b">
        <v>0</v>
      </c>
      <c r="G320" s="29">
        <f t="shared" si="14"/>
        <v>0.9919402062679985</v>
      </c>
      <c r="H320" s="5" t="b">
        <f t="shared" si="12"/>
        <v>1</v>
      </c>
      <c r="I320" s="8">
        <v>49</v>
      </c>
      <c r="J320">
        <v>2</v>
      </c>
      <c r="K320">
        <v>25</v>
      </c>
      <c r="L320">
        <v>1961</v>
      </c>
      <c r="M320">
        <v>9</v>
      </c>
      <c r="N320">
        <v>3</v>
      </c>
      <c r="O320">
        <v>72.027108932573199</v>
      </c>
      <c r="P320">
        <v>5</v>
      </c>
      <c r="Q320">
        <v>2</v>
      </c>
      <c r="R320">
        <v>5</v>
      </c>
      <c r="S320" s="10">
        <v>68.400000000000006</v>
      </c>
      <c r="T320" s="8">
        <v>-0.39829786160802699</v>
      </c>
      <c r="U320">
        <v>1.0203643463482399</v>
      </c>
      <c r="V320">
        <v>-0.25614850898817798</v>
      </c>
      <c r="W320">
        <v>0.53938740237517202</v>
      </c>
      <c r="X320">
        <v>1.2997579909472201</v>
      </c>
      <c r="Y320">
        <v>-1.13192030619081E-2</v>
      </c>
      <c r="Z320">
        <v>0.74165814366287997</v>
      </c>
      <c r="AA320">
        <v>1.4284752725705201</v>
      </c>
      <c r="AB320">
        <v>-0.772121299578298</v>
      </c>
      <c r="AC320">
        <v>1.42236659638262</v>
      </c>
      <c r="AD320" s="10">
        <v>-1.3588153745440601</v>
      </c>
      <c r="AE320" s="8">
        <v>0</v>
      </c>
      <c r="AF320">
        <v>0</v>
      </c>
      <c r="AG320">
        <v>0</v>
      </c>
      <c r="AH320">
        <v>0</v>
      </c>
      <c r="AI320">
        <v>0</v>
      </c>
      <c r="AJ320">
        <v>0</v>
      </c>
      <c r="AK320">
        <v>0</v>
      </c>
      <c r="AL320">
        <v>0</v>
      </c>
      <c r="AM320">
        <v>0</v>
      </c>
      <c r="AN320">
        <v>0</v>
      </c>
      <c r="AO320">
        <v>1</v>
      </c>
      <c r="AP320">
        <v>0</v>
      </c>
      <c r="AQ320">
        <v>0</v>
      </c>
      <c r="AR320">
        <v>0</v>
      </c>
      <c r="AS320">
        <v>0</v>
      </c>
      <c r="AT320">
        <v>0</v>
      </c>
      <c r="AU320">
        <v>0</v>
      </c>
      <c r="AV320">
        <v>0</v>
      </c>
      <c r="AW320">
        <v>0</v>
      </c>
      <c r="AX320">
        <v>0</v>
      </c>
      <c r="AY320">
        <v>0</v>
      </c>
      <c r="AZ320">
        <v>1</v>
      </c>
      <c r="BA320">
        <v>0</v>
      </c>
      <c r="BB320">
        <v>1</v>
      </c>
      <c r="BC320">
        <v>1</v>
      </c>
      <c r="BD320">
        <v>0</v>
      </c>
      <c r="BE320">
        <v>0</v>
      </c>
      <c r="BF320">
        <v>1</v>
      </c>
      <c r="BG320">
        <v>0</v>
      </c>
      <c r="BH320">
        <v>0</v>
      </c>
      <c r="BI320">
        <v>1</v>
      </c>
      <c r="BJ320">
        <v>0</v>
      </c>
      <c r="BK320">
        <v>0</v>
      </c>
      <c r="BL320">
        <v>0</v>
      </c>
      <c r="BM320">
        <v>1</v>
      </c>
      <c r="BN320">
        <v>0</v>
      </c>
      <c r="BO320">
        <v>0</v>
      </c>
      <c r="BP320">
        <v>0</v>
      </c>
      <c r="BQ320">
        <v>0</v>
      </c>
      <c r="BR320">
        <v>1</v>
      </c>
      <c r="BS320">
        <v>0</v>
      </c>
      <c r="BT320" s="10">
        <v>0</v>
      </c>
      <c r="BU320">
        <v>-4.2648743800000002</v>
      </c>
      <c r="BV320">
        <v>0.17994256</v>
      </c>
      <c r="BW320">
        <v>2.5512239999999999E-2</v>
      </c>
      <c r="BX320">
        <v>1.7140852600000001</v>
      </c>
      <c r="BY320">
        <v>1.2451467300000001</v>
      </c>
      <c r="BZ320">
        <v>4.38303536</v>
      </c>
      <c r="CA320">
        <v>1.0542348399999999</v>
      </c>
      <c r="CB320">
        <v>2.36271349</v>
      </c>
      <c r="CC320">
        <v>0</v>
      </c>
      <c r="CD320">
        <v>1.26633956</v>
      </c>
      <c r="CE320">
        <v>1.2966537600000001</v>
      </c>
      <c r="CF320">
        <v>-0.34830556000000001</v>
      </c>
      <c r="CG320">
        <v>0.60595251999999999</v>
      </c>
      <c r="CH320">
        <v>-0.27080598</v>
      </c>
      <c r="CI320">
        <v>0.69837139000000004</v>
      </c>
      <c r="CJ320">
        <v>2.3914729999999999E-2</v>
      </c>
      <c r="CK320">
        <v>-0.35324707</v>
      </c>
      <c r="CL320">
        <v>-4.8291489999999999E-2</v>
      </c>
      <c r="CM320">
        <v>0.58076517999999999</v>
      </c>
      <c r="CN320">
        <v>0.72541518999999999</v>
      </c>
      <c r="CO320">
        <v>-0.20022939000000001</v>
      </c>
      <c r="CP320">
        <v>-0.43475793000000001</v>
      </c>
      <c r="CQ320">
        <v>0.34422587999999998</v>
      </c>
      <c r="CR320">
        <v>-0.48495226000000002</v>
      </c>
      <c r="CS320">
        <v>0.18250256000000001</v>
      </c>
      <c r="CT320">
        <v>-0.16623276000000001</v>
      </c>
      <c r="CU320">
        <v>-9.4743999999999995E-2</v>
      </c>
      <c r="CV320">
        <v>-1.1689752</v>
      </c>
      <c r="CW320">
        <v>-0.52188942000000005</v>
      </c>
      <c r="CX320">
        <v>0.65815442999999996</v>
      </c>
      <c r="CY320">
        <v>9.3649330000000003E-2</v>
      </c>
      <c r="CZ320">
        <v>-0.16819777</v>
      </c>
      <c r="DA320">
        <v>-0.25450494000000001</v>
      </c>
      <c r="DB320">
        <v>0.25513289</v>
      </c>
      <c r="DC320">
        <v>2.5920289999999999E-2</v>
      </c>
      <c r="DD320">
        <v>-2.5292350000000002E-2</v>
      </c>
      <c r="DE320">
        <v>0.26950531</v>
      </c>
      <c r="DF320">
        <v>-0.26887736000000001</v>
      </c>
      <c r="DG320">
        <v>0.1029841</v>
      </c>
      <c r="DH320">
        <v>-0.10235616</v>
      </c>
      <c r="DI320">
        <v>-0.19042195000000001</v>
      </c>
      <c r="DJ320">
        <v>7.7531719999999998E-2</v>
      </c>
      <c r="DK320">
        <v>-0.19522661999999999</v>
      </c>
      <c r="DL320">
        <v>-0.13095082</v>
      </c>
      <c r="DM320">
        <v>-6.0513240000000003E-2</v>
      </c>
      <c r="DN320">
        <v>0.50020885000000004</v>
      </c>
      <c r="DO320">
        <v>0.35778246000000002</v>
      </c>
      <c r="DP320">
        <v>-0.64273818000000005</v>
      </c>
      <c r="DQ320">
        <v>0.94671483000000001</v>
      </c>
      <c r="DR320">
        <v>-0.66113116000000005</v>
      </c>
      <c r="DS320">
        <v>7.7932630000000003E-2</v>
      </c>
      <c r="DT320">
        <v>-0.79014932000000004</v>
      </c>
      <c r="DU320">
        <v>1.3610861400000001</v>
      </c>
      <c r="DV320" s="10">
        <v>-0.64824150000000003</v>
      </c>
      <c r="DW320" s="8" t="s">
        <v>1818</v>
      </c>
      <c r="DX320" t="s">
        <v>1819</v>
      </c>
      <c r="DY320" s="10" t="s">
        <v>979</v>
      </c>
      <c r="DZ320" s="20">
        <v>36535</v>
      </c>
      <c r="EA320" s="21">
        <v>38946</v>
      </c>
      <c r="EB320" t="s">
        <v>1820</v>
      </c>
      <c r="EC320" s="22">
        <v>44631</v>
      </c>
      <c r="ED320" t="b">
        <f t="shared" si="13"/>
        <v>0</v>
      </c>
    </row>
    <row r="321" spans="1:134" x14ac:dyDescent="0.2">
      <c r="A321" s="8" t="s">
        <v>1821</v>
      </c>
      <c r="B321" s="8" t="s">
        <v>119</v>
      </c>
      <c r="C321" s="8" t="s">
        <v>188</v>
      </c>
      <c r="D321" s="2" t="s">
        <v>1822</v>
      </c>
      <c r="E321" s="4">
        <v>0.45563026571203902</v>
      </c>
      <c r="F321" s="28" t="b">
        <v>0</v>
      </c>
      <c r="G321" s="29">
        <f t="shared" si="14"/>
        <v>0.97093858873136751</v>
      </c>
      <c r="H321" s="5" t="b">
        <f t="shared" si="12"/>
        <v>1</v>
      </c>
      <c r="I321" s="8">
        <v>69</v>
      </c>
      <c r="J321">
        <v>1</v>
      </c>
      <c r="K321">
        <v>29</v>
      </c>
      <c r="L321">
        <v>1897</v>
      </c>
      <c r="M321">
        <v>9</v>
      </c>
      <c r="N321">
        <v>3</v>
      </c>
      <c r="O321">
        <v>41.981799522686401</v>
      </c>
      <c r="P321">
        <v>4</v>
      </c>
      <c r="Q321">
        <v>5</v>
      </c>
      <c r="R321">
        <v>2</v>
      </c>
      <c r="S321" s="10">
        <v>75.400000000000006</v>
      </c>
      <c r="T321" s="8">
        <v>1.48046563654304</v>
      </c>
      <c r="U321">
        <v>7.5957643648752104E-3</v>
      </c>
      <c r="V321">
        <v>0.260670676864387</v>
      </c>
      <c r="W321">
        <v>0.464779304703896</v>
      </c>
      <c r="X321">
        <v>1.2997579909472201</v>
      </c>
      <c r="Y321">
        <v>-1.13192030619081E-2</v>
      </c>
      <c r="Z321">
        <v>-0.29222184809440899</v>
      </c>
      <c r="AA321">
        <v>0.71867389489572897</v>
      </c>
      <c r="AB321">
        <v>1.4079858992310099</v>
      </c>
      <c r="AC321">
        <v>-0.68484317603607703</v>
      </c>
      <c r="AD321" s="10">
        <v>0.15157884884751099</v>
      </c>
      <c r="AE321" s="8">
        <v>0</v>
      </c>
      <c r="AF321">
        <v>0</v>
      </c>
      <c r="AG321">
        <v>0</v>
      </c>
      <c r="AH321">
        <v>0</v>
      </c>
      <c r="AI321">
        <v>0</v>
      </c>
      <c r="AJ321">
        <v>0</v>
      </c>
      <c r="AK321">
        <v>0</v>
      </c>
      <c r="AL321">
        <v>0</v>
      </c>
      <c r="AM321">
        <v>0</v>
      </c>
      <c r="AN321">
        <v>0</v>
      </c>
      <c r="AO321">
        <v>0</v>
      </c>
      <c r="AP321">
        <v>0</v>
      </c>
      <c r="AQ321">
        <v>0</v>
      </c>
      <c r="AR321">
        <v>0</v>
      </c>
      <c r="AS321">
        <v>0</v>
      </c>
      <c r="AT321">
        <v>0</v>
      </c>
      <c r="AU321">
        <v>1</v>
      </c>
      <c r="AV321">
        <v>0</v>
      </c>
      <c r="AW321">
        <v>0</v>
      </c>
      <c r="AX321">
        <v>0</v>
      </c>
      <c r="AY321">
        <v>0</v>
      </c>
      <c r="AZ321">
        <v>1</v>
      </c>
      <c r="BA321">
        <v>1</v>
      </c>
      <c r="BB321">
        <v>0</v>
      </c>
      <c r="BC321">
        <v>1</v>
      </c>
      <c r="BD321">
        <v>0</v>
      </c>
      <c r="BE321">
        <v>1</v>
      </c>
      <c r="BF321">
        <v>0</v>
      </c>
      <c r="BG321">
        <v>0</v>
      </c>
      <c r="BH321">
        <v>1</v>
      </c>
      <c r="BI321">
        <v>0</v>
      </c>
      <c r="BJ321">
        <v>0</v>
      </c>
      <c r="BK321">
        <v>0</v>
      </c>
      <c r="BL321">
        <v>0</v>
      </c>
      <c r="BM321">
        <v>1</v>
      </c>
      <c r="BN321">
        <v>0</v>
      </c>
      <c r="BO321">
        <v>0</v>
      </c>
      <c r="BP321">
        <v>0</v>
      </c>
      <c r="BQ321">
        <v>1</v>
      </c>
      <c r="BR321">
        <v>0</v>
      </c>
      <c r="BS321">
        <v>0</v>
      </c>
      <c r="BT321" s="10">
        <v>0</v>
      </c>
      <c r="BU321">
        <v>-4.2648743800000002</v>
      </c>
      <c r="BV321">
        <v>0.17994256</v>
      </c>
      <c r="BW321">
        <v>2.5512239999999999E-2</v>
      </c>
      <c r="BX321">
        <v>1.7140852600000001</v>
      </c>
      <c r="BY321">
        <v>1.2451467300000001</v>
      </c>
      <c r="BZ321">
        <v>4.38303536</v>
      </c>
      <c r="CA321">
        <v>1.0542348399999999</v>
      </c>
      <c r="CB321">
        <v>2.36271349</v>
      </c>
      <c r="CC321">
        <v>0</v>
      </c>
      <c r="CD321">
        <v>1.26633956</v>
      </c>
      <c r="CE321">
        <v>1.2966537600000001</v>
      </c>
      <c r="CF321">
        <v>-0.34830556000000001</v>
      </c>
      <c r="CG321">
        <v>0.60595251999999999</v>
      </c>
      <c r="CH321">
        <v>-0.27080598</v>
      </c>
      <c r="CI321">
        <v>0.69837139000000004</v>
      </c>
      <c r="CJ321">
        <v>2.3914729999999999E-2</v>
      </c>
      <c r="CK321">
        <v>-0.35324707</v>
      </c>
      <c r="CL321">
        <v>-4.8291489999999999E-2</v>
      </c>
      <c r="CM321">
        <v>0.58076517999999999</v>
      </c>
      <c r="CN321">
        <v>0.72541518999999999</v>
      </c>
      <c r="CO321">
        <v>-0.20022939000000001</v>
      </c>
      <c r="CP321">
        <v>-0.43475793000000001</v>
      </c>
      <c r="CQ321">
        <v>0.34422587999999998</v>
      </c>
      <c r="CR321">
        <v>-0.48495226000000002</v>
      </c>
      <c r="CS321">
        <v>0.18250256000000001</v>
      </c>
      <c r="CT321">
        <v>-0.16623276000000001</v>
      </c>
      <c r="CU321">
        <v>-9.4743999999999995E-2</v>
      </c>
      <c r="CV321">
        <v>-1.1689752</v>
      </c>
      <c r="CW321">
        <v>-0.52188942000000005</v>
      </c>
      <c r="CX321">
        <v>0.65815442999999996</v>
      </c>
      <c r="CY321">
        <v>9.3649330000000003E-2</v>
      </c>
      <c r="CZ321">
        <v>-0.16819777</v>
      </c>
      <c r="DA321">
        <v>-0.25450494000000001</v>
      </c>
      <c r="DB321">
        <v>0.25513289</v>
      </c>
      <c r="DC321">
        <v>2.5920289999999999E-2</v>
      </c>
      <c r="DD321">
        <v>-2.5292350000000002E-2</v>
      </c>
      <c r="DE321">
        <v>0.26950531</v>
      </c>
      <c r="DF321">
        <v>-0.26887736000000001</v>
      </c>
      <c r="DG321">
        <v>0.1029841</v>
      </c>
      <c r="DH321">
        <v>-0.10235616</v>
      </c>
      <c r="DI321">
        <v>-0.19042195000000001</v>
      </c>
      <c r="DJ321">
        <v>7.7531719999999998E-2</v>
      </c>
      <c r="DK321">
        <v>-0.19522661999999999</v>
      </c>
      <c r="DL321">
        <v>-0.13095082</v>
      </c>
      <c r="DM321">
        <v>-6.0513240000000003E-2</v>
      </c>
      <c r="DN321">
        <v>0.50020885000000004</v>
      </c>
      <c r="DO321">
        <v>0.35778246000000002</v>
      </c>
      <c r="DP321">
        <v>-0.64273818000000005</v>
      </c>
      <c r="DQ321">
        <v>0.94671483000000001</v>
      </c>
      <c r="DR321">
        <v>-0.66113116000000005</v>
      </c>
      <c r="DS321">
        <v>7.7932630000000003E-2</v>
      </c>
      <c r="DT321">
        <v>-0.79014932000000004</v>
      </c>
      <c r="DU321">
        <v>1.3610861400000001</v>
      </c>
      <c r="DV321" s="10">
        <v>-0.64824150000000003</v>
      </c>
      <c r="DW321" s="8" t="s">
        <v>1823</v>
      </c>
      <c r="DX321" t="s">
        <v>1824</v>
      </c>
      <c r="DY321" s="10" t="s">
        <v>1825</v>
      </c>
      <c r="DZ321" s="20">
        <v>35328</v>
      </c>
      <c r="EA321" s="21">
        <v>38333</v>
      </c>
      <c r="EB321" t="s">
        <v>1826</v>
      </c>
      <c r="EC321" s="22">
        <v>44762</v>
      </c>
      <c r="ED321" t="b">
        <f t="shared" si="13"/>
        <v>0</v>
      </c>
    </row>
    <row r="322" spans="1:134" x14ac:dyDescent="0.2">
      <c r="A322" s="8" t="s">
        <v>1827</v>
      </c>
      <c r="B322" s="8" t="s">
        <v>119</v>
      </c>
      <c r="C322" s="8" t="s">
        <v>363</v>
      </c>
      <c r="D322" s="2" t="s">
        <v>1828</v>
      </c>
      <c r="E322" s="4">
        <v>0.37270169565759897</v>
      </c>
      <c r="F322" s="28" t="b">
        <v>0</v>
      </c>
      <c r="G322" s="29">
        <f t="shared" si="14"/>
        <v>0.64179998260296789</v>
      </c>
      <c r="H322" s="5" t="b">
        <f t="shared" si="12"/>
        <v>1</v>
      </c>
      <c r="I322" s="8">
        <v>43</v>
      </c>
      <c r="J322">
        <v>1</v>
      </c>
      <c r="K322">
        <v>36</v>
      </c>
      <c r="L322">
        <v>2761</v>
      </c>
      <c r="M322">
        <v>8</v>
      </c>
      <c r="N322">
        <v>3</v>
      </c>
      <c r="O322">
        <v>3.0175144954665201</v>
      </c>
      <c r="P322">
        <v>2</v>
      </c>
      <c r="Q322">
        <v>3</v>
      </c>
      <c r="R322">
        <v>5</v>
      </c>
      <c r="S322" s="10">
        <v>77.900000000000006</v>
      </c>
      <c r="T322" s="8">
        <v>-0.96192691105334804</v>
      </c>
      <c r="U322">
        <v>7.5957643648752104E-3</v>
      </c>
      <c r="V322">
        <v>1.1651042521063699</v>
      </c>
      <c r="W322">
        <v>1.4719886232661199</v>
      </c>
      <c r="X322">
        <v>0.98157978018903103</v>
      </c>
      <c r="Y322">
        <v>-1.13192030619081E-2</v>
      </c>
      <c r="Z322">
        <v>-1.63300999353167</v>
      </c>
      <c r="AA322">
        <v>-0.70092886045385905</v>
      </c>
      <c r="AB322">
        <v>-4.5418899975194001E-2</v>
      </c>
      <c r="AC322">
        <v>1.42236659638262</v>
      </c>
      <c r="AD322" s="10">
        <v>0.69100535720164602</v>
      </c>
      <c r="AE322" s="8">
        <v>0</v>
      </c>
      <c r="AF322">
        <v>0</v>
      </c>
      <c r="AG322">
        <v>0</v>
      </c>
      <c r="AH322">
        <v>0</v>
      </c>
      <c r="AI322">
        <v>0</v>
      </c>
      <c r="AJ322">
        <v>0</v>
      </c>
      <c r="AK322">
        <v>1</v>
      </c>
      <c r="AL322">
        <v>0</v>
      </c>
      <c r="AM322">
        <v>0</v>
      </c>
      <c r="AN322">
        <v>0</v>
      </c>
      <c r="AO322">
        <v>0</v>
      </c>
      <c r="AP322">
        <v>0</v>
      </c>
      <c r="AQ322">
        <v>0</v>
      </c>
      <c r="AR322">
        <v>0</v>
      </c>
      <c r="AS322">
        <v>0</v>
      </c>
      <c r="AT322">
        <v>0</v>
      </c>
      <c r="AU322">
        <v>0</v>
      </c>
      <c r="AV322">
        <v>0</v>
      </c>
      <c r="AW322">
        <v>0</v>
      </c>
      <c r="AX322">
        <v>0</v>
      </c>
      <c r="AY322">
        <v>1</v>
      </c>
      <c r="AZ322">
        <v>0</v>
      </c>
      <c r="BA322">
        <v>1</v>
      </c>
      <c r="BB322">
        <v>0</v>
      </c>
      <c r="BC322">
        <v>1</v>
      </c>
      <c r="BD322">
        <v>0</v>
      </c>
      <c r="BE322">
        <v>1</v>
      </c>
      <c r="BF322">
        <v>0</v>
      </c>
      <c r="BG322">
        <v>0</v>
      </c>
      <c r="BH322">
        <v>0</v>
      </c>
      <c r="BI322">
        <v>0</v>
      </c>
      <c r="BJ322">
        <v>0</v>
      </c>
      <c r="BK322">
        <v>1</v>
      </c>
      <c r="BL322">
        <v>0</v>
      </c>
      <c r="BM322">
        <v>0</v>
      </c>
      <c r="BN322">
        <v>0</v>
      </c>
      <c r="BO322">
        <v>0</v>
      </c>
      <c r="BP322">
        <v>1</v>
      </c>
      <c r="BQ322">
        <v>0</v>
      </c>
      <c r="BR322">
        <v>1</v>
      </c>
      <c r="BS322">
        <v>0</v>
      </c>
      <c r="BT322" s="10">
        <v>0</v>
      </c>
      <c r="BU322">
        <v>-4.2648743800000002</v>
      </c>
      <c r="BV322">
        <v>0.17994256</v>
      </c>
      <c r="BW322">
        <v>2.5512239999999999E-2</v>
      </c>
      <c r="BX322">
        <v>1.7140852600000001</v>
      </c>
      <c r="BY322">
        <v>1.2451467300000001</v>
      </c>
      <c r="BZ322">
        <v>4.38303536</v>
      </c>
      <c r="CA322">
        <v>1.0542348399999999</v>
      </c>
      <c r="CB322">
        <v>2.36271349</v>
      </c>
      <c r="CC322">
        <v>0</v>
      </c>
      <c r="CD322">
        <v>1.26633956</v>
      </c>
      <c r="CE322">
        <v>1.2966537600000001</v>
      </c>
      <c r="CF322">
        <v>-0.34830556000000001</v>
      </c>
      <c r="CG322">
        <v>0.60595251999999999</v>
      </c>
      <c r="CH322">
        <v>-0.27080598</v>
      </c>
      <c r="CI322">
        <v>0.69837139000000004</v>
      </c>
      <c r="CJ322">
        <v>2.3914729999999999E-2</v>
      </c>
      <c r="CK322">
        <v>-0.35324707</v>
      </c>
      <c r="CL322">
        <v>-4.8291489999999999E-2</v>
      </c>
      <c r="CM322">
        <v>0.58076517999999999</v>
      </c>
      <c r="CN322">
        <v>0.72541518999999999</v>
      </c>
      <c r="CO322">
        <v>-0.20022939000000001</v>
      </c>
      <c r="CP322">
        <v>-0.43475793000000001</v>
      </c>
      <c r="CQ322">
        <v>0.34422587999999998</v>
      </c>
      <c r="CR322">
        <v>-0.48495226000000002</v>
      </c>
      <c r="CS322">
        <v>0.18250256000000001</v>
      </c>
      <c r="CT322">
        <v>-0.16623276000000001</v>
      </c>
      <c r="CU322">
        <v>-9.4743999999999995E-2</v>
      </c>
      <c r="CV322">
        <v>-1.1689752</v>
      </c>
      <c r="CW322">
        <v>-0.52188942000000005</v>
      </c>
      <c r="CX322">
        <v>0.65815442999999996</v>
      </c>
      <c r="CY322">
        <v>9.3649330000000003E-2</v>
      </c>
      <c r="CZ322">
        <v>-0.16819777</v>
      </c>
      <c r="DA322">
        <v>-0.25450494000000001</v>
      </c>
      <c r="DB322">
        <v>0.25513289</v>
      </c>
      <c r="DC322">
        <v>2.5920289999999999E-2</v>
      </c>
      <c r="DD322">
        <v>-2.5292350000000002E-2</v>
      </c>
      <c r="DE322">
        <v>0.26950531</v>
      </c>
      <c r="DF322">
        <v>-0.26887736000000001</v>
      </c>
      <c r="DG322">
        <v>0.1029841</v>
      </c>
      <c r="DH322">
        <v>-0.10235616</v>
      </c>
      <c r="DI322">
        <v>-0.19042195000000001</v>
      </c>
      <c r="DJ322">
        <v>7.7531719999999998E-2</v>
      </c>
      <c r="DK322">
        <v>-0.19522661999999999</v>
      </c>
      <c r="DL322">
        <v>-0.13095082</v>
      </c>
      <c r="DM322">
        <v>-6.0513240000000003E-2</v>
      </c>
      <c r="DN322">
        <v>0.50020885000000004</v>
      </c>
      <c r="DO322">
        <v>0.35778246000000002</v>
      </c>
      <c r="DP322">
        <v>-0.64273818000000005</v>
      </c>
      <c r="DQ322">
        <v>0.94671483000000001</v>
      </c>
      <c r="DR322">
        <v>-0.66113116000000005</v>
      </c>
      <c r="DS322">
        <v>7.7932630000000003E-2</v>
      </c>
      <c r="DT322">
        <v>-0.79014932000000004</v>
      </c>
      <c r="DU322">
        <v>1.3610861400000001</v>
      </c>
      <c r="DV322" s="10">
        <v>-0.64824150000000003</v>
      </c>
      <c r="DW322" s="8" t="s">
        <v>1829</v>
      </c>
      <c r="DX322" t="s">
        <v>1830</v>
      </c>
      <c r="DY322" s="10" t="s">
        <v>312</v>
      </c>
      <c r="DZ322" s="20">
        <v>37102</v>
      </c>
      <c r="EA322" s="21">
        <v>39224</v>
      </c>
      <c r="EB322" t="s">
        <v>1831</v>
      </c>
      <c r="EC322" s="22">
        <v>45161</v>
      </c>
      <c r="ED322" t="b">
        <f t="shared" si="13"/>
        <v>0</v>
      </c>
    </row>
    <row r="323" spans="1:134" x14ac:dyDescent="0.2">
      <c r="A323" s="8" t="s">
        <v>1832</v>
      </c>
      <c r="B323" s="8" t="s">
        <v>127</v>
      </c>
      <c r="C323" s="8" t="s">
        <v>147</v>
      </c>
      <c r="D323" s="2" t="s">
        <v>1833</v>
      </c>
      <c r="E323" s="4">
        <v>0.47832204491409602</v>
      </c>
      <c r="F323" s="28" t="b">
        <v>0</v>
      </c>
      <c r="G323" s="29">
        <f t="shared" si="14"/>
        <v>4.6294473274585435E-4</v>
      </c>
      <c r="H323" s="5" t="b">
        <f t="shared" ref="H323:H386" si="15">IF(G323&gt;threshold,TRUE,FALSE)</f>
        <v>0</v>
      </c>
      <c r="I323" s="8">
        <v>61</v>
      </c>
      <c r="J323">
        <v>0</v>
      </c>
      <c r="K323">
        <v>20</v>
      </c>
      <c r="L323">
        <v>987</v>
      </c>
      <c r="M323">
        <v>4</v>
      </c>
      <c r="N323">
        <v>3</v>
      </c>
      <c r="O323">
        <v>35.136022457048</v>
      </c>
      <c r="P323">
        <v>1</v>
      </c>
      <c r="Q323">
        <v>4</v>
      </c>
      <c r="R323">
        <v>1</v>
      </c>
      <c r="S323" s="10">
        <v>72.099999999999994</v>
      </c>
      <c r="T323" s="8">
        <v>0.72896023728261505</v>
      </c>
      <c r="U323">
        <v>-1.00517281761849</v>
      </c>
      <c r="V323">
        <v>-0.90217249130388599</v>
      </c>
      <c r="W323">
        <v>-0.59605458405955802</v>
      </c>
      <c r="X323">
        <v>-0.29113306284374801</v>
      </c>
      <c r="Y323">
        <v>-1.13192030619081E-2</v>
      </c>
      <c r="Z323">
        <v>-0.52778979780790203</v>
      </c>
      <c r="AA323">
        <v>-1.4107302381286499</v>
      </c>
      <c r="AB323">
        <v>0.68128349962791002</v>
      </c>
      <c r="AC323">
        <v>-1.38724643350897</v>
      </c>
      <c r="AD323" s="10">
        <v>-0.560464142179948</v>
      </c>
      <c r="AE323" s="8">
        <v>0</v>
      </c>
      <c r="AF323">
        <v>0</v>
      </c>
      <c r="AG323">
        <v>0</v>
      </c>
      <c r="AH323">
        <v>1</v>
      </c>
      <c r="AI323">
        <v>0</v>
      </c>
      <c r="AJ323">
        <v>0</v>
      </c>
      <c r="AK323">
        <v>0</v>
      </c>
      <c r="AL323">
        <v>0</v>
      </c>
      <c r="AM323">
        <v>0</v>
      </c>
      <c r="AN323">
        <v>0</v>
      </c>
      <c r="AO323">
        <v>0</v>
      </c>
      <c r="AP323">
        <v>0</v>
      </c>
      <c r="AQ323">
        <v>0</v>
      </c>
      <c r="AR323">
        <v>0</v>
      </c>
      <c r="AS323">
        <v>0</v>
      </c>
      <c r="AT323">
        <v>0</v>
      </c>
      <c r="AU323">
        <v>0</v>
      </c>
      <c r="AV323">
        <v>0</v>
      </c>
      <c r="AW323">
        <v>0</v>
      </c>
      <c r="AX323">
        <v>0</v>
      </c>
      <c r="AY323">
        <v>0</v>
      </c>
      <c r="AZ323">
        <v>1</v>
      </c>
      <c r="BA323">
        <v>1</v>
      </c>
      <c r="BB323">
        <v>0</v>
      </c>
      <c r="BC323">
        <v>0</v>
      </c>
      <c r="BD323">
        <v>1</v>
      </c>
      <c r="BE323">
        <v>0</v>
      </c>
      <c r="BF323">
        <v>1</v>
      </c>
      <c r="BG323">
        <v>0</v>
      </c>
      <c r="BH323">
        <v>0</v>
      </c>
      <c r="BI323">
        <v>1</v>
      </c>
      <c r="BJ323">
        <v>0</v>
      </c>
      <c r="BK323">
        <v>0</v>
      </c>
      <c r="BL323">
        <v>0</v>
      </c>
      <c r="BM323">
        <v>0</v>
      </c>
      <c r="BN323">
        <v>0</v>
      </c>
      <c r="BO323">
        <v>1</v>
      </c>
      <c r="BP323">
        <v>0</v>
      </c>
      <c r="BQ323">
        <v>0</v>
      </c>
      <c r="BR323">
        <v>0</v>
      </c>
      <c r="BS323">
        <v>1</v>
      </c>
      <c r="BT323" s="10">
        <v>0</v>
      </c>
      <c r="BU323">
        <v>-4.2648743800000002</v>
      </c>
      <c r="BV323">
        <v>0.17994256</v>
      </c>
      <c r="BW323">
        <v>2.5512239999999999E-2</v>
      </c>
      <c r="BX323">
        <v>1.7140852600000001</v>
      </c>
      <c r="BY323">
        <v>1.2451467300000001</v>
      </c>
      <c r="BZ323">
        <v>4.38303536</v>
      </c>
      <c r="CA323">
        <v>1.0542348399999999</v>
      </c>
      <c r="CB323">
        <v>2.36271349</v>
      </c>
      <c r="CC323">
        <v>0</v>
      </c>
      <c r="CD323">
        <v>1.26633956</v>
      </c>
      <c r="CE323">
        <v>1.2966537600000001</v>
      </c>
      <c r="CF323">
        <v>-0.34830556000000001</v>
      </c>
      <c r="CG323">
        <v>0.60595251999999999</v>
      </c>
      <c r="CH323">
        <v>-0.27080598</v>
      </c>
      <c r="CI323">
        <v>0.69837139000000004</v>
      </c>
      <c r="CJ323">
        <v>2.3914729999999999E-2</v>
      </c>
      <c r="CK323">
        <v>-0.35324707</v>
      </c>
      <c r="CL323">
        <v>-4.8291489999999999E-2</v>
      </c>
      <c r="CM323">
        <v>0.58076517999999999</v>
      </c>
      <c r="CN323">
        <v>0.72541518999999999</v>
      </c>
      <c r="CO323">
        <v>-0.20022939000000001</v>
      </c>
      <c r="CP323">
        <v>-0.43475793000000001</v>
      </c>
      <c r="CQ323">
        <v>0.34422587999999998</v>
      </c>
      <c r="CR323">
        <v>-0.48495226000000002</v>
      </c>
      <c r="CS323">
        <v>0.18250256000000001</v>
      </c>
      <c r="CT323">
        <v>-0.16623276000000001</v>
      </c>
      <c r="CU323">
        <v>-9.4743999999999995E-2</v>
      </c>
      <c r="CV323">
        <v>-1.1689752</v>
      </c>
      <c r="CW323">
        <v>-0.52188942000000005</v>
      </c>
      <c r="CX323">
        <v>0.65815442999999996</v>
      </c>
      <c r="CY323">
        <v>9.3649330000000003E-2</v>
      </c>
      <c r="CZ323">
        <v>-0.16819777</v>
      </c>
      <c r="DA323">
        <v>-0.25450494000000001</v>
      </c>
      <c r="DB323">
        <v>0.25513289</v>
      </c>
      <c r="DC323">
        <v>2.5920289999999999E-2</v>
      </c>
      <c r="DD323">
        <v>-2.5292350000000002E-2</v>
      </c>
      <c r="DE323">
        <v>0.26950531</v>
      </c>
      <c r="DF323">
        <v>-0.26887736000000001</v>
      </c>
      <c r="DG323">
        <v>0.1029841</v>
      </c>
      <c r="DH323">
        <v>-0.10235616</v>
      </c>
      <c r="DI323">
        <v>-0.19042195000000001</v>
      </c>
      <c r="DJ323">
        <v>7.7531719999999998E-2</v>
      </c>
      <c r="DK323">
        <v>-0.19522661999999999</v>
      </c>
      <c r="DL323">
        <v>-0.13095082</v>
      </c>
      <c r="DM323">
        <v>-6.0513240000000003E-2</v>
      </c>
      <c r="DN323">
        <v>0.50020885000000004</v>
      </c>
      <c r="DO323">
        <v>0.35778246000000002</v>
      </c>
      <c r="DP323">
        <v>-0.64273818000000005</v>
      </c>
      <c r="DQ323">
        <v>0.94671483000000001</v>
      </c>
      <c r="DR323">
        <v>-0.66113116000000005</v>
      </c>
      <c r="DS323">
        <v>7.7932630000000003E-2</v>
      </c>
      <c r="DT323">
        <v>-0.79014932000000004</v>
      </c>
      <c r="DU323">
        <v>1.3610861400000001</v>
      </c>
      <c r="DV323" s="10">
        <v>-0.64824150000000003</v>
      </c>
      <c r="DW323" s="8" t="s">
        <v>1834</v>
      </c>
      <c r="DX323" t="s">
        <v>1835</v>
      </c>
      <c r="DY323" s="10" t="s">
        <v>408</v>
      </c>
      <c r="DZ323" s="20">
        <v>37738</v>
      </c>
      <c r="EA323" s="21">
        <v>38774</v>
      </c>
      <c r="EB323" t="s">
        <v>1836</v>
      </c>
      <c r="EC323" s="22">
        <v>44530</v>
      </c>
      <c r="ED323" t="b">
        <f t="shared" si="13"/>
        <v>1</v>
      </c>
    </row>
    <row r="324" spans="1:134" x14ac:dyDescent="0.2">
      <c r="A324" s="8" t="s">
        <v>1837</v>
      </c>
      <c r="B324" s="8" t="s">
        <v>127</v>
      </c>
      <c r="C324" s="8" t="s">
        <v>245</v>
      </c>
      <c r="D324" s="2" t="s">
        <v>1838</v>
      </c>
      <c r="E324" s="4">
        <v>0.217655955976677</v>
      </c>
      <c r="F324" s="28" t="b">
        <v>0</v>
      </c>
      <c r="G324" s="29">
        <f t="shared" si="14"/>
        <v>1.3655210848255812E-3</v>
      </c>
      <c r="H324" s="5" t="b">
        <f t="shared" si="15"/>
        <v>0</v>
      </c>
      <c r="I324" s="8">
        <v>61</v>
      </c>
      <c r="J324">
        <v>2</v>
      </c>
      <c r="K324">
        <v>14</v>
      </c>
      <c r="L324">
        <v>263</v>
      </c>
      <c r="M324">
        <v>8</v>
      </c>
      <c r="N324">
        <v>1</v>
      </c>
      <c r="O324">
        <v>79.102977988338694</v>
      </c>
      <c r="P324">
        <v>4</v>
      </c>
      <c r="Q324">
        <v>1</v>
      </c>
      <c r="R324">
        <v>1</v>
      </c>
      <c r="S324" s="10">
        <v>72.900000000000006</v>
      </c>
      <c r="T324" s="8">
        <v>0.72896023728261505</v>
      </c>
      <c r="U324">
        <v>1.0203643463482399</v>
      </c>
      <c r="V324">
        <v>-1.6774012700827301</v>
      </c>
      <c r="W324">
        <v>-1.44005868896586</v>
      </c>
      <c r="X324">
        <v>0.98157978018903103</v>
      </c>
      <c r="Y324">
        <v>-1.4044518876044501</v>
      </c>
      <c r="Z324">
        <v>0.98514371877375895</v>
      </c>
      <c r="AA324">
        <v>0.71867389489572897</v>
      </c>
      <c r="AB324">
        <v>-1.4988236991813999</v>
      </c>
      <c r="AC324">
        <v>-1.38724643350897</v>
      </c>
      <c r="AD324" s="10">
        <v>-0.38784765950662198</v>
      </c>
      <c r="AE324" s="8">
        <v>1</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1</v>
      </c>
      <c r="AZ324">
        <v>0</v>
      </c>
      <c r="BA324">
        <v>1</v>
      </c>
      <c r="BB324">
        <v>0</v>
      </c>
      <c r="BC324">
        <v>0</v>
      </c>
      <c r="BD324">
        <v>1</v>
      </c>
      <c r="BE324">
        <v>0</v>
      </c>
      <c r="BF324">
        <v>1</v>
      </c>
      <c r="BG324">
        <v>0</v>
      </c>
      <c r="BH324">
        <v>0</v>
      </c>
      <c r="BI324">
        <v>0</v>
      </c>
      <c r="BJ324">
        <v>1</v>
      </c>
      <c r="BK324">
        <v>0</v>
      </c>
      <c r="BL324">
        <v>0</v>
      </c>
      <c r="BM324">
        <v>0</v>
      </c>
      <c r="BN324">
        <v>1</v>
      </c>
      <c r="BO324">
        <v>0</v>
      </c>
      <c r="BP324">
        <v>0</v>
      </c>
      <c r="BQ324">
        <v>0</v>
      </c>
      <c r="BR324">
        <v>0</v>
      </c>
      <c r="BS324">
        <v>1</v>
      </c>
      <c r="BT324" s="10">
        <v>0</v>
      </c>
      <c r="BU324">
        <v>-4.2648743800000002</v>
      </c>
      <c r="BV324">
        <v>0.17994256</v>
      </c>
      <c r="BW324">
        <v>2.5512239999999999E-2</v>
      </c>
      <c r="BX324">
        <v>1.7140852600000001</v>
      </c>
      <c r="BY324">
        <v>1.2451467300000001</v>
      </c>
      <c r="BZ324">
        <v>4.38303536</v>
      </c>
      <c r="CA324">
        <v>1.0542348399999999</v>
      </c>
      <c r="CB324">
        <v>2.36271349</v>
      </c>
      <c r="CC324">
        <v>0</v>
      </c>
      <c r="CD324">
        <v>1.26633956</v>
      </c>
      <c r="CE324">
        <v>1.2966537600000001</v>
      </c>
      <c r="CF324">
        <v>-0.34830556000000001</v>
      </c>
      <c r="CG324">
        <v>0.60595251999999999</v>
      </c>
      <c r="CH324">
        <v>-0.27080598</v>
      </c>
      <c r="CI324">
        <v>0.69837139000000004</v>
      </c>
      <c r="CJ324">
        <v>2.3914729999999999E-2</v>
      </c>
      <c r="CK324">
        <v>-0.35324707</v>
      </c>
      <c r="CL324">
        <v>-4.8291489999999999E-2</v>
      </c>
      <c r="CM324">
        <v>0.58076517999999999</v>
      </c>
      <c r="CN324">
        <v>0.72541518999999999</v>
      </c>
      <c r="CO324">
        <v>-0.20022939000000001</v>
      </c>
      <c r="CP324">
        <v>-0.43475793000000001</v>
      </c>
      <c r="CQ324">
        <v>0.34422587999999998</v>
      </c>
      <c r="CR324">
        <v>-0.48495226000000002</v>
      </c>
      <c r="CS324">
        <v>0.18250256000000001</v>
      </c>
      <c r="CT324">
        <v>-0.16623276000000001</v>
      </c>
      <c r="CU324">
        <v>-9.4743999999999995E-2</v>
      </c>
      <c r="CV324">
        <v>-1.1689752</v>
      </c>
      <c r="CW324">
        <v>-0.52188942000000005</v>
      </c>
      <c r="CX324">
        <v>0.65815442999999996</v>
      </c>
      <c r="CY324">
        <v>9.3649330000000003E-2</v>
      </c>
      <c r="CZ324">
        <v>-0.16819777</v>
      </c>
      <c r="DA324">
        <v>-0.25450494000000001</v>
      </c>
      <c r="DB324">
        <v>0.25513289</v>
      </c>
      <c r="DC324">
        <v>2.5920289999999999E-2</v>
      </c>
      <c r="DD324">
        <v>-2.5292350000000002E-2</v>
      </c>
      <c r="DE324">
        <v>0.26950531</v>
      </c>
      <c r="DF324">
        <v>-0.26887736000000001</v>
      </c>
      <c r="DG324">
        <v>0.1029841</v>
      </c>
      <c r="DH324">
        <v>-0.10235616</v>
      </c>
      <c r="DI324">
        <v>-0.19042195000000001</v>
      </c>
      <c r="DJ324">
        <v>7.7531719999999998E-2</v>
      </c>
      <c r="DK324">
        <v>-0.19522661999999999</v>
      </c>
      <c r="DL324">
        <v>-0.13095082</v>
      </c>
      <c r="DM324">
        <v>-6.0513240000000003E-2</v>
      </c>
      <c r="DN324">
        <v>0.50020885000000004</v>
      </c>
      <c r="DO324">
        <v>0.35778246000000002</v>
      </c>
      <c r="DP324">
        <v>-0.64273818000000005</v>
      </c>
      <c r="DQ324">
        <v>0.94671483000000001</v>
      </c>
      <c r="DR324">
        <v>-0.66113116000000005</v>
      </c>
      <c r="DS324">
        <v>7.7932630000000003E-2</v>
      </c>
      <c r="DT324">
        <v>-0.79014932000000004</v>
      </c>
      <c r="DU324">
        <v>1.3610861400000001</v>
      </c>
      <c r="DV324" s="10">
        <v>-0.64824150000000003</v>
      </c>
      <c r="DW324" s="8" t="s">
        <v>1839</v>
      </c>
      <c r="DX324" t="s">
        <v>1840</v>
      </c>
      <c r="DY324" s="10" t="s">
        <v>881</v>
      </c>
      <c r="DZ324" s="20">
        <v>38018</v>
      </c>
      <c r="EA324" s="21">
        <v>39740</v>
      </c>
      <c r="EB324" t="s">
        <v>1841</v>
      </c>
      <c r="EC324" s="22">
        <v>45159</v>
      </c>
      <c r="ED324" t="b">
        <f t="shared" ref="ED324:ED387" si="16">F324=H324</f>
        <v>1</v>
      </c>
    </row>
    <row r="325" spans="1:134" x14ac:dyDescent="0.2">
      <c r="A325" s="8" t="s">
        <v>1842</v>
      </c>
      <c r="B325" s="8" t="s">
        <v>127</v>
      </c>
      <c r="C325" s="8" t="s">
        <v>332</v>
      </c>
      <c r="D325" s="2" t="s">
        <v>1843</v>
      </c>
      <c r="E325" s="4">
        <v>0.51745116834538996</v>
      </c>
      <c r="F325" s="28" t="b">
        <v>0</v>
      </c>
      <c r="G325" s="29">
        <f t="shared" si="14"/>
        <v>1.2339011017635968E-4</v>
      </c>
      <c r="H325" s="5" t="b">
        <f t="shared" si="15"/>
        <v>0</v>
      </c>
      <c r="I325" s="8">
        <v>68</v>
      </c>
      <c r="J325">
        <v>0</v>
      </c>
      <c r="K325">
        <v>35</v>
      </c>
      <c r="L325">
        <v>903</v>
      </c>
      <c r="M325">
        <v>3</v>
      </c>
      <c r="N325">
        <v>1</v>
      </c>
      <c r="O325">
        <v>66.833917506028598</v>
      </c>
      <c r="P325">
        <v>1</v>
      </c>
      <c r="Q325">
        <v>1</v>
      </c>
      <c r="R325">
        <v>1</v>
      </c>
      <c r="S325" s="10">
        <v>81.5</v>
      </c>
      <c r="T325" s="8">
        <v>1.3865274616354899</v>
      </c>
      <c r="U325">
        <v>-1.00517281761849</v>
      </c>
      <c r="V325">
        <v>1.0358994556432299</v>
      </c>
      <c r="W325">
        <v>-0.693977712253108</v>
      </c>
      <c r="X325">
        <v>-0.60931127360194304</v>
      </c>
      <c r="Y325">
        <v>-1.4044518876044501</v>
      </c>
      <c r="Z325">
        <v>0.562956815078686</v>
      </c>
      <c r="AA325">
        <v>-1.4107302381286499</v>
      </c>
      <c r="AB325">
        <v>-1.4988236991813999</v>
      </c>
      <c r="AC325">
        <v>-1.38724643350897</v>
      </c>
      <c r="AD325" s="10">
        <v>1.4677795292315901</v>
      </c>
      <c r="AE325" s="8">
        <v>0</v>
      </c>
      <c r="AF325">
        <v>0</v>
      </c>
      <c r="AG325">
        <v>0</v>
      </c>
      <c r="AH325">
        <v>0</v>
      </c>
      <c r="AI325">
        <v>0</v>
      </c>
      <c r="AJ325">
        <v>0</v>
      </c>
      <c r="AK325">
        <v>0</v>
      </c>
      <c r="AL325">
        <v>0</v>
      </c>
      <c r="AM325">
        <v>0</v>
      </c>
      <c r="AN325">
        <v>0</v>
      </c>
      <c r="AO325">
        <v>0</v>
      </c>
      <c r="AP325">
        <v>1</v>
      </c>
      <c r="AQ325">
        <v>0</v>
      </c>
      <c r="AR325">
        <v>0</v>
      </c>
      <c r="AS325">
        <v>0</v>
      </c>
      <c r="AT325">
        <v>0</v>
      </c>
      <c r="AU325">
        <v>0</v>
      </c>
      <c r="AV325">
        <v>0</v>
      </c>
      <c r="AW325">
        <v>0</v>
      </c>
      <c r="AX325">
        <v>0</v>
      </c>
      <c r="AY325">
        <v>0</v>
      </c>
      <c r="AZ325">
        <v>1</v>
      </c>
      <c r="BA325">
        <v>1</v>
      </c>
      <c r="BB325">
        <v>0</v>
      </c>
      <c r="BC325">
        <v>0</v>
      </c>
      <c r="BD325">
        <v>1</v>
      </c>
      <c r="BE325">
        <v>1</v>
      </c>
      <c r="BF325">
        <v>0</v>
      </c>
      <c r="BG325">
        <v>1</v>
      </c>
      <c r="BH325">
        <v>0</v>
      </c>
      <c r="BI325">
        <v>0</v>
      </c>
      <c r="BJ325">
        <v>0</v>
      </c>
      <c r="BK325">
        <v>0</v>
      </c>
      <c r="BL325">
        <v>0</v>
      </c>
      <c r="BM325">
        <v>1</v>
      </c>
      <c r="BN325">
        <v>0</v>
      </c>
      <c r="BO325">
        <v>0</v>
      </c>
      <c r="BP325">
        <v>0</v>
      </c>
      <c r="BQ325">
        <v>0</v>
      </c>
      <c r="BR325">
        <v>0</v>
      </c>
      <c r="BS325">
        <v>1</v>
      </c>
      <c r="BT325" s="10">
        <v>0</v>
      </c>
      <c r="BU325">
        <v>-4.2648743800000002</v>
      </c>
      <c r="BV325">
        <v>0.17994256</v>
      </c>
      <c r="BW325">
        <v>2.5512239999999999E-2</v>
      </c>
      <c r="BX325">
        <v>1.7140852600000001</v>
      </c>
      <c r="BY325">
        <v>1.2451467300000001</v>
      </c>
      <c r="BZ325">
        <v>4.38303536</v>
      </c>
      <c r="CA325">
        <v>1.0542348399999999</v>
      </c>
      <c r="CB325">
        <v>2.36271349</v>
      </c>
      <c r="CC325">
        <v>0</v>
      </c>
      <c r="CD325">
        <v>1.26633956</v>
      </c>
      <c r="CE325">
        <v>1.2966537600000001</v>
      </c>
      <c r="CF325">
        <v>-0.34830556000000001</v>
      </c>
      <c r="CG325">
        <v>0.60595251999999999</v>
      </c>
      <c r="CH325">
        <v>-0.27080598</v>
      </c>
      <c r="CI325">
        <v>0.69837139000000004</v>
      </c>
      <c r="CJ325">
        <v>2.3914729999999999E-2</v>
      </c>
      <c r="CK325">
        <v>-0.35324707</v>
      </c>
      <c r="CL325">
        <v>-4.8291489999999999E-2</v>
      </c>
      <c r="CM325">
        <v>0.58076517999999999</v>
      </c>
      <c r="CN325">
        <v>0.72541518999999999</v>
      </c>
      <c r="CO325">
        <v>-0.20022939000000001</v>
      </c>
      <c r="CP325">
        <v>-0.43475793000000001</v>
      </c>
      <c r="CQ325">
        <v>0.34422587999999998</v>
      </c>
      <c r="CR325">
        <v>-0.48495226000000002</v>
      </c>
      <c r="CS325">
        <v>0.18250256000000001</v>
      </c>
      <c r="CT325">
        <v>-0.16623276000000001</v>
      </c>
      <c r="CU325">
        <v>-9.4743999999999995E-2</v>
      </c>
      <c r="CV325">
        <v>-1.1689752</v>
      </c>
      <c r="CW325">
        <v>-0.52188942000000005</v>
      </c>
      <c r="CX325">
        <v>0.65815442999999996</v>
      </c>
      <c r="CY325">
        <v>9.3649330000000003E-2</v>
      </c>
      <c r="CZ325">
        <v>-0.16819777</v>
      </c>
      <c r="DA325">
        <v>-0.25450494000000001</v>
      </c>
      <c r="DB325">
        <v>0.25513289</v>
      </c>
      <c r="DC325">
        <v>2.5920289999999999E-2</v>
      </c>
      <c r="DD325">
        <v>-2.5292350000000002E-2</v>
      </c>
      <c r="DE325">
        <v>0.26950531</v>
      </c>
      <c r="DF325">
        <v>-0.26887736000000001</v>
      </c>
      <c r="DG325">
        <v>0.1029841</v>
      </c>
      <c r="DH325">
        <v>-0.10235616</v>
      </c>
      <c r="DI325">
        <v>-0.19042195000000001</v>
      </c>
      <c r="DJ325">
        <v>7.7531719999999998E-2</v>
      </c>
      <c r="DK325">
        <v>-0.19522661999999999</v>
      </c>
      <c r="DL325">
        <v>-0.13095082</v>
      </c>
      <c r="DM325">
        <v>-6.0513240000000003E-2</v>
      </c>
      <c r="DN325">
        <v>0.50020885000000004</v>
      </c>
      <c r="DO325">
        <v>0.35778246000000002</v>
      </c>
      <c r="DP325">
        <v>-0.64273818000000005</v>
      </c>
      <c r="DQ325">
        <v>0.94671483000000001</v>
      </c>
      <c r="DR325">
        <v>-0.66113116000000005</v>
      </c>
      <c r="DS325">
        <v>7.7932630000000003E-2</v>
      </c>
      <c r="DT325">
        <v>-0.79014932000000004</v>
      </c>
      <c r="DU325">
        <v>1.3610861400000001</v>
      </c>
      <c r="DV325" s="10">
        <v>-0.64824150000000003</v>
      </c>
      <c r="DW325" s="8" t="s">
        <v>1844</v>
      </c>
      <c r="DX325" t="s">
        <v>1845</v>
      </c>
      <c r="DY325" s="10" t="s">
        <v>379</v>
      </c>
      <c r="DZ325" s="20">
        <v>35464</v>
      </c>
      <c r="EA325" s="21">
        <v>36172</v>
      </c>
      <c r="EB325" t="s">
        <v>1846</v>
      </c>
      <c r="EC325" s="22">
        <v>45061</v>
      </c>
      <c r="ED325" t="b">
        <f t="shared" si="16"/>
        <v>1</v>
      </c>
    </row>
    <row r="326" spans="1:134" x14ac:dyDescent="0.2">
      <c r="A326" s="8" t="s">
        <v>1847</v>
      </c>
      <c r="B326" s="8" t="s">
        <v>119</v>
      </c>
      <c r="C326" s="8" t="s">
        <v>332</v>
      </c>
      <c r="D326" s="2" t="s">
        <v>1848</v>
      </c>
      <c r="E326" s="4">
        <v>0.51230892985069498</v>
      </c>
      <c r="F326" s="28" t="b">
        <v>0</v>
      </c>
      <c r="G326" s="29">
        <f t="shared" ref="G326:G389" si="17">1/(1+EXP(-(SUMPRODUCT(T326:BT326,BV326:DV326)+BU326)))</f>
        <v>0.48983245444159518</v>
      </c>
      <c r="H326" s="5" t="b">
        <f t="shared" si="15"/>
        <v>0</v>
      </c>
      <c r="I326" s="8">
        <v>64</v>
      </c>
      <c r="J326">
        <v>0</v>
      </c>
      <c r="K326">
        <v>35</v>
      </c>
      <c r="L326">
        <v>1512</v>
      </c>
      <c r="M326">
        <v>7</v>
      </c>
      <c r="N326">
        <v>3</v>
      </c>
      <c r="O326">
        <v>38.654464925347497</v>
      </c>
      <c r="P326">
        <v>4</v>
      </c>
      <c r="Q326">
        <v>3</v>
      </c>
      <c r="R326">
        <v>1</v>
      </c>
      <c r="S326" s="10">
        <v>83.5</v>
      </c>
      <c r="T326" s="8">
        <v>1.0107747620052701</v>
      </c>
      <c r="U326">
        <v>-1.00517281761849</v>
      </c>
      <c r="V326">
        <v>1.0358994556432299</v>
      </c>
      <c r="W326">
        <v>1.59649671501268E-2</v>
      </c>
      <c r="X326">
        <v>0.66340156943083595</v>
      </c>
      <c r="Y326">
        <v>-1.13192030619081E-2</v>
      </c>
      <c r="Z326">
        <v>-0.40671774557844598</v>
      </c>
      <c r="AA326">
        <v>0.71867389489572897</v>
      </c>
      <c r="AB326">
        <v>-4.5418899975194001E-2</v>
      </c>
      <c r="AC326">
        <v>-1.38724643350897</v>
      </c>
      <c r="AD326" s="10">
        <v>1.8993207359149</v>
      </c>
      <c r="AE326" s="8">
        <v>0</v>
      </c>
      <c r="AF326">
        <v>0</v>
      </c>
      <c r="AG326">
        <v>1</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1</v>
      </c>
      <c r="BA326">
        <v>1</v>
      </c>
      <c r="BB326">
        <v>0</v>
      </c>
      <c r="BC326">
        <v>0</v>
      </c>
      <c r="BD326">
        <v>1</v>
      </c>
      <c r="BE326">
        <v>0</v>
      </c>
      <c r="BF326">
        <v>1</v>
      </c>
      <c r="BG326">
        <v>0</v>
      </c>
      <c r="BH326">
        <v>0</v>
      </c>
      <c r="BI326">
        <v>0</v>
      </c>
      <c r="BJ326">
        <v>0</v>
      </c>
      <c r="BK326">
        <v>1</v>
      </c>
      <c r="BL326">
        <v>0</v>
      </c>
      <c r="BM326">
        <v>0</v>
      </c>
      <c r="BN326">
        <v>0</v>
      </c>
      <c r="BO326">
        <v>1</v>
      </c>
      <c r="BP326">
        <v>0</v>
      </c>
      <c r="BQ326">
        <v>0</v>
      </c>
      <c r="BR326">
        <v>0</v>
      </c>
      <c r="BS326">
        <v>1</v>
      </c>
      <c r="BT326" s="10">
        <v>0</v>
      </c>
      <c r="BU326">
        <v>-4.2648743800000002</v>
      </c>
      <c r="BV326">
        <v>0.17994256</v>
      </c>
      <c r="BW326">
        <v>2.5512239999999999E-2</v>
      </c>
      <c r="BX326">
        <v>1.7140852600000001</v>
      </c>
      <c r="BY326">
        <v>1.2451467300000001</v>
      </c>
      <c r="BZ326">
        <v>4.38303536</v>
      </c>
      <c r="CA326">
        <v>1.0542348399999999</v>
      </c>
      <c r="CB326">
        <v>2.36271349</v>
      </c>
      <c r="CC326">
        <v>0</v>
      </c>
      <c r="CD326">
        <v>1.26633956</v>
      </c>
      <c r="CE326">
        <v>1.2966537600000001</v>
      </c>
      <c r="CF326">
        <v>-0.34830556000000001</v>
      </c>
      <c r="CG326">
        <v>0.60595251999999999</v>
      </c>
      <c r="CH326">
        <v>-0.27080598</v>
      </c>
      <c r="CI326">
        <v>0.69837139000000004</v>
      </c>
      <c r="CJ326">
        <v>2.3914729999999999E-2</v>
      </c>
      <c r="CK326">
        <v>-0.35324707</v>
      </c>
      <c r="CL326">
        <v>-4.8291489999999999E-2</v>
      </c>
      <c r="CM326">
        <v>0.58076517999999999</v>
      </c>
      <c r="CN326">
        <v>0.72541518999999999</v>
      </c>
      <c r="CO326">
        <v>-0.20022939000000001</v>
      </c>
      <c r="CP326">
        <v>-0.43475793000000001</v>
      </c>
      <c r="CQ326">
        <v>0.34422587999999998</v>
      </c>
      <c r="CR326">
        <v>-0.48495226000000002</v>
      </c>
      <c r="CS326">
        <v>0.18250256000000001</v>
      </c>
      <c r="CT326">
        <v>-0.16623276000000001</v>
      </c>
      <c r="CU326">
        <v>-9.4743999999999995E-2</v>
      </c>
      <c r="CV326">
        <v>-1.1689752</v>
      </c>
      <c r="CW326">
        <v>-0.52188942000000005</v>
      </c>
      <c r="CX326">
        <v>0.65815442999999996</v>
      </c>
      <c r="CY326">
        <v>9.3649330000000003E-2</v>
      </c>
      <c r="CZ326">
        <v>-0.16819777</v>
      </c>
      <c r="DA326">
        <v>-0.25450494000000001</v>
      </c>
      <c r="DB326">
        <v>0.25513289</v>
      </c>
      <c r="DC326">
        <v>2.5920289999999999E-2</v>
      </c>
      <c r="DD326">
        <v>-2.5292350000000002E-2</v>
      </c>
      <c r="DE326">
        <v>0.26950531</v>
      </c>
      <c r="DF326">
        <v>-0.26887736000000001</v>
      </c>
      <c r="DG326">
        <v>0.1029841</v>
      </c>
      <c r="DH326">
        <v>-0.10235616</v>
      </c>
      <c r="DI326">
        <v>-0.19042195000000001</v>
      </c>
      <c r="DJ326">
        <v>7.7531719999999998E-2</v>
      </c>
      <c r="DK326">
        <v>-0.19522661999999999</v>
      </c>
      <c r="DL326">
        <v>-0.13095082</v>
      </c>
      <c r="DM326">
        <v>-6.0513240000000003E-2</v>
      </c>
      <c r="DN326">
        <v>0.50020885000000004</v>
      </c>
      <c r="DO326">
        <v>0.35778246000000002</v>
      </c>
      <c r="DP326">
        <v>-0.64273818000000005</v>
      </c>
      <c r="DQ326">
        <v>0.94671483000000001</v>
      </c>
      <c r="DR326">
        <v>-0.66113116000000005</v>
      </c>
      <c r="DS326">
        <v>7.7932630000000003E-2</v>
      </c>
      <c r="DT326">
        <v>-0.79014932000000004</v>
      </c>
      <c r="DU326">
        <v>1.3610861400000001</v>
      </c>
      <c r="DV326" s="10">
        <v>-0.64824150000000003</v>
      </c>
      <c r="DW326" s="8" t="s">
        <v>1849</v>
      </c>
      <c r="DX326" t="s">
        <v>1850</v>
      </c>
      <c r="DY326" s="10" t="s">
        <v>448</v>
      </c>
      <c r="DZ326" s="20">
        <v>36580</v>
      </c>
      <c r="EA326" s="21">
        <v>37685</v>
      </c>
      <c r="EB326" t="s">
        <v>1851</v>
      </c>
      <c r="EC326" s="22">
        <v>44702</v>
      </c>
      <c r="ED326" t="b">
        <f t="shared" si="16"/>
        <v>1</v>
      </c>
    </row>
    <row r="327" spans="1:134" x14ac:dyDescent="0.2">
      <c r="A327" s="8" t="s">
        <v>1852</v>
      </c>
      <c r="B327" s="8" t="s">
        <v>168</v>
      </c>
      <c r="C327" s="8" t="s">
        <v>128</v>
      </c>
      <c r="D327" s="2" t="s">
        <v>1853</v>
      </c>
      <c r="E327" s="4">
        <v>0.68347294470320497</v>
      </c>
      <c r="F327" s="28" t="b">
        <v>1</v>
      </c>
      <c r="G327" s="29">
        <f t="shared" si="17"/>
        <v>0.99021729141810189</v>
      </c>
      <c r="H327" s="5" t="b">
        <f t="shared" si="15"/>
        <v>1</v>
      </c>
      <c r="I327" s="8">
        <v>48</v>
      </c>
      <c r="J327">
        <v>2</v>
      </c>
      <c r="K327">
        <v>37</v>
      </c>
      <c r="L327">
        <v>4003</v>
      </c>
      <c r="M327">
        <v>5</v>
      </c>
      <c r="N327">
        <v>4</v>
      </c>
      <c r="O327">
        <v>84.236472351602501</v>
      </c>
      <c r="P327">
        <v>4</v>
      </c>
      <c r="Q327">
        <v>4</v>
      </c>
      <c r="R327">
        <v>2</v>
      </c>
      <c r="S327" s="10">
        <v>76</v>
      </c>
      <c r="T327" s="8">
        <v>-0.49223603651558001</v>
      </c>
      <c r="U327">
        <v>1.0203643463482399</v>
      </c>
      <c r="V327">
        <v>1.2943090485695199</v>
      </c>
      <c r="W327">
        <v>2.91985201869932</v>
      </c>
      <c r="X327">
        <v>2.70451479144465E-2</v>
      </c>
      <c r="Y327">
        <v>0.68524713920936597</v>
      </c>
      <c r="Z327">
        <v>1.1617908298942301</v>
      </c>
      <c r="AA327">
        <v>0.71867389489572897</v>
      </c>
      <c r="AB327">
        <v>0.68128349962791002</v>
      </c>
      <c r="AC327">
        <v>-0.68484317603607703</v>
      </c>
      <c r="AD327" s="10">
        <v>0.281041210852502</v>
      </c>
      <c r="AE327" s="8">
        <v>0</v>
      </c>
      <c r="AF327">
        <v>0</v>
      </c>
      <c r="AG327">
        <v>0</v>
      </c>
      <c r="AH327">
        <v>0</v>
      </c>
      <c r="AI327">
        <v>0</v>
      </c>
      <c r="AJ327">
        <v>0</v>
      </c>
      <c r="AK327">
        <v>0</v>
      </c>
      <c r="AL327">
        <v>0</v>
      </c>
      <c r="AM327">
        <v>0</v>
      </c>
      <c r="AN327">
        <v>0</v>
      </c>
      <c r="AO327">
        <v>0</v>
      </c>
      <c r="AP327">
        <v>0</v>
      </c>
      <c r="AQ327">
        <v>0</v>
      </c>
      <c r="AR327">
        <v>0</v>
      </c>
      <c r="AS327">
        <v>1</v>
      </c>
      <c r="AT327">
        <v>0</v>
      </c>
      <c r="AU327">
        <v>0</v>
      </c>
      <c r="AV327">
        <v>0</v>
      </c>
      <c r="AW327">
        <v>0</v>
      </c>
      <c r="AX327">
        <v>0</v>
      </c>
      <c r="AY327">
        <v>1</v>
      </c>
      <c r="AZ327">
        <v>0</v>
      </c>
      <c r="BA327">
        <v>1</v>
      </c>
      <c r="BB327">
        <v>0</v>
      </c>
      <c r="BC327">
        <v>1</v>
      </c>
      <c r="BD327">
        <v>0</v>
      </c>
      <c r="BE327">
        <v>1</v>
      </c>
      <c r="BF327">
        <v>0</v>
      </c>
      <c r="BG327">
        <v>0</v>
      </c>
      <c r="BH327">
        <v>0</v>
      </c>
      <c r="BI327">
        <v>0</v>
      </c>
      <c r="BJ327">
        <v>1</v>
      </c>
      <c r="BK327">
        <v>0</v>
      </c>
      <c r="BL327">
        <v>0</v>
      </c>
      <c r="BM327">
        <v>1</v>
      </c>
      <c r="BN327">
        <v>0</v>
      </c>
      <c r="BO327">
        <v>0</v>
      </c>
      <c r="BP327">
        <v>0</v>
      </c>
      <c r="BQ327">
        <v>0</v>
      </c>
      <c r="BR327">
        <v>0</v>
      </c>
      <c r="BS327">
        <v>0</v>
      </c>
      <c r="BT327" s="10">
        <v>1</v>
      </c>
      <c r="BU327">
        <v>-4.2648743800000002</v>
      </c>
      <c r="BV327">
        <v>0.17994256</v>
      </c>
      <c r="BW327">
        <v>2.5512239999999999E-2</v>
      </c>
      <c r="BX327">
        <v>1.7140852600000001</v>
      </c>
      <c r="BY327">
        <v>1.2451467300000001</v>
      </c>
      <c r="BZ327">
        <v>4.38303536</v>
      </c>
      <c r="CA327">
        <v>1.0542348399999999</v>
      </c>
      <c r="CB327">
        <v>2.36271349</v>
      </c>
      <c r="CC327">
        <v>0</v>
      </c>
      <c r="CD327">
        <v>1.26633956</v>
      </c>
      <c r="CE327">
        <v>1.2966537600000001</v>
      </c>
      <c r="CF327">
        <v>-0.34830556000000001</v>
      </c>
      <c r="CG327">
        <v>0.60595251999999999</v>
      </c>
      <c r="CH327">
        <v>-0.27080598</v>
      </c>
      <c r="CI327">
        <v>0.69837139000000004</v>
      </c>
      <c r="CJ327">
        <v>2.3914729999999999E-2</v>
      </c>
      <c r="CK327">
        <v>-0.35324707</v>
      </c>
      <c r="CL327">
        <v>-4.8291489999999999E-2</v>
      </c>
      <c r="CM327">
        <v>0.58076517999999999</v>
      </c>
      <c r="CN327">
        <v>0.72541518999999999</v>
      </c>
      <c r="CO327">
        <v>-0.20022939000000001</v>
      </c>
      <c r="CP327">
        <v>-0.43475793000000001</v>
      </c>
      <c r="CQ327">
        <v>0.34422587999999998</v>
      </c>
      <c r="CR327">
        <v>-0.48495226000000002</v>
      </c>
      <c r="CS327">
        <v>0.18250256000000001</v>
      </c>
      <c r="CT327">
        <v>-0.16623276000000001</v>
      </c>
      <c r="CU327">
        <v>-9.4743999999999995E-2</v>
      </c>
      <c r="CV327">
        <v>-1.1689752</v>
      </c>
      <c r="CW327">
        <v>-0.52188942000000005</v>
      </c>
      <c r="CX327">
        <v>0.65815442999999996</v>
      </c>
      <c r="CY327">
        <v>9.3649330000000003E-2</v>
      </c>
      <c r="CZ327">
        <v>-0.16819777</v>
      </c>
      <c r="DA327">
        <v>-0.25450494000000001</v>
      </c>
      <c r="DB327">
        <v>0.25513289</v>
      </c>
      <c r="DC327">
        <v>2.5920289999999999E-2</v>
      </c>
      <c r="DD327">
        <v>-2.5292350000000002E-2</v>
      </c>
      <c r="DE327">
        <v>0.26950531</v>
      </c>
      <c r="DF327">
        <v>-0.26887736000000001</v>
      </c>
      <c r="DG327">
        <v>0.1029841</v>
      </c>
      <c r="DH327">
        <v>-0.10235616</v>
      </c>
      <c r="DI327">
        <v>-0.19042195000000001</v>
      </c>
      <c r="DJ327">
        <v>7.7531719999999998E-2</v>
      </c>
      <c r="DK327">
        <v>-0.19522661999999999</v>
      </c>
      <c r="DL327">
        <v>-0.13095082</v>
      </c>
      <c r="DM327">
        <v>-6.0513240000000003E-2</v>
      </c>
      <c r="DN327">
        <v>0.50020885000000004</v>
      </c>
      <c r="DO327">
        <v>0.35778246000000002</v>
      </c>
      <c r="DP327">
        <v>-0.64273818000000005</v>
      </c>
      <c r="DQ327">
        <v>0.94671483000000001</v>
      </c>
      <c r="DR327">
        <v>-0.66113116000000005</v>
      </c>
      <c r="DS327">
        <v>7.7932630000000003E-2</v>
      </c>
      <c r="DT327">
        <v>-0.79014932000000004</v>
      </c>
      <c r="DU327">
        <v>1.3610861400000001</v>
      </c>
      <c r="DV327" s="10">
        <v>-0.64824150000000003</v>
      </c>
      <c r="DW327" s="8" t="s">
        <v>1854</v>
      </c>
      <c r="DX327" t="s">
        <v>1855</v>
      </c>
      <c r="DY327" s="10" t="s">
        <v>917</v>
      </c>
      <c r="DZ327" s="20">
        <v>37588</v>
      </c>
      <c r="EA327" s="21">
        <v>38726</v>
      </c>
      <c r="EB327" t="s">
        <v>1856</v>
      </c>
      <c r="EC327" s="22">
        <v>44180</v>
      </c>
      <c r="ED327" t="b">
        <f t="shared" si="16"/>
        <v>1</v>
      </c>
    </row>
    <row r="328" spans="1:134" x14ac:dyDescent="0.2">
      <c r="A328" s="8" t="s">
        <v>1857</v>
      </c>
      <c r="B328" s="8" t="s">
        <v>168</v>
      </c>
      <c r="C328" s="8" t="s">
        <v>188</v>
      </c>
      <c r="D328" s="2" t="s">
        <v>1858</v>
      </c>
      <c r="E328" s="4">
        <v>0.605585819796986</v>
      </c>
      <c r="F328" s="28" t="b">
        <v>1</v>
      </c>
      <c r="G328" s="29">
        <f t="shared" si="17"/>
        <v>1.8354588492582117E-4</v>
      </c>
      <c r="H328" s="5" t="b">
        <f t="shared" si="15"/>
        <v>0</v>
      </c>
      <c r="I328" s="8">
        <v>70</v>
      </c>
      <c r="J328">
        <v>0</v>
      </c>
      <c r="K328">
        <v>17</v>
      </c>
      <c r="L328">
        <v>816</v>
      </c>
      <c r="M328">
        <v>2</v>
      </c>
      <c r="N328">
        <v>3</v>
      </c>
      <c r="O328">
        <v>47.426243231826803</v>
      </c>
      <c r="P328">
        <v>3</v>
      </c>
      <c r="Q328">
        <v>4</v>
      </c>
      <c r="R328">
        <v>4</v>
      </c>
      <c r="S328" s="10">
        <v>77.099999999999994</v>
      </c>
      <c r="T328" s="8">
        <v>1.5744038114505901</v>
      </c>
      <c r="U328">
        <v>-1.00517281761849</v>
      </c>
      <c r="V328">
        <v>-1.2897868806933099</v>
      </c>
      <c r="W328">
        <v>-0.79539809502499903</v>
      </c>
      <c r="X328">
        <v>-0.92748948436013701</v>
      </c>
      <c r="Y328">
        <v>-1.13192030619081E-2</v>
      </c>
      <c r="Z328">
        <v>-0.10487475373309101</v>
      </c>
      <c r="AA328">
        <v>8.8725172209350497E-3</v>
      </c>
      <c r="AB328">
        <v>0.68128349962791002</v>
      </c>
      <c r="AC328">
        <v>0.71996333890972197</v>
      </c>
      <c r="AD328" s="10">
        <v>0.51838887452832005</v>
      </c>
      <c r="AE328" s="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1</v>
      </c>
      <c r="AY328">
        <v>0</v>
      </c>
      <c r="AZ328">
        <v>1</v>
      </c>
      <c r="BA328">
        <v>1</v>
      </c>
      <c r="BB328">
        <v>0</v>
      </c>
      <c r="BC328">
        <v>1</v>
      </c>
      <c r="BD328">
        <v>0</v>
      </c>
      <c r="BE328">
        <v>1</v>
      </c>
      <c r="BF328">
        <v>0</v>
      </c>
      <c r="BG328">
        <v>0</v>
      </c>
      <c r="BH328">
        <v>0</v>
      </c>
      <c r="BI328">
        <v>1</v>
      </c>
      <c r="BJ328">
        <v>0</v>
      </c>
      <c r="BK328">
        <v>0</v>
      </c>
      <c r="BL328">
        <v>0</v>
      </c>
      <c r="BM328">
        <v>0</v>
      </c>
      <c r="BN328">
        <v>0</v>
      </c>
      <c r="BO328">
        <v>1</v>
      </c>
      <c r="BP328">
        <v>0</v>
      </c>
      <c r="BQ328">
        <v>1</v>
      </c>
      <c r="BR328">
        <v>0</v>
      </c>
      <c r="BS328">
        <v>0</v>
      </c>
      <c r="BT328" s="10">
        <v>0</v>
      </c>
      <c r="BU328">
        <v>-4.2648743800000002</v>
      </c>
      <c r="BV328">
        <v>0.17994256</v>
      </c>
      <c r="BW328">
        <v>2.5512239999999999E-2</v>
      </c>
      <c r="BX328">
        <v>1.7140852600000001</v>
      </c>
      <c r="BY328">
        <v>1.2451467300000001</v>
      </c>
      <c r="BZ328">
        <v>4.38303536</v>
      </c>
      <c r="CA328">
        <v>1.0542348399999999</v>
      </c>
      <c r="CB328">
        <v>2.36271349</v>
      </c>
      <c r="CC328">
        <v>0</v>
      </c>
      <c r="CD328">
        <v>1.26633956</v>
      </c>
      <c r="CE328">
        <v>1.2966537600000001</v>
      </c>
      <c r="CF328">
        <v>-0.34830556000000001</v>
      </c>
      <c r="CG328">
        <v>0.60595251999999999</v>
      </c>
      <c r="CH328">
        <v>-0.27080598</v>
      </c>
      <c r="CI328">
        <v>0.69837139000000004</v>
      </c>
      <c r="CJ328">
        <v>2.3914729999999999E-2</v>
      </c>
      <c r="CK328">
        <v>-0.35324707</v>
      </c>
      <c r="CL328">
        <v>-4.8291489999999999E-2</v>
      </c>
      <c r="CM328">
        <v>0.58076517999999999</v>
      </c>
      <c r="CN328">
        <v>0.72541518999999999</v>
      </c>
      <c r="CO328">
        <v>-0.20022939000000001</v>
      </c>
      <c r="CP328">
        <v>-0.43475793000000001</v>
      </c>
      <c r="CQ328">
        <v>0.34422587999999998</v>
      </c>
      <c r="CR328">
        <v>-0.48495226000000002</v>
      </c>
      <c r="CS328">
        <v>0.18250256000000001</v>
      </c>
      <c r="CT328">
        <v>-0.16623276000000001</v>
      </c>
      <c r="CU328">
        <v>-9.4743999999999995E-2</v>
      </c>
      <c r="CV328">
        <v>-1.1689752</v>
      </c>
      <c r="CW328">
        <v>-0.52188942000000005</v>
      </c>
      <c r="CX328">
        <v>0.65815442999999996</v>
      </c>
      <c r="CY328">
        <v>9.3649330000000003E-2</v>
      </c>
      <c r="CZ328">
        <v>-0.16819777</v>
      </c>
      <c r="DA328">
        <v>-0.25450494000000001</v>
      </c>
      <c r="DB328">
        <v>0.25513289</v>
      </c>
      <c r="DC328">
        <v>2.5920289999999999E-2</v>
      </c>
      <c r="DD328">
        <v>-2.5292350000000002E-2</v>
      </c>
      <c r="DE328">
        <v>0.26950531</v>
      </c>
      <c r="DF328">
        <v>-0.26887736000000001</v>
      </c>
      <c r="DG328">
        <v>0.1029841</v>
      </c>
      <c r="DH328">
        <v>-0.10235616</v>
      </c>
      <c r="DI328">
        <v>-0.19042195000000001</v>
      </c>
      <c r="DJ328">
        <v>7.7531719999999998E-2</v>
      </c>
      <c r="DK328">
        <v>-0.19522661999999999</v>
      </c>
      <c r="DL328">
        <v>-0.13095082</v>
      </c>
      <c r="DM328">
        <v>-6.0513240000000003E-2</v>
      </c>
      <c r="DN328">
        <v>0.50020885000000004</v>
      </c>
      <c r="DO328">
        <v>0.35778246000000002</v>
      </c>
      <c r="DP328">
        <v>-0.64273818000000005</v>
      </c>
      <c r="DQ328">
        <v>0.94671483000000001</v>
      </c>
      <c r="DR328">
        <v>-0.66113116000000005</v>
      </c>
      <c r="DS328">
        <v>7.7932630000000003E-2</v>
      </c>
      <c r="DT328">
        <v>-0.79014932000000004</v>
      </c>
      <c r="DU328">
        <v>1.3610861400000001</v>
      </c>
      <c r="DV328" s="10">
        <v>-0.64824150000000003</v>
      </c>
      <c r="DW328" s="8" t="s">
        <v>1859</v>
      </c>
      <c r="DX328" t="s">
        <v>1860</v>
      </c>
      <c r="DY328" s="10" t="s">
        <v>730</v>
      </c>
      <c r="DZ328" s="20">
        <v>36236</v>
      </c>
      <c r="EA328" s="21">
        <v>37370</v>
      </c>
      <c r="EB328" t="s">
        <v>1861</v>
      </c>
      <c r="EC328" s="22">
        <v>45463</v>
      </c>
      <c r="ED328" t="b">
        <f t="shared" si="16"/>
        <v>0</v>
      </c>
    </row>
    <row r="329" spans="1:134" x14ac:dyDescent="0.2">
      <c r="A329" s="8" t="s">
        <v>1862</v>
      </c>
      <c r="B329" s="8" t="s">
        <v>168</v>
      </c>
      <c r="C329" s="8" t="s">
        <v>128</v>
      </c>
      <c r="D329" s="2" t="s">
        <v>1863</v>
      </c>
      <c r="E329" s="4">
        <v>0.33980688581866397</v>
      </c>
      <c r="F329" s="28" t="b">
        <v>0</v>
      </c>
      <c r="G329" s="29">
        <f t="shared" si="17"/>
        <v>0.92345660881343861</v>
      </c>
      <c r="H329" s="5" t="b">
        <f t="shared" si="15"/>
        <v>1</v>
      </c>
      <c r="I329" s="8">
        <v>69</v>
      </c>
      <c r="J329">
        <v>0</v>
      </c>
      <c r="K329">
        <v>33</v>
      </c>
      <c r="L329">
        <v>2468</v>
      </c>
      <c r="M329">
        <v>10</v>
      </c>
      <c r="N329">
        <v>5</v>
      </c>
      <c r="O329">
        <v>7.4034429093321403</v>
      </c>
      <c r="P329">
        <v>5</v>
      </c>
      <c r="Q329">
        <v>1</v>
      </c>
      <c r="R329">
        <v>2</v>
      </c>
      <c r="S329" s="10">
        <v>73</v>
      </c>
      <c r="T329" s="8">
        <v>1.48046563654304</v>
      </c>
      <c r="U329">
        <v>-1.00517281761849</v>
      </c>
      <c r="V329">
        <v>0.77748986271695397</v>
      </c>
      <c r="W329">
        <v>1.1304234261148101</v>
      </c>
      <c r="X329">
        <v>1.61793620170542</v>
      </c>
      <c r="Y329">
        <v>1.38181348148064</v>
      </c>
      <c r="Z329">
        <v>-1.4820871466235499</v>
      </c>
      <c r="AA329">
        <v>1.4284752725705201</v>
      </c>
      <c r="AB329">
        <v>-1.4988236991813999</v>
      </c>
      <c r="AC329">
        <v>-0.68484317603607703</v>
      </c>
      <c r="AD329" s="10">
        <v>-0.36627059917245802</v>
      </c>
      <c r="AE329" s="8">
        <v>0</v>
      </c>
      <c r="AF329">
        <v>0</v>
      </c>
      <c r="AG329">
        <v>0</v>
      </c>
      <c r="AH329">
        <v>0</v>
      </c>
      <c r="AI329">
        <v>0</v>
      </c>
      <c r="AJ329">
        <v>0</v>
      </c>
      <c r="AK329">
        <v>0</v>
      </c>
      <c r="AL329">
        <v>0</v>
      </c>
      <c r="AM329">
        <v>0</v>
      </c>
      <c r="AN329">
        <v>1</v>
      </c>
      <c r="AO329">
        <v>0</v>
      </c>
      <c r="AP329">
        <v>0</v>
      </c>
      <c r="AQ329">
        <v>0</v>
      </c>
      <c r="AR329">
        <v>0</v>
      </c>
      <c r="AS329">
        <v>0</v>
      </c>
      <c r="AT329">
        <v>0</v>
      </c>
      <c r="AU329">
        <v>0</v>
      </c>
      <c r="AV329">
        <v>0</v>
      </c>
      <c r="AW329">
        <v>0</v>
      </c>
      <c r="AX329">
        <v>0</v>
      </c>
      <c r="AY329">
        <v>0</v>
      </c>
      <c r="AZ329">
        <v>1</v>
      </c>
      <c r="BA329">
        <v>0</v>
      </c>
      <c r="BB329">
        <v>1</v>
      </c>
      <c r="BC329">
        <v>1</v>
      </c>
      <c r="BD329">
        <v>0</v>
      </c>
      <c r="BE329">
        <v>1</v>
      </c>
      <c r="BF329">
        <v>0</v>
      </c>
      <c r="BG329">
        <v>0</v>
      </c>
      <c r="BH329">
        <v>0</v>
      </c>
      <c r="BI329">
        <v>0</v>
      </c>
      <c r="BJ329">
        <v>0</v>
      </c>
      <c r="BK329">
        <v>0</v>
      </c>
      <c r="BL329">
        <v>1</v>
      </c>
      <c r="BM329">
        <v>0</v>
      </c>
      <c r="BN329">
        <v>1</v>
      </c>
      <c r="BO329">
        <v>0</v>
      </c>
      <c r="BP329">
        <v>0</v>
      </c>
      <c r="BQ329">
        <v>0</v>
      </c>
      <c r="BR329">
        <v>0</v>
      </c>
      <c r="BS329">
        <v>1</v>
      </c>
      <c r="BT329" s="10">
        <v>0</v>
      </c>
      <c r="BU329">
        <v>-4.2648743800000002</v>
      </c>
      <c r="BV329">
        <v>0.17994256</v>
      </c>
      <c r="BW329">
        <v>2.5512239999999999E-2</v>
      </c>
      <c r="BX329">
        <v>1.7140852600000001</v>
      </c>
      <c r="BY329">
        <v>1.2451467300000001</v>
      </c>
      <c r="BZ329">
        <v>4.38303536</v>
      </c>
      <c r="CA329">
        <v>1.0542348399999999</v>
      </c>
      <c r="CB329">
        <v>2.36271349</v>
      </c>
      <c r="CC329">
        <v>0</v>
      </c>
      <c r="CD329">
        <v>1.26633956</v>
      </c>
      <c r="CE329">
        <v>1.2966537600000001</v>
      </c>
      <c r="CF329">
        <v>-0.34830556000000001</v>
      </c>
      <c r="CG329">
        <v>0.60595251999999999</v>
      </c>
      <c r="CH329">
        <v>-0.27080598</v>
      </c>
      <c r="CI329">
        <v>0.69837139000000004</v>
      </c>
      <c r="CJ329">
        <v>2.3914729999999999E-2</v>
      </c>
      <c r="CK329">
        <v>-0.35324707</v>
      </c>
      <c r="CL329">
        <v>-4.8291489999999999E-2</v>
      </c>
      <c r="CM329">
        <v>0.58076517999999999</v>
      </c>
      <c r="CN329">
        <v>0.72541518999999999</v>
      </c>
      <c r="CO329">
        <v>-0.20022939000000001</v>
      </c>
      <c r="CP329">
        <v>-0.43475793000000001</v>
      </c>
      <c r="CQ329">
        <v>0.34422587999999998</v>
      </c>
      <c r="CR329">
        <v>-0.48495226000000002</v>
      </c>
      <c r="CS329">
        <v>0.18250256000000001</v>
      </c>
      <c r="CT329">
        <v>-0.16623276000000001</v>
      </c>
      <c r="CU329">
        <v>-9.4743999999999995E-2</v>
      </c>
      <c r="CV329">
        <v>-1.1689752</v>
      </c>
      <c r="CW329">
        <v>-0.52188942000000005</v>
      </c>
      <c r="CX329">
        <v>0.65815442999999996</v>
      </c>
      <c r="CY329">
        <v>9.3649330000000003E-2</v>
      </c>
      <c r="CZ329">
        <v>-0.16819777</v>
      </c>
      <c r="DA329">
        <v>-0.25450494000000001</v>
      </c>
      <c r="DB329">
        <v>0.25513289</v>
      </c>
      <c r="DC329">
        <v>2.5920289999999999E-2</v>
      </c>
      <c r="DD329">
        <v>-2.5292350000000002E-2</v>
      </c>
      <c r="DE329">
        <v>0.26950531</v>
      </c>
      <c r="DF329">
        <v>-0.26887736000000001</v>
      </c>
      <c r="DG329">
        <v>0.1029841</v>
      </c>
      <c r="DH329">
        <v>-0.10235616</v>
      </c>
      <c r="DI329">
        <v>-0.19042195000000001</v>
      </c>
      <c r="DJ329">
        <v>7.7531719999999998E-2</v>
      </c>
      <c r="DK329">
        <v>-0.19522661999999999</v>
      </c>
      <c r="DL329">
        <v>-0.13095082</v>
      </c>
      <c r="DM329">
        <v>-6.0513240000000003E-2</v>
      </c>
      <c r="DN329">
        <v>0.50020885000000004</v>
      </c>
      <c r="DO329">
        <v>0.35778246000000002</v>
      </c>
      <c r="DP329">
        <v>-0.64273818000000005</v>
      </c>
      <c r="DQ329">
        <v>0.94671483000000001</v>
      </c>
      <c r="DR329">
        <v>-0.66113116000000005</v>
      </c>
      <c r="DS329">
        <v>7.7932630000000003E-2</v>
      </c>
      <c r="DT329">
        <v>-0.79014932000000004</v>
      </c>
      <c r="DU329">
        <v>1.3610861400000001</v>
      </c>
      <c r="DV329" s="10">
        <v>-0.64824150000000003</v>
      </c>
      <c r="DW329" s="8" t="s">
        <v>1864</v>
      </c>
      <c r="DX329" t="s">
        <v>1865</v>
      </c>
      <c r="DY329" s="10" t="s">
        <v>199</v>
      </c>
      <c r="DZ329" s="20">
        <v>36331</v>
      </c>
      <c r="EA329" s="21">
        <v>37576</v>
      </c>
      <c r="EB329" t="s">
        <v>1866</v>
      </c>
      <c r="EC329" s="22">
        <v>44688</v>
      </c>
      <c r="ED329" t="b">
        <f t="shared" si="16"/>
        <v>0</v>
      </c>
    </row>
    <row r="330" spans="1:134" x14ac:dyDescent="0.2">
      <c r="A330" s="8" t="s">
        <v>1867</v>
      </c>
      <c r="B330" s="8" t="s">
        <v>168</v>
      </c>
      <c r="C330" s="8" t="s">
        <v>1309</v>
      </c>
      <c r="D330" s="2" t="s">
        <v>1868</v>
      </c>
      <c r="E330" s="4">
        <v>0.58633129938647899</v>
      </c>
      <c r="F330" s="28" t="b">
        <v>0</v>
      </c>
      <c r="G330" s="29">
        <f t="shared" si="17"/>
        <v>4.7328605595639315E-6</v>
      </c>
      <c r="H330" s="5" t="b">
        <f t="shared" si="15"/>
        <v>0</v>
      </c>
      <c r="I330" s="8">
        <v>63</v>
      </c>
      <c r="J330">
        <v>2</v>
      </c>
      <c r="K330">
        <v>30</v>
      </c>
      <c r="L330">
        <v>1571</v>
      </c>
      <c r="M330">
        <v>1</v>
      </c>
      <c r="N330">
        <v>3</v>
      </c>
      <c r="O330">
        <v>8.1656496932395903</v>
      </c>
      <c r="P330">
        <v>4</v>
      </c>
      <c r="Q330">
        <v>1</v>
      </c>
      <c r="R330">
        <v>2</v>
      </c>
      <c r="S330" s="10">
        <v>82.2</v>
      </c>
      <c r="T330" s="8">
        <v>0.91683658709772198</v>
      </c>
      <c r="U330">
        <v>1.0203643463482399</v>
      </c>
      <c r="V330">
        <v>0.38987547332752898</v>
      </c>
      <c r="W330">
        <v>8.4744307190834395E-2</v>
      </c>
      <c r="X330">
        <v>-1.2456676951183301</v>
      </c>
      <c r="Y330">
        <v>-1.13192030619081E-2</v>
      </c>
      <c r="Z330">
        <v>-1.4558590811137899</v>
      </c>
      <c r="AA330">
        <v>0.71867389489572897</v>
      </c>
      <c r="AB330">
        <v>-1.4988236991813999</v>
      </c>
      <c r="AC330">
        <v>-0.68484317603607703</v>
      </c>
      <c r="AD330" s="10">
        <v>1.6188189515707501</v>
      </c>
      <c r="AE330" s="8">
        <v>0</v>
      </c>
      <c r="AF330">
        <v>0</v>
      </c>
      <c r="AG330">
        <v>0</v>
      </c>
      <c r="AH330">
        <v>0</v>
      </c>
      <c r="AI330">
        <v>0</v>
      </c>
      <c r="AJ330">
        <v>0</v>
      </c>
      <c r="AK330">
        <v>1</v>
      </c>
      <c r="AL330">
        <v>0</v>
      </c>
      <c r="AM330">
        <v>0</v>
      </c>
      <c r="AN330">
        <v>0</v>
      </c>
      <c r="AO330">
        <v>0</v>
      </c>
      <c r="AP330">
        <v>0</v>
      </c>
      <c r="AQ330">
        <v>0</v>
      </c>
      <c r="AR330">
        <v>0</v>
      </c>
      <c r="AS330">
        <v>0</v>
      </c>
      <c r="AT330">
        <v>0</v>
      </c>
      <c r="AU330">
        <v>0</v>
      </c>
      <c r="AV330">
        <v>0</v>
      </c>
      <c r="AW330">
        <v>0</v>
      </c>
      <c r="AX330">
        <v>0</v>
      </c>
      <c r="AY330">
        <v>0</v>
      </c>
      <c r="AZ330">
        <v>1</v>
      </c>
      <c r="BA330">
        <v>0</v>
      </c>
      <c r="BB330">
        <v>1</v>
      </c>
      <c r="BC330">
        <v>1</v>
      </c>
      <c r="BD330">
        <v>0</v>
      </c>
      <c r="BE330">
        <v>1</v>
      </c>
      <c r="BF330">
        <v>0</v>
      </c>
      <c r="BG330">
        <v>1</v>
      </c>
      <c r="BH330">
        <v>0</v>
      </c>
      <c r="BI330">
        <v>0</v>
      </c>
      <c r="BJ330">
        <v>0</v>
      </c>
      <c r="BK330">
        <v>0</v>
      </c>
      <c r="BL330">
        <v>0</v>
      </c>
      <c r="BM330">
        <v>0</v>
      </c>
      <c r="BN330">
        <v>0</v>
      </c>
      <c r="BO330">
        <v>1</v>
      </c>
      <c r="BP330">
        <v>0</v>
      </c>
      <c r="BQ330">
        <v>0</v>
      </c>
      <c r="BR330">
        <v>0</v>
      </c>
      <c r="BS330">
        <v>1</v>
      </c>
      <c r="BT330" s="10">
        <v>0</v>
      </c>
      <c r="BU330">
        <v>-4.2648743800000002</v>
      </c>
      <c r="BV330">
        <v>0.17994256</v>
      </c>
      <c r="BW330">
        <v>2.5512239999999999E-2</v>
      </c>
      <c r="BX330">
        <v>1.7140852600000001</v>
      </c>
      <c r="BY330">
        <v>1.2451467300000001</v>
      </c>
      <c r="BZ330">
        <v>4.38303536</v>
      </c>
      <c r="CA330">
        <v>1.0542348399999999</v>
      </c>
      <c r="CB330">
        <v>2.36271349</v>
      </c>
      <c r="CC330">
        <v>0</v>
      </c>
      <c r="CD330">
        <v>1.26633956</v>
      </c>
      <c r="CE330">
        <v>1.2966537600000001</v>
      </c>
      <c r="CF330">
        <v>-0.34830556000000001</v>
      </c>
      <c r="CG330">
        <v>0.60595251999999999</v>
      </c>
      <c r="CH330">
        <v>-0.27080598</v>
      </c>
      <c r="CI330">
        <v>0.69837139000000004</v>
      </c>
      <c r="CJ330">
        <v>2.3914729999999999E-2</v>
      </c>
      <c r="CK330">
        <v>-0.35324707</v>
      </c>
      <c r="CL330">
        <v>-4.8291489999999999E-2</v>
      </c>
      <c r="CM330">
        <v>0.58076517999999999</v>
      </c>
      <c r="CN330">
        <v>0.72541518999999999</v>
      </c>
      <c r="CO330">
        <v>-0.20022939000000001</v>
      </c>
      <c r="CP330">
        <v>-0.43475793000000001</v>
      </c>
      <c r="CQ330">
        <v>0.34422587999999998</v>
      </c>
      <c r="CR330">
        <v>-0.48495226000000002</v>
      </c>
      <c r="CS330">
        <v>0.18250256000000001</v>
      </c>
      <c r="CT330">
        <v>-0.16623276000000001</v>
      </c>
      <c r="CU330">
        <v>-9.4743999999999995E-2</v>
      </c>
      <c r="CV330">
        <v>-1.1689752</v>
      </c>
      <c r="CW330">
        <v>-0.52188942000000005</v>
      </c>
      <c r="CX330">
        <v>0.65815442999999996</v>
      </c>
      <c r="CY330">
        <v>9.3649330000000003E-2</v>
      </c>
      <c r="CZ330">
        <v>-0.16819777</v>
      </c>
      <c r="DA330">
        <v>-0.25450494000000001</v>
      </c>
      <c r="DB330">
        <v>0.25513289</v>
      </c>
      <c r="DC330">
        <v>2.5920289999999999E-2</v>
      </c>
      <c r="DD330">
        <v>-2.5292350000000002E-2</v>
      </c>
      <c r="DE330">
        <v>0.26950531</v>
      </c>
      <c r="DF330">
        <v>-0.26887736000000001</v>
      </c>
      <c r="DG330">
        <v>0.1029841</v>
      </c>
      <c r="DH330">
        <v>-0.10235616</v>
      </c>
      <c r="DI330">
        <v>-0.19042195000000001</v>
      </c>
      <c r="DJ330">
        <v>7.7531719999999998E-2</v>
      </c>
      <c r="DK330">
        <v>-0.19522661999999999</v>
      </c>
      <c r="DL330">
        <v>-0.13095082</v>
      </c>
      <c r="DM330">
        <v>-6.0513240000000003E-2</v>
      </c>
      <c r="DN330">
        <v>0.50020885000000004</v>
      </c>
      <c r="DO330">
        <v>0.35778246000000002</v>
      </c>
      <c r="DP330">
        <v>-0.64273818000000005</v>
      </c>
      <c r="DQ330">
        <v>0.94671483000000001</v>
      </c>
      <c r="DR330">
        <v>-0.66113116000000005</v>
      </c>
      <c r="DS330">
        <v>7.7932630000000003E-2</v>
      </c>
      <c r="DT330">
        <v>-0.79014932000000004</v>
      </c>
      <c r="DU330">
        <v>1.3610861400000001</v>
      </c>
      <c r="DV330" s="10">
        <v>-0.64824150000000003</v>
      </c>
      <c r="DW330" s="8" t="s">
        <v>1869</v>
      </c>
      <c r="DX330" t="s">
        <v>1870</v>
      </c>
      <c r="DY330" s="10" t="s">
        <v>185</v>
      </c>
      <c r="DZ330" s="20">
        <v>34851</v>
      </c>
      <c r="EA330" s="21">
        <v>36042</v>
      </c>
      <c r="EB330" t="s">
        <v>1871</v>
      </c>
      <c r="EC330" s="22">
        <v>44674</v>
      </c>
      <c r="ED330" t="b">
        <f t="shared" si="16"/>
        <v>1</v>
      </c>
    </row>
    <row r="331" spans="1:134" x14ac:dyDescent="0.2">
      <c r="A331" s="8" t="s">
        <v>1872</v>
      </c>
      <c r="B331" s="8" t="s">
        <v>119</v>
      </c>
      <c r="C331" s="8" t="s">
        <v>147</v>
      </c>
      <c r="D331" s="2" t="s">
        <v>1873</v>
      </c>
      <c r="E331" s="4">
        <v>0.52609453529384997</v>
      </c>
      <c r="F331" s="28" t="b">
        <v>0</v>
      </c>
      <c r="G331" s="29">
        <f t="shared" si="17"/>
        <v>2.1141335547540928E-5</v>
      </c>
      <c r="H331" s="5" t="b">
        <f t="shared" si="15"/>
        <v>0</v>
      </c>
      <c r="I331" s="8">
        <v>49</v>
      </c>
      <c r="J331">
        <v>1</v>
      </c>
      <c r="K331">
        <v>19</v>
      </c>
      <c r="L331">
        <v>1763</v>
      </c>
      <c r="M331">
        <v>2</v>
      </c>
      <c r="N331">
        <v>3</v>
      </c>
      <c r="O331">
        <v>3.8806009802587602</v>
      </c>
      <c r="P331">
        <v>3</v>
      </c>
      <c r="Q331">
        <v>5</v>
      </c>
      <c r="R331">
        <v>4</v>
      </c>
      <c r="S331" s="10">
        <v>72.900000000000006</v>
      </c>
      <c r="T331" s="8">
        <v>-0.39829786160802699</v>
      </c>
      <c r="U331">
        <v>7.5957643648752104E-3</v>
      </c>
      <c r="V331">
        <v>-1.03137728776702</v>
      </c>
      <c r="W331">
        <v>0.30856860020466198</v>
      </c>
      <c r="X331">
        <v>-0.92748948436013701</v>
      </c>
      <c r="Y331">
        <v>-1.13192030619081E-2</v>
      </c>
      <c r="Z331">
        <v>-1.6033105873578299</v>
      </c>
      <c r="AA331">
        <v>8.8725172209350497E-3</v>
      </c>
      <c r="AB331">
        <v>1.4079858992310099</v>
      </c>
      <c r="AC331">
        <v>0.71996333890972197</v>
      </c>
      <c r="AD331" s="10">
        <v>-0.38784765950662198</v>
      </c>
      <c r="AE331" s="8">
        <v>0</v>
      </c>
      <c r="AF331">
        <v>0</v>
      </c>
      <c r="AG331">
        <v>0</v>
      </c>
      <c r="AH331">
        <v>0</v>
      </c>
      <c r="AI331">
        <v>0</v>
      </c>
      <c r="AJ331">
        <v>0</v>
      </c>
      <c r="AK331">
        <v>1</v>
      </c>
      <c r="AL331">
        <v>0</v>
      </c>
      <c r="AM331">
        <v>0</v>
      </c>
      <c r="AN331">
        <v>0</v>
      </c>
      <c r="AO331">
        <v>0</v>
      </c>
      <c r="AP331">
        <v>0</v>
      </c>
      <c r="AQ331">
        <v>0</v>
      </c>
      <c r="AR331">
        <v>0</v>
      </c>
      <c r="AS331">
        <v>0</v>
      </c>
      <c r="AT331">
        <v>0</v>
      </c>
      <c r="AU331">
        <v>0</v>
      </c>
      <c r="AV331">
        <v>0</v>
      </c>
      <c r="AW331">
        <v>0</v>
      </c>
      <c r="AX331">
        <v>0</v>
      </c>
      <c r="AY331">
        <v>1</v>
      </c>
      <c r="AZ331">
        <v>0</v>
      </c>
      <c r="BA331">
        <v>1</v>
      </c>
      <c r="BB331">
        <v>0</v>
      </c>
      <c r="BC331">
        <v>1</v>
      </c>
      <c r="BD331">
        <v>0</v>
      </c>
      <c r="BE331">
        <v>1</v>
      </c>
      <c r="BF331">
        <v>0</v>
      </c>
      <c r="BG331">
        <v>1</v>
      </c>
      <c r="BH331">
        <v>0</v>
      </c>
      <c r="BI331">
        <v>0</v>
      </c>
      <c r="BJ331">
        <v>0</v>
      </c>
      <c r="BK331">
        <v>0</v>
      </c>
      <c r="BL331">
        <v>0</v>
      </c>
      <c r="BM331">
        <v>0</v>
      </c>
      <c r="BN331">
        <v>1</v>
      </c>
      <c r="BO331">
        <v>0</v>
      </c>
      <c r="BP331">
        <v>0</v>
      </c>
      <c r="BQ331">
        <v>1</v>
      </c>
      <c r="BR331">
        <v>0</v>
      </c>
      <c r="BS331">
        <v>0</v>
      </c>
      <c r="BT331" s="10">
        <v>0</v>
      </c>
      <c r="BU331">
        <v>-4.2648743800000002</v>
      </c>
      <c r="BV331">
        <v>0.17994256</v>
      </c>
      <c r="BW331">
        <v>2.5512239999999999E-2</v>
      </c>
      <c r="BX331">
        <v>1.7140852600000001</v>
      </c>
      <c r="BY331">
        <v>1.2451467300000001</v>
      </c>
      <c r="BZ331">
        <v>4.38303536</v>
      </c>
      <c r="CA331">
        <v>1.0542348399999999</v>
      </c>
      <c r="CB331">
        <v>2.36271349</v>
      </c>
      <c r="CC331">
        <v>0</v>
      </c>
      <c r="CD331">
        <v>1.26633956</v>
      </c>
      <c r="CE331">
        <v>1.2966537600000001</v>
      </c>
      <c r="CF331">
        <v>-0.34830556000000001</v>
      </c>
      <c r="CG331">
        <v>0.60595251999999999</v>
      </c>
      <c r="CH331">
        <v>-0.27080598</v>
      </c>
      <c r="CI331">
        <v>0.69837139000000004</v>
      </c>
      <c r="CJ331">
        <v>2.3914729999999999E-2</v>
      </c>
      <c r="CK331">
        <v>-0.35324707</v>
      </c>
      <c r="CL331">
        <v>-4.8291489999999999E-2</v>
      </c>
      <c r="CM331">
        <v>0.58076517999999999</v>
      </c>
      <c r="CN331">
        <v>0.72541518999999999</v>
      </c>
      <c r="CO331">
        <v>-0.20022939000000001</v>
      </c>
      <c r="CP331">
        <v>-0.43475793000000001</v>
      </c>
      <c r="CQ331">
        <v>0.34422587999999998</v>
      </c>
      <c r="CR331">
        <v>-0.48495226000000002</v>
      </c>
      <c r="CS331">
        <v>0.18250256000000001</v>
      </c>
      <c r="CT331">
        <v>-0.16623276000000001</v>
      </c>
      <c r="CU331">
        <v>-9.4743999999999995E-2</v>
      </c>
      <c r="CV331">
        <v>-1.1689752</v>
      </c>
      <c r="CW331">
        <v>-0.52188942000000005</v>
      </c>
      <c r="CX331">
        <v>0.65815442999999996</v>
      </c>
      <c r="CY331">
        <v>9.3649330000000003E-2</v>
      </c>
      <c r="CZ331">
        <v>-0.16819777</v>
      </c>
      <c r="DA331">
        <v>-0.25450494000000001</v>
      </c>
      <c r="DB331">
        <v>0.25513289</v>
      </c>
      <c r="DC331">
        <v>2.5920289999999999E-2</v>
      </c>
      <c r="DD331">
        <v>-2.5292350000000002E-2</v>
      </c>
      <c r="DE331">
        <v>0.26950531</v>
      </c>
      <c r="DF331">
        <v>-0.26887736000000001</v>
      </c>
      <c r="DG331">
        <v>0.1029841</v>
      </c>
      <c r="DH331">
        <v>-0.10235616</v>
      </c>
      <c r="DI331">
        <v>-0.19042195000000001</v>
      </c>
      <c r="DJ331">
        <v>7.7531719999999998E-2</v>
      </c>
      <c r="DK331">
        <v>-0.19522661999999999</v>
      </c>
      <c r="DL331">
        <v>-0.13095082</v>
      </c>
      <c r="DM331">
        <v>-6.0513240000000003E-2</v>
      </c>
      <c r="DN331">
        <v>0.50020885000000004</v>
      </c>
      <c r="DO331">
        <v>0.35778246000000002</v>
      </c>
      <c r="DP331">
        <v>-0.64273818000000005</v>
      </c>
      <c r="DQ331">
        <v>0.94671483000000001</v>
      </c>
      <c r="DR331">
        <v>-0.66113116000000005</v>
      </c>
      <c r="DS331">
        <v>7.7932630000000003E-2</v>
      </c>
      <c r="DT331">
        <v>-0.79014932000000004</v>
      </c>
      <c r="DU331">
        <v>1.3610861400000001</v>
      </c>
      <c r="DV331" s="10">
        <v>-0.64824150000000003</v>
      </c>
      <c r="DW331" s="8" t="s">
        <v>1874</v>
      </c>
      <c r="DX331" t="s">
        <v>1875</v>
      </c>
      <c r="DY331" s="10" t="s">
        <v>151</v>
      </c>
      <c r="DZ331" s="20">
        <v>35416</v>
      </c>
      <c r="EA331" s="21">
        <v>37981</v>
      </c>
      <c r="EB331" t="s">
        <v>1876</v>
      </c>
      <c r="EC331" s="22">
        <v>44693</v>
      </c>
      <c r="ED331" t="b">
        <f t="shared" si="16"/>
        <v>1</v>
      </c>
    </row>
    <row r="332" spans="1:134" x14ac:dyDescent="0.2">
      <c r="A332" s="8" t="s">
        <v>1877</v>
      </c>
      <c r="B332" s="8" t="s">
        <v>119</v>
      </c>
      <c r="C332" s="8" t="s">
        <v>128</v>
      </c>
      <c r="D332" s="2" t="s">
        <v>1878</v>
      </c>
      <c r="E332" s="4">
        <v>0.53976384390714205</v>
      </c>
      <c r="F332" s="28" t="b">
        <v>0</v>
      </c>
      <c r="G332" s="29">
        <f t="shared" si="17"/>
        <v>0.42366184816854657</v>
      </c>
      <c r="H332" s="5" t="b">
        <f t="shared" si="15"/>
        <v>0</v>
      </c>
      <c r="I332" s="8">
        <v>57</v>
      </c>
      <c r="J332">
        <v>0</v>
      </c>
      <c r="K332">
        <v>35</v>
      </c>
      <c r="L332">
        <v>2074</v>
      </c>
      <c r="M332">
        <v>6</v>
      </c>
      <c r="N332">
        <v>3</v>
      </c>
      <c r="O332">
        <v>99.048588620237993</v>
      </c>
      <c r="P332">
        <v>4</v>
      </c>
      <c r="Q332">
        <v>1</v>
      </c>
      <c r="R332">
        <v>1</v>
      </c>
      <c r="S332" s="10">
        <v>70.8</v>
      </c>
      <c r="T332" s="8">
        <v>0.35320753765240098</v>
      </c>
      <c r="U332">
        <v>-1.00517281761849</v>
      </c>
      <c r="V332">
        <v>1.0358994556432299</v>
      </c>
      <c r="W332">
        <v>0.67111732482601905</v>
      </c>
      <c r="X332">
        <v>0.34522335867264098</v>
      </c>
      <c r="Y332">
        <v>-1.13192030619081E-2</v>
      </c>
      <c r="Z332">
        <v>1.6714860517609</v>
      </c>
      <c r="AA332">
        <v>0.71867389489572897</v>
      </c>
      <c r="AB332">
        <v>-1.4988236991813999</v>
      </c>
      <c r="AC332">
        <v>-1.38724643350897</v>
      </c>
      <c r="AD332" s="10">
        <v>-0.84096592652409696</v>
      </c>
      <c r="AE332" s="8">
        <v>0</v>
      </c>
      <c r="AF332">
        <v>0</v>
      </c>
      <c r="AG332">
        <v>0</v>
      </c>
      <c r="AH332">
        <v>0</v>
      </c>
      <c r="AI332">
        <v>0</v>
      </c>
      <c r="AJ332">
        <v>0</v>
      </c>
      <c r="AK332">
        <v>0</v>
      </c>
      <c r="AL332">
        <v>0</v>
      </c>
      <c r="AM332">
        <v>0</v>
      </c>
      <c r="AN332">
        <v>0</v>
      </c>
      <c r="AO332">
        <v>0</v>
      </c>
      <c r="AP332">
        <v>0</v>
      </c>
      <c r="AQ332">
        <v>0</v>
      </c>
      <c r="AR332">
        <v>0</v>
      </c>
      <c r="AS332">
        <v>0</v>
      </c>
      <c r="AT332">
        <v>0</v>
      </c>
      <c r="AU332">
        <v>0</v>
      </c>
      <c r="AV332">
        <v>1</v>
      </c>
      <c r="AW332">
        <v>0</v>
      </c>
      <c r="AX332">
        <v>0</v>
      </c>
      <c r="AY332">
        <v>1</v>
      </c>
      <c r="AZ332">
        <v>0</v>
      </c>
      <c r="BA332">
        <v>0</v>
      </c>
      <c r="BB332">
        <v>1</v>
      </c>
      <c r="BC332">
        <v>0</v>
      </c>
      <c r="BD332">
        <v>1</v>
      </c>
      <c r="BE332">
        <v>1</v>
      </c>
      <c r="BF332">
        <v>0</v>
      </c>
      <c r="BG332">
        <v>0</v>
      </c>
      <c r="BH332">
        <v>0</v>
      </c>
      <c r="BI332">
        <v>0</v>
      </c>
      <c r="BJ332">
        <v>0</v>
      </c>
      <c r="BK332">
        <v>0</v>
      </c>
      <c r="BL332">
        <v>1</v>
      </c>
      <c r="BM332">
        <v>0</v>
      </c>
      <c r="BN332">
        <v>0</v>
      </c>
      <c r="BO332">
        <v>0</v>
      </c>
      <c r="BP332">
        <v>1</v>
      </c>
      <c r="BQ332">
        <v>0</v>
      </c>
      <c r="BR332">
        <v>1</v>
      </c>
      <c r="BS332">
        <v>0</v>
      </c>
      <c r="BT332" s="10">
        <v>0</v>
      </c>
      <c r="BU332">
        <v>-4.2648743800000002</v>
      </c>
      <c r="BV332">
        <v>0.17994256</v>
      </c>
      <c r="BW332">
        <v>2.5512239999999999E-2</v>
      </c>
      <c r="BX332">
        <v>1.7140852600000001</v>
      </c>
      <c r="BY332">
        <v>1.2451467300000001</v>
      </c>
      <c r="BZ332">
        <v>4.38303536</v>
      </c>
      <c r="CA332">
        <v>1.0542348399999999</v>
      </c>
      <c r="CB332">
        <v>2.36271349</v>
      </c>
      <c r="CC332">
        <v>0</v>
      </c>
      <c r="CD332">
        <v>1.26633956</v>
      </c>
      <c r="CE332">
        <v>1.2966537600000001</v>
      </c>
      <c r="CF332">
        <v>-0.34830556000000001</v>
      </c>
      <c r="CG332">
        <v>0.60595251999999999</v>
      </c>
      <c r="CH332">
        <v>-0.27080598</v>
      </c>
      <c r="CI332">
        <v>0.69837139000000004</v>
      </c>
      <c r="CJ332">
        <v>2.3914729999999999E-2</v>
      </c>
      <c r="CK332">
        <v>-0.35324707</v>
      </c>
      <c r="CL332">
        <v>-4.8291489999999999E-2</v>
      </c>
      <c r="CM332">
        <v>0.58076517999999999</v>
      </c>
      <c r="CN332">
        <v>0.72541518999999999</v>
      </c>
      <c r="CO332">
        <v>-0.20022939000000001</v>
      </c>
      <c r="CP332">
        <v>-0.43475793000000001</v>
      </c>
      <c r="CQ332">
        <v>0.34422587999999998</v>
      </c>
      <c r="CR332">
        <v>-0.48495226000000002</v>
      </c>
      <c r="CS332">
        <v>0.18250256000000001</v>
      </c>
      <c r="CT332">
        <v>-0.16623276000000001</v>
      </c>
      <c r="CU332">
        <v>-9.4743999999999995E-2</v>
      </c>
      <c r="CV332">
        <v>-1.1689752</v>
      </c>
      <c r="CW332">
        <v>-0.52188942000000005</v>
      </c>
      <c r="CX332">
        <v>0.65815442999999996</v>
      </c>
      <c r="CY332">
        <v>9.3649330000000003E-2</v>
      </c>
      <c r="CZ332">
        <v>-0.16819777</v>
      </c>
      <c r="DA332">
        <v>-0.25450494000000001</v>
      </c>
      <c r="DB332">
        <v>0.25513289</v>
      </c>
      <c r="DC332">
        <v>2.5920289999999999E-2</v>
      </c>
      <c r="DD332">
        <v>-2.5292350000000002E-2</v>
      </c>
      <c r="DE332">
        <v>0.26950531</v>
      </c>
      <c r="DF332">
        <v>-0.26887736000000001</v>
      </c>
      <c r="DG332">
        <v>0.1029841</v>
      </c>
      <c r="DH332">
        <v>-0.10235616</v>
      </c>
      <c r="DI332">
        <v>-0.19042195000000001</v>
      </c>
      <c r="DJ332">
        <v>7.7531719999999998E-2</v>
      </c>
      <c r="DK332">
        <v>-0.19522661999999999</v>
      </c>
      <c r="DL332">
        <v>-0.13095082</v>
      </c>
      <c r="DM332">
        <v>-6.0513240000000003E-2</v>
      </c>
      <c r="DN332">
        <v>0.50020885000000004</v>
      </c>
      <c r="DO332">
        <v>0.35778246000000002</v>
      </c>
      <c r="DP332">
        <v>-0.64273818000000005</v>
      </c>
      <c r="DQ332">
        <v>0.94671483000000001</v>
      </c>
      <c r="DR332">
        <v>-0.66113116000000005</v>
      </c>
      <c r="DS332">
        <v>7.7932630000000003E-2</v>
      </c>
      <c r="DT332">
        <v>-0.79014932000000004</v>
      </c>
      <c r="DU332">
        <v>1.3610861400000001</v>
      </c>
      <c r="DV332" s="10">
        <v>-0.64824150000000003</v>
      </c>
      <c r="DW332" s="8" t="s">
        <v>1879</v>
      </c>
      <c r="DX332" t="s">
        <v>1880</v>
      </c>
      <c r="DY332" s="10" t="s">
        <v>730</v>
      </c>
      <c r="DZ332" s="20">
        <v>35146</v>
      </c>
      <c r="EA332" s="21">
        <v>38988</v>
      </c>
      <c r="EB332" t="s">
        <v>1881</v>
      </c>
      <c r="EC332" s="22">
        <v>43895</v>
      </c>
      <c r="ED332" t="b">
        <f t="shared" si="16"/>
        <v>1</v>
      </c>
    </row>
    <row r="333" spans="1:134" x14ac:dyDescent="0.2">
      <c r="A333" s="8" t="s">
        <v>1882</v>
      </c>
      <c r="B333" s="8" t="s">
        <v>119</v>
      </c>
      <c r="C333" s="8" t="s">
        <v>275</v>
      </c>
      <c r="D333" s="2" t="s">
        <v>1883</v>
      </c>
      <c r="E333" s="4">
        <v>0.65715459467187498</v>
      </c>
      <c r="F333" s="28" t="b">
        <v>1</v>
      </c>
      <c r="G333" s="29">
        <f t="shared" si="17"/>
        <v>0.59689712471745304</v>
      </c>
      <c r="H333" s="5" t="b">
        <f t="shared" si="15"/>
        <v>1</v>
      </c>
      <c r="I333" s="8">
        <v>45</v>
      </c>
      <c r="J333">
        <v>0</v>
      </c>
      <c r="K333">
        <v>30</v>
      </c>
      <c r="L333">
        <v>2630</v>
      </c>
      <c r="M333">
        <v>4</v>
      </c>
      <c r="N333">
        <v>5</v>
      </c>
      <c r="O333">
        <v>73.577297335937899</v>
      </c>
      <c r="P333">
        <v>3</v>
      </c>
      <c r="Q333">
        <v>4</v>
      </c>
      <c r="R333">
        <v>2</v>
      </c>
      <c r="S333" s="10">
        <v>68.099999999999994</v>
      </c>
      <c r="T333" s="8">
        <v>-0.77405056123824101</v>
      </c>
      <c r="U333">
        <v>-1.00517281761849</v>
      </c>
      <c r="V333">
        <v>0.38987547332752898</v>
      </c>
      <c r="W333">
        <v>1.3192751733452199</v>
      </c>
      <c r="X333">
        <v>-0.29113306284374801</v>
      </c>
      <c r="Y333">
        <v>1.38181348148064</v>
      </c>
      <c r="Z333">
        <v>0.79500120469874302</v>
      </c>
      <c r="AA333">
        <v>8.8725172209350497E-3</v>
      </c>
      <c r="AB333">
        <v>0.68128349962791002</v>
      </c>
      <c r="AC333">
        <v>-0.68484317603607703</v>
      </c>
      <c r="AD333" s="10">
        <v>-1.4235465555465601</v>
      </c>
      <c r="AE333" s="8">
        <v>0</v>
      </c>
      <c r="AF333">
        <v>0</v>
      </c>
      <c r="AG333">
        <v>0</v>
      </c>
      <c r="AH333">
        <v>0</v>
      </c>
      <c r="AI333">
        <v>0</v>
      </c>
      <c r="AJ333">
        <v>0</v>
      </c>
      <c r="AK333">
        <v>0</v>
      </c>
      <c r="AL333">
        <v>0</v>
      </c>
      <c r="AM333">
        <v>0</v>
      </c>
      <c r="AN333">
        <v>0</v>
      </c>
      <c r="AO333">
        <v>0</v>
      </c>
      <c r="AP333">
        <v>0</v>
      </c>
      <c r="AQ333">
        <v>0</v>
      </c>
      <c r="AR333">
        <v>0</v>
      </c>
      <c r="AS333">
        <v>1</v>
      </c>
      <c r="AT333">
        <v>0</v>
      </c>
      <c r="AU333">
        <v>0</v>
      </c>
      <c r="AV333">
        <v>0</v>
      </c>
      <c r="AW333">
        <v>0</v>
      </c>
      <c r="AX333">
        <v>0</v>
      </c>
      <c r="AY333">
        <v>0</v>
      </c>
      <c r="AZ333">
        <v>1</v>
      </c>
      <c r="BA333">
        <v>1</v>
      </c>
      <c r="BB333">
        <v>0</v>
      </c>
      <c r="BC333">
        <v>0</v>
      </c>
      <c r="BD333">
        <v>1</v>
      </c>
      <c r="BE333">
        <v>1</v>
      </c>
      <c r="BF333">
        <v>0</v>
      </c>
      <c r="BG333">
        <v>0</v>
      </c>
      <c r="BH333">
        <v>0</v>
      </c>
      <c r="BI333">
        <v>1</v>
      </c>
      <c r="BJ333">
        <v>0</v>
      </c>
      <c r="BK333">
        <v>0</v>
      </c>
      <c r="BL333">
        <v>0</v>
      </c>
      <c r="BM333">
        <v>0</v>
      </c>
      <c r="BN333">
        <v>0</v>
      </c>
      <c r="BO333">
        <v>1</v>
      </c>
      <c r="BP333">
        <v>0</v>
      </c>
      <c r="BQ333">
        <v>0</v>
      </c>
      <c r="BR333">
        <v>1</v>
      </c>
      <c r="BS333">
        <v>0</v>
      </c>
      <c r="BT333" s="10">
        <v>0</v>
      </c>
      <c r="BU333">
        <v>-4.2648743800000002</v>
      </c>
      <c r="BV333">
        <v>0.17994256</v>
      </c>
      <c r="BW333">
        <v>2.5512239999999999E-2</v>
      </c>
      <c r="BX333">
        <v>1.7140852600000001</v>
      </c>
      <c r="BY333">
        <v>1.2451467300000001</v>
      </c>
      <c r="BZ333">
        <v>4.38303536</v>
      </c>
      <c r="CA333">
        <v>1.0542348399999999</v>
      </c>
      <c r="CB333">
        <v>2.36271349</v>
      </c>
      <c r="CC333">
        <v>0</v>
      </c>
      <c r="CD333">
        <v>1.26633956</v>
      </c>
      <c r="CE333">
        <v>1.2966537600000001</v>
      </c>
      <c r="CF333">
        <v>-0.34830556000000001</v>
      </c>
      <c r="CG333">
        <v>0.60595251999999999</v>
      </c>
      <c r="CH333">
        <v>-0.27080598</v>
      </c>
      <c r="CI333">
        <v>0.69837139000000004</v>
      </c>
      <c r="CJ333">
        <v>2.3914729999999999E-2</v>
      </c>
      <c r="CK333">
        <v>-0.35324707</v>
      </c>
      <c r="CL333">
        <v>-4.8291489999999999E-2</v>
      </c>
      <c r="CM333">
        <v>0.58076517999999999</v>
      </c>
      <c r="CN333">
        <v>0.72541518999999999</v>
      </c>
      <c r="CO333">
        <v>-0.20022939000000001</v>
      </c>
      <c r="CP333">
        <v>-0.43475793000000001</v>
      </c>
      <c r="CQ333">
        <v>0.34422587999999998</v>
      </c>
      <c r="CR333">
        <v>-0.48495226000000002</v>
      </c>
      <c r="CS333">
        <v>0.18250256000000001</v>
      </c>
      <c r="CT333">
        <v>-0.16623276000000001</v>
      </c>
      <c r="CU333">
        <v>-9.4743999999999995E-2</v>
      </c>
      <c r="CV333">
        <v>-1.1689752</v>
      </c>
      <c r="CW333">
        <v>-0.52188942000000005</v>
      </c>
      <c r="CX333">
        <v>0.65815442999999996</v>
      </c>
      <c r="CY333">
        <v>9.3649330000000003E-2</v>
      </c>
      <c r="CZ333">
        <v>-0.16819777</v>
      </c>
      <c r="DA333">
        <v>-0.25450494000000001</v>
      </c>
      <c r="DB333">
        <v>0.25513289</v>
      </c>
      <c r="DC333">
        <v>2.5920289999999999E-2</v>
      </c>
      <c r="DD333">
        <v>-2.5292350000000002E-2</v>
      </c>
      <c r="DE333">
        <v>0.26950531</v>
      </c>
      <c r="DF333">
        <v>-0.26887736000000001</v>
      </c>
      <c r="DG333">
        <v>0.1029841</v>
      </c>
      <c r="DH333">
        <v>-0.10235616</v>
      </c>
      <c r="DI333">
        <v>-0.19042195000000001</v>
      </c>
      <c r="DJ333">
        <v>7.7531719999999998E-2</v>
      </c>
      <c r="DK333">
        <v>-0.19522661999999999</v>
      </c>
      <c r="DL333">
        <v>-0.13095082</v>
      </c>
      <c r="DM333">
        <v>-6.0513240000000003E-2</v>
      </c>
      <c r="DN333">
        <v>0.50020885000000004</v>
      </c>
      <c r="DO333">
        <v>0.35778246000000002</v>
      </c>
      <c r="DP333">
        <v>-0.64273818000000005</v>
      </c>
      <c r="DQ333">
        <v>0.94671483000000001</v>
      </c>
      <c r="DR333">
        <v>-0.66113116000000005</v>
      </c>
      <c r="DS333">
        <v>7.7932630000000003E-2</v>
      </c>
      <c r="DT333">
        <v>-0.79014932000000004</v>
      </c>
      <c r="DU333">
        <v>1.3610861400000001</v>
      </c>
      <c r="DV333" s="10">
        <v>-0.64824150000000003</v>
      </c>
      <c r="DW333" s="8" t="s">
        <v>1884</v>
      </c>
      <c r="DX333" t="s">
        <v>1885</v>
      </c>
      <c r="DY333" s="10" t="s">
        <v>515</v>
      </c>
      <c r="DZ333" s="20">
        <v>36131</v>
      </c>
      <c r="EA333" s="21">
        <v>39171</v>
      </c>
      <c r="EB333" t="s">
        <v>1886</v>
      </c>
      <c r="EC333" s="22">
        <v>44940</v>
      </c>
      <c r="ED333" t="b">
        <f t="shared" si="16"/>
        <v>1</v>
      </c>
    </row>
    <row r="334" spans="1:134" x14ac:dyDescent="0.2">
      <c r="A334" s="8" t="s">
        <v>1887</v>
      </c>
      <c r="B334" s="8" t="s">
        <v>168</v>
      </c>
      <c r="C334" s="8" t="s">
        <v>181</v>
      </c>
      <c r="D334" s="2" t="s">
        <v>1888</v>
      </c>
      <c r="E334" s="4">
        <v>0.37216383654669499</v>
      </c>
      <c r="F334" s="28" t="b">
        <v>0</v>
      </c>
      <c r="G334" s="29">
        <f t="shared" si="17"/>
        <v>2.0017340580676063E-6</v>
      </c>
      <c r="H334" s="5" t="b">
        <f t="shared" si="15"/>
        <v>0</v>
      </c>
      <c r="I334" s="8">
        <v>67</v>
      </c>
      <c r="J334">
        <v>2</v>
      </c>
      <c r="K334">
        <v>15</v>
      </c>
      <c r="L334">
        <v>1751</v>
      </c>
      <c r="M334">
        <v>4</v>
      </c>
      <c r="N334">
        <v>1</v>
      </c>
      <c r="O334">
        <v>6.9152516066810898</v>
      </c>
      <c r="P334">
        <v>3</v>
      </c>
      <c r="Q334">
        <v>3</v>
      </c>
      <c r="R334">
        <v>4</v>
      </c>
      <c r="S334" s="10">
        <v>71.5</v>
      </c>
      <c r="T334" s="8">
        <v>1.2925892867279301</v>
      </c>
      <c r="U334">
        <v>1.0203643463482399</v>
      </c>
      <c r="V334">
        <v>-1.5481964736195899</v>
      </c>
      <c r="W334">
        <v>0.29457958189129801</v>
      </c>
      <c r="X334">
        <v>-0.29113306284374801</v>
      </c>
      <c r="Y334">
        <v>-1.4044518876044501</v>
      </c>
      <c r="Z334">
        <v>-1.4988861488596401</v>
      </c>
      <c r="AA334">
        <v>8.8725172209350497E-3</v>
      </c>
      <c r="AB334">
        <v>-4.5418899975194001E-2</v>
      </c>
      <c r="AC334">
        <v>0.71996333890972197</v>
      </c>
      <c r="AD334" s="10">
        <v>-0.68992650418493895</v>
      </c>
      <c r="AE334" s="8">
        <v>0</v>
      </c>
      <c r="AF334">
        <v>0</v>
      </c>
      <c r="AG334">
        <v>0</v>
      </c>
      <c r="AH334">
        <v>0</v>
      </c>
      <c r="AI334">
        <v>1</v>
      </c>
      <c r="AJ334">
        <v>0</v>
      </c>
      <c r="AK334">
        <v>0</v>
      </c>
      <c r="AL334">
        <v>0</v>
      </c>
      <c r="AM334">
        <v>0</v>
      </c>
      <c r="AN334">
        <v>0</v>
      </c>
      <c r="AO334">
        <v>0</v>
      </c>
      <c r="AP334">
        <v>0</v>
      </c>
      <c r="AQ334">
        <v>0</v>
      </c>
      <c r="AR334">
        <v>0</v>
      </c>
      <c r="AS334">
        <v>0</v>
      </c>
      <c r="AT334">
        <v>0</v>
      </c>
      <c r="AU334">
        <v>0</v>
      </c>
      <c r="AV334">
        <v>0</v>
      </c>
      <c r="AW334">
        <v>0</v>
      </c>
      <c r="AX334">
        <v>0</v>
      </c>
      <c r="AY334">
        <v>1</v>
      </c>
      <c r="AZ334">
        <v>0</v>
      </c>
      <c r="BA334">
        <v>1</v>
      </c>
      <c r="BB334">
        <v>0</v>
      </c>
      <c r="BC334">
        <v>1</v>
      </c>
      <c r="BD334">
        <v>0</v>
      </c>
      <c r="BE334">
        <v>0</v>
      </c>
      <c r="BF334">
        <v>1</v>
      </c>
      <c r="BG334">
        <v>0</v>
      </c>
      <c r="BH334">
        <v>1</v>
      </c>
      <c r="BI334">
        <v>0</v>
      </c>
      <c r="BJ334">
        <v>0</v>
      </c>
      <c r="BK334">
        <v>0</v>
      </c>
      <c r="BL334">
        <v>0</v>
      </c>
      <c r="BM334">
        <v>0</v>
      </c>
      <c r="BN334">
        <v>0</v>
      </c>
      <c r="BO334">
        <v>0</v>
      </c>
      <c r="BP334">
        <v>1</v>
      </c>
      <c r="BQ334">
        <v>0</v>
      </c>
      <c r="BR334">
        <v>0</v>
      </c>
      <c r="BS334">
        <v>0</v>
      </c>
      <c r="BT334" s="10">
        <v>1</v>
      </c>
      <c r="BU334">
        <v>-4.2648743800000002</v>
      </c>
      <c r="BV334">
        <v>0.17994256</v>
      </c>
      <c r="BW334">
        <v>2.5512239999999999E-2</v>
      </c>
      <c r="BX334">
        <v>1.7140852600000001</v>
      </c>
      <c r="BY334">
        <v>1.2451467300000001</v>
      </c>
      <c r="BZ334">
        <v>4.38303536</v>
      </c>
      <c r="CA334">
        <v>1.0542348399999999</v>
      </c>
      <c r="CB334">
        <v>2.36271349</v>
      </c>
      <c r="CC334">
        <v>0</v>
      </c>
      <c r="CD334">
        <v>1.26633956</v>
      </c>
      <c r="CE334">
        <v>1.2966537600000001</v>
      </c>
      <c r="CF334">
        <v>-0.34830556000000001</v>
      </c>
      <c r="CG334">
        <v>0.60595251999999999</v>
      </c>
      <c r="CH334">
        <v>-0.27080598</v>
      </c>
      <c r="CI334">
        <v>0.69837139000000004</v>
      </c>
      <c r="CJ334">
        <v>2.3914729999999999E-2</v>
      </c>
      <c r="CK334">
        <v>-0.35324707</v>
      </c>
      <c r="CL334">
        <v>-4.8291489999999999E-2</v>
      </c>
      <c r="CM334">
        <v>0.58076517999999999</v>
      </c>
      <c r="CN334">
        <v>0.72541518999999999</v>
      </c>
      <c r="CO334">
        <v>-0.20022939000000001</v>
      </c>
      <c r="CP334">
        <v>-0.43475793000000001</v>
      </c>
      <c r="CQ334">
        <v>0.34422587999999998</v>
      </c>
      <c r="CR334">
        <v>-0.48495226000000002</v>
      </c>
      <c r="CS334">
        <v>0.18250256000000001</v>
      </c>
      <c r="CT334">
        <v>-0.16623276000000001</v>
      </c>
      <c r="CU334">
        <v>-9.4743999999999995E-2</v>
      </c>
      <c r="CV334">
        <v>-1.1689752</v>
      </c>
      <c r="CW334">
        <v>-0.52188942000000005</v>
      </c>
      <c r="CX334">
        <v>0.65815442999999996</v>
      </c>
      <c r="CY334">
        <v>9.3649330000000003E-2</v>
      </c>
      <c r="CZ334">
        <v>-0.16819777</v>
      </c>
      <c r="DA334">
        <v>-0.25450494000000001</v>
      </c>
      <c r="DB334">
        <v>0.25513289</v>
      </c>
      <c r="DC334">
        <v>2.5920289999999999E-2</v>
      </c>
      <c r="DD334">
        <v>-2.5292350000000002E-2</v>
      </c>
      <c r="DE334">
        <v>0.26950531</v>
      </c>
      <c r="DF334">
        <v>-0.26887736000000001</v>
      </c>
      <c r="DG334">
        <v>0.1029841</v>
      </c>
      <c r="DH334">
        <v>-0.10235616</v>
      </c>
      <c r="DI334">
        <v>-0.19042195000000001</v>
      </c>
      <c r="DJ334">
        <v>7.7531719999999998E-2</v>
      </c>
      <c r="DK334">
        <v>-0.19522661999999999</v>
      </c>
      <c r="DL334">
        <v>-0.13095082</v>
      </c>
      <c r="DM334">
        <v>-6.0513240000000003E-2</v>
      </c>
      <c r="DN334">
        <v>0.50020885000000004</v>
      </c>
      <c r="DO334">
        <v>0.35778246000000002</v>
      </c>
      <c r="DP334">
        <v>-0.64273818000000005</v>
      </c>
      <c r="DQ334">
        <v>0.94671483000000001</v>
      </c>
      <c r="DR334">
        <v>-0.66113116000000005</v>
      </c>
      <c r="DS334">
        <v>7.7932630000000003E-2</v>
      </c>
      <c r="DT334">
        <v>-0.79014932000000004</v>
      </c>
      <c r="DU334">
        <v>1.3610861400000001</v>
      </c>
      <c r="DV334" s="10">
        <v>-0.64824150000000003</v>
      </c>
      <c r="DW334" s="8" t="s">
        <v>1889</v>
      </c>
      <c r="DX334" t="s">
        <v>1890</v>
      </c>
      <c r="DY334" s="10" t="s">
        <v>1891</v>
      </c>
      <c r="DZ334" s="20">
        <v>34609</v>
      </c>
      <c r="EA334" s="21">
        <v>35912</v>
      </c>
      <c r="EB334" t="s">
        <v>1892</v>
      </c>
      <c r="EC334" s="22">
        <v>44450</v>
      </c>
      <c r="ED334" t="b">
        <f t="shared" si="16"/>
        <v>1</v>
      </c>
    </row>
    <row r="335" spans="1:134" x14ac:dyDescent="0.2">
      <c r="A335" s="8" t="s">
        <v>1893</v>
      </c>
      <c r="B335" s="8" t="s">
        <v>168</v>
      </c>
      <c r="C335" s="8" t="s">
        <v>399</v>
      </c>
      <c r="D335" s="2" t="s">
        <v>1894</v>
      </c>
      <c r="E335" s="4">
        <v>0.64667870237290004</v>
      </c>
      <c r="F335" s="28" t="b">
        <v>1</v>
      </c>
      <c r="G335" s="29">
        <f t="shared" si="17"/>
        <v>2.755260692648755E-3</v>
      </c>
      <c r="H335" s="5" t="b">
        <f t="shared" si="15"/>
        <v>0</v>
      </c>
      <c r="I335" s="8">
        <v>46</v>
      </c>
      <c r="J335">
        <v>0</v>
      </c>
      <c r="K335">
        <v>35</v>
      </c>
      <c r="L335">
        <v>847</v>
      </c>
      <c r="M335">
        <v>3</v>
      </c>
      <c r="N335">
        <v>4</v>
      </c>
      <c r="O335">
        <v>53.981017853117002</v>
      </c>
      <c r="P335">
        <v>4</v>
      </c>
      <c r="Q335">
        <v>1</v>
      </c>
      <c r="R335">
        <v>4</v>
      </c>
      <c r="S335" s="10">
        <v>76.400000000000006</v>
      </c>
      <c r="T335" s="8">
        <v>-0.68011238633068705</v>
      </c>
      <c r="U335">
        <v>-1.00517281761849</v>
      </c>
      <c r="V335">
        <v>1.0358994556432299</v>
      </c>
      <c r="W335">
        <v>-0.75925979771547503</v>
      </c>
      <c r="X335">
        <v>-0.60931127360194304</v>
      </c>
      <c r="Y335">
        <v>0.68524713920936597</v>
      </c>
      <c r="Z335">
        <v>0.120679599493187</v>
      </c>
      <c r="AA335">
        <v>0.71867389489572897</v>
      </c>
      <c r="AB335">
        <v>-1.4988236991813999</v>
      </c>
      <c r="AC335">
        <v>0.71996333890972197</v>
      </c>
      <c r="AD335" s="10">
        <v>0.36734945218916498</v>
      </c>
      <c r="AE335" s="8">
        <v>0</v>
      </c>
      <c r="AF335">
        <v>0</v>
      </c>
      <c r="AG335">
        <v>0</v>
      </c>
      <c r="AH335">
        <v>0</v>
      </c>
      <c r="AI335">
        <v>0</v>
      </c>
      <c r="AJ335">
        <v>0</v>
      </c>
      <c r="AK335">
        <v>0</v>
      </c>
      <c r="AL335">
        <v>0</v>
      </c>
      <c r="AM335">
        <v>0</v>
      </c>
      <c r="AN335">
        <v>0</v>
      </c>
      <c r="AO335">
        <v>0</v>
      </c>
      <c r="AP335">
        <v>0</v>
      </c>
      <c r="AQ335">
        <v>0</v>
      </c>
      <c r="AR335">
        <v>0</v>
      </c>
      <c r="AS335">
        <v>1</v>
      </c>
      <c r="AT335">
        <v>0</v>
      </c>
      <c r="AU335">
        <v>0</v>
      </c>
      <c r="AV335">
        <v>0</v>
      </c>
      <c r="AW335">
        <v>0</v>
      </c>
      <c r="AX335">
        <v>0</v>
      </c>
      <c r="AY335">
        <v>1</v>
      </c>
      <c r="AZ335">
        <v>0</v>
      </c>
      <c r="BA335">
        <v>1</v>
      </c>
      <c r="BB335">
        <v>0</v>
      </c>
      <c r="BC335">
        <v>0</v>
      </c>
      <c r="BD335">
        <v>1</v>
      </c>
      <c r="BE335">
        <v>1</v>
      </c>
      <c r="BF335">
        <v>0</v>
      </c>
      <c r="BG335">
        <v>0</v>
      </c>
      <c r="BH335">
        <v>0</v>
      </c>
      <c r="BI335">
        <v>0</v>
      </c>
      <c r="BJ335">
        <v>0</v>
      </c>
      <c r="BK335">
        <v>0</v>
      </c>
      <c r="BL335">
        <v>1</v>
      </c>
      <c r="BM335">
        <v>1</v>
      </c>
      <c r="BN335">
        <v>0</v>
      </c>
      <c r="BO335">
        <v>0</v>
      </c>
      <c r="BP335">
        <v>0</v>
      </c>
      <c r="BQ335">
        <v>1</v>
      </c>
      <c r="BR335">
        <v>0</v>
      </c>
      <c r="BS335">
        <v>0</v>
      </c>
      <c r="BT335" s="10">
        <v>0</v>
      </c>
      <c r="BU335">
        <v>-4.2648743800000002</v>
      </c>
      <c r="BV335">
        <v>0.17994256</v>
      </c>
      <c r="BW335">
        <v>2.5512239999999999E-2</v>
      </c>
      <c r="BX335">
        <v>1.7140852600000001</v>
      </c>
      <c r="BY335">
        <v>1.2451467300000001</v>
      </c>
      <c r="BZ335">
        <v>4.38303536</v>
      </c>
      <c r="CA335">
        <v>1.0542348399999999</v>
      </c>
      <c r="CB335">
        <v>2.36271349</v>
      </c>
      <c r="CC335">
        <v>0</v>
      </c>
      <c r="CD335">
        <v>1.26633956</v>
      </c>
      <c r="CE335">
        <v>1.2966537600000001</v>
      </c>
      <c r="CF335">
        <v>-0.34830556000000001</v>
      </c>
      <c r="CG335">
        <v>0.60595251999999999</v>
      </c>
      <c r="CH335">
        <v>-0.27080598</v>
      </c>
      <c r="CI335">
        <v>0.69837139000000004</v>
      </c>
      <c r="CJ335">
        <v>2.3914729999999999E-2</v>
      </c>
      <c r="CK335">
        <v>-0.35324707</v>
      </c>
      <c r="CL335">
        <v>-4.8291489999999999E-2</v>
      </c>
      <c r="CM335">
        <v>0.58076517999999999</v>
      </c>
      <c r="CN335">
        <v>0.72541518999999999</v>
      </c>
      <c r="CO335">
        <v>-0.20022939000000001</v>
      </c>
      <c r="CP335">
        <v>-0.43475793000000001</v>
      </c>
      <c r="CQ335">
        <v>0.34422587999999998</v>
      </c>
      <c r="CR335">
        <v>-0.48495226000000002</v>
      </c>
      <c r="CS335">
        <v>0.18250256000000001</v>
      </c>
      <c r="CT335">
        <v>-0.16623276000000001</v>
      </c>
      <c r="CU335">
        <v>-9.4743999999999995E-2</v>
      </c>
      <c r="CV335">
        <v>-1.1689752</v>
      </c>
      <c r="CW335">
        <v>-0.52188942000000005</v>
      </c>
      <c r="CX335">
        <v>0.65815442999999996</v>
      </c>
      <c r="CY335">
        <v>9.3649330000000003E-2</v>
      </c>
      <c r="CZ335">
        <v>-0.16819777</v>
      </c>
      <c r="DA335">
        <v>-0.25450494000000001</v>
      </c>
      <c r="DB335">
        <v>0.25513289</v>
      </c>
      <c r="DC335">
        <v>2.5920289999999999E-2</v>
      </c>
      <c r="DD335">
        <v>-2.5292350000000002E-2</v>
      </c>
      <c r="DE335">
        <v>0.26950531</v>
      </c>
      <c r="DF335">
        <v>-0.26887736000000001</v>
      </c>
      <c r="DG335">
        <v>0.1029841</v>
      </c>
      <c r="DH335">
        <v>-0.10235616</v>
      </c>
      <c r="DI335">
        <v>-0.19042195000000001</v>
      </c>
      <c r="DJ335">
        <v>7.7531719999999998E-2</v>
      </c>
      <c r="DK335">
        <v>-0.19522661999999999</v>
      </c>
      <c r="DL335">
        <v>-0.13095082</v>
      </c>
      <c r="DM335">
        <v>-6.0513240000000003E-2</v>
      </c>
      <c r="DN335">
        <v>0.50020885000000004</v>
      </c>
      <c r="DO335">
        <v>0.35778246000000002</v>
      </c>
      <c r="DP335">
        <v>-0.64273818000000005</v>
      </c>
      <c r="DQ335">
        <v>0.94671483000000001</v>
      </c>
      <c r="DR335">
        <v>-0.66113116000000005</v>
      </c>
      <c r="DS335">
        <v>7.7932630000000003E-2</v>
      </c>
      <c r="DT335">
        <v>-0.79014932000000004</v>
      </c>
      <c r="DU335">
        <v>1.3610861400000001</v>
      </c>
      <c r="DV335" s="10">
        <v>-0.64824150000000003</v>
      </c>
      <c r="DW335" s="8" t="s">
        <v>1895</v>
      </c>
      <c r="DX335" t="s">
        <v>1896</v>
      </c>
      <c r="DY335" s="10" t="s">
        <v>1897</v>
      </c>
      <c r="DZ335" s="20">
        <v>35194</v>
      </c>
      <c r="EA335" s="21">
        <v>39065</v>
      </c>
      <c r="EB335" t="s">
        <v>1898</v>
      </c>
      <c r="EC335" s="22">
        <v>44185</v>
      </c>
      <c r="ED335" t="b">
        <f t="shared" si="16"/>
        <v>0</v>
      </c>
    </row>
    <row r="336" spans="1:134" x14ac:dyDescent="0.2">
      <c r="A336" s="8" t="s">
        <v>1899</v>
      </c>
      <c r="B336" s="8" t="s">
        <v>119</v>
      </c>
      <c r="C336" s="8" t="s">
        <v>181</v>
      </c>
      <c r="D336" s="2" t="s">
        <v>1900</v>
      </c>
      <c r="E336" s="4">
        <v>0.63680522907679704</v>
      </c>
      <c r="F336" s="28" t="b">
        <v>1</v>
      </c>
      <c r="G336" s="29">
        <f t="shared" si="17"/>
        <v>7.778532339457402E-5</v>
      </c>
      <c r="H336" s="5" t="b">
        <f t="shared" si="15"/>
        <v>0</v>
      </c>
      <c r="I336" s="8">
        <v>35</v>
      </c>
      <c r="J336">
        <v>1</v>
      </c>
      <c r="K336">
        <v>31</v>
      </c>
      <c r="L336">
        <v>1402</v>
      </c>
      <c r="M336">
        <v>1</v>
      </c>
      <c r="N336">
        <v>5</v>
      </c>
      <c r="O336">
        <v>2.5692812050653799</v>
      </c>
      <c r="P336">
        <v>2</v>
      </c>
      <c r="Q336">
        <v>5</v>
      </c>
      <c r="R336">
        <v>5</v>
      </c>
      <c r="S336" s="10">
        <v>79.3</v>
      </c>
      <c r="T336" s="8">
        <v>-1.7134323103137701</v>
      </c>
      <c r="U336">
        <v>7.5957643648752104E-3</v>
      </c>
      <c r="V336">
        <v>0.51908026979067101</v>
      </c>
      <c r="W336">
        <v>-0.112267700722378</v>
      </c>
      <c r="X336">
        <v>-1.2456676951183301</v>
      </c>
      <c r="Y336">
        <v>1.38181348148064</v>
      </c>
      <c r="Z336">
        <v>-1.6484340127775099</v>
      </c>
      <c r="AA336">
        <v>-0.70092886045385905</v>
      </c>
      <c r="AB336">
        <v>1.4079858992310099</v>
      </c>
      <c r="AC336">
        <v>1.42236659638262</v>
      </c>
      <c r="AD336" s="10">
        <v>0.99308420187995905</v>
      </c>
      <c r="AE336" s="8">
        <v>0</v>
      </c>
      <c r="AF336">
        <v>0</v>
      </c>
      <c r="AG336">
        <v>0</v>
      </c>
      <c r="AH336">
        <v>0</v>
      </c>
      <c r="AI336">
        <v>0</v>
      </c>
      <c r="AJ336">
        <v>1</v>
      </c>
      <c r="AK336">
        <v>0</v>
      </c>
      <c r="AL336">
        <v>0</v>
      </c>
      <c r="AM336">
        <v>0</v>
      </c>
      <c r="AN336">
        <v>0</v>
      </c>
      <c r="AO336">
        <v>0</v>
      </c>
      <c r="AP336">
        <v>0</v>
      </c>
      <c r="AQ336">
        <v>0</v>
      </c>
      <c r="AR336">
        <v>0</v>
      </c>
      <c r="AS336">
        <v>0</v>
      </c>
      <c r="AT336">
        <v>0</v>
      </c>
      <c r="AU336">
        <v>0</v>
      </c>
      <c r="AV336">
        <v>0</v>
      </c>
      <c r="AW336">
        <v>0</v>
      </c>
      <c r="AX336">
        <v>0</v>
      </c>
      <c r="AY336">
        <v>0</v>
      </c>
      <c r="AZ336">
        <v>1</v>
      </c>
      <c r="BA336">
        <v>1</v>
      </c>
      <c r="BB336">
        <v>0</v>
      </c>
      <c r="BC336">
        <v>1</v>
      </c>
      <c r="BD336">
        <v>0</v>
      </c>
      <c r="BE336">
        <v>0</v>
      </c>
      <c r="BF336">
        <v>1</v>
      </c>
      <c r="BG336">
        <v>0</v>
      </c>
      <c r="BH336">
        <v>0</v>
      </c>
      <c r="BI336">
        <v>0</v>
      </c>
      <c r="BJ336">
        <v>1</v>
      </c>
      <c r="BK336">
        <v>0</v>
      </c>
      <c r="BL336">
        <v>0</v>
      </c>
      <c r="BM336">
        <v>0</v>
      </c>
      <c r="BN336">
        <v>1</v>
      </c>
      <c r="BO336">
        <v>0</v>
      </c>
      <c r="BP336">
        <v>0</v>
      </c>
      <c r="BQ336">
        <v>0</v>
      </c>
      <c r="BR336">
        <v>0</v>
      </c>
      <c r="BS336">
        <v>0</v>
      </c>
      <c r="BT336" s="10">
        <v>1</v>
      </c>
      <c r="BU336">
        <v>-4.2648743800000002</v>
      </c>
      <c r="BV336">
        <v>0.17994256</v>
      </c>
      <c r="BW336">
        <v>2.5512239999999999E-2</v>
      </c>
      <c r="BX336">
        <v>1.7140852600000001</v>
      </c>
      <c r="BY336">
        <v>1.2451467300000001</v>
      </c>
      <c r="BZ336">
        <v>4.38303536</v>
      </c>
      <c r="CA336">
        <v>1.0542348399999999</v>
      </c>
      <c r="CB336">
        <v>2.36271349</v>
      </c>
      <c r="CC336">
        <v>0</v>
      </c>
      <c r="CD336">
        <v>1.26633956</v>
      </c>
      <c r="CE336">
        <v>1.2966537600000001</v>
      </c>
      <c r="CF336">
        <v>-0.34830556000000001</v>
      </c>
      <c r="CG336">
        <v>0.60595251999999999</v>
      </c>
      <c r="CH336">
        <v>-0.27080598</v>
      </c>
      <c r="CI336">
        <v>0.69837139000000004</v>
      </c>
      <c r="CJ336">
        <v>2.3914729999999999E-2</v>
      </c>
      <c r="CK336">
        <v>-0.35324707</v>
      </c>
      <c r="CL336">
        <v>-4.8291489999999999E-2</v>
      </c>
      <c r="CM336">
        <v>0.58076517999999999</v>
      </c>
      <c r="CN336">
        <v>0.72541518999999999</v>
      </c>
      <c r="CO336">
        <v>-0.20022939000000001</v>
      </c>
      <c r="CP336">
        <v>-0.43475793000000001</v>
      </c>
      <c r="CQ336">
        <v>0.34422587999999998</v>
      </c>
      <c r="CR336">
        <v>-0.48495226000000002</v>
      </c>
      <c r="CS336">
        <v>0.18250256000000001</v>
      </c>
      <c r="CT336">
        <v>-0.16623276000000001</v>
      </c>
      <c r="CU336">
        <v>-9.4743999999999995E-2</v>
      </c>
      <c r="CV336">
        <v>-1.1689752</v>
      </c>
      <c r="CW336">
        <v>-0.52188942000000005</v>
      </c>
      <c r="CX336">
        <v>0.65815442999999996</v>
      </c>
      <c r="CY336">
        <v>9.3649330000000003E-2</v>
      </c>
      <c r="CZ336">
        <v>-0.16819777</v>
      </c>
      <c r="DA336">
        <v>-0.25450494000000001</v>
      </c>
      <c r="DB336">
        <v>0.25513289</v>
      </c>
      <c r="DC336">
        <v>2.5920289999999999E-2</v>
      </c>
      <c r="DD336">
        <v>-2.5292350000000002E-2</v>
      </c>
      <c r="DE336">
        <v>0.26950531</v>
      </c>
      <c r="DF336">
        <v>-0.26887736000000001</v>
      </c>
      <c r="DG336">
        <v>0.1029841</v>
      </c>
      <c r="DH336">
        <v>-0.10235616</v>
      </c>
      <c r="DI336">
        <v>-0.19042195000000001</v>
      </c>
      <c r="DJ336">
        <v>7.7531719999999998E-2</v>
      </c>
      <c r="DK336">
        <v>-0.19522661999999999</v>
      </c>
      <c r="DL336">
        <v>-0.13095082</v>
      </c>
      <c r="DM336">
        <v>-6.0513240000000003E-2</v>
      </c>
      <c r="DN336">
        <v>0.50020885000000004</v>
      </c>
      <c r="DO336">
        <v>0.35778246000000002</v>
      </c>
      <c r="DP336">
        <v>-0.64273818000000005</v>
      </c>
      <c r="DQ336">
        <v>0.94671483000000001</v>
      </c>
      <c r="DR336">
        <v>-0.66113116000000005</v>
      </c>
      <c r="DS336">
        <v>7.7932630000000003E-2</v>
      </c>
      <c r="DT336">
        <v>-0.79014932000000004</v>
      </c>
      <c r="DU336">
        <v>1.3610861400000001</v>
      </c>
      <c r="DV336" s="10">
        <v>-0.64824150000000003</v>
      </c>
      <c r="DW336" s="8" t="s">
        <v>1901</v>
      </c>
      <c r="DX336" t="s">
        <v>1902</v>
      </c>
      <c r="DY336" s="10" t="s">
        <v>1116</v>
      </c>
      <c r="DZ336" s="20">
        <v>35482</v>
      </c>
      <c r="EA336" s="21">
        <v>36547</v>
      </c>
      <c r="EB336" t="s">
        <v>1903</v>
      </c>
      <c r="EC336" s="22">
        <v>44064</v>
      </c>
      <c r="ED336" t="b">
        <f t="shared" si="16"/>
        <v>0</v>
      </c>
    </row>
    <row r="337" spans="1:134" x14ac:dyDescent="0.2">
      <c r="A337" s="8" t="s">
        <v>1904</v>
      </c>
      <c r="B337" s="8" t="s">
        <v>127</v>
      </c>
      <c r="C337" s="8" t="s">
        <v>147</v>
      </c>
      <c r="D337" s="2" t="s">
        <v>1905</v>
      </c>
      <c r="E337" s="4">
        <v>0.57163439205950195</v>
      </c>
      <c r="F337" s="28" t="b">
        <v>0</v>
      </c>
      <c r="G337" s="29">
        <f t="shared" si="17"/>
        <v>0.98684069181078637</v>
      </c>
      <c r="H337" s="5" t="b">
        <f t="shared" si="15"/>
        <v>1</v>
      </c>
      <c r="I337" s="8">
        <v>69</v>
      </c>
      <c r="J337">
        <v>0</v>
      </c>
      <c r="K337">
        <v>36</v>
      </c>
      <c r="L337">
        <v>647</v>
      </c>
      <c r="M337">
        <v>7</v>
      </c>
      <c r="N337">
        <v>3</v>
      </c>
      <c r="O337">
        <v>95.625529363084596</v>
      </c>
      <c r="P337">
        <v>3</v>
      </c>
      <c r="Q337">
        <v>5</v>
      </c>
      <c r="R337">
        <v>3</v>
      </c>
      <c r="S337" s="10">
        <v>76.400000000000006</v>
      </c>
      <c r="T337" s="8">
        <v>1.48046563654304</v>
      </c>
      <c r="U337">
        <v>-1.00517281761849</v>
      </c>
      <c r="V337">
        <v>1.1651042521063699</v>
      </c>
      <c r="W337">
        <v>-0.99241010293821197</v>
      </c>
      <c r="X337">
        <v>0.66340156943083595</v>
      </c>
      <c r="Y337">
        <v>-1.13192030619081E-2</v>
      </c>
      <c r="Z337">
        <v>1.5536962021610801</v>
      </c>
      <c r="AA337">
        <v>8.8725172209350497E-3</v>
      </c>
      <c r="AB337">
        <v>1.4079858992310099</v>
      </c>
      <c r="AC337">
        <v>1.7560081436822399E-2</v>
      </c>
      <c r="AD337" s="10">
        <v>0.36734945218916498</v>
      </c>
      <c r="AE337" s="8">
        <v>0</v>
      </c>
      <c r="AF337">
        <v>0</v>
      </c>
      <c r="AG337">
        <v>0</v>
      </c>
      <c r="AH337">
        <v>0</v>
      </c>
      <c r="AI337">
        <v>0</v>
      </c>
      <c r="AJ337">
        <v>1</v>
      </c>
      <c r="AK337">
        <v>0</v>
      </c>
      <c r="AL337">
        <v>0</v>
      </c>
      <c r="AM337">
        <v>0</v>
      </c>
      <c r="AN337">
        <v>0</v>
      </c>
      <c r="AO337">
        <v>0</v>
      </c>
      <c r="AP337">
        <v>0</v>
      </c>
      <c r="AQ337">
        <v>0</v>
      </c>
      <c r="AR337">
        <v>0</v>
      </c>
      <c r="AS337">
        <v>0</v>
      </c>
      <c r="AT337">
        <v>0</v>
      </c>
      <c r="AU337">
        <v>0</v>
      </c>
      <c r="AV337">
        <v>0</v>
      </c>
      <c r="AW337">
        <v>0</v>
      </c>
      <c r="AX337">
        <v>0</v>
      </c>
      <c r="AY337">
        <v>1</v>
      </c>
      <c r="AZ337">
        <v>0</v>
      </c>
      <c r="BA337">
        <v>1</v>
      </c>
      <c r="BB337">
        <v>0</v>
      </c>
      <c r="BC337">
        <v>1</v>
      </c>
      <c r="BD337">
        <v>0</v>
      </c>
      <c r="BE337">
        <v>1</v>
      </c>
      <c r="BF337">
        <v>0</v>
      </c>
      <c r="BG337">
        <v>0</v>
      </c>
      <c r="BH337">
        <v>0</v>
      </c>
      <c r="BI337">
        <v>1</v>
      </c>
      <c r="BJ337">
        <v>0</v>
      </c>
      <c r="BK337">
        <v>0</v>
      </c>
      <c r="BL337">
        <v>0</v>
      </c>
      <c r="BM337">
        <v>0</v>
      </c>
      <c r="BN337">
        <v>1</v>
      </c>
      <c r="BO337">
        <v>0</v>
      </c>
      <c r="BP337">
        <v>0</v>
      </c>
      <c r="BQ337">
        <v>1</v>
      </c>
      <c r="BR337">
        <v>0</v>
      </c>
      <c r="BS337">
        <v>0</v>
      </c>
      <c r="BT337" s="10">
        <v>0</v>
      </c>
      <c r="BU337">
        <v>-4.2648743800000002</v>
      </c>
      <c r="BV337">
        <v>0.17994256</v>
      </c>
      <c r="BW337">
        <v>2.5512239999999999E-2</v>
      </c>
      <c r="BX337">
        <v>1.7140852600000001</v>
      </c>
      <c r="BY337">
        <v>1.2451467300000001</v>
      </c>
      <c r="BZ337">
        <v>4.38303536</v>
      </c>
      <c r="CA337">
        <v>1.0542348399999999</v>
      </c>
      <c r="CB337">
        <v>2.36271349</v>
      </c>
      <c r="CC337">
        <v>0</v>
      </c>
      <c r="CD337">
        <v>1.26633956</v>
      </c>
      <c r="CE337">
        <v>1.2966537600000001</v>
      </c>
      <c r="CF337">
        <v>-0.34830556000000001</v>
      </c>
      <c r="CG337">
        <v>0.60595251999999999</v>
      </c>
      <c r="CH337">
        <v>-0.27080598</v>
      </c>
      <c r="CI337">
        <v>0.69837139000000004</v>
      </c>
      <c r="CJ337">
        <v>2.3914729999999999E-2</v>
      </c>
      <c r="CK337">
        <v>-0.35324707</v>
      </c>
      <c r="CL337">
        <v>-4.8291489999999999E-2</v>
      </c>
      <c r="CM337">
        <v>0.58076517999999999</v>
      </c>
      <c r="CN337">
        <v>0.72541518999999999</v>
      </c>
      <c r="CO337">
        <v>-0.20022939000000001</v>
      </c>
      <c r="CP337">
        <v>-0.43475793000000001</v>
      </c>
      <c r="CQ337">
        <v>0.34422587999999998</v>
      </c>
      <c r="CR337">
        <v>-0.48495226000000002</v>
      </c>
      <c r="CS337">
        <v>0.18250256000000001</v>
      </c>
      <c r="CT337">
        <v>-0.16623276000000001</v>
      </c>
      <c r="CU337">
        <v>-9.4743999999999995E-2</v>
      </c>
      <c r="CV337">
        <v>-1.1689752</v>
      </c>
      <c r="CW337">
        <v>-0.52188942000000005</v>
      </c>
      <c r="CX337">
        <v>0.65815442999999996</v>
      </c>
      <c r="CY337">
        <v>9.3649330000000003E-2</v>
      </c>
      <c r="CZ337">
        <v>-0.16819777</v>
      </c>
      <c r="DA337">
        <v>-0.25450494000000001</v>
      </c>
      <c r="DB337">
        <v>0.25513289</v>
      </c>
      <c r="DC337">
        <v>2.5920289999999999E-2</v>
      </c>
      <c r="DD337">
        <v>-2.5292350000000002E-2</v>
      </c>
      <c r="DE337">
        <v>0.26950531</v>
      </c>
      <c r="DF337">
        <v>-0.26887736000000001</v>
      </c>
      <c r="DG337">
        <v>0.1029841</v>
      </c>
      <c r="DH337">
        <v>-0.10235616</v>
      </c>
      <c r="DI337">
        <v>-0.19042195000000001</v>
      </c>
      <c r="DJ337">
        <v>7.7531719999999998E-2</v>
      </c>
      <c r="DK337">
        <v>-0.19522661999999999</v>
      </c>
      <c r="DL337">
        <v>-0.13095082</v>
      </c>
      <c r="DM337">
        <v>-6.0513240000000003E-2</v>
      </c>
      <c r="DN337">
        <v>0.50020885000000004</v>
      </c>
      <c r="DO337">
        <v>0.35778246000000002</v>
      </c>
      <c r="DP337">
        <v>-0.64273818000000005</v>
      </c>
      <c r="DQ337">
        <v>0.94671483000000001</v>
      </c>
      <c r="DR337">
        <v>-0.66113116000000005</v>
      </c>
      <c r="DS337">
        <v>7.7932630000000003E-2</v>
      </c>
      <c r="DT337">
        <v>-0.79014932000000004</v>
      </c>
      <c r="DU337">
        <v>1.3610861400000001</v>
      </c>
      <c r="DV337" s="10">
        <v>-0.64824150000000003</v>
      </c>
      <c r="DW337" s="8" t="s">
        <v>1906</v>
      </c>
      <c r="DX337" t="s">
        <v>1907</v>
      </c>
      <c r="DY337" s="10" t="s">
        <v>816</v>
      </c>
      <c r="DZ337" s="20">
        <v>36336</v>
      </c>
      <c r="EA337" s="21">
        <v>38401</v>
      </c>
      <c r="EB337" t="s">
        <v>1908</v>
      </c>
      <c r="EC337" s="22">
        <v>44719</v>
      </c>
      <c r="ED337" t="b">
        <f t="shared" si="16"/>
        <v>0</v>
      </c>
    </row>
    <row r="338" spans="1:134" x14ac:dyDescent="0.2">
      <c r="A338" s="8" t="s">
        <v>1909</v>
      </c>
      <c r="B338" s="8" t="s">
        <v>119</v>
      </c>
      <c r="C338" s="8" t="s">
        <v>147</v>
      </c>
      <c r="D338" s="2" t="s">
        <v>1910</v>
      </c>
      <c r="E338" s="4">
        <v>0.225787650272295</v>
      </c>
      <c r="F338" s="28" t="b">
        <v>0</v>
      </c>
      <c r="G338" s="29">
        <f t="shared" si="17"/>
        <v>2.8470931723870649E-3</v>
      </c>
      <c r="H338" s="5" t="b">
        <f t="shared" si="15"/>
        <v>0</v>
      </c>
      <c r="I338" s="8">
        <v>51</v>
      </c>
      <c r="J338">
        <v>0</v>
      </c>
      <c r="K338">
        <v>34</v>
      </c>
      <c r="L338">
        <v>1672</v>
      </c>
      <c r="M338">
        <v>9</v>
      </c>
      <c r="N338">
        <v>1</v>
      </c>
      <c r="O338">
        <v>14.560491802814299</v>
      </c>
      <c r="P338">
        <v>1</v>
      </c>
      <c r="Q338">
        <v>1</v>
      </c>
      <c r="R338">
        <v>1</v>
      </c>
      <c r="S338" s="10">
        <v>81.400000000000006</v>
      </c>
      <c r="T338" s="8">
        <v>-0.21042151179292001</v>
      </c>
      <c r="U338">
        <v>-1.00517281761849</v>
      </c>
      <c r="V338">
        <v>0.90669465918009495</v>
      </c>
      <c r="W338">
        <v>0.20248521132831601</v>
      </c>
      <c r="X338">
        <v>1.2997579909472201</v>
      </c>
      <c r="Y338">
        <v>-1.4044518876044501</v>
      </c>
      <c r="Z338">
        <v>-1.23580811684045</v>
      </c>
      <c r="AA338">
        <v>-1.4107302381286499</v>
      </c>
      <c r="AB338">
        <v>-1.4988236991813999</v>
      </c>
      <c r="AC338">
        <v>-1.38724643350897</v>
      </c>
      <c r="AD338" s="10">
        <v>1.44620246889743</v>
      </c>
      <c r="AE338" s="8">
        <v>0</v>
      </c>
      <c r="AF338">
        <v>0</v>
      </c>
      <c r="AG338">
        <v>0</v>
      </c>
      <c r="AH338">
        <v>0</v>
      </c>
      <c r="AI338">
        <v>0</v>
      </c>
      <c r="AJ338">
        <v>0</v>
      </c>
      <c r="AK338">
        <v>0</v>
      </c>
      <c r="AL338">
        <v>0</v>
      </c>
      <c r="AM338">
        <v>0</v>
      </c>
      <c r="AN338">
        <v>0</v>
      </c>
      <c r="AO338">
        <v>0</v>
      </c>
      <c r="AP338">
        <v>0</v>
      </c>
      <c r="AQ338">
        <v>0</v>
      </c>
      <c r="AR338">
        <v>0</v>
      </c>
      <c r="AS338">
        <v>1</v>
      </c>
      <c r="AT338">
        <v>0</v>
      </c>
      <c r="AU338">
        <v>0</v>
      </c>
      <c r="AV338">
        <v>0</v>
      </c>
      <c r="AW338">
        <v>0</v>
      </c>
      <c r="AX338">
        <v>0</v>
      </c>
      <c r="AY338">
        <v>1</v>
      </c>
      <c r="AZ338">
        <v>0</v>
      </c>
      <c r="BA338">
        <v>0</v>
      </c>
      <c r="BB338">
        <v>1</v>
      </c>
      <c r="BC338">
        <v>0</v>
      </c>
      <c r="BD338">
        <v>1</v>
      </c>
      <c r="BE338">
        <v>1</v>
      </c>
      <c r="BF338">
        <v>0</v>
      </c>
      <c r="BG338">
        <v>1</v>
      </c>
      <c r="BH338">
        <v>0</v>
      </c>
      <c r="BI338">
        <v>0</v>
      </c>
      <c r="BJ338">
        <v>0</v>
      </c>
      <c r="BK338">
        <v>0</v>
      </c>
      <c r="BL338">
        <v>0</v>
      </c>
      <c r="BM338">
        <v>0</v>
      </c>
      <c r="BN338">
        <v>0</v>
      </c>
      <c r="BO338">
        <v>1</v>
      </c>
      <c r="BP338">
        <v>0</v>
      </c>
      <c r="BQ338">
        <v>0</v>
      </c>
      <c r="BR338">
        <v>0</v>
      </c>
      <c r="BS338">
        <v>0</v>
      </c>
      <c r="BT338" s="10">
        <v>1</v>
      </c>
      <c r="BU338">
        <v>-4.2648743800000002</v>
      </c>
      <c r="BV338">
        <v>0.17994256</v>
      </c>
      <c r="BW338">
        <v>2.5512239999999999E-2</v>
      </c>
      <c r="BX338">
        <v>1.7140852600000001</v>
      </c>
      <c r="BY338">
        <v>1.2451467300000001</v>
      </c>
      <c r="BZ338">
        <v>4.38303536</v>
      </c>
      <c r="CA338">
        <v>1.0542348399999999</v>
      </c>
      <c r="CB338">
        <v>2.36271349</v>
      </c>
      <c r="CC338">
        <v>0</v>
      </c>
      <c r="CD338">
        <v>1.26633956</v>
      </c>
      <c r="CE338">
        <v>1.2966537600000001</v>
      </c>
      <c r="CF338">
        <v>-0.34830556000000001</v>
      </c>
      <c r="CG338">
        <v>0.60595251999999999</v>
      </c>
      <c r="CH338">
        <v>-0.27080598</v>
      </c>
      <c r="CI338">
        <v>0.69837139000000004</v>
      </c>
      <c r="CJ338">
        <v>2.3914729999999999E-2</v>
      </c>
      <c r="CK338">
        <v>-0.35324707</v>
      </c>
      <c r="CL338">
        <v>-4.8291489999999999E-2</v>
      </c>
      <c r="CM338">
        <v>0.58076517999999999</v>
      </c>
      <c r="CN338">
        <v>0.72541518999999999</v>
      </c>
      <c r="CO338">
        <v>-0.20022939000000001</v>
      </c>
      <c r="CP338">
        <v>-0.43475793000000001</v>
      </c>
      <c r="CQ338">
        <v>0.34422587999999998</v>
      </c>
      <c r="CR338">
        <v>-0.48495226000000002</v>
      </c>
      <c r="CS338">
        <v>0.18250256000000001</v>
      </c>
      <c r="CT338">
        <v>-0.16623276000000001</v>
      </c>
      <c r="CU338">
        <v>-9.4743999999999995E-2</v>
      </c>
      <c r="CV338">
        <v>-1.1689752</v>
      </c>
      <c r="CW338">
        <v>-0.52188942000000005</v>
      </c>
      <c r="CX338">
        <v>0.65815442999999996</v>
      </c>
      <c r="CY338">
        <v>9.3649330000000003E-2</v>
      </c>
      <c r="CZ338">
        <v>-0.16819777</v>
      </c>
      <c r="DA338">
        <v>-0.25450494000000001</v>
      </c>
      <c r="DB338">
        <v>0.25513289</v>
      </c>
      <c r="DC338">
        <v>2.5920289999999999E-2</v>
      </c>
      <c r="DD338">
        <v>-2.5292350000000002E-2</v>
      </c>
      <c r="DE338">
        <v>0.26950531</v>
      </c>
      <c r="DF338">
        <v>-0.26887736000000001</v>
      </c>
      <c r="DG338">
        <v>0.1029841</v>
      </c>
      <c r="DH338">
        <v>-0.10235616</v>
      </c>
      <c r="DI338">
        <v>-0.19042195000000001</v>
      </c>
      <c r="DJ338">
        <v>7.7531719999999998E-2</v>
      </c>
      <c r="DK338">
        <v>-0.19522661999999999</v>
      </c>
      <c r="DL338">
        <v>-0.13095082</v>
      </c>
      <c r="DM338">
        <v>-6.0513240000000003E-2</v>
      </c>
      <c r="DN338">
        <v>0.50020885000000004</v>
      </c>
      <c r="DO338">
        <v>0.35778246000000002</v>
      </c>
      <c r="DP338">
        <v>-0.64273818000000005</v>
      </c>
      <c r="DQ338">
        <v>0.94671483000000001</v>
      </c>
      <c r="DR338">
        <v>-0.66113116000000005</v>
      </c>
      <c r="DS338">
        <v>7.7932630000000003E-2</v>
      </c>
      <c r="DT338">
        <v>-0.79014932000000004</v>
      </c>
      <c r="DU338">
        <v>1.3610861400000001</v>
      </c>
      <c r="DV338" s="10">
        <v>-0.64824150000000003</v>
      </c>
      <c r="DW338" s="8" t="s">
        <v>1911</v>
      </c>
      <c r="DX338" t="s">
        <v>1912</v>
      </c>
      <c r="DY338" s="10" t="s">
        <v>675</v>
      </c>
      <c r="DZ338" s="20">
        <v>37151</v>
      </c>
      <c r="EA338" s="21">
        <v>37344</v>
      </c>
      <c r="EB338" t="s">
        <v>1913</v>
      </c>
      <c r="EC338" s="22">
        <v>43762</v>
      </c>
      <c r="ED338" t="b">
        <f t="shared" si="16"/>
        <v>1</v>
      </c>
    </row>
    <row r="339" spans="1:134" x14ac:dyDescent="0.2">
      <c r="A339" s="8" t="s">
        <v>1914</v>
      </c>
      <c r="B339" s="8" t="s">
        <v>119</v>
      </c>
      <c r="C339" s="8" t="s">
        <v>188</v>
      </c>
      <c r="D339" s="2" t="s">
        <v>1915</v>
      </c>
      <c r="E339" s="4">
        <v>0.32947313516997201</v>
      </c>
      <c r="F339" s="28" t="b">
        <v>0</v>
      </c>
      <c r="G339" s="29">
        <f t="shared" si="17"/>
        <v>5.148949578560076E-5</v>
      </c>
      <c r="H339" s="5" t="b">
        <f t="shared" si="15"/>
        <v>0</v>
      </c>
      <c r="I339" s="8">
        <v>69</v>
      </c>
      <c r="J339">
        <v>2</v>
      </c>
      <c r="K339">
        <v>17</v>
      </c>
      <c r="L339">
        <v>964</v>
      </c>
      <c r="M339">
        <v>6</v>
      </c>
      <c r="N339">
        <v>4</v>
      </c>
      <c r="O339">
        <v>6.6032342516530598</v>
      </c>
      <c r="P339">
        <v>1</v>
      </c>
      <c r="Q339">
        <v>4</v>
      </c>
      <c r="R339">
        <v>1</v>
      </c>
      <c r="S339" s="10">
        <v>74.5</v>
      </c>
      <c r="T339" s="8">
        <v>1.48046563654304</v>
      </c>
      <c r="U339">
        <v>1.0203643463482399</v>
      </c>
      <c r="V339">
        <v>-1.2897868806933099</v>
      </c>
      <c r="W339">
        <v>-0.62286686916017298</v>
      </c>
      <c r="X339">
        <v>0.34522335867264098</v>
      </c>
      <c r="Y339">
        <v>0.68524713920936597</v>
      </c>
      <c r="Z339">
        <v>-1.50962288303814</v>
      </c>
      <c r="AA339">
        <v>-1.4107302381286499</v>
      </c>
      <c r="AB339">
        <v>0.68128349962791002</v>
      </c>
      <c r="AC339">
        <v>-1.38724643350897</v>
      </c>
      <c r="AD339" s="10">
        <v>-4.2614694159977699E-2</v>
      </c>
      <c r="AE339" s="8">
        <v>0</v>
      </c>
      <c r="AF339">
        <v>0</v>
      </c>
      <c r="AG339">
        <v>0</v>
      </c>
      <c r="AH339">
        <v>0</v>
      </c>
      <c r="AI339">
        <v>0</v>
      </c>
      <c r="AJ339">
        <v>0</v>
      </c>
      <c r="AK339">
        <v>0</v>
      </c>
      <c r="AL339">
        <v>0</v>
      </c>
      <c r="AM339">
        <v>0</v>
      </c>
      <c r="AN339">
        <v>0</v>
      </c>
      <c r="AO339">
        <v>0</v>
      </c>
      <c r="AP339">
        <v>0</v>
      </c>
      <c r="AQ339">
        <v>0</v>
      </c>
      <c r="AR339">
        <v>1</v>
      </c>
      <c r="AS339">
        <v>0</v>
      </c>
      <c r="AT339">
        <v>0</v>
      </c>
      <c r="AU339">
        <v>0</v>
      </c>
      <c r="AV339">
        <v>0</v>
      </c>
      <c r="AW339">
        <v>0</v>
      </c>
      <c r="AX339">
        <v>0</v>
      </c>
      <c r="AY339">
        <v>1</v>
      </c>
      <c r="AZ339">
        <v>0</v>
      </c>
      <c r="BA339">
        <v>1</v>
      </c>
      <c r="BB339">
        <v>0</v>
      </c>
      <c r="BC339">
        <v>0</v>
      </c>
      <c r="BD339">
        <v>1</v>
      </c>
      <c r="BE339">
        <v>0</v>
      </c>
      <c r="BF339">
        <v>1</v>
      </c>
      <c r="BG339">
        <v>0</v>
      </c>
      <c r="BH339">
        <v>0</v>
      </c>
      <c r="BI339">
        <v>1</v>
      </c>
      <c r="BJ339">
        <v>0</v>
      </c>
      <c r="BK339">
        <v>0</v>
      </c>
      <c r="BL339">
        <v>0</v>
      </c>
      <c r="BM339">
        <v>0</v>
      </c>
      <c r="BN339">
        <v>0</v>
      </c>
      <c r="BO339">
        <v>1</v>
      </c>
      <c r="BP339">
        <v>0</v>
      </c>
      <c r="BQ339">
        <v>0</v>
      </c>
      <c r="BR339">
        <v>0</v>
      </c>
      <c r="BS339">
        <v>0</v>
      </c>
      <c r="BT339" s="10">
        <v>1</v>
      </c>
      <c r="BU339">
        <v>-4.2648743800000002</v>
      </c>
      <c r="BV339">
        <v>0.17994256</v>
      </c>
      <c r="BW339">
        <v>2.5512239999999999E-2</v>
      </c>
      <c r="BX339">
        <v>1.7140852600000001</v>
      </c>
      <c r="BY339">
        <v>1.2451467300000001</v>
      </c>
      <c r="BZ339">
        <v>4.38303536</v>
      </c>
      <c r="CA339">
        <v>1.0542348399999999</v>
      </c>
      <c r="CB339">
        <v>2.36271349</v>
      </c>
      <c r="CC339">
        <v>0</v>
      </c>
      <c r="CD339">
        <v>1.26633956</v>
      </c>
      <c r="CE339">
        <v>1.2966537600000001</v>
      </c>
      <c r="CF339">
        <v>-0.34830556000000001</v>
      </c>
      <c r="CG339">
        <v>0.60595251999999999</v>
      </c>
      <c r="CH339">
        <v>-0.27080598</v>
      </c>
      <c r="CI339">
        <v>0.69837139000000004</v>
      </c>
      <c r="CJ339">
        <v>2.3914729999999999E-2</v>
      </c>
      <c r="CK339">
        <v>-0.35324707</v>
      </c>
      <c r="CL339">
        <v>-4.8291489999999999E-2</v>
      </c>
      <c r="CM339">
        <v>0.58076517999999999</v>
      </c>
      <c r="CN339">
        <v>0.72541518999999999</v>
      </c>
      <c r="CO339">
        <v>-0.20022939000000001</v>
      </c>
      <c r="CP339">
        <v>-0.43475793000000001</v>
      </c>
      <c r="CQ339">
        <v>0.34422587999999998</v>
      </c>
      <c r="CR339">
        <v>-0.48495226000000002</v>
      </c>
      <c r="CS339">
        <v>0.18250256000000001</v>
      </c>
      <c r="CT339">
        <v>-0.16623276000000001</v>
      </c>
      <c r="CU339">
        <v>-9.4743999999999995E-2</v>
      </c>
      <c r="CV339">
        <v>-1.1689752</v>
      </c>
      <c r="CW339">
        <v>-0.52188942000000005</v>
      </c>
      <c r="CX339">
        <v>0.65815442999999996</v>
      </c>
      <c r="CY339">
        <v>9.3649330000000003E-2</v>
      </c>
      <c r="CZ339">
        <v>-0.16819777</v>
      </c>
      <c r="DA339">
        <v>-0.25450494000000001</v>
      </c>
      <c r="DB339">
        <v>0.25513289</v>
      </c>
      <c r="DC339">
        <v>2.5920289999999999E-2</v>
      </c>
      <c r="DD339">
        <v>-2.5292350000000002E-2</v>
      </c>
      <c r="DE339">
        <v>0.26950531</v>
      </c>
      <c r="DF339">
        <v>-0.26887736000000001</v>
      </c>
      <c r="DG339">
        <v>0.1029841</v>
      </c>
      <c r="DH339">
        <v>-0.10235616</v>
      </c>
      <c r="DI339">
        <v>-0.19042195000000001</v>
      </c>
      <c r="DJ339">
        <v>7.7531719999999998E-2</v>
      </c>
      <c r="DK339">
        <v>-0.19522661999999999</v>
      </c>
      <c r="DL339">
        <v>-0.13095082</v>
      </c>
      <c r="DM339">
        <v>-6.0513240000000003E-2</v>
      </c>
      <c r="DN339">
        <v>0.50020885000000004</v>
      </c>
      <c r="DO339">
        <v>0.35778246000000002</v>
      </c>
      <c r="DP339">
        <v>-0.64273818000000005</v>
      </c>
      <c r="DQ339">
        <v>0.94671483000000001</v>
      </c>
      <c r="DR339">
        <v>-0.66113116000000005</v>
      </c>
      <c r="DS339">
        <v>7.7932630000000003E-2</v>
      </c>
      <c r="DT339">
        <v>-0.79014932000000004</v>
      </c>
      <c r="DU339">
        <v>1.3610861400000001</v>
      </c>
      <c r="DV339" s="10">
        <v>-0.64824150000000003</v>
      </c>
      <c r="DW339" s="8" t="s">
        <v>1916</v>
      </c>
      <c r="DX339" t="s">
        <v>1917</v>
      </c>
      <c r="DY339" s="10" t="s">
        <v>348</v>
      </c>
      <c r="DZ339" s="20">
        <v>35893</v>
      </c>
      <c r="EA339" s="21">
        <v>38797</v>
      </c>
      <c r="EB339" t="s">
        <v>1229</v>
      </c>
      <c r="EC339" s="22">
        <v>43726</v>
      </c>
      <c r="ED339" t="b">
        <f t="shared" si="16"/>
        <v>1</v>
      </c>
    </row>
    <row r="340" spans="1:134" x14ac:dyDescent="0.2">
      <c r="A340" s="8" t="s">
        <v>1918</v>
      </c>
      <c r="B340" s="8" t="s">
        <v>168</v>
      </c>
      <c r="C340" s="8" t="s">
        <v>135</v>
      </c>
      <c r="D340" s="2" t="s">
        <v>1919</v>
      </c>
      <c r="E340" s="4">
        <v>0.403384990045009</v>
      </c>
      <c r="F340" s="28" t="b">
        <v>0</v>
      </c>
      <c r="G340" s="29">
        <f t="shared" si="17"/>
        <v>0.70872667638919706</v>
      </c>
      <c r="H340" s="5" t="b">
        <f t="shared" si="15"/>
        <v>1</v>
      </c>
      <c r="I340" s="8">
        <v>70</v>
      </c>
      <c r="J340">
        <v>0</v>
      </c>
      <c r="K340">
        <v>30</v>
      </c>
      <c r="L340">
        <v>1206</v>
      </c>
      <c r="M340">
        <v>9</v>
      </c>
      <c r="N340">
        <v>3</v>
      </c>
      <c r="O340">
        <v>56.692495022504801</v>
      </c>
      <c r="P340">
        <v>5</v>
      </c>
      <c r="Q340">
        <v>4</v>
      </c>
      <c r="R340">
        <v>1</v>
      </c>
      <c r="S340" s="10">
        <v>75.2</v>
      </c>
      <c r="T340" s="8">
        <v>1.5744038114505901</v>
      </c>
      <c r="U340">
        <v>-1.00517281761849</v>
      </c>
      <c r="V340">
        <v>0.38987547332752898</v>
      </c>
      <c r="W340">
        <v>-0.34075499984066099</v>
      </c>
      <c r="X340">
        <v>1.2997579909472201</v>
      </c>
      <c r="Y340">
        <v>-1.13192030619081E-2</v>
      </c>
      <c r="Z340">
        <v>0.213983414584347</v>
      </c>
      <c r="AA340">
        <v>1.4284752725705201</v>
      </c>
      <c r="AB340">
        <v>0.68128349962791002</v>
      </c>
      <c r="AC340">
        <v>-1.38724643350897</v>
      </c>
      <c r="AD340" s="10">
        <v>0.10842472817918</v>
      </c>
      <c r="AE340" s="8">
        <v>0</v>
      </c>
      <c r="AF340">
        <v>0</v>
      </c>
      <c r="AG340">
        <v>1</v>
      </c>
      <c r="AH340">
        <v>0</v>
      </c>
      <c r="AI340">
        <v>0</v>
      </c>
      <c r="AJ340">
        <v>0</v>
      </c>
      <c r="AK340">
        <v>0</v>
      </c>
      <c r="AL340">
        <v>0</v>
      </c>
      <c r="AM340">
        <v>0</v>
      </c>
      <c r="AN340">
        <v>0</v>
      </c>
      <c r="AO340">
        <v>0</v>
      </c>
      <c r="AP340">
        <v>0</v>
      </c>
      <c r="AQ340">
        <v>0</v>
      </c>
      <c r="AR340">
        <v>0</v>
      </c>
      <c r="AS340">
        <v>0</v>
      </c>
      <c r="AT340">
        <v>0</v>
      </c>
      <c r="AU340">
        <v>0</v>
      </c>
      <c r="AV340">
        <v>0</v>
      </c>
      <c r="AW340">
        <v>0</v>
      </c>
      <c r="AX340">
        <v>0</v>
      </c>
      <c r="AY340">
        <v>1</v>
      </c>
      <c r="AZ340">
        <v>0</v>
      </c>
      <c r="BA340">
        <v>0</v>
      </c>
      <c r="BB340">
        <v>1</v>
      </c>
      <c r="BC340">
        <v>1</v>
      </c>
      <c r="BD340">
        <v>0</v>
      </c>
      <c r="BE340">
        <v>1</v>
      </c>
      <c r="BF340">
        <v>0</v>
      </c>
      <c r="BG340">
        <v>0</v>
      </c>
      <c r="BH340">
        <v>1</v>
      </c>
      <c r="BI340">
        <v>0</v>
      </c>
      <c r="BJ340">
        <v>0</v>
      </c>
      <c r="BK340">
        <v>0</v>
      </c>
      <c r="BL340">
        <v>0</v>
      </c>
      <c r="BM340">
        <v>0</v>
      </c>
      <c r="BN340">
        <v>1</v>
      </c>
      <c r="BO340">
        <v>0</v>
      </c>
      <c r="BP340">
        <v>0</v>
      </c>
      <c r="BQ340">
        <v>0</v>
      </c>
      <c r="BR340">
        <v>1</v>
      </c>
      <c r="BS340">
        <v>0</v>
      </c>
      <c r="BT340" s="10">
        <v>0</v>
      </c>
      <c r="BU340">
        <v>-4.2648743800000002</v>
      </c>
      <c r="BV340">
        <v>0.17994256</v>
      </c>
      <c r="BW340">
        <v>2.5512239999999999E-2</v>
      </c>
      <c r="BX340">
        <v>1.7140852600000001</v>
      </c>
      <c r="BY340">
        <v>1.2451467300000001</v>
      </c>
      <c r="BZ340">
        <v>4.38303536</v>
      </c>
      <c r="CA340">
        <v>1.0542348399999999</v>
      </c>
      <c r="CB340">
        <v>2.36271349</v>
      </c>
      <c r="CC340">
        <v>0</v>
      </c>
      <c r="CD340">
        <v>1.26633956</v>
      </c>
      <c r="CE340">
        <v>1.2966537600000001</v>
      </c>
      <c r="CF340">
        <v>-0.34830556000000001</v>
      </c>
      <c r="CG340">
        <v>0.60595251999999999</v>
      </c>
      <c r="CH340">
        <v>-0.27080598</v>
      </c>
      <c r="CI340">
        <v>0.69837139000000004</v>
      </c>
      <c r="CJ340">
        <v>2.3914729999999999E-2</v>
      </c>
      <c r="CK340">
        <v>-0.35324707</v>
      </c>
      <c r="CL340">
        <v>-4.8291489999999999E-2</v>
      </c>
      <c r="CM340">
        <v>0.58076517999999999</v>
      </c>
      <c r="CN340">
        <v>0.72541518999999999</v>
      </c>
      <c r="CO340">
        <v>-0.20022939000000001</v>
      </c>
      <c r="CP340">
        <v>-0.43475793000000001</v>
      </c>
      <c r="CQ340">
        <v>0.34422587999999998</v>
      </c>
      <c r="CR340">
        <v>-0.48495226000000002</v>
      </c>
      <c r="CS340">
        <v>0.18250256000000001</v>
      </c>
      <c r="CT340">
        <v>-0.16623276000000001</v>
      </c>
      <c r="CU340">
        <v>-9.4743999999999995E-2</v>
      </c>
      <c r="CV340">
        <v>-1.1689752</v>
      </c>
      <c r="CW340">
        <v>-0.52188942000000005</v>
      </c>
      <c r="CX340">
        <v>0.65815442999999996</v>
      </c>
      <c r="CY340">
        <v>9.3649330000000003E-2</v>
      </c>
      <c r="CZ340">
        <v>-0.16819777</v>
      </c>
      <c r="DA340">
        <v>-0.25450494000000001</v>
      </c>
      <c r="DB340">
        <v>0.25513289</v>
      </c>
      <c r="DC340">
        <v>2.5920289999999999E-2</v>
      </c>
      <c r="DD340">
        <v>-2.5292350000000002E-2</v>
      </c>
      <c r="DE340">
        <v>0.26950531</v>
      </c>
      <c r="DF340">
        <v>-0.26887736000000001</v>
      </c>
      <c r="DG340">
        <v>0.1029841</v>
      </c>
      <c r="DH340">
        <v>-0.10235616</v>
      </c>
      <c r="DI340">
        <v>-0.19042195000000001</v>
      </c>
      <c r="DJ340">
        <v>7.7531719999999998E-2</v>
      </c>
      <c r="DK340">
        <v>-0.19522661999999999</v>
      </c>
      <c r="DL340">
        <v>-0.13095082</v>
      </c>
      <c r="DM340">
        <v>-6.0513240000000003E-2</v>
      </c>
      <c r="DN340">
        <v>0.50020885000000004</v>
      </c>
      <c r="DO340">
        <v>0.35778246000000002</v>
      </c>
      <c r="DP340">
        <v>-0.64273818000000005</v>
      </c>
      <c r="DQ340">
        <v>0.94671483000000001</v>
      </c>
      <c r="DR340">
        <v>-0.66113116000000005</v>
      </c>
      <c r="DS340">
        <v>7.7932630000000003E-2</v>
      </c>
      <c r="DT340">
        <v>-0.79014932000000004</v>
      </c>
      <c r="DU340">
        <v>1.3610861400000001</v>
      </c>
      <c r="DV340" s="10">
        <v>-0.64824150000000003</v>
      </c>
      <c r="DW340" s="8" t="s">
        <v>1920</v>
      </c>
      <c r="DX340" t="s">
        <v>1921</v>
      </c>
      <c r="DY340" s="10" t="s">
        <v>272</v>
      </c>
      <c r="DZ340" s="20">
        <v>35088</v>
      </c>
      <c r="EA340" s="21">
        <v>38838</v>
      </c>
      <c r="EB340" t="s">
        <v>1922</v>
      </c>
      <c r="EC340" s="22">
        <v>44996</v>
      </c>
      <c r="ED340" t="b">
        <f t="shared" si="16"/>
        <v>0</v>
      </c>
    </row>
    <row r="341" spans="1:134" x14ac:dyDescent="0.2">
      <c r="A341" s="8" t="s">
        <v>1923</v>
      </c>
      <c r="B341" s="8" t="s">
        <v>119</v>
      </c>
      <c r="C341" s="8" t="s">
        <v>161</v>
      </c>
      <c r="D341" s="2">
        <f>1-715-730-3511</f>
        <v>-4955</v>
      </c>
      <c r="E341" s="4">
        <v>0.53635720010104404</v>
      </c>
      <c r="F341" s="28" t="b">
        <v>0</v>
      </c>
      <c r="G341" s="29">
        <f t="shared" si="17"/>
        <v>0.55393338269348902</v>
      </c>
      <c r="H341" s="5" t="b">
        <f t="shared" si="15"/>
        <v>1</v>
      </c>
      <c r="I341" s="8">
        <v>62</v>
      </c>
      <c r="J341">
        <v>0</v>
      </c>
      <c r="K341">
        <v>19</v>
      </c>
      <c r="L341">
        <v>1763</v>
      </c>
      <c r="M341">
        <v>7</v>
      </c>
      <c r="N341">
        <v>5</v>
      </c>
      <c r="O341">
        <v>97.345266717188906</v>
      </c>
      <c r="P341">
        <v>5</v>
      </c>
      <c r="Q341">
        <v>1</v>
      </c>
      <c r="R341">
        <v>1</v>
      </c>
      <c r="S341" s="10">
        <v>70.400000000000006</v>
      </c>
      <c r="T341" s="8">
        <v>0.82289841219016902</v>
      </c>
      <c r="U341">
        <v>-1.00517281761849</v>
      </c>
      <c r="V341">
        <v>-1.03137728776702</v>
      </c>
      <c r="W341">
        <v>0.30856860020466198</v>
      </c>
      <c r="X341">
        <v>0.66340156943083595</v>
      </c>
      <c r="Y341">
        <v>1.38181348148064</v>
      </c>
      <c r="Z341">
        <v>1.61287356050444</v>
      </c>
      <c r="AA341">
        <v>1.4284752725705201</v>
      </c>
      <c r="AB341">
        <v>-1.4988236991813999</v>
      </c>
      <c r="AC341">
        <v>-1.38724643350897</v>
      </c>
      <c r="AD341" s="10">
        <v>-0.927274167860757</v>
      </c>
      <c r="AE341" s="8">
        <v>0</v>
      </c>
      <c r="AF341">
        <v>0</v>
      </c>
      <c r="AG341">
        <v>0</v>
      </c>
      <c r="AH341">
        <v>0</v>
      </c>
      <c r="AI341">
        <v>0</v>
      </c>
      <c r="AJ341">
        <v>0</v>
      </c>
      <c r="AK341">
        <v>0</v>
      </c>
      <c r="AL341">
        <v>0</v>
      </c>
      <c r="AM341">
        <v>0</v>
      </c>
      <c r="AN341">
        <v>0</v>
      </c>
      <c r="AO341">
        <v>0</v>
      </c>
      <c r="AP341">
        <v>0</v>
      </c>
      <c r="AQ341">
        <v>0</v>
      </c>
      <c r="AR341">
        <v>0</v>
      </c>
      <c r="AS341">
        <v>0</v>
      </c>
      <c r="AT341">
        <v>0</v>
      </c>
      <c r="AU341">
        <v>0</v>
      </c>
      <c r="AV341">
        <v>0</v>
      </c>
      <c r="AW341">
        <v>1</v>
      </c>
      <c r="AX341">
        <v>0</v>
      </c>
      <c r="AY341">
        <v>0</v>
      </c>
      <c r="AZ341">
        <v>1</v>
      </c>
      <c r="BA341">
        <v>0</v>
      </c>
      <c r="BB341">
        <v>1</v>
      </c>
      <c r="BC341">
        <v>1</v>
      </c>
      <c r="BD341">
        <v>0</v>
      </c>
      <c r="BE341">
        <v>1</v>
      </c>
      <c r="BF341">
        <v>0</v>
      </c>
      <c r="BG341">
        <v>1</v>
      </c>
      <c r="BH341">
        <v>0</v>
      </c>
      <c r="BI341">
        <v>0</v>
      </c>
      <c r="BJ341">
        <v>0</v>
      </c>
      <c r="BK341">
        <v>0</v>
      </c>
      <c r="BL341">
        <v>0</v>
      </c>
      <c r="BM341">
        <v>1</v>
      </c>
      <c r="BN341">
        <v>0</v>
      </c>
      <c r="BO341">
        <v>0</v>
      </c>
      <c r="BP341">
        <v>0</v>
      </c>
      <c r="BQ341">
        <v>1</v>
      </c>
      <c r="BR341">
        <v>0</v>
      </c>
      <c r="BS341">
        <v>0</v>
      </c>
      <c r="BT341" s="10">
        <v>0</v>
      </c>
      <c r="BU341">
        <v>-4.2648743800000002</v>
      </c>
      <c r="BV341">
        <v>0.17994256</v>
      </c>
      <c r="BW341">
        <v>2.5512239999999999E-2</v>
      </c>
      <c r="BX341">
        <v>1.7140852600000001</v>
      </c>
      <c r="BY341">
        <v>1.2451467300000001</v>
      </c>
      <c r="BZ341">
        <v>4.38303536</v>
      </c>
      <c r="CA341">
        <v>1.0542348399999999</v>
      </c>
      <c r="CB341">
        <v>2.36271349</v>
      </c>
      <c r="CC341">
        <v>0</v>
      </c>
      <c r="CD341">
        <v>1.26633956</v>
      </c>
      <c r="CE341">
        <v>1.2966537600000001</v>
      </c>
      <c r="CF341">
        <v>-0.34830556000000001</v>
      </c>
      <c r="CG341">
        <v>0.60595251999999999</v>
      </c>
      <c r="CH341">
        <v>-0.27080598</v>
      </c>
      <c r="CI341">
        <v>0.69837139000000004</v>
      </c>
      <c r="CJ341">
        <v>2.3914729999999999E-2</v>
      </c>
      <c r="CK341">
        <v>-0.35324707</v>
      </c>
      <c r="CL341">
        <v>-4.8291489999999999E-2</v>
      </c>
      <c r="CM341">
        <v>0.58076517999999999</v>
      </c>
      <c r="CN341">
        <v>0.72541518999999999</v>
      </c>
      <c r="CO341">
        <v>-0.20022939000000001</v>
      </c>
      <c r="CP341">
        <v>-0.43475793000000001</v>
      </c>
      <c r="CQ341">
        <v>0.34422587999999998</v>
      </c>
      <c r="CR341">
        <v>-0.48495226000000002</v>
      </c>
      <c r="CS341">
        <v>0.18250256000000001</v>
      </c>
      <c r="CT341">
        <v>-0.16623276000000001</v>
      </c>
      <c r="CU341">
        <v>-9.4743999999999995E-2</v>
      </c>
      <c r="CV341">
        <v>-1.1689752</v>
      </c>
      <c r="CW341">
        <v>-0.52188942000000005</v>
      </c>
      <c r="CX341">
        <v>0.65815442999999996</v>
      </c>
      <c r="CY341">
        <v>9.3649330000000003E-2</v>
      </c>
      <c r="CZ341">
        <v>-0.16819777</v>
      </c>
      <c r="DA341">
        <v>-0.25450494000000001</v>
      </c>
      <c r="DB341">
        <v>0.25513289</v>
      </c>
      <c r="DC341">
        <v>2.5920289999999999E-2</v>
      </c>
      <c r="DD341">
        <v>-2.5292350000000002E-2</v>
      </c>
      <c r="DE341">
        <v>0.26950531</v>
      </c>
      <c r="DF341">
        <v>-0.26887736000000001</v>
      </c>
      <c r="DG341">
        <v>0.1029841</v>
      </c>
      <c r="DH341">
        <v>-0.10235616</v>
      </c>
      <c r="DI341">
        <v>-0.19042195000000001</v>
      </c>
      <c r="DJ341">
        <v>7.7531719999999998E-2</v>
      </c>
      <c r="DK341">
        <v>-0.19522661999999999</v>
      </c>
      <c r="DL341">
        <v>-0.13095082</v>
      </c>
      <c r="DM341">
        <v>-6.0513240000000003E-2</v>
      </c>
      <c r="DN341">
        <v>0.50020885000000004</v>
      </c>
      <c r="DO341">
        <v>0.35778246000000002</v>
      </c>
      <c r="DP341">
        <v>-0.64273818000000005</v>
      </c>
      <c r="DQ341">
        <v>0.94671483000000001</v>
      </c>
      <c r="DR341">
        <v>-0.66113116000000005</v>
      </c>
      <c r="DS341">
        <v>7.7932630000000003E-2</v>
      </c>
      <c r="DT341">
        <v>-0.79014932000000004</v>
      </c>
      <c r="DU341">
        <v>1.3610861400000001</v>
      </c>
      <c r="DV341" s="10">
        <v>-0.64824150000000003</v>
      </c>
      <c r="DW341" s="8" t="s">
        <v>1924</v>
      </c>
      <c r="DX341" t="s">
        <v>1925</v>
      </c>
      <c r="DY341" s="10" t="s">
        <v>396</v>
      </c>
      <c r="DZ341" s="20">
        <v>36408</v>
      </c>
      <c r="EA341" s="21">
        <v>38544</v>
      </c>
      <c r="EB341" t="s">
        <v>1926</v>
      </c>
      <c r="EC341" s="22">
        <v>44702</v>
      </c>
      <c r="ED341" t="b">
        <f t="shared" si="16"/>
        <v>0</v>
      </c>
    </row>
    <row r="342" spans="1:134" x14ac:dyDescent="0.2">
      <c r="A342" s="8" t="s">
        <v>1927</v>
      </c>
      <c r="B342" s="8" t="s">
        <v>127</v>
      </c>
      <c r="C342" s="8" t="s">
        <v>188</v>
      </c>
      <c r="D342" s="2" t="s">
        <v>1928</v>
      </c>
      <c r="E342" s="4">
        <v>0.33677004620365297</v>
      </c>
      <c r="F342" s="28" t="b">
        <v>0</v>
      </c>
      <c r="G342" s="29">
        <f t="shared" si="17"/>
        <v>5.5518654538534544E-2</v>
      </c>
      <c r="H342" s="5" t="b">
        <f t="shared" si="15"/>
        <v>0</v>
      </c>
      <c r="I342" s="8">
        <v>52</v>
      </c>
      <c r="J342">
        <v>1</v>
      </c>
      <c r="K342">
        <v>34</v>
      </c>
      <c r="L342">
        <v>936</v>
      </c>
      <c r="M342">
        <v>9</v>
      </c>
      <c r="N342">
        <v>2</v>
      </c>
      <c r="O342">
        <v>1.5183564351602601</v>
      </c>
      <c r="P342">
        <v>3</v>
      </c>
      <c r="Q342">
        <v>4</v>
      </c>
      <c r="R342">
        <v>4</v>
      </c>
      <c r="S342" s="10">
        <v>71.8</v>
      </c>
      <c r="T342" s="8">
        <v>-0.116483336885366</v>
      </c>
      <c r="U342">
        <v>7.5957643648752104E-3</v>
      </c>
      <c r="V342">
        <v>0.90669465918009495</v>
      </c>
      <c r="W342">
        <v>-0.65550791189135604</v>
      </c>
      <c r="X342">
        <v>1.2997579909472201</v>
      </c>
      <c r="Y342">
        <v>-0.70788554533318204</v>
      </c>
      <c r="Z342">
        <v>-1.6845970649739199</v>
      </c>
      <c r="AA342">
        <v>8.8725172209350497E-3</v>
      </c>
      <c r="AB342">
        <v>0.68128349962791002</v>
      </c>
      <c r="AC342">
        <v>0.71996333890972197</v>
      </c>
      <c r="AD342" s="10">
        <v>-0.62519532318244297</v>
      </c>
      <c r="AE342" s="8">
        <v>0</v>
      </c>
      <c r="AF342">
        <v>0</v>
      </c>
      <c r="AG342">
        <v>0</v>
      </c>
      <c r="AH342">
        <v>0</v>
      </c>
      <c r="AI342">
        <v>0</v>
      </c>
      <c r="AJ342">
        <v>0</v>
      </c>
      <c r="AK342">
        <v>0</v>
      </c>
      <c r="AL342">
        <v>0</v>
      </c>
      <c r="AM342">
        <v>0</v>
      </c>
      <c r="AN342">
        <v>0</v>
      </c>
      <c r="AO342">
        <v>0</v>
      </c>
      <c r="AP342">
        <v>0</v>
      </c>
      <c r="AQ342">
        <v>0</v>
      </c>
      <c r="AR342">
        <v>1</v>
      </c>
      <c r="AS342">
        <v>0</v>
      </c>
      <c r="AT342">
        <v>0</v>
      </c>
      <c r="AU342">
        <v>0</v>
      </c>
      <c r="AV342">
        <v>0</v>
      </c>
      <c r="AW342">
        <v>0</v>
      </c>
      <c r="AX342">
        <v>0</v>
      </c>
      <c r="AY342">
        <v>1</v>
      </c>
      <c r="AZ342">
        <v>0</v>
      </c>
      <c r="BA342">
        <v>1</v>
      </c>
      <c r="BB342">
        <v>0</v>
      </c>
      <c r="BC342">
        <v>0</v>
      </c>
      <c r="BD342">
        <v>1</v>
      </c>
      <c r="BE342">
        <v>0</v>
      </c>
      <c r="BF342">
        <v>1</v>
      </c>
      <c r="BG342">
        <v>0</v>
      </c>
      <c r="BH342">
        <v>0</v>
      </c>
      <c r="BI342">
        <v>1</v>
      </c>
      <c r="BJ342">
        <v>0</v>
      </c>
      <c r="BK342">
        <v>0</v>
      </c>
      <c r="BL342">
        <v>0</v>
      </c>
      <c r="BM342">
        <v>0</v>
      </c>
      <c r="BN342">
        <v>0</v>
      </c>
      <c r="BO342">
        <v>0</v>
      </c>
      <c r="BP342">
        <v>1</v>
      </c>
      <c r="BQ342">
        <v>0</v>
      </c>
      <c r="BR342">
        <v>0</v>
      </c>
      <c r="BS342">
        <v>0</v>
      </c>
      <c r="BT342" s="10">
        <v>1</v>
      </c>
      <c r="BU342">
        <v>-4.2648743800000002</v>
      </c>
      <c r="BV342">
        <v>0.17994256</v>
      </c>
      <c r="BW342">
        <v>2.5512239999999999E-2</v>
      </c>
      <c r="BX342">
        <v>1.7140852600000001</v>
      </c>
      <c r="BY342">
        <v>1.2451467300000001</v>
      </c>
      <c r="BZ342">
        <v>4.38303536</v>
      </c>
      <c r="CA342">
        <v>1.0542348399999999</v>
      </c>
      <c r="CB342">
        <v>2.36271349</v>
      </c>
      <c r="CC342">
        <v>0</v>
      </c>
      <c r="CD342">
        <v>1.26633956</v>
      </c>
      <c r="CE342">
        <v>1.2966537600000001</v>
      </c>
      <c r="CF342">
        <v>-0.34830556000000001</v>
      </c>
      <c r="CG342">
        <v>0.60595251999999999</v>
      </c>
      <c r="CH342">
        <v>-0.27080598</v>
      </c>
      <c r="CI342">
        <v>0.69837139000000004</v>
      </c>
      <c r="CJ342">
        <v>2.3914729999999999E-2</v>
      </c>
      <c r="CK342">
        <v>-0.35324707</v>
      </c>
      <c r="CL342">
        <v>-4.8291489999999999E-2</v>
      </c>
      <c r="CM342">
        <v>0.58076517999999999</v>
      </c>
      <c r="CN342">
        <v>0.72541518999999999</v>
      </c>
      <c r="CO342">
        <v>-0.20022939000000001</v>
      </c>
      <c r="CP342">
        <v>-0.43475793000000001</v>
      </c>
      <c r="CQ342">
        <v>0.34422587999999998</v>
      </c>
      <c r="CR342">
        <v>-0.48495226000000002</v>
      </c>
      <c r="CS342">
        <v>0.18250256000000001</v>
      </c>
      <c r="CT342">
        <v>-0.16623276000000001</v>
      </c>
      <c r="CU342">
        <v>-9.4743999999999995E-2</v>
      </c>
      <c r="CV342">
        <v>-1.1689752</v>
      </c>
      <c r="CW342">
        <v>-0.52188942000000005</v>
      </c>
      <c r="CX342">
        <v>0.65815442999999996</v>
      </c>
      <c r="CY342">
        <v>9.3649330000000003E-2</v>
      </c>
      <c r="CZ342">
        <v>-0.16819777</v>
      </c>
      <c r="DA342">
        <v>-0.25450494000000001</v>
      </c>
      <c r="DB342">
        <v>0.25513289</v>
      </c>
      <c r="DC342">
        <v>2.5920289999999999E-2</v>
      </c>
      <c r="DD342">
        <v>-2.5292350000000002E-2</v>
      </c>
      <c r="DE342">
        <v>0.26950531</v>
      </c>
      <c r="DF342">
        <v>-0.26887736000000001</v>
      </c>
      <c r="DG342">
        <v>0.1029841</v>
      </c>
      <c r="DH342">
        <v>-0.10235616</v>
      </c>
      <c r="DI342">
        <v>-0.19042195000000001</v>
      </c>
      <c r="DJ342">
        <v>7.7531719999999998E-2</v>
      </c>
      <c r="DK342">
        <v>-0.19522661999999999</v>
      </c>
      <c r="DL342">
        <v>-0.13095082</v>
      </c>
      <c r="DM342">
        <v>-6.0513240000000003E-2</v>
      </c>
      <c r="DN342">
        <v>0.50020885000000004</v>
      </c>
      <c r="DO342">
        <v>0.35778246000000002</v>
      </c>
      <c r="DP342">
        <v>-0.64273818000000005</v>
      </c>
      <c r="DQ342">
        <v>0.94671483000000001</v>
      </c>
      <c r="DR342">
        <v>-0.66113116000000005</v>
      </c>
      <c r="DS342">
        <v>7.7932630000000003E-2</v>
      </c>
      <c r="DT342">
        <v>-0.79014932000000004</v>
      </c>
      <c r="DU342">
        <v>1.3610861400000001</v>
      </c>
      <c r="DV342" s="10">
        <v>-0.64824150000000003</v>
      </c>
      <c r="DW342" s="8" t="s">
        <v>1929</v>
      </c>
      <c r="DX342" t="s">
        <v>1930</v>
      </c>
      <c r="DY342" s="10" t="s">
        <v>534</v>
      </c>
      <c r="DZ342" s="20">
        <v>34859</v>
      </c>
      <c r="EA342" s="21">
        <v>36178</v>
      </c>
      <c r="EB342" t="s">
        <v>1931</v>
      </c>
      <c r="EC342" s="22">
        <v>44009</v>
      </c>
      <c r="ED342" t="b">
        <f t="shared" si="16"/>
        <v>1</v>
      </c>
    </row>
    <row r="343" spans="1:134" x14ac:dyDescent="0.2">
      <c r="A343" s="8" t="s">
        <v>1932</v>
      </c>
      <c r="B343" s="8" t="s">
        <v>168</v>
      </c>
      <c r="C343" s="8" t="s">
        <v>181</v>
      </c>
      <c r="D343" s="2">
        <v>8446163525</v>
      </c>
      <c r="E343" s="4">
        <v>0.47317044027729099</v>
      </c>
      <c r="F343" s="28" t="b">
        <v>0</v>
      </c>
      <c r="G343" s="29">
        <f t="shared" si="17"/>
        <v>0.99755878268000264</v>
      </c>
      <c r="H343" s="5" t="b">
        <f t="shared" si="15"/>
        <v>1</v>
      </c>
      <c r="I343" s="8">
        <v>56</v>
      </c>
      <c r="J343">
        <v>0</v>
      </c>
      <c r="K343">
        <v>31</v>
      </c>
      <c r="L343">
        <v>2300</v>
      </c>
      <c r="M343">
        <v>9</v>
      </c>
      <c r="N343">
        <v>4</v>
      </c>
      <c r="O343">
        <v>94.085220138645496</v>
      </c>
      <c r="P343">
        <v>1</v>
      </c>
      <c r="Q343">
        <v>1</v>
      </c>
      <c r="R343">
        <v>4</v>
      </c>
      <c r="S343" s="10">
        <v>75.900000000000006</v>
      </c>
      <c r="T343" s="8">
        <v>0.25926936274484702</v>
      </c>
      <c r="U343">
        <v>-1.00517281761849</v>
      </c>
      <c r="V343">
        <v>0.51908026979067101</v>
      </c>
      <c r="W343">
        <v>0.93457716972771199</v>
      </c>
      <c r="X343">
        <v>1.2997579909472201</v>
      </c>
      <c r="Y343">
        <v>0.68524713920936597</v>
      </c>
      <c r="Z343">
        <v>1.50069309054251</v>
      </c>
      <c r="AA343">
        <v>-1.4107302381286499</v>
      </c>
      <c r="AB343">
        <v>-1.4988236991813999</v>
      </c>
      <c r="AC343">
        <v>0.71996333890972197</v>
      </c>
      <c r="AD343" s="10">
        <v>0.25946415051833799</v>
      </c>
      <c r="AE343" s="8">
        <v>0</v>
      </c>
      <c r="AF343">
        <v>0</v>
      </c>
      <c r="AG343">
        <v>0</v>
      </c>
      <c r="AH343">
        <v>0</v>
      </c>
      <c r="AI343">
        <v>0</v>
      </c>
      <c r="AJ343">
        <v>1</v>
      </c>
      <c r="AK343">
        <v>0</v>
      </c>
      <c r="AL343">
        <v>0</v>
      </c>
      <c r="AM343">
        <v>0</v>
      </c>
      <c r="AN343">
        <v>0</v>
      </c>
      <c r="AO343">
        <v>0</v>
      </c>
      <c r="AP343">
        <v>0</v>
      </c>
      <c r="AQ343">
        <v>0</v>
      </c>
      <c r="AR343">
        <v>0</v>
      </c>
      <c r="AS343">
        <v>0</v>
      </c>
      <c r="AT343">
        <v>0</v>
      </c>
      <c r="AU343">
        <v>0</v>
      </c>
      <c r="AV343">
        <v>0</v>
      </c>
      <c r="AW343">
        <v>0</v>
      </c>
      <c r="AX343">
        <v>0</v>
      </c>
      <c r="AY343">
        <v>1</v>
      </c>
      <c r="AZ343">
        <v>0</v>
      </c>
      <c r="BA343">
        <v>0</v>
      </c>
      <c r="BB343">
        <v>1</v>
      </c>
      <c r="BC343">
        <v>0</v>
      </c>
      <c r="BD343">
        <v>1</v>
      </c>
      <c r="BE343">
        <v>1</v>
      </c>
      <c r="BF343">
        <v>0</v>
      </c>
      <c r="BG343">
        <v>0</v>
      </c>
      <c r="BH343">
        <v>1</v>
      </c>
      <c r="BI343">
        <v>0</v>
      </c>
      <c r="BJ343">
        <v>0</v>
      </c>
      <c r="BK343">
        <v>0</v>
      </c>
      <c r="BL343">
        <v>0</v>
      </c>
      <c r="BM343">
        <v>1</v>
      </c>
      <c r="BN343">
        <v>0</v>
      </c>
      <c r="BO343">
        <v>0</v>
      </c>
      <c r="BP343">
        <v>0</v>
      </c>
      <c r="BQ343">
        <v>0</v>
      </c>
      <c r="BR343">
        <v>0</v>
      </c>
      <c r="BS343">
        <v>0</v>
      </c>
      <c r="BT343" s="10">
        <v>1</v>
      </c>
      <c r="BU343">
        <v>-4.2648743800000002</v>
      </c>
      <c r="BV343">
        <v>0.17994256</v>
      </c>
      <c r="BW343">
        <v>2.5512239999999999E-2</v>
      </c>
      <c r="BX343">
        <v>1.7140852600000001</v>
      </c>
      <c r="BY343">
        <v>1.2451467300000001</v>
      </c>
      <c r="BZ343">
        <v>4.38303536</v>
      </c>
      <c r="CA343">
        <v>1.0542348399999999</v>
      </c>
      <c r="CB343">
        <v>2.36271349</v>
      </c>
      <c r="CC343">
        <v>0</v>
      </c>
      <c r="CD343">
        <v>1.26633956</v>
      </c>
      <c r="CE343">
        <v>1.2966537600000001</v>
      </c>
      <c r="CF343">
        <v>-0.34830556000000001</v>
      </c>
      <c r="CG343">
        <v>0.60595251999999999</v>
      </c>
      <c r="CH343">
        <v>-0.27080598</v>
      </c>
      <c r="CI343">
        <v>0.69837139000000004</v>
      </c>
      <c r="CJ343">
        <v>2.3914729999999999E-2</v>
      </c>
      <c r="CK343">
        <v>-0.35324707</v>
      </c>
      <c r="CL343">
        <v>-4.8291489999999999E-2</v>
      </c>
      <c r="CM343">
        <v>0.58076517999999999</v>
      </c>
      <c r="CN343">
        <v>0.72541518999999999</v>
      </c>
      <c r="CO343">
        <v>-0.20022939000000001</v>
      </c>
      <c r="CP343">
        <v>-0.43475793000000001</v>
      </c>
      <c r="CQ343">
        <v>0.34422587999999998</v>
      </c>
      <c r="CR343">
        <v>-0.48495226000000002</v>
      </c>
      <c r="CS343">
        <v>0.18250256000000001</v>
      </c>
      <c r="CT343">
        <v>-0.16623276000000001</v>
      </c>
      <c r="CU343">
        <v>-9.4743999999999995E-2</v>
      </c>
      <c r="CV343">
        <v>-1.1689752</v>
      </c>
      <c r="CW343">
        <v>-0.52188942000000005</v>
      </c>
      <c r="CX343">
        <v>0.65815442999999996</v>
      </c>
      <c r="CY343">
        <v>9.3649330000000003E-2</v>
      </c>
      <c r="CZ343">
        <v>-0.16819777</v>
      </c>
      <c r="DA343">
        <v>-0.25450494000000001</v>
      </c>
      <c r="DB343">
        <v>0.25513289</v>
      </c>
      <c r="DC343">
        <v>2.5920289999999999E-2</v>
      </c>
      <c r="DD343">
        <v>-2.5292350000000002E-2</v>
      </c>
      <c r="DE343">
        <v>0.26950531</v>
      </c>
      <c r="DF343">
        <v>-0.26887736000000001</v>
      </c>
      <c r="DG343">
        <v>0.1029841</v>
      </c>
      <c r="DH343">
        <v>-0.10235616</v>
      </c>
      <c r="DI343">
        <v>-0.19042195000000001</v>
      </c>
      <c r="DJ343">
        <v>7.7531719999999998E-2</v>
      </c>
      <c r="DK343">
        <v>-0.19522661999999999</v>
      </c>
      <c r="DL343">
        <v>-0.13095082</v>
      </c>
      <c r="DM343">
        <v>-6.0513240000000003E-2</v>
      </c>
      <c r="DN343">
        <v>0.50020885000000004</v>
      </c>
      <c r="DO343">
        <v>0.35778246000000002</v>
      </c>
      <c r="DP343">
        <v>-0.64273818000000005</v>
      </c>
      <c r="DQ343">
        <v>0.94671483000000001</v>
      </c>
      <c r="DR343">
        <v>-0.66113116000000005</v>
      </c>
      <c r="DS343">
        <v>7.7932630000000003E-2</v>
      </c>
      <c r="DT343">
        <v>-0.79014932000000004</v>
      </c>
      <c r="DU343">
        <v>1.3610861400000001</v>
      </c>
      <c r="DV343" s="10">
        <v>-0.64824150000000003</v>
      </c>
      <c r="DW343" s="8" t="s">
        <v>1933</v>
      </c>
      <c r="DX343" t="s">
        <v>1934</v>
      </c>
      <c r="DY343" s="10" t="s">
        <v>1647</v>
      </c>
      <c r="DZ343" s="20">
        <v>38013</v>
      </c>
      <c r="EA343" s="21">
        <v>39338</v>
      </c>
      <c r="EB343" t="s">
        <v>1935</v>
      </c>
      <c r="EC343" s="22">
        <v>44085</v>
      </c>
      <c r="ED343" t="b">
        <f t="shared" si="16"/>
        <v>0</v>
      </c>
    </row>
    <row r="344" spans="1:134" x14ac:dyDescent="0.2">
      <c r="A344" s="8" t="s">
        <v>1936</v>
      </c>
      <c r="B344" s="8" t="s">
        <v>168</v>
      </c>
      <c r="C344" s="8" t="s">
        <v>399</v>
      </c>
      <c r="D344" s="2" t="s">
        <v>1937</v>
      </c>
      <c r="E344" s="4">
        <v>0.374802380195848</v>
      </c>
      <c r="F344" s="28" t="b">
        <v>0</v>
      </c>
      <c r="G344" s="29">
        <f t="shared" si="17"/>
        <v>6.0222123610028085E-7</v>
      </c>
      <c r="H344" s="5" t="b">
        <f t="shared" si="15"/>
        <v>0</v>
      </c>
      <c r="I344" s="8">
        <v>67</v>
      </c>
      <c r="J344">
        <v>1</v>
      </c>
      <c r="K344">
        <v>14</v>
      </c>
      <c r="L344">
        <v>992</v>
      </c>
      <c r="M344">
        <v>3</v>
      </c>
      <c r="N344">
        <v>1</v>
      </c>
      <c r="O344">
        <v>46.334523431257601</v>
      </c>
      <c r="P344">
        <v>1</v>
      </c>
      <c r="Q344">
        <v>1</v>
      </c>
      <c r="R344">
        <v>3</v>
      </c>
      <c r="S344" s="10">
        <v>79.900000000000006</v>
      </c>
      <c r="T344" s="8">
        <v>1.2925892867279301</v>
      </c>
      <c r="U344">
        <v>7.5957643648752104E-3</v>
      </c>
      <c r="V344">
        <v>-1.6774012700827301</v>
      </c>
      <c r="W344">
        <v>-0.59022582642899002</v>
      </c>
      <c r="X344">
        <v>-0.60931127360194304</v>
      </c>
      <c r="Y344">
        <v>-1.4044518876044501</v>
      </c>
      <c r="Z344">
        <v>-0.142441591305492</v>
      </c>
      <c r="AA344">
        <v>-1.4107302381286499</v>
      </c>
      <c r="AB344">
        <v>-1.4988236991813999</v>
      </c>
      <c r="AC344">
        <v>1.7560081436822399E-2</v>
      </c>
      <c r="AD344" s="10">
        <v>1.1225465638849501</v>
      </c>
      <c r="AE344" s="8">
        <v>0</v>
      </c>
      <c r="AF344">
        <v>0</v>
      </c>
      <c r="AG344">
        <v>1</v>
      </c>
      <c r="AH344">
        <v>0</v>
      </c>
      <c r="AI344">
        <v>0</v>
      </c>
      <c r="AJ344">
        <v>0</v>
      </c>
      <c r="AK344">
        <v>0</v>
      </c>
      <c r="AL344">
        <v>0</v>
      </c>
      <c r="AM344">
        <v>0</v>
      </c>
      <c r="AN344">
        <v>0</v>
      </c>
      <c r="AO344">
        <v>0</v>
      </c>
      <c r="AP344">
        <v>0</v>
      </c>
      <c r="AQ344">
        <v>0</v>
      </c>
      <c r="AR344">
        <v>0</v>
      </c>
      <c r="AS344">
        <v>0</v>
      </c>
      <c r="AT344">
        <v>0</v>
      </c>
      <c r="AU344">
        <v>0</v>
      </c>
      <c r="AV344">
        <v>0</v>
      </c>
      <c r="AW344">
        <v>0</v>
      </c>
      <c r="AX344">
        <v>0</v>
      </c>
      <c r="AY344">
        <v>1</v>
      </c>
      <c r="AZ344">
        <v>0</v>
      </c>
      <c r="BA344">
        <v>1</v>
      </c>
      <c r="BB344">
        <v>0</v>
      </c>
      <c r="BC344">
        <v>1</v>
      </c>
      <c r="BD344">
        <v>0</v>
      </c>
      <c r="BE344">
        <v>0</v>
      </c>
      <c r="BF344">
        <v>1</v>
      </c>
      <c r="BG344">
        <v>0</v>
      </c>
      <c r="BH344">
        <v>0</v>
      </c>
      <c r="BI344">
        <v>0</v>
      </c>
      <c r="BJ344">
        <v>1</v>
      </c>
      <c r="BK344">
        <v>0</v>
      </c>
      <c r="BL344">
        <v>0</v>
      </c>
      <c r="BM344">
        <v>1</v>
      </c>
      <c r="BN344">
        <v>0</v>
      </c>
      <c r="BO344">
        <v>0</v>
      </c>
      <c r="BP344">
        <v>0</v>
      </c>
      <c r="BQ344">
        <v>0</v>
      </c>
      <c r="BR344">
        <v>1</v>
      </c>
      <c r="BS344">
        <v>0</v>
      </c>
      <c r="BT344" s="10">
        <v>0</v>
      </c>
      <c r="BU344">
        <v>-4.2648743800000002</v>
      </c>
      <c r="BV344">
        <v>0.17994256</v>
      </c>
      <c r="BW344">
        <v>2.5512239999999999E-2</v>
      </c>
      <c r="BX344">
        <v>1.7140852600000001</v>
      </c>
      <c r="BY344">
        <v>1.2451467300000001</v>
      </c>
      <c r="BZ344">
        <v>4.38303536</v>
      </c>
      <c r="CA344">
        <v>1.0542348399999999</v>
      </c>
      <c r="CB344">
        <v>2.36271349</v>
      </c>
      <c r="CC344">
        <v>0</v>
      </c>
      <c r="CD344">
        <v>1.26633956</v>
      </c>
      <c r="CE344">
        <v>1.2966537600000001</v>
      </c>
      <c r="CF344">
        <v>-0.34830556000000001</v>
      </c>
      <c r="CG344">
        <v>0.60595251999999999</v>
      </c>
      <c r="CH344">
        <v>-0.27080598</v>
      </c>
      <c r="CI344">
        <v>0.69837139000000004</v>
      </c>
      <c r="CJ344">
        <v>2.3914729999999999E-2</v>
      </c>
      <c r="CK344">
        <v>-0.35324707</v>
      </c>
      <c r="CL344">
        <v>-4.8291489999999999E-2</v>
      </c>
      <c r="CM344">
        <v>0.58076517999999999</v>
      </c>
      <c r="CN344">
        <v>0.72541518999999999</v>
      </c>
      <c r="CO344">
        <v>-0.20022939000000001</v>
      </c>
      <c r="CP344">
        <v>-0.43475793000000001</v>
      </c>
      <c r="CQ344">
        <v>0.34422587999999998</v>
      </c>
      <c r="CR344">
        <v>-0.48495226000000002</v>
      </c>
      <c r="CS344">
        <v>0.18250256000000001</v>
      </c>
      <c r="CT344">
        <v>-0.16623276000000001</v>
      </c>
      <c r="CU344">
        <v>-9.4743999999999995E-2</v>
      </c>
      <c r="CV344">
        <v>-1.1689752</v>
      </c>
      <c r="CW344">
        <v>-0.52188942000000005</v>
      </c>
      <c r="CX344">
        <v>0.65815442999999996</v>
      </c>
      <c r="CY344">
        <v>9.3649330000000003E-2</v>
      </c>
      <c r="CZ344">
        <v>-0.16819777</v>
      </c>
      <c r="DA344">
        <v>-0.25450494000000001</v>
      </c>
      <c r="DB344">
        <v>0.25513289</v>
      </c>
      <c r="DC344">
        <v>2.5920289999999999E-2</v>
      </c>
      <c r="DD344">
        <v>-2.5292350000000002E-2</v>
      </c>
      <c r="DE344">
        <v>0.26950531</v>
      </c>
      <c r="DF344">
        <v>-0.26887736000000001</v>
      </c>
      <c r="DG344">
        <v>0.1029841</v>
      </c>
      <c r="DH344">
        <v>-0.10235616</v>
      </c>
      <c r="DI344">
        <v>-0.19042195000000001</v>
      </c>
      <c r="DJ344">
        <v>7.7531719999999998E-2</v>
      </c>
      <c r="DK344">
        <v>-0.19522661999999999</v>
      </c>
      <c r="DL344">
        <v>-0.13095082</v>
      </c>
      <c r="DM344">
        <v>-6.0513240000000003E-2</v>
      </c>
      <c r="DN344">
        <v>0.50020885000000004</v>
      </c>
      <c r="DO344">
        <v>0.35778246000000002</v>
      </c>
      <c r="DP344">
        <v>-0.64273818000000005</v>
      </c>
      <c r="DQ344">
        <v>0.94671483000000001</v>
      </c>
      <c r="DR344">
        <v>-0.66113116000000005</v>
      </c>
      <c r="DS344">
        <v>7.7932630000000003E-2</v>
      </c>
      <c r="DT344">
        <v>-0.79014932000000004</v>
      </c>
      <c r="DU344">
        <v>1.3610861400000001</v>
      </c>
      <c r="DV344" s="10">
        <v>-0.64824150000000003</v>
      </c>
      <c r="DW344" s="8" t="s">
        <v>1938</v>
      </c>
      <c r="DX344" t="s">
        <v>1939</v>
      </c>
      <c r="DY344" s="10" t="s">
        <v>471</v>
      </c>
      <c r="DZ344" s="20">
        <v>35327</v>
      </c>
      <c r="EA344" s="21">
        <v>35373</v>
      </c>
      <c r="EB344" t="s">
        <v>1940</v>
      </c>
      <c r="EC344" s="22">
        <v>44622</v>
      </c>
      <c r="ED344" t="b">
        <f t="shared" si="16"/>
        <v>1</v>
      </c>
    </row>
    <row r="345" spans="1:134" x14ac:dyDescent="0.2">
      <c r="A345" s="8" t="s">
        <v>1941</v>
      </c>
      <c r="B345" s="8" t="s">
        <v>119</v>
      </c>
      <c r="C345" s="8" t="s">
        <v>491</v>
      </c>
      <c r="D345" s="2" t="s">
        <v>1942</v>
      </c>
      <c r="E345" s="4">
        <v>0.60604579684353299</v>
      </c>
      <c r="F345" s="28" t="b">
        <v>1</v>
      </c>
      <c r="G345" s="29">
        <f t="shared" si="17"/>
        <v>9.1219254553463898E-4</v>
      </c>
      <c r="H345" s="5" t="b">
        <f t="shared" si="15"/>
        <v>0</v>
      </c>
      <c r="I345" s="8">
        <v>41</v>
      </c>
      <c r="J345">
        <v>4</v>
      </c>
      <c r="K345">
        <v>21</v>
      </c>
      <c r="L345">
        <v>924</v>
      </c>
      <c r="M345">
        <v>2</v>
      </c>
      <c r="N345">
        <v>4</v>
      </c>
      <c r="O345">
        <v>74.5562317551001</v>
      </c>
      <c r="P345">
        <v>1</v>
      </c>
      <c r="Q345">
        <v>4</v>
      </c>
      <c r="R345">
        <v>3</v>
      </c>
      <c r="S345" s="10">
        <v>71.7</v>
      </c>
      <c r="T345" s="8">
        <v>-1.1498032608684501</v>
      </c>
      <c r="U345">
        <v>3.04590151031497</v>
      </c>
      <c r="V345">
        <v>-0.77296769484074401</v>
      </c>
      <c r="W345">
        <v>-0.66949693020472101</v>
      </c>
      <c r="X345">
        <v>-0.92748948436013701</v>
      </c>
      <c r="Y345">
        <v>0.68524713920936597</v>
      </c>
      <c r="Z345">
        <v>0.82868701886051499</v>
      </c>
      <c r="AA345">
        <v>-1.4107302381286499</v>
      </c>
      <c r="AB345">
        <v>0.68128349962791002</v>
      </c>
      <c r="AC345">
        <v>1.7560081436822399E-2</v>
      </c>
      <c r="AD345" s="10">
        <v>-0.64677238351660704</v>
      </c>
      <c r="AE345" s="8">
        <v>0</v>
      </c>
      <c r="AF345">
        <v>0</v>
      </c>
      <c r="AG345">
        <v>0</v>
      </c>
      <c r="AH345">
        <v>0</v>
      </c>
      <c r="AI345">
        <v>0</v>
      </c>
      <c r="AJ345">
        <v>0</v>
      </c>
      <c r="AK345">
        <v>0</v>
      </c>
      <c r="AL345">
        <v>1</v>
      </c>
      <c r="AM345">
        <v>0</v>
      </c>
      <c r="AN345">
        <v>0</v>
      </c>
      <c r="AO345">
        <v>0</v>
      </c>
      <c r="AP345">
        <v>0</v>
      </c>
      <c r="AQ345">
        <v>0</v>
      </c>
      <c r="AR345">
        <v>0</v>
      </c>
      <c r="AS345">
        <v>0</v>
      </c>
      <c r="AT345">
        <v>0</v>
      </c>
      <c r="AU345">
        <v>0</v>
      </c>
      <c r="AV345">
        <v>0</v>
      </c>
      <c r="AW345">
        <v>0</v>
      </c>
      <c r="AX345">
        <v>0</v>
      </c>
      <c r="AY345">
        <v>0</v>
      </c>
      <c r="AZ345">
        <v>1</v>
      </c>
      <c r="BA345">
        <v>0</v>
      </c>
      <c r="BB345">
        <v>1</v>
      </c>
      <c r="BC345">
        <v>1</v>
      </c>
      <c r="BD345">
        <v>0</v>
      </c>
      <c r="BE345">
        <v>1</v>
      </c>
      <c r="BF345">
        <v>0</v>
      </c>
      <c r="BG345">
        <v>1</v>
      </c>
      <c r="BH345">
        <v>0</v>
      </c>
      <c r="BI345">
        <v>0</v>
      </c>
      <c r="BJ345">
        <v>0</v>
      </c>
      <c r="BK345">
        <v>0</v>
      </c>
      <c r="BL345">
        <v>0</v>
      </c>
      <c r="BM345">
        <v>0</v>
      </c>
      <c r="BN345">
        <v>0</v>
      </c>
      <c r="BO345">
        <v>0</v>
      </c>
      <c r="BP345">
        <v>1</v>
      </c>
      <c r="BQ345">
        <v>0</v>
      </c>
      <c r="BR345">
        <v>0</v>
      </c>
      <c r="BS345">
        <v>0</v>
      </c>
      <c r="BT345" s="10">
        <v>1</v>
      </c>
      <c r="BU345">
        <v>-4.2648743800000002</v>
      </c>
      <c r="BV345">
        <v>0.17994256</v>
      </c>
      <c r="BW345">
        <v>2.5512239999999999E-2</v>
      </c>
      <c r="BX345">
        <v>1.7140852600000001</v>
      </c>
      <c r="BY345">
        <v>1.2451467300000001</v>
      </c>
      <c r="BZ345">
        <v>4.38303536</v>
      </c>
      <c r="CA345">
        <v>1.0542348399999999</v>
      </c>
      <c r="CB345">
        <v>2.36271349</v>
      </c>
      <c r="CC345">
        <v>0</v>
      </c>
      <c r="CD345">
        <v>1.26633956</v>
      </c>
      <c r="CE345">
        <v>1.2966537600000001</v>
      </c>
      <c r="CF345">
        <v>-0.34830556000000001</v>
      </c>
      <c r="CG345">
        <v>0.60595251999999999</v>
      </c>
      <c r="CH345">
        <v>-0.27080598</v>
      </c>
      <c r="CI345">
        <v>0.69837139000000004</v>
      </c>
      <c r="CJ345">
        <v>2.3914729999999999E-2</v>
      </c>
      <c r="CK345">
        <v>-0.35324707</v>
      </c>
      <c r="CL345">
        <v>-4.8291489999999999E-2</v>
      </c>
      <c r="CM345">
        <v>0.58076517999999999</v>
      </c>
      <c r="CN345">
        <v>0.72541518999999999</v>
      </c>
      <c r="CO345">
        <v>-0.20022939000000001</v>
      </c>
      <c r="CP345">
        <v>-0.43475793000000001</v>
      </c>
      <c r="CQ345">
        <v>0.34422587999999998</v>
      </c>
      <c r="CR345">
        <v>-0.48495226000000002</v>
      </c>
      <c r="CS345">
        <v>0.18250256000000001</v>
      </c>
      <c r="CT345">
        <v>-0.16623276000000001</v>
      </c>
      <c r="CU345">
        <v>-9.4743999999999995E-2</v>
      </c>
      <c r="CV345">
        <v>-1.1689752</v>
      </c>
      <c r="CW345">
        <v>-0.52188942000000005</v>
      </c>
      <c r="CX345">
        <v>0.65815442999999996</v>
      </c>
      <c r="CY345">
        <v>9.3649330000000003E-2</v>
      </c>
      <c r="CZ345">
        <v>-0.16819777</v>
      </c>
      <c r="DA345">
        <v>-0.25450494000000001</v>
      </c>
      <c r="DB345">
        <v>0.25513289</v>
      </c>
      <c r="DC345">
        <v>2.5920289999999999E-2</v>
      </c>
      <c r="DD345">
        <v>-2.5292350000000002E-2</v>
      </c>
      <c r="DE345">
        <v>0.26950531</v>
      </c>
      <c r="DF345">
        <v>-0.26887736000000001</v>
      </c>
      <c r="DG345">
        <v>0.1029841</v>
      </c>
      <c r="DH345">
        <v>-0.10235616</v>
      </c>
      <c r="DI345">
        <v>-0.19042195000000001</v>
      </c>
      <c r="DJ345">
        <v>7.7531719999999998E-2</v>
      </c>
      <c r="DK345">
        <v>-0.19522661999999999</v>
      </c>
      <c r="DL345">
        <v>-0.13095082</v>
      </c>
      <c r="DM345">
        <v>-6.0513240000000003E-2</v>
      </c>
      <c r="DN345">
        <v>0.50020885000000004</v>
      </c>
      <c r="DO345">
        <v>0.35778246000000002</v>
      </c>
      <c r="DP345">
        <v>-0.64273818000000005</v>
      </c>
      <c r="DQ345">
        <v>0.94671483000000001</v>
      </c>
      <c r="DR345">
        <v>-0.66113116000000005</v>
      </c>
      <c r="DS345">
        <v>7.7932630000000003E-2</v>
      </c>
      <c r="DT345">
        <v>-0.79014932000000004</v>
      </c>
      <c r="DU345">
        <v>1.3610861400000001</v>
      </c>
      <c r="DV345" s="10">
        <v>-0.64824150000000003</v>
      </c>
      <c r="DW345" s="8" t="s">
        <v>1943</v>
      </c>
      <c r="DX345" t="s">
        <v>1944</v>
      </c>
      <c r="DY345" s="10" t="s">
        <v>132</v>
      </c>
      <c r="DZ345" s="20">
        <v>36593</v>
      </c>
      <c r="EA345" s="21">
        <v>37418</v>
      </c>
      <c r="EB345" t="s">
        <v>1945</v>
      </c>
      <c r="EC345" s="22">
        <v>44139</v>
      </c>
      <c r="ED345" t="b">
        <f t="shared" si="16"/>
        <v>0</v>
      </c>
    </row>
    <row r="346" spans="1:134" x14ac:dyDescent="0.2">
      <c r="A346" s="8" t="s">
        <v>1946</v>
      </c>
      <c r="B346" s="8" t="s">
        <v>127</v>
      </c>
      <c r="C346" s="8" t="s">
        <v>120</v>
      </c>
      <c r="D346" s="2" t="s">
        <v>1947</v>
      </c>
      <c r="E346" s="4">
        <v>0.53207985597519802</v>
      </c>
      <c r="F346" s="28" t="b">
        <v>0</v>
      </c>
      <c r="G346" s="29">
        <f t="shared" si="17"/>
        <v>0.82013221431000394</v>
      </c>
      <c r="H346" s="5" t="b">
        <f t="shared" si="15"/>
        <v>1</v>
      </c>
      <c r="I346" s="8">
        <v>47</v>
      </c>
      <c r="J346">
        <v>1</v>
      </c>
      <c r="K346">
        <v>35</v>
      </c>
      <c r="L346">
        <v>1212</v>
      </c>
      <c r="M346">
        <v>7</v>
      </c>
      <c r="N346">
        <v>4</v>
      </c>
      <c r="O346">
        <v>41.8732613209325</v>
      </c>
      <c r="P346">
        <v>1</v>
      </c>
      <c r="Q346">
        <v>5</v>
      </c>
      <c r="R346">
        <v>5</v>
      </c>
      <c r="S346" s="10">
        <v>75.5</v>
      </c>
      <c r="T346" s="8">
        <v>-0.58617421142313397</v>
      </c>
      <c r="U346">
        <v>7.5957643648752104E-3</v>
      </c>
      <c r="V346">
        <v>1.0358994556432299</v>
      </c>
      <c r="W346">
        <v>-0.33376049068397901</v>
      </c>
      <c r="X346">
        <v>0.66340156943083595</v>
      </c>
      <c r="Y346">
        <v>0.68524713920936597</v>
      </c>
      <c r="Z346">
        <v>-0.29595672309948401</v>
      </c>
      <c r="AA346">
        <v>-1.4107302381286499</v>
      </c>
      <c r="AB346">
        <v>1.4079858992310099</v>
      </c>
      <c r="AC346">
        <v>1.42236659638262</v>
      </c>
      <c r="AD346" s="10">
        <v>0.173155909181676</v>
      </c>
      <c r="AE346" s="8">
        <v>0</v>
      </c>
      <c r="AF346">
        <v>0</v>
      </c>
      <c r="AG346">
        <v>0</v>
      </c>
      <c r="AH346">
        <v>0</v>
      </c>
      <c r="AI346">
        <v>1</v>
      </c>
      <c r="AJ346">
        <v>0</v>
      </c>
      <c r="AK346">
        <v>0</v>
      </c>
      <c r="AL346">
        <v>0</v>
      </c>
      <c r="AM346">
        <v>0</v>
      </c>
      <c r="AN346">
        <v>0</v>
      </c>
      <c r="AO346">
        <v>0</v>
      </c>
      <c r="AP346">
        <v>0</v>
      </c>
      <c r="AQ346">
        <v>0</v>
      </c>
      <c r="AR346">
        <v>0</v>
      </c>
      <c r="AS346">
        <v>0</v>
      </c>
      <c r="AT346">
        <v>0</v>
      </c>
      <c r="AU346">
        <v>0</v>
      </c>
      <c r="AV346">
        <v>0</v>
      </c>
      <c r="AW346">
        <v>0</v>
      </c>
      <c r="AX346">
        <v>0</v>
      </c>
      <c r="AY346">
        <v>1</v>
      </c>
      <c r="AZ346">
        <v>0</v>
      </c>
      <c r="BA346">
        <v>0</v>
      </c>
      <c r="BB346">
        <v>1</v>
      </c>
      <c r="BC346">
        <v>1</v>
      </c>
      <c r="BD346">
        <v>0</v>
      </c>
      <c r="BE346">
        <v>0</v>
      </c>
      <c r="BF346">
        <v>1</v>
      </c>
      <c r="BG346">
        <v>0</v>
      </c>
      <c r="BH346">
        <v>0</v>
      </c>
      <c r="BI346">
        <v>1</v>
      </c>
      <c r="BJ346">
        <v>0</v>
      </c>
      <c r="BK346">
        <v>0</v>
      </c>
      <c r="BL346">
        <v>0</v>
      </c>
      <c r="BM346">
        <v>0</v>
      </c>
      <c r="BN346">
        <v>0</v>
      </c>
      <c r="BO346">
        <v>0</v>
      </c>
      <c r="BP346">
        <v>1</v>
      </c>
      <c r="BQ346">
        <v>0</v>
      </c>
      <c r="BR346">
        <v>0</v>
      </c>
      <c r="BS346">
        <v>0</v>
      </c>
      <c r="BT346" s="10">
        <v>1</v>
      </c>
      <c r="BU346">
        <v>-4.2648743800000002</v>
      </c>
      <c r="BV346">
        <v>0.17994256</v>
      </c>
      <c r="BW346">
        <v>2.5512239999999999E-2</v>
      </c>
      <c r="BX346">
        <v>1.7140852600000001</v>
      </c>
      <c r="BY346">
        <v>1.2451467300000001</v>
      </c>
      <c r="BZ346">
        <v>4.38303536</v>
      </c>
      <c r="CA346">
        <v>1.0542348399999999</v>
      </c>
      <c r="CB346">
        <v>2.36271349</v>
      </c>
      <c r="CC346">
        <v>0</v>
      </c>
      <c r="CD346">
        <v>1.26633956</v>
      </c>
      <c r="CE346">
        <v>1.2966537600000001</v>
      </c>
      <c r="CF346">
        <v>-0.34830556000000001</v>
      </c>
      <c r="CG346">
        <v>0.60595251999999999</v>
      </c>
      <c r="CH346">
        <v>-0.27080598</v>
      </c>
      <c r="CI346">
        <v>0.69837139000000004</v>
      </c>
      <c r="CJ346">
        <v>2.3914729999999999E-2</v>
      </c>
      <c r="CK346">
        <v>-0.35324707</v>
      </c>
      <c r="CL346">
        <v>-4.8291489999999999E-2</v>
      </c>
      <c r="CM346">
        <v>0.58076517999999999</v>
      </c>
      <c r="CN346">
        <v>0.72541518999999999</v>
      </c>
      <c r="CO346">
        <v>-0.20022939000000001</v>
      </c>
      <c r="CP346">
        <v>-0.43475793000000001</v>
      </c>
      <c r="CQ346">
        <v>0.34422587999999998</v>
      </c>
      <c r="CR346">
        <v>-0.48495226000000002</v>
      </c>
      <c r="CS346">
        <v>0.18250256000000001</v>
      </c>
      <c r="CT346">
        <v>-0.16623276000000001</v>
      </c>
      <c r="CU346">
        <v>-9.4743999999999995E-2</v>
      </c>
      <c r="CV346">
        <v>-1.1689752</v>
      </c>
      <c r="CW346">
        <v>-0.52188942000000005</v>
      </c>
      <c r="CX346">
        <v>0.65815442999999996</v>
      </c>
      <c r="CY346">
        <v>9.3649330000000003E-2</v>
      </c>
      <c r="CZ346">
        <v>-0.16819777</v>
      </c>
      <c r="DA346">
        <v>-0.25450494000000001</v>
      </c>
      <c r="DB346">
        <v>0.25513289</v>
      </c>
      <c r="DC346">
        <v>2.5920289999999999E-2</v>
      </c>
      <c r="DD346">
        <v>-2.5292350000000002E-2</v>
      </c>
      <c r="DE346">
        <v>0.26950531</v>
      </c>
      <c r="DF346">
        <v>-0.26887736000000001</v>
      </c>
      <c r="DG346">
        <v>0.1029841</v>
      </c>
      <c r="DH346">
        <v>-0.10235616</v>
      </c>
      <c r="DI346">
        <v>-0.19042195000000001</v>
      </c>
      <c r="DJ346">
        <v>7.7531719999999998E-2</v>
      </c>
      <c r="DK346">
        <v>-0.19522661999999999</v>
      </c>
      <c r="DL346">
        <v>-0.13095082</v>
      </c>
      <c r="DM346">
        <v>-6.0513240000000003E-2</v>
      </c>
      <c r="DN346">
        <v>0.50020885000000004</v>
      </c>
      <c r="DO346">
        <v>0.35778246000000002</v>
      </c>
      <c r="DP346">
        <v>-0.64273818000000005</v>
      </c>
      <c r="DQ346">
        <v>0.94671483000000001</v>
      </c>
      <c r="DR346">
        <v>-0.66113116000000005</v>
      </c>
      <c r="DS346">
        <v>7.7932630000000003E-2</v>
      </c>
      <c r="DT346">
        <v>-0.79014932000000004</v>
      </c>
      <c r="DU346">
        <v>1.3610861400000001</v>
      </c>
      <c r="DV346" s="10">
        <v>-0.64824150000000003</v>
      </c>
      <c r="DW346" s="8" t="s">
        <v>1948</v>
      </c>
      <c r="DX346" t="s">
        <v>1949</v>
      </c>
      <c r="DY346" s="10" t="s">
        <v>1950</v>
      </c>
      <c r="DZ346" s="20">
        <v>36983</v>
      </c>
      <c r="EA346" s="21">
        <v>39177</v>
      </c>
      <c r="EB346" t="s">
        <v>1951</v>
      </c>
      <c r="EC346" s="22">
        <v>44616</v>
      </c>
      <c r="ED346" t="b">
        <f t="shared" si="16"/>
        <v>0</v>
      </c>
    </row>
    <row r="347" spans="1:134" x14ac:dyDescent="0.2">
      <c r="A347" s="8" t="s">
        <v>1952</v>
      </c>
      <c r="B347" s="8" t="s">
        <v>119</v>
      </c>
      <c r="C347" s="8" t="s">
        <v>120</v>
      </c>
      <c r="D347" s="2" t="s">
        <v>1953</v>
      </c>
      <c r="E347" s="4">
        <v>0.45270874574551601</v>
      </c>
      <c r="F347" s="28" t="b">
        <v>0</v>
      </c>
      <c r="G347" s="29">
        <f t="shared" si="17"/>
        <v>0.90890882750856417</v>
      </c>
      <c r="H347" s="5" t="b">
        <f t="shared" si="15"/>
        <v>1</v>
      </c>
      <c r="I347" s="8">
        <v>39</v>
      </c>
      <c r="J347">
        <v>0</v>
      </c>
      <c r="K347">
        <v>39</v>
      </c>
      <c r="L347">
        <v>2292</v>
      </c>
      <c r="M347">
        <v>8</v>
      </c>
      <c r="N347">
        <v>1</v>
      </c>
      <c r="O347">
        <v>27.187706206091701</v>
      </c>
      <c r="P347">
        <v>3</v>
      </c>
      <c r="Q347">
        <v>4</v>
      </c>
      <c r="R347">
        <v>5</v>
      </c>
      <c r="S347" s="10">
        <v>77.5</v>
      </c>
      <c r="T347" s="8">
        <v>-1.33767961068356</v>
      </c>
      <c r="U347">
        <v>-1.00517281761849</v>
      </c>
      <c r="V347">
        <v>1.5527186414958001</v>
      </c>
      <c r="W347">
        <v>0.92525115751880205</v>
      </c>
      <c r="X347">
        <v>0.98157978018903103</v>
      </c>
      <c r="Y347">
        <v>-1.4044518876044501</v>
      </c>
      <c r="Z347">
        <v>-0.80129688764732099</v>
      </c>
      <c r="AA347">
        <v>8.8725172209350497E-3</v>
      </c>
      <c r="AB347">
        <v>0.68128349962791002</v>
      </c>
      <c r="AC347">
        <v>1.42236659638262</v>
      </c>
      <c r="AD347" s="10">
        <v>0.60469711586498298</v>
      </c>
      <c r="AE347" s="8">
        <v>0</v>
      </c>
      <c r="AF347">
        <v>0</v>
      </c>
      <c r="AG347">
        <v>0</v>
      </c>
      <c r="AH347">
        <v>0</v>
      </c>
      <c r="AI347">
        <v>0</v>
      </c>
      <c r="AJ347">
        <v>0</v>
      </c>
      <c r="AK347">
        <v>0</v>
      </c>
      <c r="AL347">
        <v>0</v>
      </c>
      <c r="AM347">
        <v>0</v>
      </c>
      <c r="AN347">
        <v>0</v>
      </c>
      <c r="AO347">
        <v>0</v>
      </c>
      <c r="AP347">
        <v>0</v>
      </c>
      <c r="AQ347">
        <v>0</v>
      </c>
      <c r="AR347">
        <v>0</v>
      </c>
      <c r="AS347">
        <v>0</v>
      </c>
      <c r="AT347">
        <v>0</v>
      </c>
      <c r="AU347">
        <v>1</v>
      </c>
      <c r="AV347">
        <v>0</v>
      </c>
      <c r="AW347">
        <v>0</v>
      </c>
      <c r="AX347">
        <v>0</v>
      </c>
      <c r="AY347">
        <v>0</v>
      </c>
      <c r="AZ347">
        <v>1</v>
      </c>
      <c r="BA347">
        <v>0</v>
      </c>
      <c r="BB347">
        <v>1</v>
      </c>
      <c r="BC347">
        <v>1</v>
      </c>
      <c r="BD347">
        <v>0</v>
      </c>
      <c r="BE347">
        <v>1</v>
      </c>
      <c r="BF347">
        <v>0</v>
      </c>
      <c r="BG347">
        <v>0</v>
      </c>
      <c r="BH347">
        <v>1</v>
      </c>
      <c r="BI347">
        <v>0</v>
      </c>
      <c r="BJ347">
        <v>0</v>
      </c>
      <c r="BK347">
        <v>0</v>
      </c>
      <c r="BL347">
        <v>0</v>
      </c>
      <c r="BM347">
        <v>0</v>
      </c>
      <c r="BN347">
        <v>1</v>
      </c>
      <c r="BO347">
        <v>0</v>
      </c>
      <c r="BP347">
        <v>0</v>
      </c>
      <c r="BQ347">
        <v>1</v>
      </c>
      <c r="BR347">
        <v>0</v>
      </c>
      <c r="BS347">
        <v>0</v>
      </c>
      <c r="BT347" s="10">
        <v>0</v>
      </c>
      <c r="BU347">
        <v>-4.2648743800000002</v>
      </c>
      <c r="BV347">
        <v>0.17994256</v>
      </c>
      <c r="BW347">
        <v>2.5512239999999999E-2</v>
      </c>
      <c r="BX347">
        <v>1.7140852600000001</v>
      </c>
      <c r="BY347">
        <v>1.2451467300000001</v>
      </c>
      <c r="BZ347">
        <v>4.38303536</v>
      </c>
      <c r="CA347">
        <v>1.0542348399999999</v>
      </c>
      <c r="CB347">
        <v>2.36271349</v>
      </c>
      <c r="CC347">
        <v>0</v>
      </c>
      <c r="CD347">
        <v>1.26633956</v>
      </c>
      <c r="CE347">
        <v>1.2966537600000001</v>
      </c>
      <c r="CF347">
        <v>-0.34830556000000001</v>
      </c>
      <c r="CG347">
        <v>0.60595251999999999</v>
      </c>
      <c r="CH347">
        <v>-0.27080598</v>
      </c>
      <c r="CI347">
        <v>0.69837139000000004</v>
      </c>
      <c r="CJ347">
        <v>2.3914729999999999E-2</v>
      </c>
      <c r="CK347">
        <v>-0.35324707</v>
      </c>
      <c r="CL347">
        <v>-4.8291489999999999E-2</v>
      </c>
      <c r="CM347">
        <v>0.58076517999999999</v>
      </c>
      <c r="CN347">
        <v>0.72541518999999999</v>
      </c>
      <c r="CO347">
        <v>-0.20022939000000001</v>
      </c>
      <c r="CP347">
        <v>-0.43475793000000001</v>
      </c>
      <c r="CQ347">
        <v>0.34422587999999998</v>
      </c>
      <c r="CR347">
        <v>-0.48495226000000002</v>
      </c>
      <c r="CS347">
        <v>0.18250256000000001</v>
      </c>
      <c r="CT347">
        <v>-0.16623276000000001</v>
      </c>
      <c r="CU347">
        <v>-9.4743999999999995E-2</v>
      </c>
      <c r="CV347">
        <v>-1.1689752</v>
      </c>
      <c r="CW347">
        <v>-0.52188942000000005</v>
      </c>
      <c r="CX347">
        <v>0.65815442999999996</v>
      </c>
      <c r="CY347">
        <v>9.3649330000000003E-2</v>
      </c>
      <c r="CZ347">
        <v>-0.16819777</v>
      </c>
      <c r="DA347">
        <v>-0.25450494000000001</v>
      </c>
      <c r="DB347">
        <v>0.25513289</v>
      </c>
      <c r="DC347">
        <v>2.5920289999999999E-2</v>
      </c>
      <c r="DD347">
        <v>-2.5292350000000002E-2</v>
      </c>
      <c r="DE347">
        <v>0.26950531</v>
      </c>
      <c r="DF347">
        <v>-0.26887736000000001</v>
      </c>
      <c r="DG347">
        <v>0.1029841</v>
      </c>
      <c r="DH347">
        <v>-0.10235616</v>
      </c>
      <c r="DI347">
        <v>-0.19042195000000001</v>
      </c>
      <c r="DJ347">
        <v>7.7531719999999998E-2</v>
      </c>
      <c r="DK347">
        <v>-0.19522661999999999</v>
      </c>
      <c r="DL347">
        <v>-0.13095082</v>
      </c>
      <c r="DM347">
        <v>-6.0513240000000003E-2</v>
      </c>
      <c r="DN347">
        <v>0.50020885000000004</v>
      </c>
      <c r="DO347">
        <v>0.35778246000000002</v>
      </c>
      <c r="DP347">
        <v>-0.64273818000000005</v>
      </c>
      <c r="DQ347">
        <v>0.94671483000000001</v>
      </c>
      <c r="DR347">
        <v>-0.66113116000000005</v>
      </c>
      <c r="DS347">
        <v>7.7932630000000003E-2</v>
      </c>
      <c r="DT347">
        <v>-0.79014932000000004</v>
      </c>
      <c r="DU347">
        <v>1.3610861400000001</v>
      </c>
      <c r="DV347" s="10">
        <v>-0.64824150000000003</v>
      </c>
      <c r="DW347" s="8" t="s">
        <v>1954</v>
      </c>
      <c r="DX347" t="s">
        <v>1955</v>
      </c>
      <c r="DY347" s="10" t="s">
        <v>911</v>
      </c>
      <c r="DZ347" s="20">
        <v>37896</v>
      </c>
      <c r="EA347" s="21">
        <v>39648</v>
      </c>
      <c r="EB347" t="s">
        <v>1956</v>
      </c>
      <c r="EC347" s="22">
        <v>45167</v>
      </c>
      <c r="ED347" t="b">
        <f t="shared" si="16"/>
        <v>0</v>
      </c>
    </row>
    <row r="348" spans="1:134" x14ac:dyDescent="0.2">
      <c r="A348" s="8" t="s">
        <v>1957</v>
      </c>
      <c r="B348" s="8" t="s">
        <v>119</v>
      </c>
      <c r="C348" s="8" t="s">
        <v>216</v>
      </c>
      <c r="D348" s="2" t="s">
        <v>1958</v>
      </c>
      <c r="E348" s="4">
        <v>0.66966510347563901</v>
      </c>
      <c r="F348" s="28" t="b">
        <v>1</v>
      </c>
      <c r="G348" s="29">
        <f t="shared" si="17"/>
        <v>1.6359776217610469E-5</v>
      </c>
      <c r="H348" s="5" t="b">
        <f t="shared" si="15"/>
        <v>0</v>
      </c>
      <c r="I348" s="8">
        <v>52</v>
      </c>
      <c r="J348">
        <v>1</v>
      </c>
      <c r="K348">
        <v>20</v>
      </c>
      <c r="L348">
        <v>1216</v>
      </c>
      <c r="M348">
        <v>0</v>
      </c>
      <c r="N348">
        <v>3</v>
      </c>
      <c r="O348">
        <v>38.1658850711528</v>
      </c>
      <c r="P348">
        <v>3</v>
      </c>
      <c r="Q348">
        <v>3</v>
      </c>
      <c r="R348">
        <v>4</v>
      </c>
      <c r="S348" s="10">
        <v>68.900000000000006</v>
      </c>
      <c r="T348" s="8">
        <v>-0.116483336885366</v>
      </c>
      <c r="U348">
        <v>7.5957643648752104E-3</v>
      </c>
      <c r="V348">
        <v>-0.90217249130388599</v>
      </c>
      <c r="W348">
        <v>-0.32909748457952398</v>
      </c>
      <c r="X348">
        <v>-1.5638459058765199</v>
      </c>
      <c r="Y348">
        <v>-1.13192030619081E-2</v>
      </c>
      <c r="Z348">
        <v>-0.42353011814337299</v>
      </c>
      <c r="AA348">
        <v>8.8725172209350497E-3</v>
      </c>
      <c r="AB348">
        <v>-4.5418899975194001E-2</v>
      </c>
      <c r="AC348">
        <v>0.71996333890972197</v>
      </c>
      <c r="AD348" s="10">
        <v>-1.25093007287323</v>
      </c>
      <c r="AE348" s="8">
        <v>0</v>
      </c>
      <c r="AF348">
        <v>0</v>
      </c>
      <c r="AG348">
        <v>0</v>
      </c>
      <c r="AH348">
        <v>0</v>
      </c>
      <c r="AI348">
        <v>0</v>
      </c>
      <c r="AJ348">
        <v>0</v>
      </c>
      <c r="AK348">
        <v>0</v>
      </c>
      <c r="AL348">
        <v>0</v>
      </c>
      <c r="AM348">
        <v>1</v>
      </c>
      <c r="AN348">
        <v>0</v>
      </c>
      <c r="AO348">
        <v>0</v>
      </c>
      <c r="AP348">
        <v>0</v>
      </c>
      <c r="AQ348">
        <v>0</v>
      </c>
      <c r="AR348">
        <v>0</v>
      </c>
      <c r="AS348">
        <v>0</v>
      </c>
      <c r="AT348">
        <v>0</v>
      </c>
      <c r="AU348">
        <v>0</v>
      </c>
      <c r="AV348">
        <v>0</v>
      </c>
      <c r="AW348">
        <v>0</v>
      </c>
      <c r="AX348">
        <v>0</v>
      </c>
      <c r="AY348">
        <v>0</v>
      </c>
      <c r="AZ348">
        <v>1</v>
      </c>
      <c r="BA348">
        <v>1</v>
      </c>
      <c r="BB348">
        <v>0</v>
      </c>
      <c r="BC348">
        <v>1</v>
      </c>
      <c r="BD348">
        <v>0</v>
      </c>
      <c r="BE348">
        <v>0</v>
      </c>
      <c r="BF348">
        <v>1</v>
      </c>
      <c r="BG348">
        <v>1</v>
      </c>
      <c r="BH348">
        <v>0</v>
      </c>
      <c r="BI348">
        <v>0</v>
      </c>
      <c r="BJ348">
        <v>0</v>
      </c>
      <c r="BK348">
        <v>0</v>
      </c>
      <c r="BL348">
        <v>0</v>
      </c>
      <c r="BM348">
        <v>1</v>
      </c>
      <c r="BN348">
        <v>0</v>
      </c>
      <c r="BO348">
        <v>0</v>
      </c>
      <c r="BP348">
        <v>0</v>
      </c>
      <c r="BQ348">
        <v>0</v>
      </c>
      <c r="BR348">
        <v>0</v>
      </c>
      <c r="BS348">
        <v>1</v>
      </c>
      <c r="BT348" s="10">
        <v>0</v>
      </c>
      <c r="BU348">
        <v>-4.2648743800000002</v>
      </c>
      <c r="BV348">
        <v>0.17994256</v>
      </c>
      <c r="BW348">
        <v>2.5512239999999999E-2</v>
      </c>
      <c r="BX348">
        <v>1.7140852600000001</v>
      </c>
      <c r="BY348">
        <v>1.2451467300000001</v>
      </c>
      <c r="BZ348">
        <v>4.38303536</v>
      </c>
      <c r="CA348">
        <v>1.0542348399999999</v>
      </c>
      <c r="CB348">
        <v>2.36271349</v>
      </c>
      <c r="CC348">
        <v>0</v>
      </c>
      <c r="CD348">
        <v>1.26633956</v>
      </c>
      <c r="CE348">
        <v>1.2966537600000001</v>
      </c>
      <c r="CF348">
        <v>-0.34830556000000001</v>
      </c>
      <c r="CG348">
        <v>0.60595251999999999</v>
      </c>
      <c r="CH348">
        <v>-0.27080598</v>
      </c>
      <c r="CI348">
        <v>0.69837139000000004</v>
      </c>
      <c r="CJ348">
        <v>2.3914729999999999E-2</v>
      </c>
      <c r="CK348">
        <v>-0.35324707</v>
      </c>
      <c r="CL348">
        <v>-4.8291489999999999E-2</v>
      </c>
      <c r="CM348">
        <v>0.58076517999999999</v>
      </c>
      <c r="CN348">
        <v>0.72541518999999999</v>
      </c>
      <c r="CO348">
        <v>-0.20022939000000001</v>
      </c>
      <c r="CP348">
        <v>-0.43475793000000001</v>
      </c>
      <c r="CQ348">
        <v>0.34422587999999998</v>
      </c>
      <c r="CR348">
        <v>-0.48495226000000002</v>
      </c>
      <c r="CS348">
        <v>0.18250256000000001</v>
      </c>
      <c r="CT348">
        <v>-0.16623276000000001</v>
      </c>
      <c r="CU348">
        <v>-9.4743999999999995E-2</v>
      </c>
      <c r="CV348">
        <v>-1.1689752</v>
      </c>
      <c r="CW348">
        <v>-0.52188942000000005</v>
      </c>
      <c r="CX348">
        <v>0.65815442999999996</v>
      </c>
      <c r="CY348">
        <v>9.3649330000000003E-2</v>
      </c>
      <c r="CZ348">
        <v>-0.16819777</v>
      </c>
      <c r="DA348">
        <v>-0.25450494000000001</v>
      </c>
      <c r="DB348">
        <v>0.25513289</v>
      </c>
      <c r="DC348">
        <v>2.5920289999999999E-2</v>
      </c>
      <c r="DD348">
        <v>-2.5292350000000002E-2</v>
      </c>
      <c r="DE348">
        <v>0.26950531</v>
      </c>
      <c r="DF348">
        <v>-0.26887736000000001</v>
      </c>
      <c r="DG348">
        <v>0.1029841</v>
      </c>
      <c r="DH348">
        <v>-0.10235616</v>
      </c>
      <c r="DI348">
        <v>-0.19042195000000001</v>
      </c>
      <c r="DJ348">
        <v>7.7531719999999998E-2</v>
      </c>
      <c r="DK348">
        <v>-0.19522661999999999</v>
      </c>
      <c r="DL348">
        <v>-0.13095082</v>
      </c>
      <c r="DM348">
        <v>-6.0513240000000003E-2</v>
      </c>
      <c r="DN348">
        <v>0.50020885000000004</v>
      </c>
      <c r="DO348">
        <v>0.35778246000000002</v>
      </c>
      <c r="DP348">
        <v>-0.64273818000000005</v>
      </c>
      <c r="DQ348">
        <v>0.94671483000000001</v>
      </c>
      <c r="DR348">
        <v>-0.66113116000000005</v>
      </c>
      <c r="DS348">
        <v>7.7932630000000003E-2</v>
      </c>
      <c r="DT348">
        <v>-0.79014932000000004</v>
      </c>
      <c r="DU348">
        <v>1.3610861400000001</v>
      </c>
      <c r="DV348" s="10">
        <v>-0.64824150000000003</v>
      </c>
      <c r="DW348" s="8" t="s">
        <v>1959</v>
      </c>
      <c r="DX348" t="s">
        <v>1960</v>
      </c>
      <c r="DY348" s="10" t="s">
        <v>1052</v>
      </c>
      <c r="DZ348" s="20">
        <v>37262</v>
      </c>
      <c r="EA348" s="21">
        <v>38097</v>
      </c>
      <c r="EB348" t="s">
        <v>1961</v>
      </c>
      <c r="EC348" s="22">
        <v>44088</v>
      </c>
      <c r="ED348" t="b">
        <f t="shared" si="16"/>
        <v>0</v>
      </c>
    </row>
    <row r="349" spans="1:134" x14ac:dyDescent="0.2">
      <c r="A349" s="8" t="s">
        <v>1962</v>
      </c>
      <c r="B349" s="8" t="s">
        <v>119</v>
      </c>
      <c r="C349" s="8" t="s">
        <v>399</v>
      </c>
      <c r="D349" s="2" t="s">
        <v>1963</v>
      </c>
      <c r="E349" s="4">
        <v>0.58634170829038801</v>
      </c>
      <c r="F349" s="28" t="b">
        <v>0</v>
      </c>
      <c r="G349" s="29">
        <f t="shared" si="17"/>
        <v>6.530558194356071E-7</v>
      </c>
      <c r="H349" s="5" t="b">
        <f t="shared" si="15"/>
        <v>0</v>
      </c>
      <c r="I349" s="8">
        <v>43</v>
      </c>
      <c r="J349">
        <v>0</v>
      </c>
      <c r="K349">
        <v>20</v>
      </c>
      <c r="L349">
        <v>1576</v>
      </c>
      <c r="M349">
        <v>0</v>
      </c>
      <c r="N349">
        <v>3</v>
      </c>
      <c r="O349">
        <v>28.170854145194198</v>
      </c>
      <c r="P349">
        <v>2</v>
      </c>
      <c r="Q349">
        <v>3</v>
      </c>
      <c r="R349">
        <v>1</v>
      </c>
      <c r="S349" s="10">
        <v>78.599999999999994</v>
      </c>
      <c r="T349" s="8">
        <v>-0.96192691105334804</v>
      </c>
      <c r="U349">
        <v>-1.00517281761849</v>
      </c>
      <c r="V349">
        <v>-0.90217249130388599</v>
      </c>
      <c r="W349">
        <v>9.0573064821402802E-2</v>
      </c>
      <c r="X349">
        <v>-1.5638459058765199</v>
      </c>
      <c r="Y349">
        <v>-1.13192030619081E-2</v>
      </c>
      <c r="Z349">
        <v>-0.76746608333411703</v>
      </c>
      <c r="AA349">
        <v>-0.70092886045385905</v>
      </c>
      <c r="AB349">
        <v>-4.5418899975194001E-2</v>
      </c>
      <c r="AC349">
        <v>-1.38724643350897</v>
      </c>
      <c r="AD349" s="10">
        <v>0.84204477954080104</v>
      </c>
      <c r="AE349" s="8">
        <v>0</v>
      </c>
      <c r="AF349">
        <v>0</v>
      </c>
      <c r="AG349">
        <v>0</v>
      </c>
      <c r="AH349">
        <v>0</v>
      </c>
      <c r="AI349">
        <v>0</v>
      </c>
      <c r="AJ349">
        <v>0</v>
      </c>
      <c r="AK349">
        <v>0</v>
      </c>
      <c r="AL349">
        <v>0</v>
      </c>
      <c r="AM349">
        <v>0</v>
      </c>
      <c r="AN349">
        <v>0</v>
      </c>
      <c r="AO349">
        <v>0</v>
      </c>
      <c r="AP349">
        <v>0</v>
      </c>
      <c r="AQ349">
        <v>0</v>
      </c>
      <c r="AR349">
        <v>0</v>
      </c>
      <c r="AS349">
        <v>0</v>
      </c>
      <c r="AT349">
        <v>0</v>
      </c>
      <c r="AU349">
        <v>0</v>
      </c>
      <c r="AV349">
        <v>0</v>
      </c>
      <c r="AW349">
        <v>1</v>
      </c>
      <c r="AX349">
        <v>0</v>
      </c>
      <c r="AY349">
        <v>1</v>
      </c>
      <c r="AZ349">
        <v>0</v>
      </c>
      <c r="BA349">
        <v>1</v>
      </c>
      <c r="BB349">
        <v>0</v>
      </c>
      <c r="BC349">
        <v>1</v>
      </c>
      <c r="BD349">
        <v>0</v>
      </c>
      <c r="BE349">
        <v>1</v>
      </c>
      <c r="BF349">
        <v>0</v>
      </c>
      <c r="BG349">
        <v>0</v>
      </c>
      <c r="BH349">
        <v>0</v>
      </c>
      <c r="BI349">
        <v>0</v>
      </c>
      <c r="BJ349">
        <v>0</v>
      </c>
      <c r="BK349">
        <v>1</v>
      </c>
      <c r="BL349">
        <v>0</v>
      </c>
      <c r="BM349">
        <v>0</v>
      </c>
      <c r="BN349">
        <v>0</v>
      </c>
      <c r="BO349">
        <v>1</v>
      </c>
      <c r="BP349">
        <v>0</v>
      </c>
      <c r="BQ349">
        <v>0</v>
      </c>
      <c r="BR349">
        <v>0</v>
      </c>
      <c r="BS349">
        <v>1</v>
      </c>
      <c r="BT349" s="10">
        <v>0</v>
      </c>
      <c r="BU349">
        <v>-4.2648743800000002</v>
      </c>
      <c r="BV349">
        <v>0.17994256</v>
      </c>
      <c r="BW349">
        <v>2.5512239999999999E-2</v>
      </c>
      <c r="BX349">
        <v>1.7140852600000001</v>
      </c>
      <c r="BY349">
        <v>1.2451467300000001</v>
      </c>
      <c r="BZ349">
        <v>4.38303536</v>
      </c>
      <c r="CA349">
        <v>1.0542348399999999</v>
      </c>
      <c r="CB349">
        <v>2.36271349</v>
      </c>
      <c r="CC349">
        <v>0</v>
      </c>
      <c r="CD349">
        <v>1.26633956</v>
      </c>
      <c r="CE349">
        <v>1.2966537600000001</v>
      </c>
      <c r="CF349">
        <v>-0.34830556000000001</v>
      </c>
      <c r="CG349">
        <v>0.60595251999999999</v>
      </c>
      <c r="CH349">
        <v>-0.27080598</v>
      </c>
      <c r="CI349">
        <v>0.69837139000000004</v>
      </c>
      <c r="CJ349">
        <v>2.3914729999999999E-2</v>
      </c>
      <c r="CK349">
        <v>-0.35324707</v>
      </c>
      <c r="CL349">
        <v>-4.8291489999999999E-2</v>
      </c>
      <c r="CM349">
        <v>0.58076517999999999</v>
      </c>
      <c r="CN349">
        <v>0.72541518999999999</v>
      </c>
      <c r="CO349">
        <v>-0.20022939000000001</v>
      </c>
      <c r="CP349">
        <v>-0.43475793000000001</v>
      </c>
      <c r="CQ349">
        <v>0.34422587999999998</v>
      </c>
      <c r="CR349">
        <v>-0.48495226000000002</v>
      </c>
      <c r="CS349">
        <v>0.18250256000000001</v>
      </c>
      <c r="CT349">
        <v>-0.16623276000000001</v>
      </c>
      <c r="CU349">
        <v>-9.4743999999999995E-2</v>
      </c>
      <c r="CV349">
        <v>-1.1689752</v>
      </c>
      <c r="CW349">
        <v>-0.52188942000000005</v>
      </c>
      <c r="CX349">
        <v>0.65815442999999996</v>
      </c>
      <c r="CY349">
        <v>9.3649330000000003E-2</v>
      </c>
      <c r="CZ349">
        <v>-0.16819777</v>
      </c>
      <c r="DA349">
        <v>-0.25450494000000001</v>
      </c>
      <c r="DB349">
        <v>0.25513289</v>
      </c>
      <c r="DC349">
        <v>2.5920289999999999E-2</v>
      </c>
      <c r="DD349">
        <v>-2.5292350000000002E-2</v>
      </c>
      <c r="DE349">
        <v>0.26950531</v>
      </c>
      <c r="DF349">
        <v>-0.26887736000000001</v>
      </c>
      <c r="DG349">
        <v>0.1029841</v>
      </c>
      <c r="DH349">
        <v>-0.10235616</v>
      </c>
      <c r="DI349">
        <v>-0.19042195000000001</v>
      </c>
      <c r="DJ349">
        <v>7.7531719999999998E-2</v>
      </c>
      <c r="DK349">
        <v>-0.19522661999999999</v>
      </c>
      <c r="DL349">
        <v>-0.13095082</v>
      </c>
      <c r="DM349">
        <v>-6.0513240000000003E-2</v>
      </c>
      <c r="DN349">
        <v>0.50020885000000004</v>
      </c>
      <c r="DO349">
        <v>0.35778246000000002</v>
      </c>
      <c r="DP349">
        <v>-0.64273818000000005</v>
      </c>
      <c r="DQ349">
        <v>0.94671483000000001</v>
      </c>
      <c r="DR349">
        <v>-0.66113116000000005</v>
      </c>
      <c r="DS349">
        <v>7.7932630000000003E-2</v>
      </c>
      <c r="DT349">
        <v>-0.79014932000000004</v>
      </c>
      <c r="DU349">
        <v>1.3610861400000001</v>
      </c>
      <c r="DV349" s="10">
        <v>-0.64824150000000003</v>
      </c>
      <c r="DW349" s="8" t="s">
        <v>1964</v>
      </c>
      <c r="DX349" t="s">
        <v>1965</v>
      </c>
      <c r="DY349" s="10" t="s">
        <v>1653</v>
      </c>
      <c r="DZ349" s="20">
        <v>38096</v>
      </c>
      <c r="EA349" s="21">
        <v>38374</v>
      </c>
      <c r="EB349" t="s">
        <v>1966</v>
      </c>
      <c r="EC349" s="22">
        <v>43979</v>
      </c>
      <c r="ED349" t="b">
        <f t="shared" si="16"/>
        <v>1</v>
      </c>
    </row>
    <row r="350" spans="1:134" x14ac:dyDescent="0.2">
      <c r="A350" s="8" t="s">
        <v>1967</v>
      </c>
      <c r="B350" s="8" t="s">
        <v>168</v>
      </c>
      <c r="C350" s="8" t="s">
        <v>332</v>
      </c>
      <c r="D350" s="2" t="s">
        <v>1968</v>
      </c>
      <c r="E350" s="4">
        <v>0.643351082665364</v>
      </c>
      <c r="F350" s="28" t="b">
        <v>1</v>
      </c>
      <c r="G350" s="29">
        <f t="shared" si="17"/>
        <v>3.3578606381734103E-7</v>
      </c>
      <c r="H350" s="5" t="b">
        <f t="shared" si="15"/>
        <v>0</v>
      </c>
      <c r="I350" s="8">
        <v>39</v>
      </c>
      <c r="J350">
        <v>0</v>
      </c>
      <c r="K350">
        <v>24</v>
      </c>
      <c r="L350">
        <v>1004</v>
      </c>
      <c r="M350">
        <v>0</v>
      </c>
      <c r="N350">
        <v>2</v>
      </c>
      <c r="O350">
        <v>1.6755413326823001</v>
      </c>
      <c r="P350">
        <v>5</v>
      </c>
      <c r="Q350">
        <v>5</v>
      </c>
      <c r="R350">
        <v>4</v>
      </c>
      <c r="S350" s="10">
        <v>76</v>
      </c>
      <c r="T350" s="8">
        <v>-1.33767961068356</v>
      </c>
      <c r="U350">
        <v>-1.00517281761849</v>
      </c>
      <c r="V350">
        <v>-0.38535330545132002</v>
      </c>
      <c r="W350">
        <v>-0.57623680811562605</v>
      </c>
      <c r="X350">
        <v>-1.5638459058765199</v>
      </c>
      <c r="Y350">
        <v>-0.70788554533318204</v>
      </c>
      <c r="Z350">
        <v>-1.6791882233362001</v>
      </c>
      <c r="AA350">
        <v>1.4284752725705201</v>
      </c>
      <c r="AB350">
        <v>1.4079858992310099</v>
      </c>
      <c r="AC350">
        <v>0.71996333890972197</v>
      </c>
      <c r="AD350" s="10">
        <v>0.281041210852502</v>
      </c>
      <c r="AE350" s="8">
        <v>0</v>
      </c>
      <c r="AF350">
        <v>0</v>
      </c>
      <c r="AG350">
        <v>0</v>
      </c>
      <c r="AH350">
        <v>0</v>
      </c>
      <c r="AI350">
        <v>0</v>
      </c>
      <c r="AJ350">
        <v>0</v>
      </c>
      <c r="AK350">
        <v>0</v>
      </c>
      <c r="AL350">
        <v>0</v>
      </c>
      <c r="AM350">
        <v>0</v>
      </c>
      <c r="AN350">
        <v>0</v>
      </c>
      <c r="AO350">
        <v>0</v>
      </c>
      <c r="AP350">
        <v>0</v>
      </c>
      <c r="AQ350">
        <v>0</v>
      </c>
      <c r="AR350">
        <v>0</v>
      </c>
      <c r="AS350">
        <v>0</v>
      </c>
      <c r="AT350">
        <v>0</v>
      </c>
      <c r="AU350">
        <v>1</v>
      </c>
      <c r="AV350">
        <v>0</v>
      </c>
      <c r="AW350">
        <v>0</v>
      </c>
      <c r="AX350">
        <v>0</v>
      </c>
      <c r="AY350">
        <v>0</v>
      </c>
      <c r="AZ350">
        <v>1</v>
      </c>
      <c r="BA350">
        <v>1</v>
      </c>
      <c r="BB350">
        <v>0</v>
      </c>
      <c r="BC350">
        <v>1</v>
      </c>
      <c r="BD350">
        <v>0</v>
      </c>
      <c r="BE350">
        <v>0</v>
      </c>
      <c r="BF350">
        <v>1</v>
      </c>
      <c r="BG350">
        <v>0</v>
      </c>
      <c r="BH350">
        <v>0</v>
      </c>
      <c r="BI350">
        <v>0</v>
      </c>
      <c r="BJ350">
        <v>1</v>
      </c>
      <c r="BK350">
        <v>0</v>
      </c>
      <c r="BL350">
        <v>0</v>
      </c>
      <c r="BM350">
        <v>0</v>
      </c>
      <c r="BN350">
        <v>0</v>
      </c>
      <c r="BO350">
        <v>1</v>
      </c>
      <c r="BP350">
        <v>0</v>
      </c>
      <c r="BQ350">
        <v>0</v>
      </c>
      <c r="BR350">
        <v>1</v>
      </c>
      <c r="BS350">
        <v>0</v>
      </c>
      <c r="BT350" s="10">
        <v>0</v>
      </c>
      <c r="BU350">
        <v>-4.2648743800000002</v>
      </c>
      <c r="BV350">
        <v>0.17994256</v>
      </c>
      <c r="BW350">
        <v>2.5512239999999999E-2</v>
      </c>
      <c r="BX350">
        <v>1.7140852600000001</v>
      </c>
      <c r="BY350">
        <v>1.2451467300000001</v>
      </c>
      <c r="BZ350">
        <v>4.38303536</v>
      </c>
      <c r="CA350">
        <v>1.0542348399999999</v>
      </c>
      <c r="CB350">
        <v>2.36271349</v>
      </c>
      <c r="CC350">
        <v>0</v>
      </c>
      <c r="CD350">
        <v>1.26633956</v>
      </c>
      <c r="CE350">
        <v>1.2966537600000001</v>
      </c>
      <c r="CF350">
        <v>-0.34830556000000001</v>
      </c>
      <c r="CG350">
        <v>0.60595251999999999</v>
      </c>
      <c r="CH350">
        <v>-0.27080598</v>
      </c>
      <c r="CI350">
        <v>0.69837139000000004</v>
      </c>
      <c r="CJ350">
        <v>2.3914729999999999E-2</v>
      </c>
      <c r="CK350">
        <v>-0.35324707</v>
      </c>
      <c r="CL350">
        <v>-4.8291489999999999E-2</v>
      </c>
      <c r="CM350">
        <v>0.58076517999999999</v>
      </c>
      <c r="CN350">
        <v>0.72541518999999999</v>
      </c>
      <c r="CO350">
        <v>-0.20022939000000001</v>
      </c>
      <c r="CP350">
        <v>-0.43475793000000001</v>
      </c>
      <c r="CQ350">
        <v>0.34422587999999998</v>
      </c>
      <c r="CR350">
        <v>-0.48495226000000002</v>
      </c>
      <c r="CS350">
        <v>0.18250256000000001</v>
      </c>
      <c r="CT350">
        <v>-0.16623276000000001</v>
      </c>
      <c r="CU350">
        <v>-9.4743999999999995E-2</v>
      </c>
      <c r="CV350">
        <v>-1.1689752</v>
      </c>
      <c r="CW350">
        <v>-0.52188942000000005</v>
      </c>
      <c r="CX350">
        <v>0.65815442999999996</v>
      </c>
      <c r="CY350">
        <v>9.3649330000000003E-2</v>
      </c>
      <c r="CZ350">
        <v>-0.16819777</v>
      </c>
      <c r="DA350">
        <v>-0.25450494000000001</v>
      </c>
      <c r="DB350">
        <v>0.25513289</v>
      </c>
      <c r="DC350">
        <v>2.5920289999999999E-2</v>
      </c>
      <c r="DD350">
        <v>-2.5292350000000002E-2</v>
      </c>
      <c r="DE350">
        <v>0.26950531</v>
      </c>
      <c r="DF350">
        <v>-0.26887736000000001</v>
      </c>
      <c r="DG350">
        <v>0.1029841</v>
      </c>
      <c r="DH350">
        <v>-0.10235616</v>
      </c>
      <c r="DI350">
        <v>-0.19042195000000001</v>
      </c>
      <c r="DJ350">
        <v>7.7531719999999998E-2</v>
      </c>
      <c r="DK350">
        <v>-0.19522661999999999</v>
      </c>
      <c r="DL350">
        <v>-0.13095082</v>
      </c>
      <c r="DM350">
        <v>-6.0513240000000003E-2</v>
      </c>
      <c r="DN350">
        <v>0.50020885000000004</v>
      </c>
      <c r="DO350">
        <v>0.35778246000000002</v>
      </c>
      <c r="DP350">
        <v>-0.64273818000000005</v>
      </c>
      <c r="DQ350">
        <v>0.94671483000000001</v>
      </c>
      <c r="DR350">
        <v>-0.66113116000000005</v>
      </c>
      <c r="DS350">
        <v>7.7932630000000003E-2</v>
      </c>
      <c r="DT350">
        <v>-0.79014932000000004</v>
      </c>
      <c r="DU350">
        <v>1.3610861400000001</v>
      </c>
      <c r="DV350" s="10">
        <v>-0.64824150000000003</v>
      </c>
      <c r="DW350" s="8" t="s">
        <v>1969</v>
      </c>
      <c r="DX350" t="s">
        <v>1970</v>
      </c>
      <c r="DY350" s="10" t="s">
        <v>242</v>
      </c>
      <c r="DZ350" s="20">
        <v>35874</v>
      </c>
      <c r="EA350" s="21">
        <v>36865</v>
      </c>
      <c r="EB350" t="s">
        <v>1971</v>
      </c>
      <c r="EC350" s="22">
        <v>45012</v>
      </c>
      <c r="ED350" t="b">
        <f t="shared" si="16"/>
        <v>0</v>
      </c>
    </row>
    <row r="351" spans="1:134" x14ac:dyDescent="0.2">
      <c r="A351" s="8" t="s">
        <v>1972</v>
      </c>
      <c r="B351" s="8" t="s">
        <v>168</v>
      </c>
      <c r="C351" s="8" t="s">
        <v>363</v>
      </c>
      <c r="D351" s="2" t="s">
        <v>1973</v>
      </c>
      <c r="E351" s="4">
        <v>0.49717349393841098</v>
      </c>
      <c r="F351" s="28" t="b">
        <v>0</v>
      </c>
      <c r="G351" s="29">
        <f t="shared" si="17"/>
        <v>5.0156633411185143E-6</v>
      </c>
      <c r="H351" s="5" t="b">
        <f t="shared" si="15"/>
        <v>0</v>
      </c>
      <c r="I351" s="8">
        <v>48</v>
      </c>
      <c r="J351">
        <v>1</v>
      </c>
      <c r="K351">
        <v>40</v>
      </c>
      <c r="L351">
        <v>1090</v>
      </c>
      <c r="M351">
        <v>2</v>
      </c>
      <c r="N351">
        <v>3</v>
      </c>
      <c r="O351">
        <v>33.586746969205898</v>
      </c>
      <c r="P351">
        <v>1</v>
      </c>
      <c r="Q351">
        <v>2</v>
      </c>
      <c r="R351">
        <v>1</v>
      </c>
      <c r="S351" s="10">
        <v>74.8</v>
      </c>
      <c r="T351" s="8">
        <v>-0.49223603651558001</v>
      </c>
      <c r="U351">
        <v>7.5957643648752104E-3</v>
      </c>
      <c r="V351">
        <v>1.6819234379589401</v>
      </c>
      <c r="W351">
        <v>-0.47598217686984901</v>
      </c>
      <c r="X351">
        <v>-0.92748948436013701</v>
      </c>
      <c r="Y351">
        <v>-1.13192030619081E-2</v>
      </c>
      <c r="Z351">
        <v>-0.58110144478574399</v>
      </c>
      <c r="AA351">
        <v>-1.4107302381286499</v>
      </c>
      <c r="AB351">
        <v>-0.772121299578298</v>
      </c>
      <c r="AC351">
        <v>-1.38724643350897</v>
      </c>
      <c r="AD351" s="10">
        <v>2.2116486842517699E-2</v>
      </c>
      <c r="AE351" s="8">
        <v>0</v>
      </c>
      <c r="AF351">
        <v>1</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1</v>
      </c>
      <c r="BA351">
        <v>0</v>
      </c>
      <c r="BB351">
        <v>1</v>
      </c>
      <c r="BC351">
        <v>0</v>
      </c>
      <c r="BD351">
        <v>1</v>
      </c>
      <c r="BE351">
        <v>0</v>
      </c>
      <c r="BF351">
        <v>1</v>
      </c>
      <c r="BG351">
        <v>0</v>
      </c>
      <c r="BH351">
        <v>0</v>
      </c>
      <c r="BI351">
        <v>0</v>
      </c>
      <c r="BJ351">
        <v>0</v>
      </c>
      <c r="BK351">
        <v>1</v>
      </c>
      <c r="BL351">
        <v>0</v>
      </c>
      <c r="BM351">
        <v>0</v>
      </c>
      <c r="BN351">
        <v>1</v>
      </c>
      <c r="BO351">
        <v>0</v>
      </c>
      <c r="BP351">
        <v>0</v>
      </c>
      <c r="BQ351">
        <v>0</v>
      </c>
      <c r="BR351">
        <v>1</v>
      </c>
      <c r="BS351">
        <v>0</v>
      </c>
      <c r="BT351" s="10">
        <v>0</v>
      </c>
      <c r="BU351">
        <v>-4.2648743800000002</v>
      </c>
      <c r="BV351">
        <v>0.17994256</v>
      </c>
      <c r="BW351">
        <v>2.5512239999999999E-2</v>
      </c>
      <c r="BX351">
        <v>1.7140852600000001</v>
      </c>
      <c r="BY351">
        <v>1.2451467300000001</v>
      </c>
      <c r="BZ351">
        <v>4.38303536</v>
      </c>
      <c r="CA351">
        <v>1.0542348399999999</v>
      </c>
      <c r="CB351">
        <v>2.36271349</v>
      </c>
      <c r="CC351">
        <v>0</v>
      </c>
      <c r="CD351">
        <v>1.26633956</v>
      </c>
      <c r="CE351">
        <v>1.2966537600000001</v>
      </c>
      <c r="CF351">
        <v>-0.34830556000000001</v>
      </c>
      <c r="CG351">
        <v>0.60595251999999999</v>
      </c>
      <c r="CH351">
        <v>-0.27080598</v>
      </c>
      <c r="CI351">
        <v>0.69837139000000004</v>
      </c>
      <c r="CJ351">
        <v>2.3914729999999999E-2</v>
      </c>
      <c r="CK351">
        <v>-0.35324707</v>
      </c>
      <c r="CL351">
        <v>-4.8291489999999999E-2</v>
      </c>
      <c r="CM351">
        <v>0.58076517999999999</v>
      </c>
      <c r="CN351">
        <v>0.72541518999999999</v>
      </c>
      <c r="CO351">
        <v>-0.20022939000000001</v>
      </c>
      <c r="CP351">
        <v>-0.43475793000000001</v>
      </c>
      <c r="CQ351">
        <v>0.34422587999999998</v>
      </c>
      <c r="CR351">
        <v>-0.48495226000000002</v>
      </c>
      <c r="CS351">
        <v>0.18250256000000001</v>
      </c>
      <c r="CT351">
        <v>-0.16623276000000001</v>
      </c>
      <c r="CU351">
        <v>-9.4743999999999995E-2</v>
      </c>
      <c r="CV351">
        <v>-1.1689752</v>
      </c>
      <c r="CW351">
        <v>-0.52188942000000005</v>
      </c>
      <c r="CX351">
        <v>0.65815442999999996</v>
      </c>
      <c r="CY351">
        <v>9.3649330000000003E-2</v>
      </c>
      <c r="CZ351">
        <v>-0.16819777</v>
      </c>
      <c r="DA351">
        <v>-0.25450494000000001</v>
      </c>
      <c r="DB351">
        <v>0.25513289</v>
      </c>
      <c r="DC351">
        <v>2.5920289999999999E-2</v>
      </c>
      <c r="DD351">
        <v>-2.5292350000000002E-2</v>
      </c>
      <c r="DE351">
        <v>0.26950531</v>
      </c>
      <c r="DF351">
        <v>-0.26887736000000001</v>
      </c>
      <c r="DG351">
        <v>0.1029841</v>
      </c>
      <c r="DH351">
        <v>-0.10235616</v>
      </c>
      <c r="DI351">
        <v>-0.19042195000000001</v>
      </c>
      <c r="DJ351">
        <v>7.7531719999999998E-2</v>
      </c>
      <c r="DK351">
        <v>-0.19522661999999999</v>
      </c>
      <c r="DL351">
        <v>-0.13095082</v>
      </c>
      <c r="DM351">
        <v>-6.0513240000000003E-2</v>
      </c>
      <c r="DN351">
        <v>0.50020885000000004</v>
      </c>
      <c r="DO351">
        <v>0.35778246000000002</v>
      </c>
      <c r="DP351">
        <v>-0.64273818000000005</v>
      </c>
      <c r="DQ351">
        <v>0.94671483000000001</v>
      </c>
      <c r="DR351">
        <v>-0.66113116000000005</v>
      </c>
      <c r="DS351">
        <v>7.7932630000000003E-2</v>
      </c>
      <c r="DT351">
        <v>-0.79014932000000004</v>
      </c>
      <c r="DU351">
        <v>1.3610861400000001</v>
      </c>
      <c r="DV351" s="10">
        <v>-0.64824150000000003</v>
      </c>
      <c r="DW351" s="8" t="s">
        <v>1974</v>
      </c>
      <c r="DX351" t="s">
        <v>1975</v>
      </c>
      <c r="DY351" s="10" t="s">
        <v>1976</v>
      </c>
      <c r="DZ351" s="20">
        <v>37632</v>
      </c>
      <c r="EA351" s="21">
        <v>37647</v>
      </c>
      <c r="EB351" t="s">
        <v>1977</v>
      </c>
      <c r="EC351" s="22">
        <v>45380</v>
      </c>
      <c r="ED351" t="b">
        <f t="shared" si="16"/>
        <v>1</v>
      </c>
    </row>
    <row r="352" spans="1:134" x14ac:dyDescent="0.2">
      <c r="A352" s="8" t="s">
        <v>1978</v>
      </c>
      <c r="B352" s="8" t="s">
        <v>168</v>
      </c>
      <c r="C352" s="8" t="s">
        <v>363</v>
      </c>
      <c r="D352" s="2" t="s">
        <v>1979</v>
      </c>
      <c r="E352" s="4">
        <v>0.71051724328017396</v>
      </c>
      <c r="F352" s="28" t="b">
        <v>1</v>
      </c>
      <c r="G352" s="29">
        <f t="shared" si="17"/>
        <v>0.72880138777497261</v>
      </c>
      <c r="H352" s="5" t="b">
        <f t="shared" si="15"/>
        <v>1</v>
      </c>
      <c r="I352" s="8">
        <v>50</v>
      </c>
      <c r="J352">
        <v>2</v>
      </c>
      <c r="K352">
        <v>31</v>
      </c>
      <c r="L352">
        <v>2681</v>
      </c>
      <c r="M352">
        <v>3</v>
      </c>
      <c r="N352">
        <v>5</v>
      </c>
      <c r="O352">
        <v>64.425288306753799</v>
      </c>
      <c r="P352">
        <v>1</v>
      </c>
      <c r="Q352">
        <v>5</v>
      </c>
      <c r="R352">
        <v>4</v>
      </c>
      <c r="S352" s="10">
        <v>72.900000000000006</v>
      </c>
      <c r="T352" s="8">
        <v>-0.30435968670047298</v>
      </c>
      <c r="U352">
        <v>1.0203643463482399</v>
      </c>
      <c r="V352">
        <v>0.51908026979067101</v>
      </c>
      <c r="W352">
        <v>1.3787285011770201</v>
      </c>
      <c r="X352">
        <v>-0.60931127360194304</v>
      </c>
      <c r="Y352">
        <v>1.38181348148064</v>
      </c>
      <c r="Z352">
        <v>0.48007420925425998</v>
      </c>
      <c r="AA352">
        <v>-1.4107302381286499</v>
      </c>
      <c r="AB352">
        <v>1.4079858992310099</v>
      </c>
      <c r="AC352">
        <v>0.71996333890972197</v>
      </c>
      <c r="AD352" s="10">
        <v>-0.38784765950662198</v>
      </c>
      <c r="AE352" s="8">
        <v>0</v>
      </c>
      <c r="AF352">
        <v>0</v>
      </c>
      <c r="AG352">
        <v>0</v>
      </c>
      <c r="AH352">
        <v>0</v>
      </c>
      <c r="AI352">
        <v>0</v>
      </c>
      <c r="AJ352">
        <v>0</v>
      </c>
      <c r="AK352">
        <v>0</v>
      </c>
      <c r="AL352">
        <v>0</v>
      </c>
      <c r="AM352">
        <v>1</v>
      </c>
      <c r="AN352">
        <v>0</v>
      </c>
      <c r="AO352">
        <v>0</v>
      </c>
      <c r="AP352">
        <v>0</v>
      </c>
      <c r="AQ352">
        <v>0</v>
      </c>
      <c r="AR352">
        <v>0</v>
      </c>
      <c r="AS352">
        <v>0</v>
      </c>
      <c r="AT352">
        <v>0</v>
      </c>
      <c r="AU352">
        <v>0</v>
      </c>
      <c r="AV352">
        <v>0</v>
      </c>
      <c r="AW352">
        <v>0</v>
      </c>
      <c r="AX352">
        <v>0</v>
      </c>
      <c r="AY352">
        <v>0</v>
      </c>
      <c r="AZ352">
        <v>1</v>
      </c>
      <c r="BA352">
        <v>0</v>
      </c>
      <c r="BB352">
        <v>1</v>
      </c>
      <c r="BC352">
        <v>0</v>
      </c>
      <c r="BD352">
        <v>1</v>
      </c>
      <c r="BE352">
        <v>0</v>
      </c>
      <c r="BF352">
        <v>1</v>
      </c>
      <c r="BG352">
        <v>1</v>
      </c>
      <c r="BH352">
        <v>0</v>
      </c>
      <c r="BI352">
        <v>0</v>
      </c>
      <c r="BJ352">
        <v>0</v>
      </c>
      <c r="BK352">
        <v>0</v>
      </c>
      <c r="BL352">
        <v>0</v>
      </c>
      <c r="BM352">
        <v>1</v>
      </c>
      <c r="BN352">
        <v>0</v>
      </c>
      <c r="BO352">
        <v>0</v>
      </c>
      <c r="BP352">
        <v>0</v>
      </c>
      <c r="BQ352">
        <v>1</v>
      </c>
      <c r="BR352">
        <v>0</v>
      </c>
      <c r="BS352">
        <v>0</v>
      </c>
      <c r="BT352" s="10">
        <v>0</v>
      </c>
      <c r="BU352">
        <v>-4.2648743800000002</v>
      </c>
      <c r="BV352">
        <v>0.17994256</v>
      </c>
      <c r="BW352">
        <v>2.5512239999999999E-2</v>
      </c>
      <c r="BX352">
        <v>1.7140852600000001</v>
      </c>
      <c r="BY352">
        <v>1.2451467300000001</v>
      </c>
      <c r="BZ352">
        <v>4.38303536</v>
      </c>
      <c r="CA352">
        <v>1.0542348399999999</v>
      </c>
      <c r="CB352">
        <v>2.36271349</v>
      </c>
      <c r="CC352">
        <v>0</v>
      </c>
      <c r="CD352">
        <v>1.26633956</v>
      </c>
      <c r="CE352">
        <v>1.2966537600000001</v>
      </c>
      <c r="CF352">
        <v>-0.34830556000000001</v>
      </c>
      <c r="CG352">
        <v>0.60595251999999999</v>
      </c>
      <c r="CH352">
        <v>-0.27080598</v>
      </c>
      <c r="CI352">
        <v>0.69837139000000004</v>
      </c>
      <c r="CJ352">
        <v>2.3914729999999999E-2</v>
      </c>
      <c r="CK352">
        <v>-0.35324707</v>
      </c>
      <c r="CL352">
        <v>-4.8291489999999999E-2</v>
      </c>
      <c r="CM352">
        <v>0.58076517999999999</v>
      </c>
      <c r="CN352">
        <v>0.72541518999999999</v>
      </c>
      <c r="CO352">
        <v>-0.20022939000000001</v>
      </c>
      <c r="CP352">
        <v>-0.43475793000000001</v>
      </c>
      <c r="CQ352">
        <v>0.34422587999999998</v>
      </c>
      <c r="CR352">
        <v>-0.48495226000000002</v>
      </c>
      <c r="CS352">
        <v>0.18250256000000001</v>
      </c>
      <c r="CT352">
        <v>-0.16623276000000001</v>
      </c>
      <c r="CU352">
        <v>-9.4743999999999995E-2</v>
      </c>
      <c r="CV352">
        <v>-1.1689752</v>
      </c>
      <c r="CW352">
        <v>-0.52188942000000005</v>
      </c>
      <c r="CX352">
        <v>0.65815442999999996</v>
      </c>
      <c r="CY352">
        <v>9.3649330000000003E-2</v>
      </c>
      <c r="CZ352">
        <v>-0.16819777</v>
      </c>
      <c r="DA352">
        <v>-0.25450494000000001</v>
      </c>
      <c r="DB352">
        <v>0.25513289</v>
      </c>
      <c r="DC352">
        <v>2.5920289999999999E-2</v>
      </c>
      <c r="DD352">
        <v>-2.5292350000000002E-2</v>
      </c>
      <c r="DE352">
        <v>0.26950531</v>
      </c>
      <c r="DF352">
        <v>-0.26887736000000001</v>
      </c>
      <c r="DG352">
        <v>0.1029841</v>
      </c>
      <c r="DH352">
        <v>-0.10235616</v>
      </c>
      <c r="DI352">
        <v>-0.19042195000000001</v>
      </c>
      <c r="DJ352">
        <v>7.7531719999999998E-2</v>
      </c>
      <c r="DK352">
        <v>-0.19522661999999999</v>
      </c>
      <c r="DL352">
        <v>-0.13095082</v>
      </c>
      <c r="DM352">
        <v>-6.0513240000000003E-2</v>
      </c>
      <c r="DN352">
        <v>0.50020885000000004</v>
      </c>
      <c r="DO352">
        <v>0.35778246000000002</v>
      </c>
      <c r="DP352">
        <v>-0.64273818000000005</v>
      </c>
      <c r="DQ352">
        <v>0.94671483000000001</v>
      </c>
      <c r="DR352">
        <v>-0.66113116000000005</v>
      </c>
      <c r="DS352">
        <v>7.7932630000000003E-2</v>
      </c>
      <c r="DT352">
        <v>-0.79014932000000004</v>
      </c>
      <c r="DU352">
        <v>1.3610861400000001</v>
      </c>
      <c r="DV352" s="10">
        <v>-0.64824150000000003</v>
      </c>
      <c r="DW352" s="8" t="s">
        <v>1980</v>
      </c>
      <c r="DX352" t="s">
        <v>1981</v>
      </c>
      <c r="DY352" s="10" t="s">
        <v>865</v>
      </c>
      <c r="DZ352" s="20">
        <v>36705</v>
      </c>
      <c r="EA352" s="21">
        <v>38685</v>
      </c>
      <c r="EB352" t="s">
        <v>1982</v>
      </c>
      <c r="EC352" s="22">
        <v>44031</v>
      </c>
      <c r="ED352" t="b">
        <f t="shared" si="16"/>
        <v>1</v>
      </c>
    </row>
    <row r="353" spans="1:134" x14ac:dyDescent="0.2">
      <c r="A353" s="8" t="s">
        <v>1983</v>
      </c>
      <c r="B353" s="8" t="s">
        <v>119</v>
      </c>
      <c r="C353" s="8" t="s">
        <v>363</v>
      </c>
      <c r="D353" s="2" t="s">
        <v>1984</v>
      </c>
      <c r="E353" s="4">
        <v>0.57740626705988995</v>
      </c>
      <c r="F353" s="28" t="b">
        <v>0</v>
      </c>
      <c r="G353" s="29">
        <f t="shared" si="17"/>
        <v>0.87487964016466246</v>
      </c>
      <c r="H353" s="5" t="b">
        <f t="shared" si="15"/>
        <v>1</v>
      </c>
      <c r="I353" s="8">
        <v>42</v>
      </c>
      <c r="J353">
        <v>1</v>
      </c>
      <c r="K353">
        <v>40</v>
      </c>
      <c r="L353">
        <v>834</v>
      </c>
      <c r="M353">
        <v>6</v>
      </c>
      <c r="N353">
        <v>4</v>
      </c>
      <c r="O353">
        <v>81.153133529944895</v>
      </c>
      <c r="P353">
        <v>3</v>
      </c>
      <c r="Q353">
        <v>1</v>
      </c>
      <c r="R353">
        <v>3</v>
      </c>
      <c r="S353" s="10">
        <v>71.7</v>
      </c>
      <c r="T353" s="8">
        <v>-1.0558650859609</v>
      </c>
      <c r="U353">
        <v>7.5957643648752104E-3</v>
      </c>
      <c r="V353">
        <v>1.6819234379589401</v>
      </c>
      <c r="W353">
        <v>-0.77441456755495297</v>
      </c>
      <c r="X353">
        <v>0.34522335867264098</v>
      </c>
      <c r="Y353">
        <v>0.68524713920936597</v>
      </c>
      <c r="Z353">
        <v>1.05569099673787</v>
      </c>
      <c r="AA353">
        <v>8.8725172209350497E-3</v>
      </c>
      <c r="AB353">
        <v>-1.4988236991813999</v>
      </c>
      <c r="AC353">
        <v>1.7560081436822399E-2</v>
      </c>
      <c r="AD353" s="10">
        <v>-0.64677238351660704</v>
      </c>
      <c r="AE353" s="8">
        <v>0</v>
      </c>
      <c r="AF353">
        <v>0</v>
      </c>
      <c r="AG353">
        <v>1</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1</v>
      </c>
      <c r="BA353">
        <v>1</v>
      </c>
      <c r="BB353">
        <v>0</v>
      </c>
      <c r="BC353">
        <v>0</v>
      </c>
      <c r="BD353">
        <v>1</v>
      </c>
      <c r="BE353">
        <v>1</v>
      </c>
      <c r="BF353">
        <v>0</v>
      </c>
      <c r="BG353">
        <v>0</v>
      </c>
      <c r="BH353">
        <v>0</v>
      </c>
      <c r="BI353">
        <v>0</v>
      </c>
      <c r="BJ353">
        <v>1</v>
      </c>
      <c r="BK353">
        <v>0</v>
      </c>
      <c r="BL353">
        <v>0</v>
      </c>
      <c r="BM353">
        <v>0</v>
      </c>
      <c r="BN353">
        <v>1</v>
      </c>
      <c r="BO353">
        <v>0</v>
      </c>
      <c r="BP353">
        <v>0</v>
      </c>
      <c r="BQ353">
        <v>0</v>
      </c>
      <c r="BR353">
        <v>0</v>
      </c>
      <c r="BS353">
        <v>1</v>
      </c>
      <c r="BT353" s="10">
        <v>0</v>
      </c>
      <c r="BU353">
        <v>-4.2648743800000002</v>
      </c>
      <c r="BV353">
        <v>0.17994256</v>
      </c>
      <c r="BW353">
        <v>2.5512239999999999E-2</v>
      </c>
      <c r="BX353">
        <v>1.7140852600000001</v>
      </c>
      <c r="BY353">
        <v>1.2451467300000001</v>
      </c>
      <c r="BZ353">
        <v>4.38303536</v>
      </c>
      <c r="CA353">
        <v>1.0542348399999999</v>
      </c>
      <c r="CB353">
        <v>2.36271349</v>
      </c>
      <c r="CC353">
        <v>0</v>
      </c>
      <c r="CD353">
        <v>1.26633956</v>
      </c>
      <c r="CE353">
        <v>1.2966537600000001</v>
      </c>
      <c r="CF353">
        <v>-0.34830556000000001</v>
      </c>
      <c r="CG353">
        <v>0.60595251999999999</v>
      </c>
      <c r="CH353">
        <v>-0.27080598</v>
      </c>
      <c r="CI353">
        <v>0.69837139000000004</v>
      </c>
      <c r="CJ353">
        <v>2.3914729999999999E-2</v>
      </c>
      <c r="CK353">
        <v>-0.35324707</v>
      </c>
      <c r="CL353">
        <v>-4.8291489999999999E-2</v>
      </c>
      <c r="CM353">
        <v>0.58076517999999999</v>
      </c>
      <c r="CN353">
        <v>0.72541518999999999</v>
      </c>
      <c r="CO353">
        <v>-0.20022939000000001</v>
      </c>
      <c r="CP353">
        <v>-0.43475793000000001</v>
      </c>
      <c r="CQ353">
        <v>0.34422587999999998</v>
      </c>
      <c r="CR353">
        <v>-0.48495226000000002</v>
      </c>
      <c r="CS353">
        <v>0.18250256000000001</v>
      </c>
      <c r="CT353">
        <v>-0.16623276000000001</v>
      </c>
      <c r="CU353">
        <v>-9.4743999999999995E-2</v>
      </c>
      <c r="CV353">
        <v>-1.1689752</v>
      </c>
      <c r="CW353">
        <v>-0.52188942000000005</v>
      </c>
      <c r="CX353">
        <v>0.65815442999999996</v>
      </c>
      <c r="CY353">
        <v>9.3649330000000003E-2</v>
      </c>
      <c r="CZ353">
        <v>-0.16819777</v>
      </c>
      <c r="DA353">
        <v>-0.25450494000000001</v>
      </c>
      <c r="DB353">
        <v>0.25513289</v>
      </c>
      <c r="DC353">
        <v>2.5920289999999999E-2</v>
      </c>
      <c r="DD353">
        <v>-2.5292350000000002E-2</v>
      </c>
      <c r="DE353">
        <v>0.26950531</v>
      </c>
      <c r="DF353">
        <v>-0.26887736000000001</v>
      </c>
      <c r="DG353">
        <v>0.1029841</v>
      </c>
      <c r="DH353">
        <v>-0.10235616</v>
      </c>
      <c r="DI353">
        <v>-0.19042195000000001</v>
      </c>
      <c r="DJ353">
        <v>7.7531719999999998E-2</v>
      </c>
      <c r="DK353">
        <v>-0.19522661999999999</v>
      </c>
      <c r="DL353">
        <v>-0.13095082</v>
      </c>
      <c r="DM353">
        <v>-6.0513240000000003E-2</v>
      </c>
      <c r="DN353">
        <v>0.50020885000000004</v>
      </c>
      <c r="DO353">
        <v>0.35778246000000002</v>
      </c>
      <c r="DP353">
        <v>-0.64273818000000005</v>
      </c>
      <c r="DQ353">
        <v>0.94671483000000001</v>
      </c>
      <c r="DR353">
        <v>-0.66113116000000005</v>
      </c>
      <c r="DS353">
        <v>7.7932630000000003E-2</v>
      </c>
      <c r="DT353">
        <v>-0.79014932000000004</v>
      </c>
      <c r="DU353">
        <v>1.3610861400000001</v>
      </c>
      <c r="DV353" s="10">
        <v>-0.64824150000000003</v>
      </c>
      <c r="DW353" s="8" t="s">
        <v>1985</v>
      </c>
      <c r="DX353" t="s">
        <v>1986</v>
      </c>
      <c r="DY353" s="10" t="s">
        <v>132</v>
      </c>
      <c r="DZ353" s="20">
        <v>37382</v>
      </c>
      <c r="EA353" s="21">
        <v>39067</v>
      </c>
      <c r="EB353" t="s">
        <v>1987</v>
      </c>
      <c r="EC353" s="22">
        <v>45233</v>
      </c>
      <c r="ED353" t="b">
        <f t="shared" si="16"/>
        <v>0</v>
      </c>
    </row>
    <row r="354" spans="1:134" x14ac:dyDescent="0.2">
      <c r="A354" s="8" t="s">
        <v>1988</v>
      </c>
      <c r="B354" s="8" t="s">
        <v>127</v>
      </c>
      <c r="C354" s="8" t="s">
        <v>195</v>
      </c>
      <c r="D354" s="2" t="s">
        <v>1989</v>
      </c>
      <c r="E354" s="4">
        <v>0.44203832111063601</v>
      </c>
      <c r="F354" s="28" t="b">
        <v>0</v>
      </c>
      <c r="G354" s="29">
        <f t="shared" si="17"/>
        <v>3.6565076432140515E-6</v>
      </c>
      <c r="H354" s="5" t="b">
        <f t="shared" si="15"/>
        <v>0</v>
      </c>
      <c r="I354" s="8">
        <v>56</v>
      </c>
      <c r="J354">
        <v>0</v>
      </c>
      <c r="K354">
        <v>31</v>
      </c>
      <c r="L354">
        <v>954</v>
      </c>
      <c r="M354">
        <v>3</v>
      </c>
      <c r="N354">
        <v>2</v>
      </c>
      <c r="O354">
        <v>11.969160555318</v>
      </c>
      <c r="P354">
        <v>1</v>
      </c>
      <c r="Q354">
        <v>2</v>
      </c>
      <c r="R354">
        <v>3</v>
      </c>
      <c r="S354" s="10">
        <v>78</v>
      </c>
      <c r="T354" s="8">
        <v>0.25926936274484702</v>
      </c>
      <c r="U354">
        <v>-1.00517281761849</v>
      </c>
      <c r="V354">
        <v>0.51908026979067101</v>
      </c>
      <c r="W354">
        <v>-0.63452438442130998</v>
      </c>
      <c r="X354">
        <v>-0.60931127360194304</v>
      </c>
      <c r="Y354">
        <v>-0.70788554533318204</v>
      </c>
      <c r="Z354">
        <v>-1.3249776272040299</v>
      </c>
      <c r="AA354">
        <v>-1.4107302381286499</v>
      </c>
      <c r="AB354">
        <v>-0.772121299578298</v>
      </c>
      <c r="AC354">
        <v>1.7560081436822399E-2</v>
      </c>
      <c r="AD354" s="10">
        <v>0.71258241753580998</v>
      </c>
      <c r="AE354" s="8">
        <v>0</v>
      </c>
      <c r="AF354">
        <v>0</v>
      </c>
      <c r="AG354">
        <v>0</v>
      </c>
      <c r="AH354">
        <v>0</v>
      </c>
      <c r="AI354">
        <v>0</v>
      </c>
      <c r="AJ354">
        <v>1</v>
      </c>
      <c r="AK354">
        <v>0</v>
      </c>
      <c r="AL354">
        <v>0</v>
      </c>
      <c r="AM354">
        <v>0</v>
      </c>
      <c r="AN354">
        <v>0</v>
      </c>
      <c r="AO354">
        <v>0</v>
      </c>
      <c r="AP354">
        <v>0</v>
      </c>
      <c r="AQ354">
        <v>0</v>
      </c>
      <c r="AR354">
        <v>0</v>
      </c>
      <c r="AS354">
        <v>0</v>
      </c>
      <c r="AT354">
        <v>0</v>
      </c>
      <c r="AU354">
        <v>0</v>
      </c>
      <c r="AV354">
        <v>0</v>
      </c>
      <c r="AW354">
        <v>0</v>
      </c>
      <c r="AX354">
        <v>0</v>
      </c>
      <c r="AY354">
        <v>0</v>
      </c>
      <c r="AZ354">
        <v>1</v>
      </c>
      <c r="BA354">
        <v>1</v>
      </c>
      <c r="BB354">
        <v>0</v>
      </c>
      <c r="BC354">
        <v>0</v>
      </c>
      <c r="BD354">
        <v>1</v>
      </c>
      <c r="BE354">
        <v>0</v>
      </c>
      <c r="BF354">
        <v>1</v>
      </c>
      <c r="BG354">
        <v>0</v>
      </c>
      <c r="BH354">
        <v>0</v>
      </c>
      <c r="BI354">
        <v>1</v>
      </c>
      <c r="BJ354">
        <v>0</v>
      </c>
      <c r="BK354">
        <v>0</v>
      </c>
      <c r="BL354">
        <v>0</v>
      </c>
      <c r="BM354">
        <v>1</v>
      </c>
      <c r="BN354">
        <v>0</v>
      </c>
      <c r="BO354">
        <v>0</v>
      </c>
      <c r="BP354">
        <v>0</v>
      </c>
      <c r="BQ354">
        <v>0</v>
      </c>
      <c r="BR354">
        <v>0</v>
      </c>
      <c r="BS354">
        <v>0</v>
      </c>
      <c r="BT354" s="10">
        <v>1</v>
      </c>
      <c r="BU354">
        <v>-4.2648743800000002</v>
      </c>
      <c r="BV354">
        <v>0.17994256</v>
      </c>
      <c r="BW354">
        <v>2.5512239999999999E-2</v>
      </c>
      <c r="BX354">
        <v>1.7140852600000001</v>
      </c>
      <c r="BY354">
        <v>1.2451467300000001</v>
      </c>
      <c r="BZ354">
        <v>4.38303536</v>
      </c>
      <c r="CA354">
        <v>1.0542348399999999</v>
      </c>
      <c r="CB354">
        <v>2.36271349</v>
      </c>
      <c r="CC354">
        <v>0</v>
      </c>
      <c r="CD354">
        <v>1.26633956</v>
      </c>
      <c r="CE354">
        <v>1.2966537600000001</v>
      </c>
      <c r="CF354">
        <v>-0.34830556000000001</v>
      </c>
      <c r="CG354">
        <v>0.60595251999999999</v>
      </c>
      <c r="CH354">
        <v>-0.27080598</v>
      </c>
      <c r="CI354">
        <v>0.69837139000000004</v>
      </c>
      <c r="CJ354">
        <v>2.3914729999999999E-2</v>
      </c>
      <c r="CK354">
        <v>-0.35324707</v>
      </c>
      <c r="CL354">
        <v>-4.8291489999999999E-2</v>
      </c>
      <c r="CM354">
        <v>0.58076517999999999</v>
      </c>
      <c r="CN354">
        <v>0.72541518999999999</v>
      </c>
      <c r="CO354">
        <v>-0.20022939000000001</v>
      </c>
      <c r="CP354">
        <v>-0.43475793000000001</v>
      </c>
      <c r="CQ354">
        <v>0.34422587999999998</v>
      </c>
      <c r="CR354">
        <v>-0.48495226000000002</v>
      </c>
      <c r="CS354">
        <v>0.18250256000000001</v>
      </c>
      <c r="CT354">
        <v>-0.16623276000000001</v>
      </c>
      <c r="CU354">
        <v>-9.4743999999999995E-2</v>
      </c>
      <c r="CV354">
        <v>-1.1689752</v>
      </c>
      <c r="CW354">
        <v>-0.52188942000000005</v>
      </c>
      <c r="CX354">
        <v>0.65815442999999996</v>
      </c>
      <c r="CY354">
        <v>9.3649330000000003E-2</v>
      </c>
      <c r="CZ354">
        <v>-0.16819777</v>
      </c>
      <c r="DA354">
        <v>-0.25450494000000001</v>
      </c>
      <c r="DB354">
        <v>0.25513289</v>
      </c>
      <c r="DC354">
        <v>2.5920289999999999E-2</v>
      </c>
      <c r="DD354">
        <v>-2.5292350000000002E-2</v>
      </c>
      <c r="DE354">
        <v>0.26950531</v>
      </c>
      <c r="DF354">
        <v>-0.26887736000000001</v>
      </c>
      <c r="DG354">
        <v>0.1029841</v>
      </c>
      <c r="DH354">
        <v>-0.10235616</v>
      </c>
      <c r="DI354">
        <v>-0.19042195000000001</v>
      </c>
      <c r="DJ354">
        <v>7.7531719999999998E-2</v>
      </c>
      <c r="DK354">
        <v>-0.19522661999999999</v>
      </c>
      <c r="DL354">
        <v>-0.13095082</v>
      </c>
      <c r="DM354">
        <v>-6.0513240000000003E-2</v>
      </c>
      <c r="DN354">
        <v>0.50020885000000004</v>
      </c>
      <c r="DO354">
        <v>0.35778246000000002</v>
      </c>
      <c r="DP354">
        <v>-0.64273818000000005</v>
      </c>
      <c r="DQ354">
        <v>0.94671483000000001</v>
      </c>
      <c r="DR354">
        <v>-0.66113116000000005</v>
      </c>
      <c r="DS354">
        <v>7.7932630000000003E-2</v>
      </c>
      <c r="DT354">
        <v>-0.79014932000000004</v>
      </c>
      <c r="DU354">
        <v>1.3610861400000001</v>
      </c>
      <c r="DV354" s="10">
        <v>-0.64824150000000003</v>
      </c>
      <c r="DW354" s="8" t="s">
        <v>1990</v>
      </c>
      <c r="DX354" t="s">
        <v>1991</v>
      </c>
      <c r="DY354" s="10" t="s">
        <v>249</v>
      </c>
      <c r="DZ354" s="20">
        <v>34738</v>
      </c>
      <c r="EA354" s="21">
        <v>36850</v>
      </c>
      <c r="EB354" t="s">
        <v>1992</v>
      </c>
      <c r="EC354" s="22">
        <v>44375</v>
      </c>
      <c r="ED354" t="b">
        <f t="shared" si="16"/>
        <v>1</v>
      </c>
    </row>
    <row r="355" spans="1:134" x14ac:dyDescent="0.2">
      <c r="A355" s="8" t="s">
        <v>1993</v>
      </c>
      <c r="B355" s="8" t="s">
        <v>119</v>
      </c>
      <c r="C355" s="8" t="s">
        <v>399</v>
      </c>
      <c r="D355" s="2" t="s">
        <v>1994</v>
      </c>
      <c r="E355" s="4">
        <v>0.456630750231724</v>
      </c>
      <c r="F355" s="28" t="b">
        <v>0</v>
      </c>
      <c r="G355" s="29">
        <f t="shared" si="17"/>
        <v>0.94735946956801809</v>
      </c>
      <c r="H355" s="5" t="b">
        <f t="shared" si="15"/>
        <v>1</v>
      </c>
      <c r="I355" s="8">
        <v>48</v>
      </c>
      <c r="J355">
        <v>1</v>
      </c>
      <c r="K355">
        <v>32</v>
      </c>
      <c r="L355">
        <v>1133</v>
      </c>
      <c r="M355">
        <v>9</v>
      </c>
      <c r="N355">
        <v>5</v>
      </c>
      <c r="O355">
        <v>46.648708449195702</v>
      </c>
      <c r="P355">
        <v>3</v>
      </c>
      <c r="Q355">
        <v>2</v>
      </c>
      <c r="R355">
        <v>2</v>
      </c>
      <c r="S355" s="10">
        <v>82.7</v>
      </c>
      <c r="T355" s="8">
        <v>-0.49223603651558001</v>
      </c>
      <c r="U355">
        <v>7.5957643648752104E-3</v>
      </c>
      <c r="V355">
        <v>0.64828506625381199</v>
      </c>
      <c r="W355">
        <v>-0.42585486124695998</v>
      </c>
      <c r="X355">
        <v>1.2997579909472201</v>
      </c>
      <c r="Y355">
        <v>1.38181348148064</v>
      </c>
      <c r="Z355">
        <v>-0.13163026633876601</v>
      </c>
      <c r="AA355">
        <v>8.8725172209350497E-3</v>
      </c>
      <c r="AB355">
        <v>-0.772121299578298</v>
      </c>
      <c r="AC355">
        <v>-0.68484317603607703</v>
      </c>
      <c r="AD355" s="10">
        <v>1.7267042532415799</v>
      </c>
      <c r="AE355" s="8">
        <v>0</v>
      </c>
      <c r="AF355">
        <v>0</v>
      </c>
      <c r="AG355">
        <v>0</v>
      </c>
      <c r="AH355">
        <v>0</v>
      </c>
      <c r="AI355">
        <v>0</v>
      </c>
      <c r="AJ355">
        <v>0</v>
      </c>
      <c r="AK355">
        <v>0</v>
      </c>
      <c r="AL355">
        <v>0</v>
      </c>
      <c r="AM355">
        <v>0</v>
      </c>
      <c r="AN355">
        <v>0</v>
      </c>
      <c r="AO355">
        <v>0</v>
      </c>
      <c r="AP355">
        <v>0</v>
      </c>
      <c r="AQ355">
        <v>0</v>
      </c>
      <c r="AR355">
        <v>0</v>
      </c>
      <c r="AS355">
        <v>0</v>
      </c>
      <c r="AT355">
        <v>0</v>
      </c>
      <c r="AU355">
        <v>0</v>
      </c>
      <c r="AV355">
        <v>0</v>
      </c>
      <c r="AW355">
        <v>1</v>
      </c>
      <c r="AX355">
        <v>0</v>
      </c>
      <c r="AY355">
        <v>0</v>
      </c>
      <c r="AZ355">
        <v>1</v>
      </c>
      <c r="BA355">
        <v>0</v>
      </c>
      <c r="BB355">
        <v>1</v>
      </c>
      <c r="BC355">
        <v>1</v>
      </c>
      <c r="BD355">
        <v>0</v>
      </c>
      <c r="BE355">
        <v>0</v>
      </c>
      <c r="BF355">
        <v>1</v>
      </c>
      <c r="BG355">
        <v>0</v>
      </c>
      <c r="BH355">
        <v>1</v>
      </c>
      <c r="BI355">
        <v>0</v>
      </c>
      <c r="BJ355">
        <v>0</v>
      </c>
      <c r="BK355">
        <v>0</v>
      </c>
      <c r="BL355">
        <v>0</v>
      </c>
      <c r="BM355">
        <v>1</v>
      </c>
      <c r="BN355">
        <v>0</v>
      </c>
      <c r="BO355">
        <v>0</v>
      </c>
      <c r="BP355">
        <v>0</v>
      </c>
      <c r="BQ355">
        <v>0</v>
      </c>
      <c r="BR355">
        <v>0</v>
      </c>
      <c r="BS355">
        <v>1</v>
      </c>
      <c r="BT355" s="10">
        <v>0</v>
      </c>
      <c r="BU355">
        <v>-4.2648743800000002</v>
      </c>
      <c r="BV355">
        <v>0.17994256</v>
      </c>
      <c r="BW355">
        <v>2.5512239999999999E-2</v>
      </c>
      <c r="BX355">
        <v>1.7140852600000001</v>
      </c>
      <c r="BY355">
        <v>1.2451467300000001</v>
      </c>
      <c r="BZ355">
        <v>4.38303536</v>
      </c>
      <c r="CA355">
        <v>1.0542348399999999</v>
      </c>
      <c r="CB355">
        <v>2.36271349</v>
      </c>
      <c r="CC355">
        <v>0</v>
      </c>
      <c r="CD355">
        <v>1.26633956</v>
      </c>
      <c r="CE355">
        <v>1.2966537600000001</v>
      </c>
      <c r="CF355">
        <v>-0.34830556000000001</v>
      </c>
      <c r="CG355">
        <v>0.60595251999999999</v>
      </c>
      <c r="CH355">
        <v>-0.27080598</v>
      </c>
      <c r="CI355">
        <v>0.69837139000000004</v>
      </c>
      <c r="CJ355">
        <v>2.3914729999999999E-2</v>
      </c>
      <c r="CK355">
        <v>-0.35324707</v>
      </c>
      <c r="CL355">
        <v>-4.8291489999999999E-2</v>
      </c>
      <c r="CM355">
        <v>0.58076517999999999</v>
      </c>
      <c r="CN355">
        <v>0.72541518999999999</v>
      </c>
      <c r="CO355">
        <v>-0.20022939000000001</v>
      </c>
      <c r="CP355">
        <v>-0.43475793000000001</v>
      </c>
      <c r="CQ355">
        <v>0.34422587999999998</v>
      </c>
      <c r="CR355">
        <v>-0.48495226000000002</v>
      </c>
      <c r="CS355">
        <v>0.18250256000000001</v>
      </c>
      <c r="CT355">
        <v>-0.16623276000000001</v>
      </c>
      <c r="CU355">
        <v>-9.4743999999999995E-2</v>
      </c>
      <c r="CV355">
        <v>-1.1689752</v>
      </c>
      <c r="CW355">
        <v>-0.52188942000000005</v>
      </c>
      <c r="CX355">
        <v>0.65815442999999996</v>
      </c>
      <c r="CY355">
        <v>9.3649330000000003E-2</v>
      </c>
      <c r="CZ355">
        <v>-0.16819777</v>
      </c>
      <c r="DA355">
        <v>-0.25450494000000001</v>
      </c>
      <c r="DB355">
        <v>0.25513289</v>
      </c>
      <c r="DC355">
        <v>2.5920289999999999E-2</v>
      </c>
      <c r="DD355">
        <v>-2.5292350000000002E-2</v>
      </c>
      <c r="DE355">
        <v>0.26950531</v>
      </c>
      <c r="DF355">
        <v>-0.26887736000000001</v>
      </c>
      <c r="DG355">
        <v>0.1029841</v>
      </c>
      <c r="DH355">
        <v>-0.10235616</v>
      </c>
      <c r="DI355">
        <v>-0.19042195000000001</v>
      </c>
      <c r="DJ355">
        <v>7.7531719999999998E-2</v>
      </c>
      <c r="DK355">
        <v>-0.19522661999999999</v>
      </c>
      <c r="DL355">
        <v>-0.13095082</v>
      </c>
      <c r="DM355">
        <v>-6.0513240000000003E-2</v>
      </c>
      <c r="DN355">
        <v>0.50020885000000004</v>
      </c>
      <c r="DO355">
        <v>0.35778246000000002</v>
      </c>
      <c r="DP355">
        <v>-0.64273818000000005</v>
      </c>
      <c r="DQ355">
        <v>0.94671483000000001</v>
      </c>
      <c r="DR355">
        <v>-0.66113116000000005</v>
      </c>
      <c r="DS355">
        <v>7.7932630000000003E-2</v>
      </c>
      <c r="DT355">
        <v>-0.79014932000000004</v>
      </c>
      <c r="DU355">
        <v>1.3610861400000001</v>
      </c>
      <c r="DV355" s="10">
        <v>-0.64824150000000003</v>
      </c>
      <c r="DW355" s="8" t="s">
        <v>1995</v>
      </c>
      <c r="DX355" t="s">
        <v>1996</v>
      </c>
      <c r="DY355" s="10" t="s">
        <v>1345</v>
      </c>
      <c r="DZ355" s="20">
        <v>35435</v>
      </c>
      <c r="EA355" s="21">
        <v>37183</v>
      </c>
      <c r="EB355" t="s">
        <v>1997</v>
      </c>
      <c r="EC355" s="22">
        <v>44081</v>
      </c>
      <c r="ED355" t="b">
        <f t="shared" si="16"/>
        <v>0</v>
      </c>
    </row>
    <row r="356" spans="1:134" x14ac:dyDescent="0.2">
      <c r="A356" s="8" t="s">
        <v>1998</v>
      </c>
      <c r="B356" s="8" t="s">
        <v>119</v>
      </c>
      <c r="C356" s="8" t="s">
        <v>161</v>
      </c>
      <c r="D356" s="2" t="s">
        <v>1999</v>
      </c>
      <c r="E356" s="4">
        <v>0.73308627370631896</v>
      </c>
      <c r="F356" s="28" t="b">
        <v>1</v>
      </c>
      <c r="G356" s="29">
        <f t="shared" si="17"/>
        <v>1.7909283718169275E-3</v>
      </c>
      <c r="H356" s="5" t="b">
        <f t="shared" si="15"/>
        <v>0</v>
      </c>
      <c r="I356" s="8">
        <v>63</v>
      </c>
      <c r="J356">
        <v>0</v>
      </c>
      <c r="K356">
        <v>33</v>
      </c>
      <c r="L356">
        <v>1395</v>
      </c>
      <c r="M356">
        <v>0</v>
      </c>
      <c r="N356">
        <v>3</v>
      </c>
      <c r="O356">
        <v>79.043136853159794</v>
      </c>
      <c r="P356">
        <v>1</v>
      </c>
      <c r="Q356">
        <v>5</v>
      </c>
      <c r="R356">
        <v>4</v>
      </c>
      <c r="S356" s="10">
        <v>75.8</v>
      </c>
      <c r="T356" s="8">
        <v>0.91683658709772198</v>
      </c>
      <c r="U356">
        <v>-1.00517281761849</v>
      </c>
      <c r="V356">
        <v>0.77748986271695397</v>
      </c>
      <c r="W356">
        <v>-0.12042796140517401</v>
      </c>
      <c r="X356">
        <v>-1.5638459058765199</v>
      </c>
      <c r="Y356">
        <v>-1.13192030619081E-2</v>
      </c>
      <c r="Z356">
        <v>0.98308454369582898</v>
      </c>
      <c r="AA356">
        <v>-1.4107302381286499</v>
      </c>
      <c r="AB356">
        <v>1.4079858992310099</v>
      </c>
      <c r="AC356">
        <v>0.71996333890972197</v>
      </c>
      <c r="AD356" s="10">
        <v>0.23788709018417101</v>
      </c>
      <c r="AE356" s="8">
        <v>0</v>
      </c>
      <c r="AF356">
        <v>0</v>
      </c>
      <c r="AG356">
        <v>0</v>
      </c>
      <c r="AH356">
        <v>0</v>
      </c>
      <c r="AI356">
        <v>0</v>
      </c>
      <c r="AJ356">
        <v>0</v>
      </c>
      <c r="AK356">
        <v>0</v>
      </c>
      <c r="AL356">
        <v>0</v>
      </c>
      <c r="AM356">
        <v>0</v>
      </c>
      <c r="AN356">
        <v>0</v>
      </c>
      <c r="AO356">
        <v>0</v>
      </c>
      <c r="AP356">
        <v>0</v>
      </c>
      <c r="AQ356">
        <v>0</v>
      </c>
      <c r="AR356">
        <v>0</v>
      </c>
      <c r="AS356">
        <v>0</v>
      </c>
      <c r="AT356">
        <v>0</v>
      </c>
      <c r="AU356">
        <v>0</v>
      </c>
      <c r="AV356">
        <v>0</v>
      </c>
      <c r="AW356">
        <v>1</v>
      </c>
      <c r="AX356">
        <v>0</v>
      </c>
      <c r="AY356">
        <v>0</v>
      </c>
      <c r="AZ356">
        <v>1</v>
      </c>
      <c r="BA356">
        <v>0</v>
      </c>
      <c r="BB356">
        <v>1</v>
      </c>
      <c r="BC356">
        <v>0</v>
      </c>
      <c r="BD356">
        <v>1</v>
      </c>
      <c r="BE356">
        <v>1</v>
      </c>
      <c r="BF356">
        <v>0</v>
      </c>
      <c r="BG356">
        <v>0</v>
      </c>
      <c r="BH356">
        <v>0</v>
      </c>
      <c r="BI356">
        <v>1</v>
      </c>
      <c r="BJ356">
        <v>0</v>
      </c>
      <c r="BK356">
        <v>0</v>
      </c>
      <c r="BL356">
        <v>0</v>
      </c>
      <c r="BM356">
        <v>0</v>
      </c>
      <c r="BN356">
        <v>1</v>
      </c>
      <c r="BO356">
        <v>0</v>
      </c>
      <c r="BP356">
        <v>0</v>
      </c>
      <c r="BQ356">
        <v>0</v>
      </c>
      <c r="BR356">
        <v>1</v>
      </c>
      <c r="BS356">
        <v>0</v>
      </c>
      <c r="BT356" s="10">
        <v>0</v>
      </c>
      <c r="BU356">
        <v>-4.2648743800000002</v>
      </c>
      <c r="BV356">
        <v>0.17994256</v>
      </c>
      <c r="BW356">
        <v>2.5512239999999999E-2</v>
      </c>
      <c r="BX356">
        <v>1.7140852600000001</v>
      </c>
      <c r="BY356">
        <v>1.2451467300000001</v>
      </c>
      <c r="BZ356">
        <v>4.38303536</v>
      </c>
      <c r="CA356">
        <v>1.0542348399999999</v>
      </c>
      <c r="CB356">
        <v>2.36271349</v>
      </c>
      <c r="CC356">
        <v>0</v>
      </c>
      <c r="CD356">
        <v>1.26633956</v>
      </c>
      <c r="CE356">
        <v>1.2966537600000001</v>
      </c>
      <c r="CF356">
        <v>-0.34830556000000001</v>
      </c>
      <c r="CG356">
        <v>0.60595251999999999</v>
      </c>
      <c r="CH356">
        <v>-0.27080598</v>
      </c>
      <c r="CI356">
        <v>0.69837139000000004</v>
      </c>
      <c r="CJ356">
        <v>2.3914729999999999E-2</v>
      </c>
      <c r="CK356">
        <v>-0.35324707</v>
      </c>
      <c r="CL356">
        <v>-4.8291489999999999E-2</v>
      </c>
      <c r="CM356">
        <v>0.58076517999999999</v>
      </c>
      <c r="CN356">
        <v>0.72541518999999999</v>
      </c>
      <c r="CO356">
        <v>-0.20022939000000001</v>
      </c>
      <c r="CP356">
        <v>-0.43475793000000001</v>
      </c>
      <c r="CQ356">
        <v>0.34422587999999998</v>
      </c>
      <c r="CR356">
        <v>-0.48495226000000002</v>
      </c>
      <c r="CS356">
        <v>0.18250256000000001</v>
      </c>
      <c r="CT356">
        <v>-0.16623276000000001</v>
      </c>
      <c r="CU356">
        <v>-9.4743999999999995E-2</v>
      </c>
      <c r="CV356">
        <v>-1.1689752</v>
      </c>
      <c r="CW356">
        <v>-0.52188942000000005</v>
      </c>
      <c r="CX356">
        <v>0.65815442999999996</v>
      </c>
      <c r="CY356">
        <v>9.3649330000000003E-2</v>
      </c>
      <c r="CZ356">
        <v>-0.16819777</v>
      </c>
      <c r="DA356">
        <v>-0.25450494000000001</v>
      </c>
      <c r="DB356">
        <v>0.25513289</v>
      </c>
      <c r="DC356">
        <v>2.5920289999999999E-2</v>
      </c>
      <c r="DD356">
        <v>-2.5292350000000002E-2</v>
      </c>
      <c r="DE356">
        <v>0.26950531</v>
      </c>
      <c r="DF356">
        <v>-0.26887736000000001</v>
      </c>
      <c r="DG356">
        <v>0.1029841</v>
      </c>
      <c r="DH356">
        <v>-0.10235616</v>
      </c>
      <c r="DI356">
        <v>-0.19042195000000001</v>
      </c>
      <c r="DJ356">
        <v>7.7531719999999998E-2</v>
      </c>
      <c r="DK356">
        <v>-0.19522661999999999</v>
      </c>
      <c r="DL356">
        <v>-0.13095082</v>
      </c>
      <c r="DM356">
        <v>-6.0513240000000003E-2</v>
      </c>
      <c r="DN356">
        <v>0.50020885000000004</v>
      </c>
      <c r="DO356">
        <v>0.35778246000000002</v>
      </c>
      <c r="DP356">
        <v>-0.64273818000000005</v>
      </c>
      <c r="DQ356">
        <v>0.94671483000000001</v>
      </c>
      <c r="DR356">
        <v>-0.66113116000000005</v>
      </c>
      <c r="DS356">
        <v>7.7932630000000003E-2</v>
      </c>
      <c r="DT356">
        <v>-0.79014932000000004</v>
      </c>
      <c r="DU356">
        <v>1.3610861400000001</v>
      </c>
      <c r="DV356" s="10">
        <v>-0.64824150000000003</v>
      </c>
      <c r="DW356" s="8" t="s">
        <v>2000</v>
      </c>
      <c r="DX356" t="s">
        <v>2001</v>
      </c>
      <c r="DY356" s="10" t="s">
        <v>963</v>
      </c>
      <c r="DZ356" s="20">
        <v>35175</v>
      </c>
      <c r="EA356" s="21">
        <v>36845</v>
      </c>
      <c r="EB356" t="s">
        <v>2002</v>
      </c>
      <c r="EC356" s="22">
        <v>45206</v>
      </c>
      <c r="ED356" t="b">
        <f t="shared" si="16"/>
        <v>0</v>
      </c>
    </row>
    <row r="357" spans="1:134" x14ac:dyDescent="0.2">
      <c r="A357" s="8" t="s">
        <v>2003</v>
      </c>
      <c r="B357" s="8" t="s">
        <v>127</v>
      </c>
      <c r="C357" s="8" t="s">
        <v>195</v>
      </c>
      <c r="D357" s="2">
        <v>4935487090</v>
      </c>
      <c r="E357" s="4">
        <v>0.31235366251178098</v>
      </c>
      <c r="F357" s="28" t="b">
        <v>0</v>
      </c>
      <c r="G357" s="29">
        <f t="shared" si="17"/>
        <v>1.1203384095286633E-4</v>
      </c>
      <c r="H357" s="5" t="b">
        <f t="shared" si="15"/>
        <v>0</v>
      </c>
      <c r="I357" s="8">
        <v>42</v>
      </c>
      <c r="J357">
        <v>1</v>
      </c>
      <c r="K357">
        <v>17</v>
      </c>
      <c r="L357">
        <v>2668</v>
      </c>
      <c r="M357">
        <v>6</v>
      </c>
      <c r="N357">
        <v>1</v>
      </c>
      <c r="O357">
        <v>58.676831255890697</v>
      </c>
      <c r="P357">
        <v>2</v>
      </c>
      <c r="Q357">
        <v>2</v>
      </c>
      <c r="R357">
        <v>2</v>
      </c>
      <c r="S357" s="10">
        <v>75.7</v>
      </c>
      <c r="T357" s="8">
        <v>-1.0558650859609</v>
      </c>
      <c r="U357">
        <v>7.5957643648752104E-3</v>
      </c>
      <c r="V357">
        <v>-1.2897868806933099</v>
      </c>
      <c r="W357">
        <v>1.36357373133754</v>
      </c>
      <c r="X357">
        <v>0.34522335867264098</v>
      </c>
      <c r="Y357">
        <v>-1.4044518876044501</v>
      </c>
      <c r="Z357">
        <v>0.282265804378664</v>
      </c>
      <c r="AA357">
        <v>-0.70092886045385905</v>
      </c>
      <c r="AB357">
        <v>-0.772121299578298</v>
      </c>
      <c r="AC357">
        <v>-0.68484317603607703</v>
      </c>
      <c r="AD357" s="10">
        <v>0.216310029850007</v>
      </c>
      <c r="AE357" s="8">
        <v>0</v>
      </c>
      <c r="AF357">
        <v>0</v>
      </c>
      <c r="AG357">
        <v>0</v>
      </c>
      <c r="AH357">
        <v>0</v>
      </c>
      <c r="AI357">
        <v>0</v>
      </c>
      <c r="AJ357">
        <v>0</v>
      </c>
      <c r="AK357">
        <v>0</v>
      </c>
      <c r="AL357">
        <v>0</v>
      </c>
      <c r="AM357">
        <v>0</v>
      </c>
      <c r="AN357">
        <v>0</v>
      </c>
      <c r="AO357">
        <v>0</v>
      </c>
      <c r="AP357">
        <v>0</v>
      </c>
      <c r="AQ357">
        <v>0</v>
      </c>
      <c r="AR357">
        <v>0</v>
      </c>
      <c r="AS357">
        <v>0</v>
      </c>
      <c r="AT357">
        <v>1</v>
      </c>
      <c r="AU357">
        <v>0</v>
      </c>
      <c r="AV357">
        <v>0</v>
      </c>
      <c r="AW357">
        <v>0</v>
      </c>
      <c r="AX357">
        <v>0</v>
      </c>
      <c r="AY357">
        <v>0</v>
      </c>
      <c r="AZ357">
        <v>1</v>
      </c>
      <c r="BA357">
        <v>1</v>
      </c>
      <c r="BB357">
        <v>0</v>
      </c>
      <c r="BC357">
        <v>0</v>
      </c>
      <c r="BD357">
        <v>1</v>
      </c>
      <c r="BE357">
        <v>0</v>
      </c>
      <c r="BF357">
        <v>1</v>
      </c>
      <c r="BG357">
        <v>0</v>
      </c>
      <c r="BH357">
        <v>0</v>
      </c>
      <c r="BI357">
        <v>1</v>
      </c>
      <c r="BJ357">
        <v>0</v>
      </c>
      <c r="BK357">
        <v>0</v>
      </c>
      <c r="BL357">
        <v>0</v>
      </c>
      <c r="BM357">
        <v>0</v>
      </c>
      <c r="BN357">
        <v>1</v>
      </c>
      <c r="BO357">
        <v>0</v>
      </c>
      <c r="BP357">
        <v>0</v>
      </c>
      <c r="BQ357">
        <v>0</v>
      </c>
      <c r="BR357">
        <v>1</v>
      </c>
      <c r="BS357">
        <v>0</v>
      </c>
      <c r="BT357" s="10">
        <v>0</v>
      </c>
      <c r="BU357">
        <v>-4.2648743800000002</v>
      </c>
      <c r="BV357">
        <v>0.17994256</v>
      </c>
      <c r="BW357">
        <v>2.5512239999999999E-2</v>
      </c>
      <c r="BX357">
        <v>1.7140852600000001</v>
      </c>
      <c r="BY357">
        <v>1.2451467300000001</v>
      </c>
      <c r="BZ357">
        <v>4.38303536</v>
      </c>
      <c r="CA357">
        <v>1.0542348399999999</v>
      </c>
      <c r="CB357">
        <v>2.36271349</v>
      </c>
      <c r="CC357">
        <v>0</v>
      </c>
      <c r="CD357">
        <v>1.26633956</v>
      </c>
      <c r="CE357">
        <v>1.2966537600000001</v>
      </c>
      <c r="CF357">
        <v>-0.34830556000000001</v>
      </c>
      <c r="CG357">
        <v>0.60595251999999999</v>
      </c>
      <c r="CH357">
        <v>-0.27080598</v>
      </c>
      <c r="CI357">
        <v>0.69837139000000004</v>
      </c>
      <c r="CJ357">
        <v>2.3914729999999999E-2</v>
      </c>
      <c r="CK357">
        <v>-0.35324707</v>
      </c>
      <c r="CL357">
        <v>-4.8291489999999999E-2</v>
      </c>
      <c r="CM357">
        <v>0.58076517999999999</v>
      </c>
      <c r="CN357">
        <v>0.72541518999999999</v>
      </c>
      <c r="CO357">
        <v>-0.20022939000000001</v>
      </c>
      <c r="CP357">
        <v>-0.43475793000000001</v>
      </c>
      <c r="CQ357">
        <v>0.34422587999999998</v>
      </c>
      <c r="CR357">
        <v>-0.48495226000000002</v>
      </c>
      <c r="CS357">
        <v>0.18250256000000001</v>
      </c>
      <c r="CT357">
        <v>-0.16623276000000001</v>
      </c>
      <c r="CU357">
        <v>-9.4743999999999995E-2</v>
      </c>
      <c r="CV357">
        <v>-1.1689752</v>
      </c>
      <c r="CW357">
        <v>-0.52188942000000005</v>
      </c>
      <c r="CX357">
        <v>0.65815442999999996</v>
      </c>
      <c r="CY357">
        <v>9.3649330000000003E-2</v>
      </c>
      <c r="CZ357">
        <v>-0.16819777</v>
      </c>
      <c r="DA357">
        <v>-0.25450494000000001</v>
      </c>
      <c r="DB357">
        <v>0.25513289</v>
      </c>
      <c r="DC357">
        <v>2.5920289999999999E-2</v>
      </c>
      <c r="DD357">
        <v>-2.5292350000000002E-2</v>
      </c>
      <c r="DE357">
        <v>0.26950531</v>
      </c>
      <c r="DF357">
        <v>-0.26887736000000001</v>
      </c>
      <c r="DG357">
        <v>0.1029841</v>
      </c>
      <c r="DH357">
        <v>-0.10235616</v>
      </c>
      <c r="DI357">
        <v>-0.19042195000000001</v>
      </c>
      <c r="DJ357">
        <v>7.7531719999999998E-2</v>
      </c>
      <c r="DK357">
        <v>-0.19522661999999999</v>
      </c>
      <c r="DL357">
        <v>-0.13095082</v>
      </c>
      <c r="DM357">
        <v>-6.0513240000000003E-2</v>
      </c>
      <c r="DN357">
        <v>0.50020885000000004</v>
      </c>
      <c r="DO357">
        <v>0.35778246000000002</v>
      </c>
      <c r="DP357">
        <v>-0.64273818000000005</v>
      </c>
      <c r="DQ357">
        <v>0.94671483000000001</v>
      </c>
      <c r="DR357">
        <v>-0.66113116000000005</v>
      </c>
      <c r="DS357">
        <v>7.7932630000000003E-2</v>
      </c>
      <c r="DT357">
        <v>-0.79014932000000004</v>
      </c>
      <c r="DU357">
        <v>1.3610861400000001</v>
      </c>
      <c r="DV357" s="10">
        <v>-0.64824150000000003</v>
      </c>
      <c r="DW357" s="8" t="s">
        <v>2004</v>
      </c>
      <c r="DX357" t="s">
        <v>2005</v>
      </c>
      <c r="DY357" s="10" t="s">
        <v>1431</v>
      </c>
      <c r="DZ357" s="20">
        <v>34880</v>
      </c>
      <c r="EA357" s="21">
        <v>35481</v>
      </c>
      <c r="EB357" t="s">
        <v>2006</v>
      </c>
      <c r="EC357" s="22">
        <v>45244</v>
      </c>
      <c r="ED357" t="b">
        <f t="shared" si="16"/>
        <v>1</v>
      </c>
    </row>
    <row r="358" spans="1:134" x14ac:dyDescent="0.2">
      <c r="A358" s="8" t="s">
        <v>2007</v>
      </c>
      <c r="B358" s="8" t="s">
        <v>168</v>
      </c>
      <c r="C358" s="8" t="s">
        <v>188</v>
      </c>
      <c r="D358" s="2" t="s">
        <v>2008</v>
      </c>
      <c r="E358" s="4">
        <v>0.46751660779274901</v>
      </c>
      <c r="F358" s="28" t="b">
        <v>0</v>
      </c>
      <c r="G358" s="29">
        <f t="shared" si="17"/>
        <v>0.95583345444892187</v>
      </c>
      <c r="H358" s="5" t="b">
        <f t="shared" si="15"/>
        <v>1</v>
      </c>
      <c r="I358" s="8">
        <v>59</v>
      </c>
      <c r="J358">
        <v>1</v>
      </c>
      <c r="K358">
        <v>37</v>
      </c>
      <c r="L358">
        <v>1390</v>
      </c>
      <c r="M358">
        <v>9</v>
      </c>
      <c r="N358">
        <v>1</v>
      </c>
      <c r="O358">
        <v>51.258303896374798</v>
      </c>
      <c r="P358">
        <v>5</v>
      </c>
      <c r="Q358">
        <v>5</v>
      </c>
      <c r="R358">
        <v>4</v>
      </c>
      <c r="S358" s="10">
        <v>75.3</v>
      </c>
      <c r="T358" s="8">
        <v>0.54108388746750802</v>
      </c>
      <c r="U358">
        <v>7.5957643648752104E-3</v>
      </c>
      <c r="V358">
        <v>1.2943090485695199</v>
      </c>
      <c r="W358">
        <v>-0.12625671903574201</v>
      </c>
      <c r="X358">
        <v>1.2997579909472201</v>
      </c>
      <c r="Y358">
        <v>-1.4044518876044501</v>
      </c>
      <c r="Z358">
        <v>2.6989118734558198E-2</v>
      </c>
      <c r="AA358">
        <v>1.4284752725705201</v>
      </c>
      <c r="AB358">
        <v>1.4079858992310099</v>
      </c>
      <c r="AC358">
        <v>0.71996333890972197</v>
      </c>
      <c r="AD358" s="10">
        <v>0.13000178851334401</v>
      </c>
      <c r="AE358" s="8">
        <v>0</v>
      </c>
      <c r="AF358">
        <v>1</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1</v>
      </c>
      <c r="BA358">
        <v>0</v>
      </c>
      <c r="BB358">
        <v>1</v>
      </c>
      <c r="BC358">
        <v>0</v>
      </c>
      <c r="BD358">
        <v>1</v>
      </c>
      <c r="BE358">
        <v>1</v>
      </c>
      <c r="BF358">
        <v>0</v>
      </c>
      <c r="BG358">
        <v>0</v>
      </c>
      <c r="BH358">
        <v>0</v>
      </c>
      <c r="BI358">
        <v>0</v>
      </c>
      <c r="BJ358">
        <v>1</v>
      </c>
      <c r="BK358">
        <v>0</v>
      </c>
      <c r="BL358">
        <v>0</v>
      </c>
      <c r="BM358">
        <v>0</v>
      </c>
      <c r="BN358">
        <v>1</v>
      </c>
      <c r="BO358">
        <v>0</v>
      </c>
      <c r="BP358">
        <v>0</v>
      </c>
      <c r="BQ358">
        <v>0</v>
      </c>
      <c r="BR358">
        <v>1</v>
      </c>
      <c r="BS358">
        <v>0</v>
      </c>
      <c r="BT358" s="10">
        <v>0</v>
      </c>
      <c r="BU358">
        <v>-4.2648743800000002</v>
      </c>
      <c r="BV358">
        <v>0.17994256</v>
      </c>
      <c r="BW358">
        <v>2.5512239999999999E-2</v>
      </c>
      <c r="BX358">
        <v>1.7140852600000001</v>
      </c>
      <c r="BY358">
        <v>1.2451467300000001</v>
      </c>
      <c r="BZ358">
        <v>4.38303536</v>
      </c>
      <c r="CA358">
        <v>1.0542348399999999</v>
      </c>
      <c r="CB358">
        <v>2.36271349</v>
      </c>
      <c r="CC358">
        <v>0</v>
      </c>
      <c r="CD358">
        <v>1.26633956</v>
      </c>
      <c r="CE358">
        <v>1.2966537600000001</v>
      </c>
      <c r="CF358">
        <v>-0.34830556000000001</v>
      </c>
      <c r="CG358">
        <v>0.60595251999999999</v>
      </c>
      <c r="CH358">
        <v>-0.27080598</v>
      </c>
      <c r="CI358">
        <v>0.69837139000000004</v>
      </c>
      <c r="CJ358">
        <v>2.3914729999999999E-2</v>
      </c>
      <c r="CK358">
        <v>-0.35324707</v>
      </c>
      <c r="CL358">
        <v>-4.8291489999999999E-2</v>
      </c>
      <c r="CM358">
        <v>0.58076517999999999</v>
      </c>
      <c r="CN358">
        <v>0.72541518999999999</v>
      </c>
      <c r="CO358">
        <v>-0.20022939000000001</v>
      </c>
      <c r="CP358">
        <v>-0.43475793000000001</v>
      </c>
      <c r="CQ358">
        <v>0.34422587999999998</v>
      </c>
      <c r="CR358">
        <v>-0.48495226000000002</v>
      </c>
      <c r="CS358">
        <v>0.18250256000000001</v>
      </c>
      <c r="CT358">
        <v>-0.16623276000000001</v>
      </c>
      <c r="CU358">
        <v>-9.4743999999999995E-2</v>
      </c>
      <c r="CV358">
        <v>-1.1689752</v>
      </c>
      <c r="CW358">
        <v>-0.52188942000000005</v>
      </c>
      <c r="CX358">
        <v>0.65815442999999996</v>
      </c>
      <c r="CY358">
        <v>9.3649330000000003E-2</v>
      </c>
      <c r="CZ358">
        <v>-0.16819777</v>
      </c>
      <c r="DA358">
        <v>-0.25450494000000001</v>
      </c>
      <c r="DB358">
        <v>0.25513289</v>
      </c>
      <c r="DC358">
        <v>2.5920289999999999E-2</v>
      </c>
      <c r="DD358">
        <v>-2.5292350000000002E-2</v>
      </c>
      <c r="DE358">
        <v>0.26950531</v>
      </c>
      <c r="DF358">
        <v>-0.26887736000000001</v>
      </c>
      <c r="DG358">
        <v>0.1029841</v>
      </c>
      <c r="DH358">
        <v>-0.10235616</v>
      </c>
      <c r="DI358">
        <v>-0.19042195000000001</v>
      </c>
      <c r="DJ358">
        <v>7.7531719999999998E-2</v>
      </c>
      <c r="DK358">
        <v>-0.19522661999999999</v>
      </c>
      <c r="DL358">
        <v>-0.13095082</v>
      </c>
      <c r="DM358">
        <v>-6.0513240000000003E-2</v>
      </c>
      <c r="DN358">
        <v>0.50020885000000004</v>
      </c>
      <c r="DO358">
        <v>0.35778246000000002</v>
      </c>
      <c r="DP358">
        <v>-0.64273818000000005</v>
      </c>
      <c r="DQ358">
        <v>0.94671483000000001</v>
      </c>
      <c r="DR358">
        <v>-0.66113116000000005</v>
      </c>
      <c r="DS358">
        <v>7.7932630000000003E-2</v>
      </c>
      <c r="DT358">
        <v>-0.79014932000000004</v>
      </c>
      <c r="DU358">
        <v>1.3610861400000001</v>
      </c>
      <c r="DV358" s="10">
        <v>-0.64824150000000003</v>
      </c>
      <c r="DW358" s="8" t="s">
        <v>2009</v>
      </c>
      <c r="DX358" t="s">
        <v>2010</v>
      </c>
      <c r="DY358" s="10" t="s">
        <v>881</v>
      </c>
      <c r="DZ358" s="20">
        <v>35635</v>
      </c>
      <c r="EA358" s="21">
        <v>38503</v>
      </c>
      <c r="EB358" t="s">
        <v>2011</v>
      </c>
      <c r="EC358" s="22">
        <v>44100</v>
      </c>
      <c r="ED358" t="b">
        <f t="shared" si="16"/>
        <v>0</v>
      </c>
    </row>
    <row r="359" spans="1:134" x14ac:dyDescent="0.2">
      <c r="A359" s="8" t="s">
        <v>2012</v>
      </c>
      <c r="B359" s="8" t="s">
        <v>119</v>
      </c>
      <c r="C359" s="8" t="s">
        <v>195</v>
      </c>
      <c r="D359" s="2" t="s">
        <v>2013</v>
      </c>
      <c r="E359" s="4">
        <v>0.60454232746373104</v>
      </c>
      <c r="F359" s="28" t="b">
        <v>1</v>
      </c>
      <c r="G359" s="29">
        <f t="shared" si="17"/>
        <v>5.7880677402194197E-3</v>
      </c>
      <c r="H359" s="5" t="b">
        <f t="shared" si="15"/>
        <v>0</v>
      </c>
      <c r="I359" s="8">
        <v>63</v>
      </c>
      <c r="J359">
        <v>1</v>
      </c>
      <c r="K359">
        <v>20</v>
      </c>
      <c r="L359">
        <v>536</v>
      </c>
      <c r="M359">
        <v>2</v>
      </c>
      <c r="N359">
        <v>5</v>
      </c>
      <c r="O359">
        <v>88.737830398532395</v>
      </c>
      <c r="P359">
        <v>1</v>
      </c>
      <c r="Q359">
        <v>4</v>
      </c>
      <c r="R359">
        <v>2</v>
      </c>
      <c r="S359" s="10">
        <v>66.3</v>
      </c>
      <c r="T359" s="8">
        <v>0.91683658709772198</v>
      </c>
      <c r="U359">
        <v>7.5957643648752104E-3</v>
      </c>
      <c r="V359">
        <v>-0.90217249130388599</v>
      </c>
      <c r="W359">
        <v>-1.1218085223368299</v>
      </c>
      <c r="X359">
        <v>-0.92748948436013701</v>
      </c>
      <c r="Y359">
        <v>1.38181348148064</v>
      </c>
      <c r="Z359">
        <v>1.3166856907514499</v>
      </c>
      <c r="AA359">
        <v>-1.4107302381286499</v>
      </c>
      <c r="AB359">
        <v>0.68128349962791002</v>
      </c>
      <c r="AC359">
        <v>-0.68484317603607703</v>
      </c>
      <c r="AD359" s="10">
        <v>-1.8119336415615299</v>
      </c>
      <c r="AE359" s="8">
        <v>0</v>
      </c>
      <c r="AF359">
        <v>0</v>
      </c>
      <c r="AG359">
        <v>0</v>
      </c>
      <c r="AH359">
        <v>0</v>
      </c>
      <c r="AI359">
        <v>0</v>
      </c>
      <c r="AJ359">
        <v>0</v>
      </c>
      <c r="AK359">
        <v>0</v>
      </c>
      <c r="AL359">
        <v>0</v>
      </c>
      <c r="AM359">
        <v>0</v>
      </c>
      <c r="AN359">
        <v>0</v>
      </c>
      <c r="AO359">
        <v>0</v>
      </c>
      <c r="AP359">
        <v>0</v>
      </c>
      <c r="AQ359">
        <v>1</v>
      </c>
      <c r="AR359">
        <v>0</v>
      </c>
      <c r="AS359">
        <v>0</v>
      </c>
      <c r="AT359">
        <v>0</v>
      </c>
      <c r="AU359">
        <v>0</v>
      </c>
      <c r="AV359">
        <v>0</v>
      </c>
      <c r="AW359">
        <v>0</v>
      </c>
      <c r="AX359">
        <v>0</v>
      </c>
      <c r="AY359">
        <v>1</v>
      </c>
      <c r="AZ359">
        <v>0</v>
      </c>
      <c r="BA359">
        <v>0</v>
      </c>
      <c r="BB359">
        <v>1</v>
      </c>
      <c r="BC359">
        <v>1</v>
      </c>
      <c r="BD359">
        <v>0</v>
      </c>
      <c r="BE359">
        <v>1</v>
      </c>
      <c r="BF359">
        <v>0</v>
      </c>
      <c r="BG359">
        <v>0</v>
      </c>
      <c r="BH359">
        <v>1</v>
      </c>
      <c r="BI359">
        <v>0</v>
      </c>
      <c r="BJ359">
        <v>0</v>
      </c>
      <c r="BK359">
        <v>0</v>
      </c>
      <c r="BL359">
        <v>0</v>
      </c>
      <c r="BM359">
        <v>1</v>
      </c>
      <c r="BN359">
        <v>0</v>
      </c>
      <c r="BO359">
        <v>0</v>
      </c>
      <c r="BP359">
        <v>0</v>
      </c>
      <c r="BQ359">
        <v>1</v>
      </c>
      <c r="BR359">
        <v>0</v>
      </c>
      <c r="BS359">
        <v>0</v>
      </c>
      <c r="BT359" s="10">
        <v>0</v>
      </c>
      <c r="BU359">
        <v>-4.2648743800000002</v>
      </c>
      <c r="BV359">
        <v>0.17994256</v>
      </c>
      <c r="BW359">
        <v>2.5512239999999999E-2</v>
      </c>
      <c r="BX359">
        <v>1.7140852600000001</v>
      </c>
      <c r="BY359">
        <v>1.2451467300000001</v>
      </c>
      <c r="BZ359">
        <v>4.38303536</v>
      </c>
      <c r="CA359">
        <v>1.0542348399999999</v>
      </c>
      <c r="CB359">
        <v>2.36271349</v>
      </c>
      <c r="CC359">
        <v>0</v>
      </c>
      <c r="CD359">
        <v>1.26633956</v>
      </c>
      <c r="CE359">
        <v>1.2966537600000001</v>
      </c>
      <c r="CF359">
        <v>-0.34830556000000001</v>
      </c>
      <c r="CG359">
        <v>0.60595251999999999</v>
      </c>
      <c r="CH359">
        <v>-0.27080598</v>
      </c>
      <c r="CI359">
        <v>0.69837139000000004</v>
      </c>
      <c r="CJ359">
        <v>2.3914729999999999E-2</v>
      </c>
      <c r="CK359">
        <v>-0.35324707</v>
      </c>
      <c r="CL359">
        <v>-4.8291489999999999E-2</v>
      </c>
      <c r="CM359">
        <v>0.58076517999999999</v>
      </c>
      <c r="CN359">
        <v>0.72541518999999999</v>
      </c>
      <c r="CO359">
        <v>-0.20022939000000001</v>
      </c>
      <c r="CP359">
        <v>-0.43475793000000001</v>
      </c>
      <c r="CQ359">
        <v>0.34422587999999998</v>
      </c>
      <c r="CR359">
        <v>-0.48495226000000002</v>
      </c>
      <c r="CS359">
        <v>0.18250256000000001</v>
      </c>
      <c r="CT359">
        <v>-0.16623276000000001</v>
      </c>
      <c r="CU359">
        <v>-9.4743999999999995E-2</v>
      </c>
      <c r="CV359">
        <v>-1.1689752</v>
      </c>
      <c r="CW359">
        <v>-0.52188942000000005</v>
      </c>
      <c r="CX359">
        <v>0.65815442999999996</v>
      </c>
      <c r="CY359">
        <v>9.3649330000000003E-2</v>
      </c>
      <c r="CZ359">
        <v>-0.16819777</v>
      </c>
      <c r="DA359">
        <v>-0.25450494000000001</v>
      </c>
      <c r="DB359">
        <v>0.25513289</v>
      </c>
      <c r="DC359">
        <v>2.5920289999999999E-2</v>
      </c>
      <c r="DD359">
        <v>-2.5292350000000002E-2</v>
      </c>
      <c r="DE359">
        <v>0.26950531</v>
      </c>
      <c r="DF359">
        <v>-0.26887736000000001</v>
      </c>
      <c r="DG359">
        <v>0.1029841</v>
      </c>
      <c r="DH359">
        <v>-0.10235616</v>
      </c>
      <c r="DI359">
        <v>-0.19042195000000001</v>
      </c>
      <c r="DJ359">
        <v>7.7531719999999998E-2</v>
      </c>
      <c r="DK359">
        <v>-0.19522661999999999</v>
      </c>
      <c r="DL359">
        <v>-0.13095082</v>
      </c>
      <c r="DM359">
        <v>-6.0513240000000003E-2</v>
      </c>
      <c r="DN359">
        <v>0.50020885000000004</v>
      </c>
      <c r="DO359">
        <v>0.35778246000000002</v>
      </c>
      <c r="DP359">
        <v>-0.64273818000000005</v>
      </c>
      <c r="DQ359">
        <v>0.94671483000000001</v>
      </c>
      <c r="DR359">
        <v>-0.66113116000000005</v>
      </c>
      <c r="DS359">
        <v>7.7932630000000003E-2</v>
      </c>
      <c r="DT359">
        <v>-0.79014932000000004</v>
      </c>
      <c r="DU359">
        <v>1.3610861400000001</v>
      </c>
      <c r="DV359" s="10">
        <v>-0.64824150000000003</v>
      </c>
      <c r="DW359" s="8" t="s">
        <v>2014</v>
      </c>
      <c r="DX359" t="s">
        <v>2015</v>
      </c>
      <c r="DY359" s="10" t="s">
        <v>488</v>
      </c>
      <c r="DZ359" s="20">
        <v>35030</v>
      </c>
      <c r="EA359" s="21">
        <v>35432</v>
      </c>
      <c r="EB359" t="s">
        <v>2016</v>
      </c>
      <c r="EC359" s="22">
        <v>44988</v>
      </c>
      <c r="ED359" t="b">
        <f t="shared" si="16"/>
        <v>0</v>
      </c>
    </row>
    <row r="360" spans="1:134" x14ac:dyDescent="0.2">
      <c r="A360" s="8" t="s">
        <v>2017</v>
      </c>
      <c r="B360" s="8" t="s">
        <v>168</v>
      </c>
      <c r="C360" s="8" t="s">
        <v>120</v>
      </c>
      <c r="D360" s="2" t="s">
        <v>2018</v>
      </c>
      <c r="E360" s="4">
        <v>0.48469923397176001</v>
      </c>
      <c r="F360" s="28" t="b">
        <v>0</v>
      </c>
      <c r="G360" s="29">
        <f t="shared" si="17"/>
        <v>0.70608035588016449</v>
      </c>
      <c r="H360" s="5" t="b">
        <f t="shared" si="15"/>
        <v>1</v>
      </c>
      <c r="I360" s="8">
        <v>70</v>
      </c>
      <c r="J360">
        <v>0</v>
      </c>
      <c r="K360">
        <v>18</v>
      </c>
      <c r="L360">
        <v>1344</v>
      </c>
      <c r="M360">
        <v>7</v>
      </c>
      <c r="N360">
        <v>1</v>
      </c>
      <c r="O360">
        <v>95.682950319213703</v>
      </c>
      <c r="P360">
        <v>1</v>
      </c>
      <c r="Q360">
        <v>2</v>
      </c>
      <c r="R360">
        <v>5</v>
      </c>
      <c r="S360" s="10">
        <v>74.2</v>
      </c>
      <c r="T360" s="8">
        <v>1.5744038114505901</v>
      </c>
      <c r="U360">
        <v>-1.00517281761849</v>
      </c>
      <c r="V360">
        <v>-1.16058208423016</v>
      </c>
      <c r="W360">
        <v>-0.179881289236972</v>
      </c>
      <c r="X360">
        <v>0.66340156943083595</v>
      </c>
      <c r="Y360">
        <v>-1.4044518876044501</v>
      </c>
      <c r="Z360">
        <v>1.5556720971947899</v>
      </c>
      <c r="AA360">
        <v>-1.4107302381286499</v>
      </c>
      <c r="AB360">
        <v>-0.772121299578298</v>
      </c>
      <c r="AC360">
        <v>1.42236659638262</v>
      </c>
      <c r="AD360" s="10">
        <v>-0.107345875162473</v>
      </c>
      <c r="AE360" s="8">
        <v>0</v>
      </c>
      <c r="AF360">
        <v>1</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1</v>
      </c>
      <c r="BA360">
        <v>0</v>
      </c>
      <c r="BB360">
        <v>1</v>
      </c>
      <c r="BC360">
        <v>1</v>
      </c>
      <c r="BD360">
        <v>0</v>
      </c>
      <c r="BE360">
        <v>0</v>
      </c>
      <c r="BF360">
        <v>1</v>
      </c>
      <c r="BG360">
        <v>0</v>
      </c>
      <c r="BH360">
        <v>0</v>
      </c>
      <c r="BI360">
        <v>0</v>
      </c>
      <c r="BJ360">
        <v>0</v>
      </c>
      <c r="BK360">
        <v>1</v>
      </c>
      <c r="BL360">
        <v>0</v>
      </c>
      <c r="BM360">
        <v>0</v>
      </c>
      <c r="BN360">
        <v>0</v>
      </c>
      <c r="BO360">
        <v>1</v>
      </c>
      <c r="BP360">
        <v>0</v>
      </c>
      <c r="BQ360">
        <v>1</v>
      </c>
      <c r="BR360">
        <v>0</v>
      </c>
      <c r="BS360">
        <v>0</v>
      </c>
      <c r="BT360" s="10">
        <v>0</v>
      </c>
      <c r="BU360">
        <v>-4.2648743800000002</v>
      </c>
      <c r="BV360">
        <v>0.17994256</v>
      </c>
      <c r="BW360">
        <v>2.5512239999999999E-2</v>
      </c>
      <c r="BX360">
        <v>1.7140852600000001</v>
      </c>
      <c r="BY360">
        <v>1.2451467300000001</v>
      </c>
      <c r="BZ360">
        <v>4.38303536</v>
      </c>
      <c r="CA360">
        <v>1.0542348399999999</v>
      </c>
      <c r="CB360">
        <v>2.36271349</v>
      </c>
      <c r="CC360">
        <v>0</v>
      </c>
      <c r="CD360">
        <v>1.26633956</v>
      </c>
      <c r="CE360">
        <v>1.2966537600000001</v>
      </c>
      <c r="CF360">
        <v>-0.34830556000000001</v>
      </c>
      <c r="CG360">
        <v>0.60595251999999999</v>
      </c>
      <c r="CH360">
        <v>-0.27080598</v>
      </c>
      <c r="CI360">
        <v>0.69837139000000004</v>
      </c>
      <c r="CJ360">
        <v>2.3914729999999999E-2</v>
      </c>
      <c r="CK360">
        <v>-0.35324707</v>
      </c>
      <c r="CL360">
        <v>-4.8291489999999999E-2</v>
      </c>
      <c r="CM360">
        <v>0.58076517999999999</v>
      </c>
      <c r="CN360">
        <v>0.72541518999999999</v>
      </c>
      <c r="CO360">
        <v>-0.20022939000000001</v>
      </c>
      <c r="CP360">
        <v>-0.43475793000000001</v>
      </c>
      <c r="CQ360">
        <v>0.34422587999999998</v>
      </c>
      <c r="CR360">
        <v>-0.48495226000000002</v>
      </c>
      <c r="CS360">
        <v>0.18250256000000001</v>
      </c>
      <c r="CT360">
        <v>-0.16623276000000001</v>
      </c>
      <c r="CU360">
        <v>-9.4743999999999995E-2</v>
      </c>
      <c r="CV360">
        <v>-1.1689752</v>
      </c>
      <c r="CW360">
        <v>-0.52188942000000005</v>
      </c>
      <c r="CX360">
        <v>0.65815442999999996</v>
      </c>
      <c r="CY360">
        <v>9.3649330000000003E-2</v>
      </c>
      <c r="CZ360">
        <v>-0.16819777</v>
      </c>
      <c r="DA360">
        <v>-0.25450494000000001</v>
      </c>
      <c r="DB360">
        <v>0.25513289</v>
      </c>
      <c r="DC360">
        <v>2.5920289999999999E-2</v>
      </c>
      <c r="DD360">
        <v>-2.5292350000000002E-2</v>
      </c>
      <c r="DE360">
        <v>0.26950531</v>
      </c>
      <c r="DF360">
        <v>-0.26887736000000001</v>
      </c>
      <c r="DG360">
        <v>0.1029841</v>
      </c>
      <c r="DH360">
        <v>-0.10235616</v>
      </c>
      <c r="DI360">
        <v>-0.19042195000000001</v>
      </c>
      <c r="DJ360">
        <v>7.7531719999999998E-2</v>
      </c>
      <c r="DK360">
        <v>-0.19522661999999999</v>
      </c>
      <c r="DL360">
        <v>-0.13095082</v>
      </c>
      <c r="DM360">
        <v>-6.0513240000000003E-2</v>
      </c>
      <c r="DN360">
        <v>0.50020885000000004</v>
      </c>
      <c r="DO360">
        <v>0.35778246000000002</v>
      </c>
      <c r="DP360">
        <v>-0.64273818000000005</v>
      </c>
      <c r="DQ360">
        <v>0.94671483000000001</v>
      </c>
      <c r="DR360">
        <v>-0.66113116000000005</v>
      </c>
      <c r="DS360">
        <v>7.7932630000000003E-2</v>
      </c>
      <c r="DT360">
        <v>-0.79014932000000004</v>
      </c>
      <c r="DU360">
        <v>1.3610861400000001</v>
      </c>
      <c r="DV360" s="10">
        <v>-0.64824150000000003</v>
      </c>
      <c r="DW360" s="8" t="s">
        <v>2019</v>
      </c>
      <c r="DX360" t="s">
        <v>2020</v>
      </c>
      <c r="DY360" s="10" t="s">
        <v>172</v>
      </c>
      <c r="DZ360" s="20">
        <v>37162</v>
      </c>
      <c r="EA360" s="21">
        <v>39146</v>
      </c>
      <c r="EB360" t="s">
        <v>2021</v>
      </c>
      <c r="EC360" s="22">
        <v>44913</v>
      </c>
      <c r="ED360" t="b">
        <f t="shared" si="16"/>
        <v>0</v>
      </c>
    </row>
    <row r="361" spans="1:134" x14ac:dyDescent="0.2">
      <c r="A361" s="8" t="s">
        <v>2022</v>
      </c>
      <c r="B361" s="8" t="s">
        <v>127</v>
      </c>
      <c r="C361" s="8" t="s">
        <v>135</v>
      </c>
      <c r="D361" s="2" t="s">
        <v>2023</v>
      </c>
      <c r="E361" s="4">
        <v>0.358657650222028</v>
      </c>
      <c r="F361" s="28" t="b">
        <v>0</v>
      </c>
      <c r="G361" s="29">
        <f t="shared" si="17"/>
        <v>0.90468531968297472</v>
      </c>
      <c r="H361" s="5" t="b">
        <f t="shared" si="15"/>
        <v>1</v>
      </c>
      <c r="I361" s="8">
        <v>70</v>
      </c>
      <c r="J361">
        <v>1</v>
      </c>
      <c r="K361">
        <v>22</v>
      </c>
      <c r="L361">
        <v>790</v>
      </c>
      <c r="M361">
        <v>9</v>
      </c>
      <c r="N361">
        <v>5</v>
      </c>
      <c r="O361">
        <v>80.078825111013998</v>
      </c>
      <c r="P361">
        <v>1</v>
      </c>
      <c r="Q361">
        <v>2</v>
      </c>
      <c r="R361">
        <v>4</v>
      </c>
      <c r="S361" s="10">
        <v>81.599999999999994</v>
      </c>
      <c r="T361" s="8">
        <v>1.5744038114505901</v>
      </c>
      <c r="U361">
        <v>7.5957643648752104E-3</v>
      </c>
      <c r="V361">
        <v>-0.64376289837760303</v>
      </c>
      <c r="W361">
        <v>-0.82570763470395503</v>
      </c>
      <c r="X361">
        <v>1.2997579909472201</v>
      </c>
      <c r="Y361">
        <v>1.38181348148064</v>
      </c>
      <c r="Z361">
        <v>1.01872329691635</v>
      </c>
      <c r="AA361">
        <v>-1.4107302381286499</v>
      </c>
      <c r="AB361">
        <v>-0.772121299578298</v>
      </c>
      <c r="AC361">
        <v>0.71996333890972197</v>
      </c>
      <c r="AD361" s="10">
        <v>1.4893565895657599</v>
      </c>
      <c r="AE361" s="8">
        <v>1</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1</v>
      </c>
      <c r="BA361">
        <v>1</v>
      </c>
      <c r="BB361">
        <v>0</v>
      </c>
      <c r="BC361">
        <v>0</v>
      </c>
      <c r="BD361">
        <v>1</v>
      </c>
      <c r="BE361">
        <v>1</v>
      </c>
      <c r="BF361">
        <v>0</v>
      </c>
      <c r="BG361">
        <v>0</v>
      </c>
      <c r="BH361">
        <v>1</v>
      </c>
      <c r="BI361">
        <v>0</v>
      </c>
      <c r="BJ361">
        <v>0</v>
      </c>
      <c r="BK361">
        <v>0</v>
      </c>
      <c r="BL361">
        <v>0</v>
      </c>
      <c r="BM361">
        <v>0</v>
      </c>
      <c r="BN361">
        <v>1</v>
      </c>
      <c r="BO361">
        <v>0</v>
      </c>
      <c r="BP361">
        <v>0</v>
      </c>
      <c r="BQ361">
        <v>0</v>
      </c>
      <c r="BR361">
        <v>1</v>
      </c>
      <c r="BS361">
        <v>0</v>
      </c>
      <c r="BT361" s="10">
        <v>0</v>
      </c>
      <c r="BU361">
        <v>-4.2648743800000002</v>
      </c>
      <c r="BV361">
        <v>0.17994256</v>
      </c>
      <c r="BW361">
        <v>2.5512239999999999E-2</v>
      </c>
      <c r="BX361">
        <v>1.7140852600000001</v>
      </c>
      <c r="BY361">
        <v>1.2451467300000001</v>
      </c>
      <c r="BZ361">
        <v>4.38303536</v>
      </c>
      <c r="CA361">
        <v>1.0542348399999999</v>
      </c>
      <c r="CB361">
        <v>2.36271349</v>
      </c>
      <c r="CC361">
        <v>0</v>
      </c>
      <c r="CD361">
        <v>1.26633956</v>
      </c>
      <c r="CE361">
        <v>1.2966537600000001</v>
      </c>
      <c r="CF361">
        <v>-0.34830556000000001</v>
      </c>
      <c r="CG361">
        <v>0.60595251999999999</v>
      </c>
      <c r="CH361">
        <v>-0.27080598</v>
      </c>
      <c r="CI361">
        <v>0.69837139000000004</v>
      </c>
      <c r="CJ361">
        <v>2.3914729999999999E-2</v>
      </c>
      <c r="CK361">
        <v>-0.35324707</v>
      </c>
      <c r="CL361">
        <v>-4.8291489999999999E-2</v>
      </c>
      <c r="CM361">
        <v>0.58076517999999999</v>
      </c>
      <c r="CN361">
        <v>0.72541518999999999</v>
      </c>
      <c r="CO361">
        <v>-0.20022939000000001</v>
      </c>
      <c r="CP361">
        <v>-0.43475793000000001</v>
      </c>
      <c r="CQ361">
        <v>0.34422587999999998</v>
      </c>
      <c r="CR361">
        <v>-0.48495226000000002</v>
      </c>
      <c r="CS361">
        <v>0.18250256000000001</v>
      </c>
      <c r="CT361">
        <v>-0.16623276000000001</v>
      </c>
      <c r="CU361">
        <v>-9.4743999999999995E-2</v>
      </c>
      <c r="CV361">
        <v>-1.1689752</v>
      </c>
      <c r="CW361">
        <v>-0.52188942000000005</v>
      </c>
      <c r="CX361">
        <v>0.65815442999999996</v>
      </c>
      <c r="CY361">
        <v>9.3649330000000003E-2</v>
      </c>
      <c r="CZ361">
        <v>-0.16819777</v>
      </c>
      <c r="DA361">
        <v>-0.25450494000000001</v>
      </c>
      <c r="DB361">
        <v>0.25513289</v>
      </c>
      <c r="DC361">
        <v>2.5920289999999999E-2</v>
      </c>
      <c r="DD361">
        <v>-2.5292350000000002E-2</v>
      </c>
      <c r="DE361">
        <v>0.26950531</v>
      </c>
      <c r="DF361">
        <v>-0.26887736000000001</v>
      </c>
      <c r="DG361">
        <v>0.1029841</v>
      </c>
      <c r="DH361">
        <v>-0.10235616</v>
      </c>
      <c r="DI361">
        <v>-0.19042195000000001</v>
      </c>
      <c r="DJ361">
        <v>7.7531719999999998E-2</v>
      </c>
      <c r="DK361">
        <v>-0.19522661999999999</v>
      </c>
      <c r="DL361">
        <v>-0.13095082</v>
      </c>
      <c r="DM361">
        <v>-6.0513240000000003E-2</v>
      </c>
      <c r="DN361">
        <v>0.50020885000000004</v>
      </c>
      <c r="DO361">
        <v>0.35778246000000002</v>
      </c>
      <c r="DP361">
        <v>-0.64273818000000005</v>
      </c>
      <c r="DQ361">
        <v>0.94671483000000001</v>
      </c>
      <c r="DR361">
        <v>-0.66113116000000005</v>
      </c>
      <c r="DS361">
        <v>7.7932630000000003E-2</v>
      </c>
      <c r="DT361">
        <v>-0.79014932000000004</v>
      </c>
      <c r="DU361">
        <v>1.3610861400000001</v>
      </c>
      <c r="DV361" s="10">
        <v>-0.64824150000000003</v>
      </c>
      <c r="DW361" s="8" t="s">
        <v>2024</v>
      </c>
      <c r="DX361" t="s">
        <v>2025</v>
      </c>
      <c r="DY361" s="10" t="s">
        <v>260</v>
      </c>
      <c r="DZ361" s="20">
        <v>34958</v>
      </c>
      <c r="EA361" s="21">
        <v>39171</v>
      </c>
      <c r="EB361" t="s">
        <v>2026</v>
      </c>
      <c r="EC361" s="22">
        <v>44482</v>
      </c>
      <c r="ED361" t="b">
        <f t="shared" si="16"/>
        <v>0</v>
      </c>
    </row>
    <row r="362" spans="1:134" x14ac:dyDescent="0.2">
      <c r="A362" s="8" t="s">
        <v>2027</v>
      </c>
      <c r="B362" s="8" t="s">
        <v>127</v>
      </c>
      <c r="C362" s="8" t="s">
        <v>120</v>
      </c>
      <c r="D362" s="2" t="s">
        <v>2028</v>
      </c>
      <c r="E362" s="4">
        <v>0.50502387597508402</v>
      </c>
      <c r="F362" s="28" t="b">
        <v>0</v>
      </c>
      <c r="G362" s="29">
        <f t="shared" si="17"/>
        <v>0.99944733083969828</v>
      </c>
      <c r="H362" s="5" t="b">
        <f t="shared" si="15"/>
        <v>1</v>
      </c>
      <c r="I362" s="8">
        <v>56</v>
      </c>
      <c r="J362">
        <v>0</v>
      </c>
      <c r="K362">
        <v>30</v>
      </c>
      <c r="L362">
        <v>822</v>
      </c>
      <c r="M362">
        <v>10</v>
      </c>
      <c r="N362">
        <v>1</v>
      </c>
      <c r="O362">
        <v>85.861937987542206</v>
      </c>
      <c r="P362">
        <v>5</v>
      </c>
      <c r="Q362">
        <v>2</v>
      </c>
      <c r="R362">
        <v>5</v>
      </c>
      <c r="S362" s="10">
        <v>71.7</v>
      </c>
      <c r="T362" s="8">
        <v>0.25926936274484702</v>
      </c>
      <c r="U362">
        <v>-1.00517281761849</v>
      </c>
      <c r="V362">
        <v>0.38987547332752898</v>
      </c>
      <c r="W362">
        <v>-0.78840358586831705</v>
      </c>
      <c r="X362">
        <v>1.61793620170542</v>
      </c>
      <c r="Y362">
        <v>-1.4044518876044501</v>
      </c>
      <c r="Z362">
        <v>1.21772423285443</v>
      </c>
      <c r="AA362">
        <v>1.4284752725705201</v>
      </c>
      <c r="AB362">
        <v>-0.772121299578298</v>
      </c>
      <c r="AC362">
        <v>1.42236659638262</v>
      </c>
      <c r="AD362" s="10">
        <v>-0.64677238351660704</v>
      </c>
      <c r="AE362" s="8">
        <v>0</v>
      </c>
      <c r="AF362">
        <v>0</v>
      </c>
      <c r="AG362">
        <v>0</v>
      </c>
      <c r="AH362">
        <v>0</v>
      </c>
      <c r="AI362">
        <v>0</v>
      </c>
      <c r="AJ362">
        <v>0</v>
      </c>
      <c r="AK362">
        <v>0</v>
      </c>
      <c r="AL362">
        <v>0</v>
      </c>
      <c r="AM362">
        <v>0</v>
      </c>
      <c r="AN362">
        <v>0</v>
      </c>
      <c r="AO362">
        <v>0</v>
      </c>
      <c r="AP362">
        <v>0</v>
      </c>
      <c r="AQ362">
        <v>1</v>
      </c>
      <c r="AR362">
        <v>0</v>
      </c>
      <c r="AS362">
        <v>0</v>
      </c>
      <c r="AT362">
        <v>0</v>
      </c>
      <c r="AU362">
        <v>0</v>
      </c>
      <c r="AV362">
        <v>0</v>
      </c>
      <c r="AW362">
        <v>0</v>
      </c>
      <c r="AX362">
        <v>0</v>
      </c>
      <c r="AY362">
        <v>0</v>
      </c>
      <c r="AZ362">
        <v>1</v>
      </c>
      <c r="BA362">
        <v>1</v>
      </c>
      <c r="BB362">
        <v>0</v>
      </c>
      <c r="BC362">
        <v>0</v>
      </c>
      <c r="BD362">
        <v>1</v>
      </c>
      <c r="BE362">
        <v>0</v>
      </c>
      <c r="BF362">
        <v>1</v>
      </c>
      <c r="BG362">
        <v>0</v>
      </c>
      <c r="BH362">
        <v>1</v>
      </c>
      <c r="BI362">
        <v>0</v>
      </c>
      <c r="BJ362">
        <v>0</v>
      </c>
      <c r="BK362">
        <v>0</v>
      </c>
      <c r="BL362">
        <v>0</v>
      </c>
      <c r="BM362">
        <v>0</v>
      </c>
      <c r="BN362">
        <v>0</v>
      </c>
      <c r="BO362">
        <v>1</v>
      </c>
      <c r="BP362">
        <v>0</v>
      </c>
      <c r="BQ362">
        <v>0</v>
      </c>
      <c r="BR362">
        <v>0</v>
      </c>
      <c r="BS362">
        <v>1</v>
      </c>
      <c r="BT362" s="10">
        <v>0</v>
      </c>
      <c r="BU362">
        <v>-4.2648743800000002</v>
      </c>
      <c r="BV362">
        <v>0.17994256</v>
      </c>
      <c r="BW362">
        <v>2.5512239999999999E-2</v>
      </c>
      <c r="BX362">
        <v>1.7140852600000001</v>
      </c>
      <c r="BY362">
        <v>1.2451467300000001</v>
      </c>
      <c r="BZ362">
        <v>4.38303536</v>
      </c>
      <c r="CA362">
        <v>1.0542348399999999</v>
      </c>
      <c r="CB362">
        <v>2.36271349</v>
      </c>
      <c r="CC362">
        <v>0</v>
      </c>
      <c r="CD362">
        <v>1.26633956</v>
      </c>
      <c r="CE362">
        <v>1.2966537600000001</v>
      </c>
      <c r="CF362">
        <v>-0.34830556000000001</v>
      </c>
      <c r="CG362">
        <v>0.60595251999999999</v>
      </c>
      <c r="CH362">
        <v>-0.27080598</v>
      </c>
      <c r="CI362">
        <v>0.69837139000000004</v>
      </c>
      <c r="CJ362">
        <v>2.3914729999999999E-2</v>
      </c>
      <c r="CK362">
        <v>-0.35324707</v>
      </c>
      <c r="CL362">
        <v>-4.8291489999999999E-2</v>
      </c>
      <c r="CM362">
        <v>0.58076517999999999</v>
      </c>
      <c r="CN362">
        <v>0.72541518999999999</v>
      </c>
      <c r="CO362">
        <v>-0.20022939000000001</v>
      </c>
      <c r="CP362">
        <v>-0.43475793000000001</v>
      </c>
      <c r="CQ362">
        <v>0.34422587999999998</v>
      </c>
      <c r="CR362">
        <v>-0.48495226000000002</v>
      </c>
      <c r="CS362">
        <v>0.18250256000000001</v>
      </c>
      <c r="CT362">
        <v>-0.16623276000000001</v>
      </c>
      <c r="CU362">
        <v>-9.4743999999999995E-2</v>
      </c>
      <c r="CV362">
        <v>-1.1689752</v>
      </c>
      <c r="CW362">
        <v>-0.52188942000000005</v>
      </c>
      <c r="CX362">
        <v>0.65815442999999996</v>
      </c>
      <c r="CY362">
        <v>9.3649330000000003E-2</v>
      </c>
      <c r="CZ362">
        <v>-0.16819777</v>
      </c>
      <c r="DA362">
        <v>-0.25450494000000001</v>
      </c>
      <c r="DB362">
        <v>0.25513289</v>
      </c>
      <c r="DC362">
        <v>2.5920289999999999E-2</v>
      </c>
      <c r="DD362">
        <v>-2.5292350000000002E-2</v>
      </c>
      <c r="DE362">
        <v>0.26950531</v>
      </c>
      <c r="DF362">
        <v>-0.26887736000000001</v>
      </c>
      <c r="DG362">
        <v>0.1029841</v>
      </c>
      <c r="DH362">
        <v>-0.10235616</v>
      </c>
      <c r="DI362">
        <v>-0.19042195000000001</v>
      </c>
      <c r="DJ362">
        <v>7.7531719999999998E-2</v>
      </c>
      <c r="DK362">
        <v>-0.19522661999999999</v>
      </c>
      <c r="DL362">
        <v>-0.13095082</v>
      </c>
      <c r="DM362">
        <v>-6.0513240000000003E-2</v>
      </c>
      <c r="DN362">
        <v>0.50020885000000004</v>
      </c>
      <c r="DO362">
        <v>0.35778246000000002</v>
      </c>
      <c r="DP362">
        <v>-0.64273818000000005</v>
      </c>
      <c r="DQ362">
        <v>0.94671483000000001</v>
      </c>
      <c r="DR362">
        <v>-0.66113116000000005</v>
      </c>
      <c r="DS362">
        <v>7.7932630000000003E-2</v>
      </c>
      <c r="DT362">
        <v>-0.79014932000000004</v>
      </c>
      <c r="DU362">
        <v>1.3610861400000001</v>
      </c>
      <c r="DV362" s="10">
        <v>-0.64824150000000003</v>
      </c>
      <c r="DW362" s="8" t="s">
        <v>2029</v>
      </c>
      <c r="DX362" t="s">
        <v>2030</v>
      </c>
      <c r="DY362" s="10" t="s">
        <v>697</v>
      </c>
      <c r="DZ362" s="20">
        <v>35554</v>
      </c>
      <c r="EA362" s="21">
        <v>38433</v>
      </c>
      <c r="EB362" t="s">
        <v>2031</v>
      </c>
      <c r="EC362" s="22">
        <v>43985</v>
      </c>
      <c r="ED362" t="b">
        <f t="shared" si="16"/>
        <v>0</v>
      </c>
    </row>
    <row r="363" spans="1:134" x14ac:dyDescent="0.2">
      <c r="A363" s="8" t="s">
        <v>2032</v>
      </c>
      <c r="B363" s="8" t="s">
        <v>127</v>
      </c>
      <c r="C363" s="8" t="s">
        <v>128</v>
      </c>
      <c r="D363" s="2" t="s">
        <v>2033</v>
      </c>
      <c r="E363" s="4">
        <v>0.45945267388954902</v>
      </c>
      <c r="F363" s="28" t="b">
        <v>0</v>
      </c>
      <c r="G363" s="29">
        <f t="shared" si="17"/>
        <v>5.8565132250789815E-9</v>
      </c>
      <c r="H363" s="5" t="b">
        <f t="shared" si="15"/>
        <v>0</v>
      </c>
      <c r="I363" s="8">
        <v>60</v>
      </c>
      <c r="J363">
        <v>4</v>
      </c>
      <c r="K363">
        <v>15</v>
      </c>
      <c r="L363">
        <v>1154</v>
      </c>
      <c r="M363">
        <v>0</v>
      </c>
      <c r="N363">
        <v>1</v>
      </c>
      <c r="O363">
        <v>12.2263369447745</v>
      </c>
      <c r="P363">
        <v>2</v>
      </c>
      <c r="Q363">
        <v>3</v>
      </c>
      <c r="R363">
        <v>2</v>
      </c>
      <c r="S363" s="10">
        <v>70.8</v>
      </c>
      <c r="T363" s="8">
        <v>0.63502206237506098</v>
      </c>
      <c r="U363">
        <v>3.04590151031497</v>
      </c>
      <c r="V363">
        <v>-1.5481964736195899</v>
      </c>
      <c r="W363">
        <v>-0.40137407919857299</v>
      </c>
      <c r="X363">
        <v>-1.5638459058765199</v>
      </c>
      <c r="Y363">
        <v>-1.4044518876044501</v>
      </c>
      <c r="Z363">
        <v>-1.3161280087899201</v>
      </c>
      <c r="AA363">
        <v>-0.70092886045385905</v>
      </c>
      <c r="AB363">
        <v>-4.5418899975194001E-2</v>
      </c>
      <c r="AC363">
        <v>-0.68484317603607703</v>
      </c>
      <c r="AD363" s="10">
        <v>-0.84096592652409696</v>
      </c>
      <c r="AE363" s="8">
        <v>0</v>
      </c>
      <c r="AF363">
        <v>0</v>
      </c>
      <c r="AG363">
        <v>0</v>
      </c>
      <c r="AH363">
        <v>0</v>
      </c>
      <c r="AI363">
        <v>0</v>
      </c>
      <c r="AJ363">
        <v>0</v>
      </c>
      <c r="AK363">
        <v>0</v>
      </c>
      <c r="AL363">
        <v>1</v>
      </c>
      <c r="AM363">
        <v>0</v>
      </c>
      <c r="AN363">
        <v>0</v>
      </c>
      <c r="AO363">
        <v>0</v>
      </c>
      <c r="AP363">
        <v>0</v>
      </c>
      <c r="AQ363">
        <v>0</v>
      </c>
      <c r="AR363">
        <v>0</v>
      </c>
      <c r="AS363">
        <v>0</v>
      </c>
      <c r="AT363">
        <v>0</v>
      </c>
      <c r="AU363">
        <v>0</v>
      </c>
      <c r="AV363">
        <v>0</v>
      </c>
      <c r="AW363">
        <v>0</v>
      </c>
      <c r="AX363">
        <v>0</v>
      </c>
      <c r="AY363">
        <v>0</v>
      </c>
      <c r="AZ363">
        <v>1</v>
      </c>
      <c r="BA363">
        <v>0</v>
      </c>
      <c r="BB363">
        <v>1</v>
      </c>
      <c r="BC363">
        <v>0</v>
      </c>
      <c r="BD363">
        <v>1</v>
      </c>
      <c r="BE363">
        <v>1</v>
      </c>
      <c r="BF363">
        <v>0</v>
      </c>
      <c r="BG363">
        <v>0</v>
      </c>
      <c r="BH363">
        <v>0</v>
      </c>
      <c r="BI363">
        <v>0</v>
      </c>
      <c r="BJ363">
        <v>1</v>
      </c>
      <c r="BK363">
        <v>0</v>
      </c>
      <c r="BL363">
        <v>0</v>
      </c>
      <c r="BM363">
        <v>1</v>
      </c>
      <c r="BN363">
        <v>0</v>
      </c>
      <c r="BO363">
        <v>0</v>
      </c>
      <c r="BP363">
        <v>0</v>
      </c>
      <c r="BQ363">
        <v>0</v>
      </c>
      <c r="BR363">
        <v>0</v>
      </c>
      <c r="BS363">
        <v>0</v>
      </c>
      <c r="BT363" s="10">
        <v>1</v>
      </c>
      <c r="BU363">
        <v>-4.2648743800000002</v>
      </c>
      <c r="BV363">
        <v>0.17994256</v>
      </c>
      <c r="BW363">
        <v>2.5512239999999999E-2</v>
      </c>
      <c r="BX363">
        <v>1.7140852600000001</v>
      </c>
      <c r="BY363">
        <v>1.2451467300000001</v>
      </c>
      <c r="BZ363">
        <v>4.38303536</v>
      </c>
      <c r="CA363">
        <v>1.0542348399999999</v>
      </c>
      <c r="CB363">
        <v>2.36271349</v>
      </c>
      <c r="CC363">
        <v>0</v>
      </c>
      <c r="CD363">
        <v>1.26633956</v>
      </c>
      <c r="CE363">
        <v>1.2966537600000001</v>
      </c>
      <c r="CF363">
        <v>-0.34830556000000001</v>
      </c>
      <c r="CG363">
        <v>0.60595251999999999</v>
      </c>
      <c r="CH363">
        <v>-0.27080598</v>
      </c>
      <c r="CI363">
        <v>0.69837139000000004</v>
      </c>
      <c r="CJ363">
        <v>2.3914729999999999E-2</v>
      </c>
      <c r="CK363">
        <v>-0.35324707</v>
      </c>
      <c r="CL363">
        <v>-4.8291489999999999E-2</v>
      </c>
      <c r="CM363">
        <v>0.58076517999999999</v>
      </c>
      <c r="CN363">
        <v>0.72541518999999999</v>
      </c>
      <c r="CO363">
        <v>-0.20022939000000001</v>
      </c>
      <c r="CP363">
        <v>-0.43475793000000001</v>
      </c>
      <c r="CQ363">
        <v>0.34422587999999998</v>
      </c>
      <c r="CR363">
        <v>-0.48495226000000002</v>
      </c>
      <c r="CS363">
        <v>0.18250256000000001</v>
      </c>
      <c r="CT363">
        <v>-0.16623276000000001</v>
      </c>
      <c r="CU363">
        <v>-9.4743999999999995E-2</v>
      </c>
      <c r="CV363">
        <v>-1.1689752</v>
      </c>
      <c r="CW363">
        <v>-0.52188942000000005</v>
      </c>
      <c r="CX363">
        <v>0.65815442999999996</v>
      </c>
      <c r="CY363">
        <v>9.3649330000000003E-2</v>
      </c>
      <c r="CZ363">
        <v>-0.16819777</v>
      </c>
      <c r="DA363">
        <v>-0.25450494000000001</v>
      </c>
      <c r="DB363">
        <v>0.25513289</v>
      </c>
      <c r="DC363">
        <v>2.5920289999999999E-2</v>
      </c>
      <c r="DD363">
        <v>-2.5292350000000002E-2</v>
      </c>
      <c r="DE363">
        <v>0.26950531</v>
      </c>
      <c r="DF363">
        <v>-0.26887736000000001</v>
      </c>
      <c r="DG363">
        <v>0.1029841</v>
      </c>
      <c r="DH363">
        <v>-0.10235616</v>
      </c>
      <c r="DI363">
        <v>-0.19042195000000001</v>
      </c>
      <c r="DJ363">
        <v>7.7531719999999998E-2</v>
      </c>
      <c r="DK363">
        <v>-0.19522661999999999</v>
      </c>
      <c r="DL363">
        <v>-0.13095082</v>
      </c>
      <c r="DM363">
        <v>-6.0513240000000003E-2</v>
      </c>
      <c r="DN363">
        <v>0.50020885000000004</v>
      </c>
      <c r="DO363">
        <v>0.35778246000000002</v>
      </c>
      <c r="DP363">
        <v>-0.64273818000000005</v>
      </c>
      <c r="DQ363">
        <v>0.94671483000000001</v>
      </c>
      <c r="DR363">
        <v>-0.66113116000000005</v>
      </c>
      <c r="DS363">
        <v>7.7932630000000003E-2</v>
      </c>
      <c r="DT363">
        <v>-0.79014932000000004</v>
      </c>
      <c r="DU363">
        <v>1.3610861400000001</v>
      </c>
      <c r="DV363" s="10">
        <v>-0.64824150000000003</v>
      </c>
      <c r="DW363" s="8" t="s">
        <v>2034</v>
      </c>
      <c r="DX363" t="s">
        <v>2035</v>
      </c>
      <c r="DY363" s="10" t="s">
        <v>881</v>
      </c>
      <c r="DZ363" s="20">
        <v>35828</v>
      </c>
      <c r="EA363" s="21">
        <v>37166</v>
      </c>
      <c r="EB363" t="s">
        <v>2036</v>
      </c>
      <c r="EC363" s="22">
        <v>45432</v>
      </c>
      <c r="ED363" t="b">
        <f t="shared" si="16"/>
        <v>1</v>
      </c>
    </row>
    <row r="364" spans="1:134" x14ac:dyDescent="0.2">
      <c r="A364" s="8" t="s">
        <v>2037</v>
      </c>
      <c r="B364" s="8" t="s">
        <v>127</v>
      </c>
      <c r="C364" s="8" t="s">
        <v>147</v>
      </c>
      <c r="D364" s="2" t="s">
        <v>2038</v>
      </c>
      <c r="E364" s="4">
        <v>0.56611752000697702</v>
      </c>
      <c r="F364" s="28" t="b">
        <v>0</v>
      </c>
      <c r="G364" s="29">
        <f t="shared" si="17"/>
        <v>6.7380026997509671E-3</v>
      </c>
      <c r="H364" s="5" t="b">
        <f t="shared" si="15"/>
        <v>0</v>
      </c>
      <c r="I364" s="8">
        <v>52</v>
      </c>
      <c r="J364">
        <v>0</v>
      </c>
      <c r="K364">
        <v>35</v>
      </c>
      <c r="L364">
        <v>2153</v>
      </c>
      <c r="M364">
        <v>4</v>
      </c>
      <c r="N364">
        <v>2</v>
      </c>
      <c r="O364">
        <v>38.892093336821901</v>
      </c>
      <c r="P364">
        <v>3</v>
      </c>
      <c r="Q364">
        <v>2</v>
      </c>
      <c r="R364">
        <v>3</v>
      </c>
      <c r="S364" s="10">
        <v>74</v>
      </c>
      <c r="T364" s="8">
        <v>-0.116483336885366</v>
      </c>
      <c r="U364">
        <v>-1.00517281761849</v>
      </c>
      <c r="V364">
        <v>1.0358994556432299</v>
      </c>
      <c r="W364">
        <v>0.76321169538900002</v>
      </c>
      <c r="X364">
        <v>-0.29113306284374801</v>
      </c>
      <c r="Y364">
        <v>-0.70788554533318204</v>
      </c>
      <c r="Z364">
        <v>-0.39854078668130699</v>
      </c>
      <c r="AA364">
        <v>8.8725172209350497E-3</v>
      </c>
      <c r="AB364">
        <v>-0.772121299578298</v>
      </c>
      <c r="AC364">
        <v>1.7560081436822399E-2</v>
      </c>
      <c r="AD364" s="10">
        <v>-0.15049999583080401</v>
      </c>
      <c r="AE364" s="8">
        <v>0</v>
      </c>
      <c r="AF364">
        <v>0</v>
      </c>
      <c r="AG364">
        <v>0</v>
      </c>
      <c r="AH364">
        <v>1</v>
      </c>
      <c r="AI364">
        <v>0</v>
      </c>
      <c r="AJ364">
        <v>0</v>
      </c>
      <c r="AK364">
        <v>0</v>
      </c>
      <c r="AL364">
        <v>0</v>
      </c>
      <c r="AM364">
        <v>0</v>
      </c>
      <c r="AN364">
        <v>0</v>
      </c>
      <c r="AO364">
        <v>0</v>
      </c>
      <c r="AP364">
        <v>0</v>
      </c>
      <c r="AQ364">
        <v>0</v>
      </c>
      <c r="AR364">
        <v>0</v>
      </c>
      <c r="AS364">
        <v>0</v>
      </c>
      <c r="AT364">
        <v>0</v>
      </c>
      <c r="AU364">
        <v>0</v>
      </c>
      <c r="AV364">
        <v>0</v>
      </c>
      <c r="AW364">
        <v>0</v>
      </c>
      <c r="AX364">
        <v>0</v>
      </c>
      <c r="AY364">
        <v>1</v>
      </c>
      <c r="AZ364">
        <v>0</v>
      </c>
      <c r="BA364">
        <v>1</v>
      </c>
      <c r="BB364">
        <v>0</v>
      </c>
      <c r="BC364">
        <v>0</v>
      </c>
      <c r="BD364">
        <v>1</v>
      </c>
      <c r="BE364">
        <v>1</v>
      </c>
      <c r="BF364">
        <v>0</v>
      </c>
      <c r="BG364">
        <v>0</v>
      </c>
      <c r="BH364">
        <v>0</v>
      </c>
      <c r="BI364">
        <v>1</v>
      </c>
      <c r="BJ364">
        <v>0</v>
      </c>
      <c r="BK364">
        <v>0</v>
      </c>
      <c r="BL364">
        <v>0</v>
      </c>
      <c r="BM364">
        <v>0</v>
      </c>
      <c r="BN364">
        <v>0</v>
      </c>
      <c r="BO364">
        <v>1</v>
      </c>
      <c r="BP364">
        <v>0</v>
      </c>
      <c r="BQ364">
        <v>1</v>
      </c>
      <c r="BR364">
        <v>0</v>
      </c>
      <c r="BS364">
        <v>0</v>
      </c>
      <c r="BT364" s="10">
        <v>0</v>
      </c>
      <c r="BU364">
        <v>-4.2648743800000002</v>
      </c>
      <c r="BV364">
        <v>0.17994256</v>
      </c>
      <c r="BW364">
        <v>2.5512239999999999E-2</v>
      </c>
      <c r="BX364">
        <v>1.7140852600000001</v>
      </c>
      <c r="BY364">
        <v>1.2451467300000001</v>
      </c>
      <c r="BZ364">
        <v>4.38303536</v>
      </c>
      <c r="CA364">
        <v>1.0542348399999999</v>
      </c>
      <c r="CB364">
        <v>2.36271349</v>
      </c>
      <c r="CC364">
        <v>0</v>
      </c>
      <c r="CD364">
        <v>1.26633956</v>
      </c>
      <c r="CE364">
        <v>1.2966537600000001</v>
      </c>
      <c r="CF364">
        <v>-0.34830556000000001</v>
      </c>
      <c r="CG364">
        <v>0.60595251999999999</v>
      </c>
      <c r="CH364">
        <v>-0.27080598</v>
      </c>
      <c r="CI364">
        <v>0.69837139000000004</v>
      </c>
      <c r="CJ364">
        <v>2.3914729999999999E-2</v>
      </c>
      <c r="CK364">
        <v>-0.35324707</v>
      </c>
      <c r="CL364">
        <v>-4.8291489999999999E-2</v>
      </c>
      <c r="CM364">
        <v>0.58076517999999999</v>
      </c>
      <c r="CN364">
        <v>0.72541518999999999</v>
      </c>
      <c r="CO364">
        <v>-0.20022939000000001</v>
      </c>
      <c r="CP364">
        <v>-0.43475793000000001</v>
      </c>
      <c r="CQ364">
        <v>0.34422587999999998</v>
      </c>
      <c r="CR364">
        <v>-0.48495226000000002</v>
      </c>
      <c r="CS364">
        <v>0.18250256000000001</v>
      </c>
      <c r="CT364">
        <v>-0.16623276000000001</v>
      </c>
      <c r="CU364">
        <v>-9.4743999999999995E-2</v>
      </c>
      <c r="CV364">
        <v>-1.1689752</v>
      </c>
      <c r="CW364">
        <v>-0.52188942000000005</v>
      </c>
      <c r="CX364">
        <v>0.65815442999999996</v>
      </c>
      <c r="CY364">
        <v>9.3649330000000003E-2</v>
      </c>
      <c r="CZ364">
        <v>-0.16819777</v>
      </c>
      <c r="DA364">
        <v>-0.25450494000000001</v>
      </c>
      <c r="DB364">
        <v>0.25513289</v>
      </c>
      <c r="DC364">
        <v>2.5920289999999999E-2</v>
      </c>
      <c r="DD364">
        <v>-2.5292350000000002E-2</v>
      </c>
      <c r="DE364">
        <v>0.26950531</v>
      </c>
      <c r="DF364">
        <v>-0.26887736000000001</v>
      </c>
      <c r="DG364">
        <v>0.1029841</v>
      </c>
      <c r="DH364">
        <v>-0.10235616</v>
      </c>
      <c r="DI364">
        <v>-0.19042195000000001</v>
      </c>
      <c r="DJ364">
        <v>7.7531719999999998E-2</v>
      </c>
      <c r="DK364">
        <v>-0.19522661999999999</v>
      </c>
      <c r="DL364">
        <v>-0.13095082</v>
      </c>
      <c r="DM364">
        <v>-6.0513240000000003E-2</v>
      </c>
      <c r="DN364">
        <v>0.50020885000000004</v>
      </c>
      <c r="DO364">
        <v>0.35778246000000002</v>
      </c>
      <c r="DP364">
        <v>-0.64273818000000005</v>
      </c>
      <c r="DQ364">
        <v>0.94671483000000001</v>
      </c>
      <c r="DR364">
        <v>-0.66113116000000005</v>
      </c>
      <c r="DS364">
        <v>7.7932630000000003E-2</v>
      </c>
      <c r="DT364">
        <v>-0.79014932000000004</v>
      </c>
      <c r="DU364">
        <v>1.3610861400000001</v>
      </c>
      <c r="DV364" s="10">
        <v>-0.64824150000000003</v>
      </c>
      <c r="DW364" s="8" t="s">
        <v>2039</v>
      </c>
      <c r="DX364" t="s">
        <v>2040</v>
      </c>
      <c r="DY364" s="10" t="s">
        <v>1239</v>
      </c>
      <c r="DZ364" s="20">
        <v>35125</v>
      </c>
      <c r="EA364" s="21">
        <v>39763</v>
      </c>
      <c r="EB364" t="s">
        <v>2041</v>
      </c>
      <c r="EC364" s="22">
        <v>44319</v>
      </c>
      <c r="ED364" t="b">
        <f t="shared" si="16"/>
        <v>1</v>
      </c>
    </row>
    <row r="365" spans="1:134" x14ac:dyDescent="0.2">
      <c r="A365" s="8" t="s">
        <v>2042</v>
      </c>
      <c r="B365" s="8" t="s">
        <v>127</v>
      </c>
      <c r="C365" s="8" t="s">
        <v>216</v>
      </c>
      <c r="D365" s="2" t="s">
        <v>2043</v>
      </c>
      <c r="E365" s="4">
        <v>0.55756876231130004</v>
      </c>
      <c r="F365" s="28" t="b">
        <v>0</v>
      </c>
      <c r="G365" s="29">
        <f t="shared" si="17"/>
        <v>4.9666581510620922E-2</v>
      </c>
      <c r="H365" s="5" t="b">
        <f t="shared" si="15"/>
        <v>0</v>
      </c>
      <c r="I365" s="8">
        <v>42</v>
      </c>
      <c r="J365">
        <v>1</v>
      </c>
      <c r="K365">
        <v>16</v>
      </c>
      <c r="L365">
        <v>1808</v>
      </c>
      <c r="M365">
        <v>5</v>
      </c>
      <c r="N365">
        <v>5</v>
      </c>
      <c r="O365">
        <v>53.784381155650301</v>
      </c>
      <c r="P365">
        <v>5</v>
      </c>
      <c r="Q365">
        <v>3</v>
      </c>
      <c r="R365">
        <v>3</v>
      </c>
      <c r="S365" s="10">
        <v>65.7</v>
      </c>
      <c r="T365" s="8">
        <v>-1.0558650859609</v>
      </c>
      <c r="U365">
        <v>7.5957643648752104E-3</v>
      </c>
      <c r="V365">
        <v>-1.4189916771564499</v>
      </c>
      <c r="W365">
        <v>0.36102741887977802</v>
      </c>
      <c r="X365">
        <v>2.70451479144465E-2</v>
      </c>
      <c r="Y365">
        <v>1.38181348148064</v>
      </c>
      <c r="Z365">
        <v>0.11391319398267501</v>
      </c>
      <c r="AA365">
        <v>1.4284752725705201</v>
      </c>
      <c r="AB365">
        <v>-4.5418899975194001E-2</v>
      </c>
      <c r="AC365">
        <v>1.7560081436822399E-2</v>
      </c>
      <c r="AD365" s="10">
        <v>-1.9413960035665301</v>
      </c>
      <c r="AE365" s="8">
        <v>0</v>
      </c>
      <c r="AF365">
        <v>0</v>
      </c>
      <c r="AG365">
        <v>0</v>
      </c>
      <c r="AH365">
        <v>1</v>
      </c>
      <c r="AI365">
        <v>0</v>
      </c>
      <c r="AJ365">
        <v>0</v>
      </c>
      <c r="AK365">
        <v>0</v>
      </c>
      <c r="AL365">
        <v>0</v>
      </c>
      <c r="AM365">
        <v>0</v>
      </c>
      <c r="AN365">
        <v>0</v>
      </c>
      <c r="AO365">
        <v>0</v>
      </c>
      <c r="AP365">
        <v>0</v>
      </c>
      <c r="AQ365">
        <v>0</v>
      </c>
      <c r="AR365">
        <v>0</v>
      </c>
      <c r="AS365">
        <v>0</v>
      </c>
      <c r="AT365">
        <v>0</v>
      </c>
      <c r="AU365">
        <v>0</v>
      </c>
      <c r="AV365">
        <v>0</v>
      </c>
      <c r="AW365">
        <v>0</v>
      </c>
      <c r="AX365">
        <v>0</v>
      </c>
      <c r="AY365">
        <v>0</v>
      </c>
      <c r="AZ365">
        <v>1</v>
      </c>
      <c r="BA365">
        <v>1</v>
      </c>
      <c r="BB365">
        <v>0</v>
      </c>
      <c r="BC365">
        <v>1</v>
      </c>
      <c r="BD365">
        <v>0</v>
      </c>
      <c r="BE365">
        <v>0</v>
      </c>
      <c r="BF365">
        <v>1</v>
      </c>
      <c r="BG365">
        <v>1</v>
      </c>
      <c r="BH365">
        <v>0</v>
      </c>
      <c r="BI365">
        <v>0</v>
      </c>
      <c r="BJ365">
        <v>0</v>
      </c>
      <c r="BK365">
        <v>0</v>
      </c>
      <c r="BL365">
        <v>0</v>
      </c>
      <c r="BM365">
        <v>0</v>
      </c>
      <c r="BN365">
        <v>1</v>
      </c>
      <c r="BO365">
        <v>0</v>
      </c>
      <c r="BP365">
        <v>0</v>
      </c>
      <c r="BQ365">
        <v>0</v>
      </c>
      <c r="BR365">
        <v>0</v>
      </c>
      <c r="BS365">
        <v>1</v>
      </c>
      <c r="BT365" s="10">
        <v>0</v>
      </c>
      <c r="BU365">
        <v>-4.2648743800000002</v>
      </c>
      <c r="BV365">
        <v>0.17994256</v>
      </c>
      <c r="BW365">
        <v>2.5512239999999999E-2</v>
      </c>
      <c r="BX365">
        <v>1.7140852600000001</v>
      </c>
      <c r="BY365">
        <v>1.2451467300000001</v>
      </c>
      <c r="BZ365">
        <v>4.38303536</v>
      </c>
      <c r="CA365">
        <v>1.0542348399999999</v>
      </c>
      <c r="CB365">
        <v>2.36271349</v>
      </c>
      <c r="CC365">
        <v>0</v>
      </c>
      <c r="CD365">
        <v>1.26633956</v>
      </c>
      <c r="CE365">
        <v>1.2966537600000001</v>
      </c>
      <c r="CF365">
        <v>-0.34830556000000001</v>
      </c>
      <c r="CG365">
        <v>0.60595251999999999</v>
      </c>
      <c r="CH365">
        <v>-0.27080598</v>
      </c>
      <c r="CI365">
        <v>0.69837139000000004</v>
      </c>
      <c r="CJ365">
        <v>2.3914729999999999E-2</v>
      </c>
      <c r="CK365">
        <v>-0.35324707</v>
      </c>
      <c r="CL365">
        <v>-4.8291489999999999E-2</v>
      </c>
      <c r="CM365">
        <v>0.58076517999999999</v>
      </c>
      <c r="CN365">
        <v>0.72541518999999999</v>
      </c>
      <c r="CO365">
        <v>-0.20022939000000001</v>
      </c>
      <c r="CP365">
        <v>-0.43475793000000001</v>
      </c>
      <c r="CQ365">
        <v>0.34422587999999998</v>
      </c>
      <c r="CR365">
        <v>-0.48495226000000002</v>
      </c>
      <c r="CS365">
        <v>0.18250256000000001</v>
      </c>
      <c r="CT365">
        <v>-0.16623276000000001</v>
      </c>
      <c r="CU365">
        <v>-9.4743999999999995E-2</v>
      </c>
      <c r="CV365">
        <v>-1.1689752</v>
      </c>
      <c r="CW365">
        <v>-0.52188942000000005</v>
      </c>
      <c r="CX365">
        <v>0.65815442999999996</v>
      </c>
      <c r="CY365">
        <v>9.3649330000000003E-2</v>
      </c>
      <c r="CZ365">
        <v>-0.16819777</v>
      </c>
      <c r="DA365">
        <v>-0.25450494000000001</v>
      </c>
      <c r="DB365">
        <v>0.25513289</v>
      </c>
      <c r="DC365">
        <v>2.5920289999999999E-2</v>
      </c>
      <c r="DD365">
        <v>-2.5292350000000002E-2</v>
      </c>
      <c r="DE365">
        <v>0.26950531</v>
      </c>
      <c r="DF365">
        <v>-0.26887736000000001</v>
      </c>
      <c r="DG365">
        <v>0.1029841</v>
      </c>
      <c r="DH365">
        <v>-0.10235616</v>
      </c>
      <c r="DI365">
        <v>-0.19042195000000001</v>
      </c>
      <c r="DJ365">
        <v>7.7531719999999998E-2</v>
      </c>
      <c r="DK365">
        <v>-0.19522661999999999</v>
      </c>
      <c r="DL365">
        <v>-0.13095082</v>
      </c>
      <c r="DM365">
        <v>-6.0513240000000003E-2</v>
      </c>
      <c r="DN365">
        <v>0.50020885000000004</v>
      </c>
      <c r="DO365">
        <v>0.35778246000000002</v>
      </c>
      <c r="DP365">
        <v>-0.64273818000000005</v>
      </c>
      <c r="DQ365">
        <v>0.94671483000000001</v>
      </c>
      <c r="DR365">
        <v>-0.66113116000000005</v>
      </c>
      <c r="DS365">
        <v>7.7932630000000003E-2</v>
      </c>
      <c r="DT365">
        <v>-0.79014932000000004</v>
      </c>
      <c r="DU365">
        <v>1.3610861400000001</v>
      </c>
      <c r="DV365" s="10">
        <v>-0.64824150000000003</v>
      </c>
      <c r="DW365" s="8" t="s">
        <v>2044</v>
      </c>
      <c r="DX365" t="s">
        <v>2045</v>
      </c>
      <c r="DY365" s="10" t="s">
        <v>714</v>
      </c>
      <c r="DZ365" s="20">
        <v>35975</v>
      </c>
      <c r="EA365" s="21">
        <v>38372</v>
      </c>
      <c r="EB365" t="s">
        <v>2046</v>
      </c>
      <c r="EC365" s="22">
        <v>44702</v>
      </c>
      <c r="ED365" t="b">
        <f t="shared" si="16"/>
        <v>1</v>
      </c>
    </row>
    <row r="366" spans="1:134" x14ac:dyDescent="0.2">
      <c r="A366" s="8" t="s">
        <v>2047</v>
      </c>
      <c r="B366" s="8" t="s">
        <v>168</v>
      </c>
      <c r="C366" s="8" t="s">
        <v>332</v>
      </c>
      <c r="D366" s="2" t="s">
        <v>2048</v>
      </c>
      <c r="E366" s="4">
        <v>0.59688892253435999</v>
      </c>
      <c r="F366" s="28" t="b">
        <v>0</v>
      </c>
      <c r="G366" s="29">
        <f t="shared" si="17"/>
        <v>1.3672156422955566E-3</v>
      </c>
      <c r="H366" s="5" t="b">
        <f t="shared" si="15"/>
        <v>0</v>
      </c>
      <c r="I366" s="8">
        <v>41</v>
      </c>
      <c r="J366">
        <v>2</v>
      </c>
      <c r="K366">
        <v>23</v>
      </c>
      <c r="L366">
        <v>1514</v>
      </c>
      <c r="M366">
        <v>4</v>
      </c>
      <c r="N366">
        <v>3</v>
      </c>
      <c r="O366">
        <v>62.611127933846603</v>
      </c>
      <c r="P366">
        <v>5</v>
      </c>
      <c r="Q366">
        <v>2</v>
      </c>
      <c r="R366">
        <v>3</v>
      </c>
      <c r="S366" s="10">
        <v>74.3</v>
      </c>
      <c r="T366" s="8">
        <v>-1.1498032608684501</v>
      </c>
      <c r="U366">
        <v>1.0203643463482399</v>
      </c>
      <c r="V366">
        <v>-0.51455810191446105</v>
      </c>
      <c r="W366">
        <v>1.8296470202354202E-2</v>
      </c>
      <c r="X366">
        <v>-0.29113306284374801</v>
      </c>
      <c r="Y366">
        <v>-1.13192030619081E-2</v>
      </c>
      <c r="Z366">
        <v>0.41764768916755102</v>
      </c>
      <c r="AA366">
        <v>1.4284752725705201</v>
      </c>
      <c r="AB366">
        <v>-0.772121299578298</v>
      </c>
      <c r="AC366">
        <v>1.7560081436822399E-2</v>
      </c>
      <c r="AD366" s="10">
        <v>-8.5768814828309101E-2</v>
      </c>
      <c r="AE366" s="8">
        <v>0</v>
      </c>
      <c r="AF366">
        <v>0</v>
      </c>
      <c r="AG366">
        <v>0</v>
      </c>
      <c r="AH366">
        <v>0</v>
      </c>
      <c r="AI366">
        <v>0</v>
      </c>
      <c r="AJ366">
        <v>0</v>
      </c>
      <c r="AK366">
        <v>0</v>
      </c>
      <c r="AL366">
        <v>0</v>
      </c>
      <c r="AM366">
        <v>0</v>
      </c>
      <c r="AN366">
        <v>0</v>
      </c>
      <c r="AO366">
        <v>0</v>
      </c>
      <c r="AP366">
        <v>0</v>
      </c>
      <c r="AQ366">
        <v>0</v>
      </c>
      <c r="AR366">
        <v>1</v>
      </c>
      <c r="AS366">
        <v>0</v>
      </c>
      <c r="AT366">
        <v>0</v>
      </c>
      <c r="AU366">
        <v>0</v>
      </c>
      <c r="AV366">
        <v>0</v>
      </c>
      <c r="AW366">
        <v>0</v>
      </c>
      <c r="AX366">
        <v>0</v>
      </c>
      <c r="AY366">
        <v>0</v>
      </c>
      <c r="AZ366">
        <v>1</v>
      </c>
      <c r="BA366">
        <v>0</v>
      </c>
      <c r="BB366">
        <v>1</v>
      </c>
      <c r="BC366">
        <v>0</v>
      </c>
      <c r="BD366">
        <v>1</v>
      </c>
      <c r="BE366">
        <v>0</v>
      </c>
      <c r="BF366">
        <v>1</v>
      </c>
      <c r="BG366">
        <v>1</v>
      </c>
      <c r="BH366">
        <v>0</v>
      </c>
      <c r="BI366">
        <v>0</v>
      </c>
      <c r="BJ366">
        <v>0</v>
      </c>
      <c r="BK366">
        <v>0</v>
      </c>
      <c r="BL366">
        <v>0</v>
      </c>
      <c r="BM366">
        <v>1</v>
      </c>
      <c r="BN366">
        <v>0</v>
      </c>
      <c r="BO366">
        <v>0</v>
      </c>
      <c r="BP366">
        <v>0</v>
      </c>
      <c r="BQ366">
        <v>1</v>
      </c>
      <c r="BR366">
        <v>0</v>
      </c>
      <c r="BS366">
        <v>0</v>
      </c>
      <c r="BT366" s="10">
        <v>0</v>
      </c>
      <c r="BU366">
        <v>-4.2648743800000002</v>
      </c>
      <c r="BV366">
        <v>0.17994256</v>
      </c>
      <c r="BW366">
        <v>2.5512239999999999E-2</v>
      </c>
      <c r="BX366">
        <v>1.7140852600000001</v>
      </c>
      <c r="BY366">
        <v>1.2451467300000001</v>
      </c>
      <c r="BZ366">
        <v>4.38303536</v>
      </c>
      <c r="CA366">
        <v>1.0542348399999999</v>
      </c>
      <c r="CB366">
        <v>2.36271349</v>
      </c>
      <c r="CC366">
        <v>0</v>
      </c>
      <c r="CD366">
        <v>1.26633956</v>
      </c>
      <c r="CE366">
        <v>1.2966537600000001</v>
      </c>
      <c r="CF366">
        <v>-0.34830556000000001</v>
      </c>
      <c r="CG366">
        <v>0.60595251999999999</v>
      </c>
      <c r="CH366">
        <v>-0.27080598</v>
      </c>
      <c r="CI366">
        <v>0.69837139000000004</v>
      </c>
      <c r="CJ366">
        <v>2.3914729999999999E-2</v>
      </c>
      <c r="CK366">
        <v>-0.35324707</v>
      </c>
      <c r="CL366">
        <v>-4.8291489999999999E-2</v>
      </c>
      <c r="CM366">
        <v>0.58076517999999999</v>
      </c>
      <c r="CN366">
        <v>0.72541518999999999</v>
      </c>
      <c r="CO366">
        <v>-0.20022939000000001</v>
      </c>
      <c r="CP366">
        <v>-0.43475793000000001</v>
      </c>
      <c r="CQ366">
        <v>0.34422587999999998</v>
      </c>
      <c r="CR366">
        <v>-0.48495226000000002</v>
      </c>
      <c r="CS366">
        <v>0.18250256000000001</v>
      </c>
      <c r="CT366">
        <v>-0.16623276000000001</v>
      </c>
      <c r="CU366">
        <v>-9.4743999999999995E-2</v>
      </c>
      <c r="CV366">
        <v>-1.1689752</v>
      </c>
      <c r="CW366">
        <v>-0.52188942000000005</v>
      </c>
      <c r="CX366">
        <v>0.65815442999999996</v>
      </c>
      <c r="CY366">
        <v>9.3649330000000003E-2</v>
      </c>
      <c r="CZ366">
        <v>-0.16819777</v>
      </c>
      <c r="DA366">
        <v>-0.25450494000000001</v>
      </c>
      <c r="DB366">
        <v>0.25513289</v>
      </c>
      <c r="DC366">
        <v>2.5920289999999999E-2</v>
      </c>
      <c r="DD366">
        <v>-2.5292350000000002E-2</v>
      </c>
      <c r="DE366">
        <v>0.26950531</v>
      </c>
      <c r="DF366">
        <v>-0.26887736000000001</v>
      </c>
      <c r="DG366">
        <v>0.1029841</v>
      </c>
      <c r="DH366">
        <v>-0.10235616</v>
      </c>
      <c r="DI366">
        <v>-0.19042195000000001</v>
      </c>
      <c r="DJ366">
        <v>7.7531719999999998E-2</v>
      </c>
      <c r="DK366">
        <v>-0.19522661999999999</v>
      </c>
      <c r="DL366">
        <v>-0.13095082</v>
      </c>
      <c r="DM366">
        <v>-6.0513240000000003E-2</v>
      </c>
      <c r="DN366">
        <v>0.50020885000000004</v>
      </c>
      <c r="DO366">
        <v>0.35778246000000002</v>
      </c>
      <c r="DP366">
        <v>-0.64273818000000005</v>
      </c>
      <c r="DQ366">
        <v>0.94671483000000001</v>
      </c>
      <c r="DR366">
        <v>-0.66113116000000005</v>
      </c>
      <c r="DS366">
        <v>7.7932630000000003E-2</v>
      </c>
      <c r="DT366">
        <v>-0.79014932000000004</v>
      </c>
      <c r="DU366">
        <v>1.3610861400000001</v>
      </c>
      <c r="DV366" s="10">
        <v>-0.64824150000000003</v>
      </c>
      <c r="DW366" s="8" t="s">
        <v>2049</v>
      </c>
      <c r="DX366" t="s">
        <v>2050</v>
      </c>
      <c r="DY366" s="10" t="s">
        <v>631</v>
      </c>
      <c r="DZ366" s="20">
        <v>35373</v>
      </c>
      <c r="EA366" s="21">
        <v>37135</v>
      </c>
      <c r="EB366" t="s">
        <v>2051</v>
      </c>
      <c r="EC366" s="22">
        <v>44502</v>
      </c>
      <c r="ED366" t="b">
        <f t="shared" si="16"/>
        <v>1</v>
      </c>
    </row>
    <row r="367" spans="1:134" x14ac:dyDescent="0.2">
      <c r="A367" s="8" t="s">
        <v>2052</v>
      </c>
      <c r="B367" s="8" t="s">
        <v>168</v>
      </c>
      <c r="C367" s="8" t="s">
        <v>188</v>
      </c>
      <c r="D367" s="2" t="s">
        <v>2053</v>
      </c>
      <c r="E367" s="4">
        <v>0.53439572127036505</v>
      </c>
      <c r="F367" s="28" t="b">
        <v>0</v>
      </c>
      <c r="G367" s="29">
        <f t="shared" si="17"/>
        <v>0.4229950027994685</v>
      </c>
      <c r="H367" s="5" t="b">
        <f t="shared" si="15"/>
        <v>0</v>
      </c>
      <c r="I367" s="8">
        <v>63</v>
      </c>
      <c r="J367">
        <v>1</v>
      </c>
      <c r="K367">
        <v>32</v>
      </c>
      <c r="L367">
        <v>1697</v>
      </c>
      <c r="M367">
        <v>5</v>
      </c>
      <c r="N367">
        <v>1</v>
      </c>
      <c r="O367">
        <v>62.197860635182501</v>
      </c>
      <c r="P367">
        <v>1</v>
      </c>
      <c r="Q367">
        <v>4</v>
      </c>
      <c r="R367">
        <v>4</v>
      </c>
      <c r="S367" s="10">
        <v>81.3</v>
      </c>
      <c r="T367" s="8">
        <v>0.91683658709772198</v>
      </c>
      <c r="U367">
        <v>7.5957643648752104E-3</v>
      </c>
      <c r="V367">
        <v>0.64828506625381199</v>
      </c>
      <c r="W367">
        <v>0.231628999481159</v>
      </c>
      <c r="X367">
        <v>2.70451479144465E-2</v>
      </c>
      <c r="Y367">
        <v>-1.4044518876044501</v>
      </c>
      <c r="Z367">
        <v>0.40342687401442801</v>
      </c>
      <c r="AA367">
        <v>-1.4107302381286499</v>
      </c>
      <c r="AB367">
        <v>0.68128349962791002</v>
      </c>
      <c r="AC367">
        <v>0.71996333890972197</v>
      </c>
      <c r="AD367" s="10">
        <v>1.4246254085632599</v>
      </c>
      <c r="AE367" s="8">
        <v>0</v>
      </c>
      <c r="AF367">
        <v>0</v>
      </c>
      <c r="AG367">
        <v>0</v>
      </c>
      <c r="AH367">
        <v>0</v>
      </c>
      <c r="AI367">
        <v>0</v>
      </c>
      <c r="AJ367">
        <v>0</v>
      </c>
      <c r="AK367">
        <v>0</v>
      </c>
      <c r="AL367">
        <v>1</v>
      </c>
      <c r="AM367">
        <v>0</v>
      </c>
      <c r="AN367">
        <v>0</v>
      </c>
      <c r="AO367">
        <v>0</v>
      </c>
      <c r="AP367">
        <v>0</v>
      </c>
      <c r="AQ367">
        <v>0</v>
      </c>
      <c r="AR367">
        <v>0</v>
      </c>
      <c r="AS367">
        <v>0</v>
      </c>
      <c r="AT367">
        <v>0</v>
      </c>
      <c r="AU367">
        <v>0</v>
      </c>
      <c r="AV367">
        <v>0</v>
      </c>
      <c r="AW367">
        <v>0</v>
      </c>
      <c r="AX367">
        <v>0</v>
      </c>
      <c r="AY367">
        <v>0</v>
      </c>
      <c r="AZ367">
        <v>1</v>
      </c>
      <c r="BA367">
        <v>1</v>
      </c>
      <c r="BB367">
        <v>0</v>
      </c>
      <c r="BC367">
        <v>0</v>
      </c>
      <c r="BD367">
        <v>1</v>
      </c>
      <c r="BE367">
        <v>1</v>
      </c>
      <c r="BF367">
        <v>0</v>
      </c>
      <c r="BG367">
        <v>0</v>
      </c>
      <c r="BH367">
        <v>0</v>
      </c>
      <c r="BI367">
        <v>0</v>
      </c>
      <c r="BJ367">
        <v>0</v>
      </c>
      <c r="BK367">
        <v>1</v>
      </c>
      <c r="BL367">
        <v>0</v>
      </c>
      <c r="BM367">
        <v>0</v>
      </c>
      <c r="BN367">
        <v>1</v>
      </c>
      <c r="BO367">
        <v>0</v>
      </c>
      <c r="BP367">
        <v>0</v>
      </c>
      <c r="BQ367">
        <v>0</v>
      </c>
      <c r="BR367">
        <v>0</v>
      </c>
      <c r="BS367">
        <v>1</v>
      </c>
      <c r="BT367" s="10">
        <v>0</v>
      </c>
      <c r="BU367">
        <v>-4.2648743800000002</v>
      </c>
      <c r="BV367">
        <v>0.17994256</v>
      </c>
      <c r="BW367">
        <v>2.5512239999999999E-2</v>
      </c>
      <c r="BX367">
        <v>1.7140852600000001</v>
      </c>
      <c r="BY367">
        <v>1.2451467300000001</v>
      </c>
      <c r="BZ367">
        <v>4.38303536</v>
      </c>
      <c r="CA367">
        <v>1.0542348399999999</v>
      </c>
      <c r="CB367">
        <v>2.36271349</v>
      </c>
      <c r="CC367">
        <v>0</v>
      </c>
      <c r="CD367">
        <v>1.26633956</v>
      </c>
      <c r="CE367">
        <v>1.2966537600000001</v>
      </c>
      <c r="CF367">
        <v>-0.34830556000000001</v>
      </c>
      <c r="CG367">
        <v>0.60595251999999999</v>
      </c>
      <c r="CH367">
        <v>-0.27080598</v>
      </c>
      <c r="CI367">
        <v>0.69837139000000004</v>
      </c>
      <c r="CJ367">
        <v>2.3914729999999999E-2</v>
      </c>
      <c r="CK367">
        <v>-0.35324707</v>
      </c>
      <c r="CL367">
        <v>-4.8291489999999999E-2</v>
      </c>
      <c r="CM367">
        <v>0.58076517999999999</v>
      </c>
      <c r="CN367">
        <v>0.72541518999999999</v>
      </c>
      <c r="CO367">
        <v>-0.20022939000000001</v>
      </c>
      <c r="CP367">
        <v>-0.43475793000000001</v>
      </c>
      <c r="CQ367">
        <v>0.34422587999999998</v>
      </c>
      <c r="CR367">
        <v>-0.48495226000000002</v>
      </c>
      <c r="CS367">
        <v>0.18250256000000001</v>
      </c>
      <c r="CT367">
        <v>-0.16623276000000001</v>
      </c>
      <c r="CU367">
        <v>-9.4743999999999995E-2</v>
      </c>
      <c r="CV367">
        <v>-1.1689752</v>
      </c>
      <c r="CW367">
        <v>-0.52188942000000005</v>
      </c>
      <c r="CX367">
        <v>0.65815442999999996</v>
      </c>
      <c r="CY367">
        <v>9.3649330000000003E-2</v>
      </c>
      <c r="CZ367">
        <v>-0.16819777</v>
      </c>
      <c r="DA367">
        <v>-0.25450494000000001</v>
      </c>
      <c r="DB367">
        <v>0.25513289</v>
      </c>
      <c r="DC367">
        <v>2.5920289999999999E-2</v>
      </c>
      <c r="DD367">
        <v>-2.5292350000000002E-2</v>
      </c>
      <c r="DE367">
        <v>0.26950531</v>
      </c>
      <c r="DF367">
        <v>-0.26887736000000001</v>
      </c>
      <c r="DG367">
        <v>0.1029841</v>
      </c>
      <c r="DH367">
        <v>-0.10235616</v>
      </c>
      <c r="DI367">
        <v>-0.19042195000000001</v>
      </c>
      <c r="DJ367">
        <v>7.7531719999999998E-2</v>
      </c>
      <c r="DK367">
        <v>-0.19522661999999999</v>
      </c>
      <c r="DL367">
        <v>-0.13095082</v>
      </c>
      <c r="DM367">
        <v>-6.0513240000000003E-2</v>
      </c>
      <c r="DN367">
        <v>0.50020885000000004</v>
      </c>
      <c r="DO367">
        <v>0.35778246000000002</v>
      </c>
      <c r="DP367">
        <v>-0.64273818000000005</v>
      </c>
      <c r="DQ367">
        <v>0.94671483000000001</v>
      </c>
      <c r="DR367">
        <v>-0.66113116000000005</v>
      </c>
      <c r="DS367">
        <v>7.7932630000000003E-2</v>
      </c>
      <c r="DT367">
        <v>-0.79014932000000004</v>
      </c>
      <c r="DU367">
        <v>1.3610861400000001</v>
      </c>
      <c r="DV367" s="10">
        <v>-0.64824150000000003</v>
      </c>
      <c r="DW367" s="8" t="s">
        <v>2054</v>
      </c>
      <c r="DX367" t="s">
        <v>2055</v>
      </c>
      <c r="DY367" s="10" t="s">
        <v>619</v>
      </c>
      <c r="DZ367" s="20">
        <v>35566</v>
      </c>
      <c r="EA367" s="21">
        <v>36131</v>
      </c>
      <c r="EB367" t="s">
        <v>2056</v>
      </c>
      <c r="EC367" s="22">
        <v>45272</v>
      </c>
      <c r="ED367" t="b">
        <f t="shared" si="16"/>
        <v>1</v>
      </c>
    </row>
    <row r="368" spans="1:134" x14ac:dyDescent="0.2">
      <c r="A368" s="8" t="s">
        <v>2057</v>
      </c>
      <c r="B368" s="8" t="s">
        <v>127</v>
      </c>
      <c r="C368" s="8" t="s">
        <v>181</v>
      </c>
      <c r="D368" s="2">
        <v>4287714148</v>
      </c>
      <c r="E368" s="4">
        <v>0.44332149844909502</v>
      </c>
      <c r="F368" s="28" t="b">
        <v>0</v>
      </c>
      <c r="G368" s="29">
        <f t="shared" si="17"/>
        <v>0.12887770962010789</v>
      </c>
      <c r="H368" s="5" t="b">
        <f t="shared" si="15"/>
        <v>0</v>
      </c>
      <c r="I368" s="8">
        <v>58</v>
      </c>
      <c r="J368">
        <v>0</v>
      </c>
      <c r="K368">
        <v>20</v>
      </c>
      <c r="L368">
        <v>1360</v>
      </c>
      <c r="M368">
        <v>7</v>
      </c>
      <c r="N368">
        <v>5</v>
      </c>
      <c r="O368">
        <v>34.9940825578811</v>
      </c>
      <c r="P368">
        <v>2</v>
      </c>
      <c r="Q368">
        <v>3</v>
      </c>
      <c r="R368">
        <v>5</v>
      </c>
      <c r="S368" s="10">
        <v>70.2</v>
      </c>
      <c r="T368" s="8">
        <v>0.447145712559954</v>
      </c>
      <c r="U368">
        <v>-1.00517281761849</v>
      </c>
      <c r="V368">
        <v>-0.90217249130388599</v>
      </c>
      <c r="W368">
        <v>-0.16122926481915301</v>
      </c>
      <c r="X368">
        <v>0.66340156943083595</v>
      </c>
      <c r="Y368">
        <v>1.38181348148064</v>
      </c>
      <c r="Z368">
        <v>-0.53267404845011301</v>
      </c>
      <c r="AA368">
        <v>-0.70092886045385905</v>
      </c>
      <c r="AB368">
        <v>-4.5418899975194001E-2</v>
      </c>
      <c r="AC368">
        <v>1.42236659638262</v>
      </c>
      <c r="AD368" s="10">
        <v>-0.97042828852908802</v>
      </c>
      <c r="AE368" s="8">
        <v>0</v>
      </c>
      <c r="AF368">
        <v>0</v>
      </c>
      <c r="AG368">
        <v>0</v>
      </c>
      <c r="AH368">
        <v>0</v>
      </c>
      <c r="AI368">
        <v>0</v>
      </c>
      <c r="AJ368">
        <v>0</v>
      </c>
      <c r="AK368">
        <v>0</v>
      </c>
      <c r="AL368">
        <v>0</v>
      </c>
      <c r="AM368">
        <v>0</v>
      </c>
      <c r="AN368">
        <v>0</v>
      </c>
      <c r="AO368">
        <v>0</v>
      </c>
      <c r="AP368">
        <v>0</v>
      </c>
      <c r="AQ368">
        <v>0</v>
      </c>
      <c r="AR368">
        <v>0</v>
      </c>
      <c r="AS368">
        <v>0</v>
      </c>
      <c r="AT368">
        <v>0</v>
      </c>
      <c r="AU368">
        <v>1</v>
      </c>
      <c r="AV368">
        <v>0</v>
      </c>
      <c r="AW368">
        <v>0</v>
      </c>
      <c r="AX368">
        <v>0</v>
      </c>
      <c r="AY368">
        <v>1</v>
      </c>
      <c r="AZ368">
        <v>0</v>
      </c>
      <c r="BA368">
        <v>0</v>
      </c>
      <c r="BB368">
        <v>1</v>
      </c>
      <c r="BC368">
        <v>1</v>
      </c>
      <c r="BD368">
        <v>0</v>
      </c>
      <c r="BE368">
        <v>1</v>
      </c>
      <c r="BF368">
        <v>0</v>
      </c>
      <c r="BG368">
        <v>1</v>
      </c>
      <c r="BH368">
        <v>0</v>
      </c>
      <c r="BI368">
        <v>0</v>
      </c>
      <c r="BJ368">
        <v>0</v>
      </c>
      <c r="BK368">
        <v>0</v>
      </c>
      <c r="BL368">
        <v>0</v>
      </c>
      <c r="BM368">
        <v>0</v>
      </c>
      <c r="BN368">
        <v>1</v>
      </c>
      <c r="BO368">
        <v>0</v>
      </c>
      <c r="BP368">
        <v>0</v>
      </c>
      <c r="BQ368">
        <v>1</v>
      </c>
      <c r="BR368">
        <v>0</v>
      </c>
      <c r="BS368">
        <v>0</v>
      </c>
      <c r="BT368" s="10">
        <v>0</v>
      </c>
      <c r="BU368">
        <v>-4.2648743800000002</v>
      </c>
      <c r="BV368">
        <v>0.17994256</v>
      </c>
      <c r="BW368">
        <v>2.5512239999999999E-2</v>
      </c>
      <c r="BX368">
        <v>1.7140852600000001</v>
      </c>
      <c r="BY368">
        <v>1.2451467300000001</v>
      </c>
      <c r="BZ368">
        <v>4.38303536</v>
      </c>
      <c r="CA368">
        <v>1.0542348399999999</v>
      </c>
      <c r="CB368">
        <v>2.36271349</v>
      </c>
      <c r="CC368">
        <v>0</v>
      </c>
      <c r="CD368">
        <v>1.26633956</v>
      </c>
      <c r="CE368">
        <v>1.2966537600000001</v>
      </c>
      <c r="CF368">
        <v>-0.34830556000000001</v>
      </c>
      <c r="CG368">
        <v>0.60595251999999999</v>
      </c>
      <c r="CH368">
        <v>-0.27080598</v>
      </c>
      <c r="CI368">
        <v>0.69837139000000004</v>
      </c>
      <c r="CJ368">
        <v>2.3914729999999999E-2</v>
      </c>
      <c r="CK368">
        <v>-0.35324707</v>
      </c>
      <c r="CL368">
        <v>-4.8291489999999999E-2</v>
      </c>
      <c r="CM368">
        <v>0.58076517999999999</v>
      </c>
      <c r="CN368">
        <v>0.72541518999999999</v>
      </c>
      <c r="CO368">
        <v>-0.20022939000000001</v>
      </c>
      <c r="CP368">
        <v>-0.43475793000000001</v>
      </c>
      <c r="CQ368">
        <v>0.34422587999999998</v>
      </c>
      <c r="CR368">
        <v>-0.48495226000000002</v>
      </c>
      <c r="CS368">
        <v>0.18250256000000001</v>
      </c>
      <c r="CT368">
        <v>-0.16623276000000001</v>
      </c>
      <c r="CU368">
        <v>-9.4743999999999995E-2</v>
      </c>
      <c r="CV368">
        <v>-1.1689752</v>
      </c>
      <c r="CW368">
        <v>-0.52188942000000005</v>
      </c>
      <c r="CX368">
        <v>0.65815442999999996</v>
      </c>
      <c r="CY368">
        <v>9.3649330000000003E-2</v>
      </c>
      <c r="CZ368">
        <v>-0.16819777</v>
      </c>
      <c r="DA368">
        <v>-0.25450494000000001</v>
      </c>
      <c r="DB368">
        <v>0.25513289</v>
      </c>
      <c r="DC368">
        <v>2.5920289999999999E-2</v>
      </c>
      <c r="DD368">
        <v>-2.5292350000000002E-2</v>
      </c>
      <c r="DE368">
        <v>0.26950531</v>
      </c>
      <c r="DF368">
        <v>-0.26887736000000001</v>
      </c>
      <c r="DG368">
        <v>0.1029841</v>
      </c>
      <c r="DH368">
        <v>-0.10235616</v>
      </c>
      <c r="DI368">
        <v>-0.19042195000000001</v>
      </c>
      <c r="DJ368">
        <v>7.7531719999999998E-2</v>
      </c>
      <c r="DK368">
        <v>-0.19522661999999999</v>
      </c>
      <c r="DL368">
        <v>-0.13095082</v>
      </c>
      <c r="DM368">
        <v>-6.0513240000000003E-2</v>
      </c>
      <c r="DN368">
        <v>0.50020885000000004</v>
      </c>
      <c r="DO368">
        <v>0.35778246000000002</v>
      </c>
      <c r="DP368">
        <v>-0.64273818000000005</v>
      </c>
      <c r="DQ368">
        <v>0.94671483000000001</v>
      </c>
      <c r="DR368">
        <v>-0.66113116000000005</v>
      </c>
      <c r="DS368">
        <v>7.7932630000000003E-2</v>
      </c>
      <c r="DT368">
        <v>-0.79014932000000004</v>
      </c>
      <c r="DU368">
        <v>1.3610861400000001</v>
      </c>
      <c r="DV368" s="10">
        <v>-0.64824150000000003</v>
      </c>
      <c r="DW368" s="8" t="s">
        <v>2058</v>
      </c>
      <c r="DX368" t="s">
        <v>2059</v>
      </c>
      <c r="DY368" s="10" t="s">
        <v>1041</v>
      </c>
      <c r="DZ368" s="20">
        <v>37311</v>
      </c>
      <c r="EA368" s="21">
        <v>39584</v>
      </c>
      <c r="EB368" t="s">
        <v>2060</v>
      </c>
      <c r="EC368" s="22">
        <v>44375</v>
      </c>
      <c r="ED368" t="b">
        <f t="shared" si="16"/>
        <v>1</v>
      </c>
    </row>
    <row r="369" spans="1:134" x14ac:dyDescent="0.2">
      <c r="A369" s="8" t="s">
        <v>2061</v>
      </c>
      <c r="B369" s="8" t="s">
        <v>127</v>
      </c>
      <c r="C369" s="8" t="s">
        <v>181</v>
      </c>
      <c r="D369" s="2" t="s">
        <v>2062</v>
      </c>
      <c r="E369" s="4">
        <v>0.44800918732984302</v>
      </c>
      <c r="F369" s="28" t="b">
        <v>0</v>
      </c>
      <c r="G369" s="29">
        <f t="shared" si="17"/>
        <v>0.1026985192479038</v>
      </c>
      <c r="H369" s="5" t="b">
        <f t="shared" si="15"/>
        <v>0</v>
      </c>
      <c r="I369" s="8">
        <v>37</v>
      </c>
      <c r="J369">
        <v>3</v>
      </c>
      <c r="K369">
        <v>35</v>
      </c>
      <c r="L369">
        <v>856</v>
      </c>
      <c r="M369">
        <v>7</v>
      </c>
      <c r="N369">
        <v>5</v>
      </c>
      <c r="O369">
        <v>10.6379269982552</v>
      </c>
      <c r="P369">
        <v>4</v>
      </c>
      <c r="Q369">
        <v>2</v>
      </c>
      <c r="R369">
        <v>4</v>
      </c>
      <c r="S369" s="10">
        <v>65.5</v>
      </c>
      <c r="T369" s="8">
        <v>-1.5255559604986699</v>
      </c>
      <c r="U369">
        <v>2.03313292833161</v>
      </c>
      <c r="V369">
        <v>1.0358994556432299</v>
      </c>
      <c r="W369">
        <v>-0.748768033980451</v>
      </c>
      <c r="X369">
        <v>0.66340156943083595</v>
      </c>
      <c r="Y369">
        <v>1.38181348148064</v>
      </c>
      <c r="Z369">
        <v>-1.3707862997068401</v>
      </c>
      <c r="AA369">
        <v>0.71867389489572897</v>
      </c>
      <c r="AB369">
        <v>-0.772121299578298</v>
      </c>
      <c r="AC369">
        <v>0.71996333890972197</v>
      </c>
      <c r="AD369" s="10">
        <v>-1.98455012423486</v>
      </c>
      <c r="AE369" s="8">
        <v>0</v>
      </c>
      <c r="AF369">
        <v>1</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1</v>
      </c>
      <c r="BA369">
        <v>0</v>
      </c>
      <c r="BB369">
        <v>1</v>
      </c>
      <c r="BC369">
        <v>1</v>
      </c>
      <c r="BD369">
        <v>0</v>
      </c>
      <c r="BE369">
        <v>1</v>
      </c>
      <c r="BF369">
        <v>0</v>
      </c>
      <c r="BG369">
        <v>0</v>
      </c>
      <c r="BH369">
        <v>0</v>
      </c>
      <c r="BI369">
        <v>1</v>
      </c>
      <c r="BJ369">
        <v>0</v>
      </c>
      <c r="BK369">
        <v>0</v>
      </c>
      <c r="BL369">
        <v>0</v>
      </c>
      <c r="BM369">
        <v>1</v>
      </c>
      <c r="BN369">
        <v>0</v>
      </c>
      <c r="BO369">
        <v>0</v>
      </c>
      <c r="BP369">
        <v>0</v>
      </c>
      <c r="BQ369">
        <v>0</v>
      </c>
      <c r="BR369">
        <v>1</v>
      </c>
      <c r="BS369">
        <v>0</v>
      </c>
      <c r="BT369" s="10">
        <v>0</v>
      </c>
      <c r="BU369">
        <v>-4.2648743800000002</v>
      </c>
      <c r="BV369">
        <v>0.17994256</v>
      </c>
      <c r="BW369">
        <v>2.5512239999999999E-2</v>
      </c>
      <c r="BX369">
        <v>1.7140852600000001</v>
      </c>
      <c r="BY369">
        <v>1.2451467300000001</v>
      </c>
      <c r="BZ369">
        <v>4.38303536</v>
      </c>
      <c r="CA369">
        <v>1.0542348399999999</v>
      </c>
      <c r="CB369">
        <v>2.36271349</v>
      </c>
      <c r="CC369">
        <v>0</v>
      </c>
      <c r="CD369">
        <v>1.26633956</v>
      </c>
      <c r="CE369">
        <v>1.2966537600000001</v>
      </c>
      <c r="CF369">
        <v>-0.34830556000000001</v>
      </c>
      <c r="CG369">
        <v>0.60595251999999999</v>
      </c>
      <c r="CH369">
        <v>-0.27080598</v>
      </c>
      <c r="CI369">
        <v>0.69837139000000004</v>
      </c>
      <c r="CJ369">
        <v>2.3914729999999999E-2</v>
      </c>
      <c r="CK369">
        <v>-0.35324707</v>
      </c>
      <c r="CL369">
        <v>-4.8291489999999999E-2</v>
      </c>
      <c r="CM369">
        <v>0.58076517999999999</v>
      </c>
      <c r="CN369">
        <v>0.72541518999999999</v>
      </c>
      <c r="CO369">
        <v>-0.20022939000000001</v>
      </c>
      <c r="CP369">
        <v>-0.43475793000000001</v>
      </c>
      <c r="CQ369">
        <v>0.34422587999999998</v>
      </c>
      <c r="CR369">
        <v>-0.48495226000000002</v>
      </c>
      <c r="CS369">
        <v>0.18250256000000001</v>
      </c>
      <c r="CT369">
        <v>-0.16623276000000001</v>
      </c>
      <c r="CU369">
        <v>-9.4743999999999995E-2</v>
      </c>
      <c r="CV369">
        <v>-1.1689752</v>
      </c>
      <c r="CW369">
        <v>-0.52188942000000005</v>
      </c>
      <c r="CX369">
        <v>0.65815442999999996</v>
      </c>
      <c r="CY369">
        <v>9.3649330000000003E-2</v>
      </c>
      <c r="CZ369">
        <v>-0.16819777</v>
      </c>
      <c r="DA369">
        <v>-0.25450494000000001</v>
      </c>
      <c r="DB369">
        <v>0.25513289</v>
      </c>
      <c r="DC369">
        <v>2.5920289999999999E-2</v>
      </c>
      <c r="DD369">
        <v>-2.5292350000000002E-2</v>
      </c>
      <c r="DE369">
        <v>0.26950531</v>
      </c>
      <c r="DF369">
        <v>-0.26887736000000001</v>
      </c>
      <c r="DG369">
        <v>0.1029841</v>
      </c>
      <c r="DH369">
        <v>-0.10235616</v>
      </c>
      <c r="DI369">
        <v>-0.19042195000000001</v>
      </c>
      <c r="DJ369">
        <v>7.7531719999999998E-2</v>
      </c>
      <c r="DK369">
        <v>-0.19522661999999999</v>
      </c>
      <c r="DL369">
        <v>-0.13095082</v>
      </c>
      <c r="DM369">
        <v>-6.0513240000000003E-2</v>
      </c>
      <c r="DN369">
        <v>0.50020885000000004</v>
      </c>
      <c r="DO369">
        <v>0.35778246000000002</v>
      </c>
      <c r="DP369">
        <v>-0.64273818000000005</v>
      </c>
      <c r="DQ369">
        <v>0.94671483000000001</v>
      </c>
      <c r="DR369">
        <v>-0.66113116000000005</v>
      </c>
      <c r="DS369">
        <v>7.7932630000000003E-2</v>
      </c>
      <c r="DT369">
        <v>-0.79014932000000004</v>
      </c>
      <c r="DU369">
        <v>1.3610861400000001</v>
      </c>
      <c r="DV369" s="10">
        <v>-0.64824150000000003</v>
      </c>
      <c r="DW369" s="8" t="s">
        <v>2063</v>
      </c>
      <c r="DX369" t="s">
        <v>2064</v>
      </c>
      <c r="DY369" s="10" t="s">
        <v>1116</v>
      </c>
      <c r="DZ369" s="20">
        <v>36075</v>
      </c>
      <c r="EA369" s="21">
        <v>39622</v>
      </c>
      <c r="EB369" t="s">
        <v>2065</v>
      </c>
      <c r="EC369" s="22">
        <v>43854</v>
      </c>
      <c r="ED369" t="b">
        <f t="shared" si="16"/>
        <v>1</v>
      </c>
    </row>
    <row r="370" spans="1:134" x14ac:dyDescent="0.2">
      <c r="A370" s="8" t="s">
        <v>2066</v>
      </c>
      <c r="B370" s="8" t="s">
        <v>127</v>
      </c>
      <c r="C370" s="8" t="s">
        <v>154</v>
      </c>
      <c r="D370" s="2" t="s">
        <v>2067</v>
      </c>
      <c r="E370" s="4">
        <v>0.37109299540662199</v>
      </c>
      <c r="F370" s="28" t="b">
        <v>0</v>
      </c>
      <c r="G370" s="29">
        <f t="shared" si="17"/>
        <v>8.8332610176068154E-6</v>
      </c>
      <c r="H370" s="5" t="b">
        <f t="shared" si="15"/>
        <v>0</v>
      </c>
      <c r="I370" s="8">
        <v>53</v>
      </c>
      <c r="J370">
        <v>1</v>
      </c>
      <c r="K370">
        <v>17</v>
      </c>
      <c r="L370">
        <v>1134</v>
      </c>
      <c r="M370">
        <v>6</v>
      </c>
      <c r="N370">
        <v>2</v>
      </c>
      <c r="O370">
        <v>41.379831036644497</v>
      </c>
      <c r="P370">
        <v>5</v>
      </c>
      <c r="Q370">
        <v>1</v>
      </c>
      <c r="R370">
        <v>2</v>
      </c>
      <c r="S370" s="10">
        <v>77.099999999999994</v>
      </c>
      <c r="T370" s="8">
        <v>-2.2545161977812998E-2</v>
      </c>
      <c r="U370">
        <v>7.5957643648752104E-3</v>
      </c>
      <c r="V370">
        <v>-1.2897868806933099</v>
      </c>
      <c r="W370">
        <v>-0.424689109720846</v>
      </c>
      <c r="X370">
        <v>0.34522335867264098</v>
      </c>
      <c r="Y370">
        <v>-0.70788554533318204</v>
      </c>
      <c r="Z370">
        <v>-0.31293600233714602</v>
      </c>
      <c r="AA370">
        <v>1.4284752725705201</v>
      </c>
      <c r="AB370">
        <v>-1.4988236991813999</v>
      </c>
      <c r="AC370">
        <v>-0.68484317603607703</v>
      </c>
      <c r="AD370" s="10">
        <v>0.51838887452832005</v>
      </c>
      <c r="AE370" s="8">
        <v>0</v>
      </c>
      <c r="AF370">
        <v>0</v>
      </c>
      <c r="AG370">
        <v>0</v>
      </c>
      <c r="AH370">
        <v>0</v>
      </c>
      <c r="AI370">
        <v>0</v>
      </c>
      <c r="AJ370">
        <v>0</v>
      </c>
      <c r="AK370">
        <v>0</v>
      </c>
      <c r="AL370">
        <v>0</v>
      </c>
      <c r="AM370">
        <v>0</v>
      </c>
      <c r="AN370">
        <v>0</v>
      </c>
      <c r="AO370">
        <v>0</v>
      </c>
      <c r="AP370">
        <v>0</v>
      </c>
      <c r="AQ370">
        <v>0</v>
      </c>
      <c r="AR370">
        <v>0</v>
      </c>
      <c r="AS370">
        <v>1</v>
      </c>
      <c r="AT370">
        <v>0</v>
      </c>
      <c r="AU370">
        <v>0</v>
      </c>
      <c r="AV370">
        <v>0</v>
      </c>
      <c r="AW370">
        <v>0</v>
      </c>
      <c r="AX370">
        <v>0</v>
      </c>
      <c r="AY370">
        <v>0</v>
      </c>
      <c r="AZ370">
        <v>1</v>
      </c>
      <c r="BA370">
        <v>1</v>
      </c>
      <c r="BB370">
        <v>0</v>
      </c>
      <c r="BC370">
        <v>0</v>
      </c>
      <c r="BD370">
        <v>1</v>
      </c>
      <c r="BE370">
        <v>0</v>
      </c>
      <c r="BF370">
        <v>1</v>
      </c>
      <c r="BG370">
        <v>0</v>
      </c>
      <c r="BH370">
        <v>0</v>
      </c>
      <c r="BI370">
        <v>1</v>
      </c>
      <c r="BJ370">
        <v>0</v>
      </c>
      <c r="BK370">
        <v>0</v>
      </c>
      <c r="BL370">
        <v>0</v>
      </c>
      <c r="BM370">
        <v>0</v>
      </c>
      <c r="BN370">
        <v>0</v>
      </c>
      <c r="BO370">
        <v>0</v>
      </c>
      <c r="BP370">
        <v>1</v>
      </c>
      <c r="BQ370">
        <v>0</v>
      </c>
      <c r="BR370">
        <v>0</v>
      </c>
      <c r="BS370">
        <v>0</v>
      </c>
      <c r="BT370" s="10">
        <v>1</v>
      </c>
      <c r="BU370">
        <v>-4.2648743800000002</v>
      </c>
      <c r="BV370">
        <v>0.17994256</v>
      </c>
      <c r="BW370">
        <v>2.5512239999999999E-2</v>
      </c>
      <c r="BX370">
        <v>1.7140852600000001</v>
      </c>
      <c r="BY370">
        <v>1.2451467300000001</v>
      </c>
      <c r="BZ370">
        <v>4.38303536</v>
      </c>
      <c r="CA370">
        <v>1.0542348399999999</v>
      </c>
      <c r="CB370">
        <v>2.36271349</v>
      </c>
      <c r="CC370">
        <v>0</v>
      </c>
      <c r="CD370">
        <v>1.26633956</v>
      </c>
      <c r="CE370">
        <v>1.2966537600000001</v>
      </c>
      <c r="CF370">
        <v>-0.34830556000000001</v>
      </c>
      <c r="CG370">
        <v>0.60595251999999999</v>
      </c>
      <c r="CH370">
        <v>-0.27080598</v>
      </c>
      <c r="CI370">
        <v>0.69837139000000004</v>
      </c>
      <c r="CJ370">
        <v>2.3914729999999999E-2</v>
      </c>
      <c r="CK370">
        <v>-0.35324707</v>
      </c>
      <c r="CL370">
        <v>-4.8291489999999999E-2</v>
      </c>
      <c r="CM370">
        <v>0.58076517999999999</v>
      </c>
      <c r="CN370">
        <v>0.72541518999999999</v>
      </c>
      <c r="CO370">
        <v>-0.20022939000000001</v>
      </c>
      <c r="CP370">
        <v>-0.43475793000000001</v>
      </c>
      <c r="CQ370">
        <v>0.34422587999999998</v>
      </c>
      <c r="CR370">
        <v>-0.48495226000000002</v>
      </c>
      <c r="CS370">
        <v>0.18250256000000001</v>
      </c>
      <c r="CT370">
        <v>-0.16623276000000001</v>
      </c>
      <c r="CU370">
        <v>-9.4743999999999995E-2</v>
      </c>
      <c r="CV370">
        <v>-1.1689752</v>
      </c>
      <c r="CW370">
        <v>-0.52188942000000005</v>
      </c>
      <c r="CX370">
        <v>0.65815442999999996</v>
      </c>
      <c r="CY370">
        <v>9.3649330000000003E-2</v>
      </c>
      <c r="CZ370">
        <v>-0.16819777</v>
      </c>
      <c r="DA370">
        <v>-0.25450494000000001</v>
      </c>
      <c r="DB370">
        <v>0.25513289</v>
      </c>
      <c r="DC370">
        <v>2.5920289999999999E-2</v>
      </c>
      <c r="DD370">
        <v>-2.5292350000000002E-2</v>
      </c>
      <c r="DE370">
        <v>0.26950531</v>
      </c>
      <c r="DF370">
        <v>-0.26887736000000001</v>
      </c>
      <c r="DG370">
        <v>0.1029841</v>
      </c>
      <c r="DH370">
        <v>-0.10235616</v>
      </c>
      <c r="DI370">
        <v>-0.19042195000000001</v>
      </c>
      <c r="DJ370">
        <v>7.7531719999999998E-2</v>
      </c>
      <c r="DK370">
        <v>-0.19522661999999999</v>
      </c>
      <c r="DL370">
        <v>-0.13095082</v>
      </c>
      <c r="DM370">
        <v>-6.0513240000000003E-2</v>
      </c>
      <c r="DN370">
        <v>0.50020885000000004</v>
      </c>
      <c r="DO370">
        <v>0.35778246000000002</v>
      </c>
      <c r="DP370">
        <v>-0.64273818000000005</v>
      </c>
      <c r="DQ370">
        <v>0.94671483000000001</v>
      </c>
      <c r="DR370">
        <v>-0.66113116000000005</v>
      </c>
      <c r="DS370">
        <v>7.7932630000000003E-2</v>
      </c>
      <c r="DT370">
        <v>-0.79014932000000004</v>
      </c>
      <c r="DU370">
        <v>1.3610861400000001</v>
      </c>
      <c r="DV370" s="10">
        <v>-0.64824150000000003</v>
      </c>
      <c r="DW370" s="8" t="s">
        <v>2068</v>
      </c>
      <c r="DX370" t="s">
        <v>2069</v>
      </c>
      <c r="DY370" s="10" t="s">
        <v>266</v>
      </c>
      <c r="DZ370" s="20">
        <v>34924</v>
      </c>
      <c r="EA370" s="21">
        <v>37509</v>
      </c>
      <c r="EB370" t="s">
        <v>2070</v>
      </c>
      <c r="EC370" s="22">
        <v>45057</v>
      </c>
      <c r="ED370" t="b">
        <f t="shared" si="16"/>
        <v>1</v>
      </c>
    </row>
    <row r="371" spans="1:134" x14ac:dyDescent="0.2">
      <c r="A371" s="8" t="s">
        <v>2071</v>
      </c>
      <c r="B371" s="8" t="s">
        <v>168</v>
      </c>
      <c r="C371" s="8" t="s">
        <v>128</v>
      </c>
      <c r="D371" s="2">
        <v>8557373819</v>
      </c>
      <c r="E371" s="4">
        <v>0.589682137112717</v>
      </c>
      <c r="F371" s="28" t="b">
        <v>0</v>
      </c>
      <c r="G371" s="29">
        <f t="shared" si="17"/>
        <v>5.7337685736120421E-2</v>
      </c>
      <c r="H371" s="5" t="b">
        <f t="shared" si="15"/>
        <v>0</v>
      </c>
      <c r="I371" s="8">
        <v>53</v>
      </c>
      <c r="J371">
        <v>0</v>
      </c>
      <c r="K371">
        <v>18</v>
      </c>
      <c r="L371">
        <v>1190</v>
      </c>
      <c r="M371">
        <v>5</v>
      </c>
      <c r="N371">
        <v>5</v>
      </c>
      <c r="O371">
        <v>84.841068556358593</v>
      </c>
      <c r="P371">
        <v>4</v>
      </c>
      <c r="Q371">
        <v>1</v>
      </c>
      <c r="R371">
        <v>4</v>
      </c>
      <c r="S371" s="10">
        <v>71.2</v>
      </c>
      <c r="T371" s="8">
        <v>-2.2545161977812998E-2</v>
      </c>
      <c r="U371">
        <v>-1.00517281761849</v>
      </c>
      <c r="V371">
        <v>-1.16058208423016</v>
      </c>
      <c r="W371">
        <v>-0.35940702425847998</v>
      </c>
      <c r="X371">
        <v>2.70451479144465E-2</v>
      </c>
      <c r="Y371">
        <v>1.38181348148064</v>
      </c>
      <c r="Z371">
        <v>1.18259540576536</v>
      </c>
      <c r="AA371">
        <v>0.71867389489572897</v>
      </c>
      <c r="AB371">
        <v>-1.4988236991813999</v>
      </c>
      <c r="AC371">
        <v>0.71996333890972197</v>
      </c>
      <c r="AD371" s="10">
        <v>-0.75465768518743404</v>
      </c>
      <c r="AE371" s="8">
        <v>0</v>
      </c>
      <c r="AF371">
        <v>0</v>
      </c>
      <c r="AG371">
        <v>0</v>
      </c>
      <c r="AH371">
        <v>1</v>
      </c>
      <c r="AI371">
        <v>0</v>
      </c>
      <c r="AJ371">
        <v>0</v>
      </c>
      <c r="AK371">
        <v>0</v>
      </c>
      <c r="AL371">
        <v>0</v>
      </c>
      <c r="AM371">
        <v>0</v>
      </c>
      <c r="AN371">
        <v>0</v>
      </c>
      <c r="AO371">
        <v>0</v>
      </c>
      <c r="AP371">
        <v>0</v>
      </c>
      <c r="AQ371">
        <v>0</v>
      </c>
      <c r="AR371">
        <v>0</v>
      </c>
      <c r="AS371">
        <v>0</v>
      </c>
      <c r="AT371">
        <v>0</v>
      </c>
      <c r="AU371">
        <v>0</v>
      </c>
      <c r="AV371">
        <v>0</v>
      </c>
      <c r="AW371">
        <v>0</v>
      </c>
      <c r="AX371">
        <v>0</v>
      </c>
      <c r="AY371">
        <v>1</v>
      </c>
      <c r="AZ371">
        <v>0</v>
      </c>
      <c r="BA371">
        <v>1</v>
      </c>
      <c r="BB371">
        <v>0</v>
      </c>
      <c r="BC371">
        <v>1</v>
      </c>
      <c r="BD371">
        <v>0</v>
      </c>
      <c r="BE371">
        <v>1</v>
      </c>
      <c r="BF371">
        <v>0</v>
      </c>
      <c r="BG371">
        <v>0</v>
      </c>
      <c r="BH371">
        <v>0</v>
      </c>
      <c r="BI371">
        <v>0</v>
      </c>
      <c r="BJ371">
        <v>0</v>
      </c>
      <c r="BK371">
        <v>1</v>
      </c>
      <c r="BL371">
        <v>0</v>
      </c>
      <c r="BM371">
        <v>0</v>
      </c>
      <c r="BN371">
        <v>0</v>
      </c>
      <c r="BO371">
        <v>1</v>
      </c>
      <c r="BP371">
        <v>0</v>
      </c>
      <c r="BQ371">
        <v>0</v>
      </c>
      <c r="BR371">
        <v>1</v>
      </c>
      <c r="BS371">
        <v>0</v>
      </c>
      <c r="BT371" s="10">
        <v>0</v>
      </c>
      <c r="BU371">
        <v>-4.2648743800000002</v>
      </c>
      <c r="BV371">
        <v>0.17994256</v>
      </c>
      <c r="BW371">
        <v>2.5512239999999999E-2</v>
      </c>
      <c r="BX371">
        <v>1.7140852600000001</v>
      </c>
      <c r="BY371">
        <v>1.2451467300000001</v>
      </c>
      <c r="BZ371">
        <v>4.38303536</v>
      </c>
      <c r="CA371">
        <v>1.0542348399999999</v>
      </c>
      <c r="CB371">
        <v>2.36271349</v>
      </c>
      <c r="CC371">
        <v>0</v>
      </c>
      <c r="CD371">
        <v>1.26633956</v>
      </c>
      <c r="CE371">
        <v>1.2966537600000001</v>
      </c>
      <c r="CF371">
        <v>-0.34830556000000001</v>
      </c>
      <c r="CG371">
        <v>0.60595251999999999</v>
      </c>
      <c r="CH371">
        <v>-0.27080598</v>
      </c>
      <c r="CI371">
        <v>0.69837139000000004</v>
      </c>
      <c r="CJ371">
        <v>2.3914729999999999E-2</v>
      </c>
      <c r="CK371">
        <v>-0.35324707</v>
      </c>
      <c r="CL371">
        <v>-4.8291489999999999E-2</v>
      </c>
      <c r="CM371">
        <v>0.58076517999999999</v>
      </c>
      <c r="CN371">
        <v>0.72541518999999999</v>
      </c>
      <c r="CO371">
        <v>-0.20022939000000001</v>
      </c>
      <c r="CP371">
        <v>-0.43475793000000001</v>
      </c>
      <c r="CQ371">
        <v>0.34422587999999998</v>
      </c>
      <c r="CR371">
        <v>-0.48495226000000002</v>
      </c>
      <c r="CS371">
        <v>0.18250256000000001</v>
      </c>
      <c r="CT371">
        <v>-0.16623276000000001</v>
      </c>
      <c r="CU371">
        <v>-9.4743999999999995E-2</v>
      </c>
      <c r="CV371">
        <v>-1.1689752</v>
      </c>
      <c r="CW371">
        <v>-0.52188942000000005</v>
      </c>
      <c r="CX371">
        <v>0.65815442999999996</v>
      </c>
      <c r="CY371">
        <v>9.3649330000000003E-2</v>
      </c>
      <c r="CZ371">
        <v>-0.16819777</v>
      </c>
      <c r="DA371">
        <v>-0.25450494000000001</v>
      </c>
      <c r="DB371">
        <v>0.25513289</v>
      </c>
      <c r="DC371">
        <v>2.5920289999999999E-2</v>
      </c>
      <c r="DD371">
        <v>-2.5292350000000002E-2</v>
      </c>
      <c r="DE371">
        <v>0.26950531</v>
      </c>
      <c r="DF371">
        <v>-0.26887736000000001</v>
      </c>
      <c r="DG371">
        <v>0.1029841</v>
      </c>
      <c r="DH371">
        <v>-0.10235616</v>
      </c>
      <c r="DI371">
        <v>-0.19042195000000001</v>
      </c>
      <c r="DJ371">
        <v>7.7531719999999998E-2</v>
      </c>
      <c r="DK371">
        <v>-0.19522661999999999</v>
      </c>
      <c r="DL371">
        <v>-0.13095082</v>
      </c>
      <c r="DM371">
        <v>-6.0513240000000003E-2</v>
      </c>
      <c r="DN371">
        <v>0.50020885000000004</v>
      </c>
      <c r="DO371">
        <v>0.35778246000000002</v>
      </c>
      <c r="DP371">
        <v>-0.64273818000000005</v>
      </c>
      <c r="DQ371">
        <v>0.94671483000000001</v>
      </c>
      <c r="DR371">
        <v>-0.66113116000000005</v>
      </c>
      <c r="DS371">
        <v>7.7932630000000003E-2</v>
      </c>
      <c r="DT371">
        <v>-0.79014932000000004</v>
      </c>
      <c r="DU371">
        <v>1.3610861400000001</v>
      </c>
      <c r="DV371" s="10">
        <v>-0.64824150000000003</v>
      </c>
      <c r="DW371" s="8" t="s">
        <v>2072</v>
      </c>
      <c r="DX371" t="s">
        <v>2073</v>
      </c>
      <c r="DY371" s="10" t="s">
        <v>354</v>
      </c>
      <c r="DZ371" s="20">
        <v>37525</v>
      </c>
      <c r="EA371" s="21">
        <v>37545</v>
      </c>
      <c r="EB371" t="s">
        <v>2074</v>
      </c>
      <c r="EC371" s="22">
        <v>45078</v>
      </c>
      <c r="ED371" t="b">
        <f t="shared" si="16"/>
        <v>1</v>
      </c>
    </row>
    <row r="372" spans="1:134" x14ac:dyDescent="0.2">
      <c r="A372" s="8" t="s">
        <v>2075</v>
      </c>
      <c r="B372" s="8" t="s">
        <v>127</v>
      </c>
      <c r="C372" s="8" t="s">
        <v>491</v>
      </c>
      <c r="D372" s="2" t="s">
        <v>2076</v>
      </c>
      <c r="E372" s="4">
        <v>0.77660156536237901</v>
      </c>
      <c r="F372" s="28" t="b">
        <v>1</v>
      </c>
      <c r="G372" s="29">
        <f t="shared" si="17"/>
        <v>2.9584194798439947E-2</v>
      </c>
      <c r="H372" s="5" t="b">
        <f t="shared" si="15"/>
        <v>0</v>
      </c>
      <c r="I372" s="8">
        <v>53</v>
      </c>
      <c r="J372">
        <v>2</v>
      </c>
      <c r="K372">
        <v>38</v>
      </c>
      <c r="L372">
        <v>1780</v>
      </c>
      <c r="M372">
        <v>1</v>
      </c>
      <c r="N372">
        <v>1</v>
      </c>
      <c r="O372">
        <v>98.300782681189503</v>
      </c>
      <c r="P372">
        <v>3</v>
      </c>
      <c r="Q372">
        <v>5</v>
      </c>
      <c r="R372">
        <v>2</v>
      </c>
      <c r="S372" s="10">
        <v>77.400000000000006</v>
      </c>
      <c r="T372" s="8">
        <v>-2.2545161977812998E-2</v>
      </c>
      <c r="U372">
        <v>1.0203643463482399</v>
      </c>
      <c r="V372">
        <v>1.4235138450326601</v>
      </c>
      <c r="W372">
        <v>0.32838637614859501</v>
      </c>
      <c r="X372">
        <v>-1.2456676951183301</v>
      </c>
      <c r="Y372">
        <v>-1.4044518876044501</v>
      </c>
      <c r="Z372">
        <v>1.6457535293377701</v>
      </c>
      <c r="AA372">
        <v>8.8725172209350497E-3</v>
      </c>
      <c r="AB372">
        <v>1.4079858992310099</v>
      </c>
      <c r="AC372">
        <v>-0.68484317603607703</v>
      </c>
      <c r="AD372" s="10">
        <v>0.58312005553081903</v>
      </c>
      <c r="AE372" s="8">
        <v>0</v>
      </c>
      <c r="AF372">
        <v>0</v>
      </c>
      <c r="AG372">
        <v>0</v>
      </c>
      <c r="AH372">
        <v>0</v>
      </c>
      <c r="AI372">
        <v>0</v>
      </c>
      <c r="AJ372">
        <v>0</v>
      </c>
      <c r="AK372">
        <v>1</v>
      </c>
      <c r="AL372">
        <v>0</v>
      </c>
      <c r="AM372">
        <v>0</v>
      </c>
      <c r="AN372">
        <v>0</v>
      </c>
      <c r="AO372">
        <v>0</v>
      </c>
      <c r="AP372">
        <v>0</v>
      </c>
      <c r="AQ372">
        <v>0</v>
      </c>
      <c r="AR372">
        <v>0</v>
      </c>
      <c r="AS372">
        <v>0</v>
      </c>
      <c r="AT372">
        <v>0</v>
      </c>
      <c r="AU372">
        <v>0</v>
      </c>
      <c r="AV372">
        <v>0</v>
      </c>
      <c r="AW372">
        <v>0</v>
      </c>
      <c r="AX372">
        <v>0</v>
      </c>
      <c r="AY372">
        <v>0</v>
      </c>
      <c r="AZ372">
        <v>1</v>
      </c>
      <c r="BA372">
        <v>0</v>
      </c>
      <c r="BB372">
        <v>1</v>
      </c>
      <c r="BC372">
        <v>1</v>
      </c>
      <c r="BD372">
        <v>0</v>
      </c>
      <c r="BE372">
        <v>0</v>
      </c>
      <c r="BF372">
        <v>1</v>
      </c>
      <c r="BG372">
        <v>0</v>
      </c>
      <c r="BH372">
        <v>0</v>
      </c>
      <c r="BI372">
        <v>0</v>
      </c>
      <c r="BJ372">
        <v>1</v>
      </c>
      <c r="BK372">
        <v>0</v>
      </c>
      <c r="BL372">
        <v>0</v>
      </c>
      <c r="BM372">
        <v>0</v>
      </c>
      <c r="BN372">
        <v>0</v>
      </c>
      <c r="BO372">
        <v>0</v>
      </c>
      <c r="BP372">
        <v>1</v>
      </c>
      <c r="BQ372">
        <v>1</v>
      </c>
      <c r="BR372">
        <v>0</v>
      </c>
      <c r="BS372">
        <v>0</v>
      </c>
      <c r="BT372" s="10">
        <v>0</v>
      </c>
      <c r="BU372">
        <v>-4.2648743800000002</v>
      </c>
      <c r="BV372">
        <v>0.17994256</v>
      </c>
      <c r="BW372">
        <v>2.5512239999999999E-2</v>
      </c>
      <c r="BX372">
        <v>1.7140852600000001</v>
      </c>
      <c r="BY372">
        <v>1.2451467300000001</v>
      </c>
      <c r="BZ372">
        <v>4.38303536</v>
      </c>
      <c r="CA372">
        <v>1.0542348399999999</v>
      </c>
      <c r="CB372">
        <v>2.36271349</v>
      </c>
      <c r="CC372">
        <v>0</v>
      </c>
      <c r="CD372">
        <v>1.26633956</v>
      </c>
      <c r="CE372">
        <v>1.2966537600000001</v>
      </c>
      <c r="CF372">
        <v>-0.34830556000000001</v>
      </c>
      <c r="CG372">
        <v>0.60595251999999999</v>
      </c>
      <c r="CH372">
        <v>-0.27080598</v>
      </c>
      <c r="CI372">
        <v>0.69837139000000004</v>
      </c>
      <c r="CJ372">
        <v>2.3914729999999999E-2</v>
      </c>
      <c r="CK372">
        <v>-0.35324707</v>
      </c>
      <c r="CL372">
        <v>-4.8291489999999999E-2</v>
      </c>
      <c r="CM372">
        <v>0.58076517999999999</v>
      </c>
      <c r="CN372">
        <v>0.72541518999999999</v>
      </c>
      <c r="CO372">
        <v>-0.20022939000000001</v>
      </c>
      <c r="CP372">
        <v>-0.43475793000000001</v>
      </c>
      <c r="CQ372">
        <v>0.34422587999999998</v>
      </c>
      <c r="CR372">
        <v>-0.48495226000000002</v>
      </c>
      <c r="CS372">
        <v>0.18250256000000001</v>
      </c>
      <c r="CT372">
        <v>-0.16623276000000001</v>
      </c>
      <c r="CU372">
        <v>-9.4743999999999995E-2</v>
      </c>
      <c r="CV372">
        <v>-1.1689752</v>
      </c>
      <c r="CW372">
        <v>-0.52188942000000005</v>
      </c>
      <c r="CX372">
        <v>0.65815442999999996</v>
      </c>
      <c r="CY372">
        <v>9.3649330000000003E-2</v>
      </c>
      <c r="CZ372">
        <v>-0.16819777</v>
      </c>
      <c r="DA372">
        <v>-0.25450494000000001</v>
      </c>
      <c r="DB372">
        <v>0.25513289</v>
      </c>
      <c r="DC372">
        <v>2.5920289999999999E-2</v>
      </c>
      <c r="DD372">
        <v>-2.5292350000000002E-2</v>
      </c>
      <c r="DE372">
        <v>0.26950531</v>
      </c>
      <c r="DF372">
        <v>-0.26887736000000001</v>
      </c>
      <c r="DG372">
        <v>0.1029841</v>
      </c>
      <c r="DH372">
        <v>-0.10235616</v>
      </c>
      <c r="DI372">
        <v>-0.19042195000000001</v>
      </c>
      <c r="DJ372">
        <v>7.7531719999999998E-2</v>
      </c>
      <c r="DK372">
        <v>-0.19522661999999999</v>
      </c>
      <c r="DL372">
        <v>-0.13095082</v>
      </c>
      <c r="DM372">
        <v>-6.0513240000000003E-2</v>
      </c>
      <c r="DN372">
        <v>0.50020885000000004</v>
      </c>
      <c r="DO372">
        <v>0.35778246000000002</v>
      </c>
      <c r="DP372">
        <v>-0.64273818000000005</v>
      </c>
      <c r="DQ372">
        <v>0.94671483000000001</v>
      </c>
      <c r="DR372">
        <v>-0.66113116000000005</v>
      </c>
      <c r="DS372">
        <v>7.7932630000000003E-2</v>
      </c>
      <c r="DT372">
        <v>-0.79014932000000004</v>
      </c>
      <c r="DU372">
        <v>1.3610861400000001</v>
      </c>
      <c r="DV372" s="10">
        <v>-0.64824150000000003</v>
      </c>
      <c r="DW372" s="8" t="s">
        <v>2077</v>
      </c>
      <c r="DX372" t="s">
        <v>2078</v>
      </c>
      <c r="DY372" s="10" t="s">
        <v>870</v>
      </c>
      <c r="DZ372" s="20">
        <v>37356</v>
      </c>
      <c r="EA372" s="21">
        <v>37725</v>
      </c>
      <c r="EB372" t="s">
        <v>2079</v>
      </c>
      <c r="EC372" s="22">
        <v>45061</v>
      </c>
      <c r="ED372" t="b">
        <f t="shared" si="16"/>
        <v>0</v>
      </c>
    </row>
    <row r="373" spans="1:134" x14ac:dyDescent="0.2">
      <c r="A373" s="8" t="s">
        <v>2080</v>
      </c>
      <c r="B373" s="8" t="s">
        <v>168</v>
      </c>
      <c r="C373" s="8" t="s">
        <v>147</v>
      </c>
      <c r="D373" s="2">
        <f>1-451-592-5507</f>
        <v>-6549</v>
      </c>
      <c r="E373" s="4">
        <v>0.546214929916787</v>
      </c>
      <c r="F373" s="28" t="b">
        <v>0</v>
      </c>
      <c r="G373" s="29">
        <f t="shared" si="17"/>
        <v>0.46885977782920807</v>
      </c>
      <c r="H373" s="5" t="b">
        <f t="shared" si="15"/>
        <v>0</v>
      </c>
      <c r="I373" s="8">
        <v>50</v>
      </c>
      <c r="J373">
        <v>0</v>
      </c>
      <c r="K373">
        <v>29</v>
      </c>
      <c r="L373">
        <v>1167</v>
      </c>
      <c r="M373">
        <v>7</v>
      </c>
      <c r="N373">
        <v>2</v>
      </c>
      <c r="O373">
        <v>83.940798291727106</v>
      </c>
      <c r="P373">
        <v>4</v>
      </c>
      <c r="Q373">
        <v>3</v>
      </c>
      <c r="R373">
        <v>4</v>
      </c>
      <c r="S373" s="10">
        <v>73.400000000000006</v>
      </c>
      <c r="T373" s="8">
        <v>-0.30435968670047298</v>
      </c>
      <c r="U373">
        <v>-1.00517281761849</v>
      </c>
      <c r="V373">
        <v>0.260670676864387</v>
      </c>
      <c r="W373">
        <v>-0.38621930935909499</v>
      </c>
      <c r="X373">
        <v>0.66340156943083595</v>
      </c>
      <c r="Y373">
        <v>-0.70788554533318204</v>
      </c>
      <c r="Z373">
        <v>1.1516164798678501</v>
      </c>
      <c r="AA373">
        <v>0.71867389489572897</v>
      </c>
      <c r="AB373">
        <v>-4.5418899975194001E-2</v>
      </c>
      <c r="AC373">
        <v>0.71996333890972197</v>
      </c>
      <c r="AD373" s="10">
        <v>-0.27996235783579498</v>
      </c>
      <c r="AE373" s="8">
        <v>0</v>
      </c>
      <c r="AF373">
        <v>0</v>
      </c>
      <c r="AG373">
        <v>0</v>
      </c>
      <c r="AH373">
        <v>0</v>
      </c>
      <c r="AI373">
        <v>0</v>
      </c>
      <c r="AJ373">
        <v>1</v>
      </c>
      <c r="AK373">
        <v>0</v>
      </c>
      <c r="AL373">
        <v>0</v>
      </c>
      <c r="AM373">
        <v>0</v>
      </c>
      <c r="AN373">
        <v>0</v>
      </c>
      <c r="AO373">
        <v>0</v>
      </c>
      <c r="AP373">
        <v>0</v>
      </c>
      <c r="AQ373">
        <v>0</v>
      </c>
      <c r="AR373">
        <v>0</v>
      </c>
      <c r="AS373">
        <v>0</v>
      </c>
      <c r="AT373">
        <v>0</v>
      </c>
      <c r="AU373">
        <v>0</v>
      </c>
      <c r="AV373">
        <v>0</v>
      </c>
      <c r="AW373">
        <v>0</v>
      </c>
      <c r="AX373">
        <v>0</v>
      </c>
      <c r="AY373">
        <v>1</v>
      </c>
      <c r="AZ373">
        <v>0</v>
      </c>
      <c r="BA373">
        <v>0</v>
      </c>
      <c r="BB373">
        <v>1</v>
      </c>
      <c r="BC373">
        <v>1</v>
      </c>
      <c r="BD373">
        <v>0</v>
      </c>
      <c r="BE373">
        <v>0</v>
      </c>
      <c r="BF373">
        <v>1</v>
      </c>
      <c r="BG373">
        <v>0</v>
      </c>
      <c r="BH373">
        <v>0</v>
      </c>
      <c r="BI373">
        <v>0</v>
      </c>
      <c r="BJ373">
        <v>1</v>
      </c>
      <c r="BK373">
        <v>0</v>
      </c>
      <c r="BL373">
        <v>0</v>
      </c>
      <c r="BM373">
        <v>0</v>
      </c>
      <c r="BN373">
        <v>0</v>
      </c>
      <c r="BO373">
        <v>0</v>
      </c>
      <c r="BP373">
        <v>1</v>
      </c>
      <c r="BQ373">
        <v>0</v>
      </c>
      <c r="BR373">
        <v>0</v>
      </c>
      <c r="BS373">
        <v>0</v>
      </c>
      <c r="BT373" s="10">
        <v>1</v>
      </c>
      <c r="BU373">
        <v>-4.2648743800000002</v>
      </c>
      <c r="BV373">
        <v>0.17994256</v>
      </c>
      <c r="BW373">
        <v>2.5512239999999999E-2</v>
      </c>
      <c r="BX373">
        <v>1.7140852600000001</v>
      </c>
      <c r="BY373">
        <v>1.2451467300000001</v>
      </c>
      <c r="BZ373">
        <v>4.38303536</v>
      </c>
      <c r="CA373">
        <v>1.0542348399999999</v>
      </c>
      <c r="CB373">
        <v>2.36271349</v>
      </c>
      <c r="CC373">
        <v>0</v>
      </c>
      <c r="CD373">
        <v>1.26633956</v>
      </c>
      <c r="CE373">
        <v>1.2966537600000001</v>
      </c>
      <c r="CF373">
        <v>-0.34830556000000001</v>
      </c>
      <c r="CG373">
        <v>0.60595251999999999</v>
      </c>
      <c r="CH373">
        <v>-0.27080598</v>
      </c>
      <c r="CI373">
        <v>0.69837139000000004</v>
      </c>
      <c r="CJ373">
        <v>2.3914729999999999E-2</v>
      </c>
      <c r="CK373">
        <v>-0.35324707</v>
      </c>
      <c r="CL373">
        <v>-4.8291489999999999E-2</v>
      </c>
      <c r="CM373">
        <v>0.58076517999999999</v>
      </c>
      <c r="CN373">
        <v>0.72541518999999999</v>
      </c>
      <c r="CO373">
        <v>-0.20022939000000001</v>
      </c>
      <c r="CP373">
        <v>-0.43475793000000001</v>
      </c>
      <c r="CQ373">
        <v>0.34422587999999998</v>
      </c>
      <c r="CR373">
        <v>-0.48495226000000002</v>
      </c>
      <c r="CS373">
        <v>0.18250256000000001</v>
      </c>
      <c r="CT373">
        <v>-0.16623276000000001</v>
      </c>
      <c r="CU373">
        <v>-9.4743999999999995E-2</v>
      </c>
      <c r="CV373">
        <v>-1.1689752</v>
      </c>
      <c r="CW373">
        <v>-0.52188942000000005</v>
      </c>
      <c r="CX373">
        <v>0.65815442999999996</v>
      </c>
      <c r="CY373">
        <v>9.3649330000000003E-2</v>
      </c>
      <c r="CZ373">
        <v>-0.16819777</v>
      </c>
      <c r="DA373">
        <v>-0.25450494000000001</v>
      </c>
      <c r="DB373">
        <v>0.25513289</v>
      </c>
      <c r="DC373">
        <v>2.5920289999999999E-2</v>
      </c>
      <c r="DD373">
        <v>-2.5292350000000002E-2</v>
      </c>
      <c r="DE373">
        <v>0.26950531</v>
      </c>
      <c r="DF373">
        <v>-0.26887736000000001</v>
      </c>
      <c r="DG373">
        <v>0.1029841</v>
      </c>
      <c r="DH373">
        <v>-0.10235616</v>
      </c>
      <c r="DI373">
        <v>-0.19042195000000001</v>
      </c>
      <c r="DJ373">
        <v>7.7531719999999998E-2</v>
      </c>
      <c r="DK373">
        <v>-0.19522661999999999</v>
      </c>
      <c r="DL373">
        <v>-0.13095082</v>
      </c>
      <c r="DM373">
        <v>-6.0513240000000003E-2</v>
      </c>
      <c r="DN373">
        <v>0.50020885000000004</v>
      </c>
      <c r="DO373">
        <v>0.35778246000000002</v>
      </c>
      <c r="DP373">
        <v>-0.64273818000000005</v>
      </c>
      <c r="DQ373">
        <v>0.94671483000000001</v>
      </c>
      <c r="DR373">
        <v>-0.66113116000000005</v>
      </c>
      <c r="DS373">
        <v>7.7932630000000003E-2</v>
      </c>
      <c r="DT373">
        <v>-0.79014932000000004</v>
      </c>
      <c r="DU373">
        <v>1.3610861400000001</v>
      </c>
      <c r="DV373" s="10">
        <v>-0.64824150000000003</v>
      </c>
      <c r="DW373" s="8" t="s">
        <v>2081</v>
      </c>
      <c r="DX373" t="s">
        <v>2082</v>
      </c>
      <c r="DY373" s="10" t="s">
        <v>329</v>
      </c>
      <c r="DZ373" s="20">
        <v>37505</v>
      </c>
      <c r="EA373" s="21">
        <v>38985</v>
      </c>
      <c r="EB373" t="s">
        <v>2083</v>
      </c>
      <c r="EC373" s="22">
        <v>44565</v>
      </c>
      <c r="ED373" t="b">
        <f t="shared" si="16"/>
        <v>1</v>
      </c>
    </row>
    <row r="374" spans="1:134" x14ac:dyDescent="0.2">
      <c r="A374" s="8" t="s">
        <v>2084</v>
      </c>
      <c r="B374" s="8" t="s">
        <v>168</v>
      </c>
      <c r="C374" s="8" t="s">
        <v>147</v>
      </c>
      <c r="D374" s="2" t="s">
        <v>2085</v>
      </c>
      <c r="E374" s="4">
        <v>0.50275578076057303</v>
      </c>
      <c r="F374" s="28" t="b">
        <v>0</v>
      </c>
      <c r="G374" s="29">
        <f t="shared" si="17"/>
        <v>0.87368333263627729</v>
      </c>
      <c r="H374" s="5" t="b">
        <f t="shared" si="15"/>
        <v>1</v>
      </c>
      <c r="I374" s="8">
        <v>55</v>
      </c>
      <c r="J374">
        <v>1</v>
      </c>
      <c r="K374">
        <v>38</v>
      </c>
      <c r="L374">
        <v>983</v>
      </c>
      <c r="M374">
        <v>8</v>
      </c>
      <c r="N374">
        <v>3</v>
      </c>
      <c r="O374">
        <v>60.986223713619999</v>
      </c>
      <c r="P374">
        <v>3</v>
      </c>
      <c r="Q374">
        <v>1</v>
      </c>
      <c r="R374">
        <v>3</v>
      </c>
      <c r="S374" s="10">
        <v>70.8</v>
      </c>
      <c r="T374" s="8">
        <v>0.165331187837294</v>
      </c>
      <c r="U374">
        <v>7.5957643648752104E-3</v>
      </c>
      <c r="V374">
        <v>1.4235138450326601</v>
      </c>
      <c r="W374">
        <v>-0.60071759016401305</v>
      </c>
      <c r="X374">
        <v>0.98157978018903103</v>
      </c>
      <c r="Y374">
        <v>-1.13192030619081E-2</v>
      </c>
      <c r="Z374">
        <v>0.36173360491247197</v>
      </c>
      <c r="AA374">
        <v>8.8725172209350497E-3</v>
      </c>
      <c r="AB374">
        <v>-1.4988236991813999</v>
      </c>
      <c r="AC374">
        <v>1.7560081436822399E-2</v>
      </c>
      <c r="AD374" s="10">
        <v>-0.84096592652409696</v>
      </c>
      <c r="AE374" s="8">
        <v>0</v>
      </c>
      <c r="AF374">
        <v>0</v>
      </c>
      <c r="AG374">
        <v>0</v>
      </c>
      <c r="AH374">
        <v>0</v>
      </c>
      <c r="AI374">
        <v>0</v>
      </c>
      <c r="AJ374">
        <v>0</v>
      </c>
      <c r="AK374">
        <v>0</v>
      </c>
      <c r="AL374">
        <v>0</v>
      </c>
      <c r="AM374">
        <v>0</v>
      </c>
      <c r="AN374">
        <v>0</v>
      </c>
      <c r="AO374">
        <v>0</v>
      </c>
      <c r="AP374">
        <v>0</v>
      </c>
      <c r="AQ374">
        <v>0</v>
      </c>
      <c r="AR374">
        <v>0</v>
      </c>
      <c r="AS374">
        <v>1</v>
      </c>
      <c r="AT374">
        <v>0</v>
      </c>
      <c r="AU374">
        <v>0</v>
      </c>
      <c r="AV374">
        <v>0</v>
      </c>
      <c r="AW374">
        <v>0</v>
      </c>
      <c r="AX374">
        <v>0</v>
      </c>
      <c r="AY374">
        <v>0</v>
      </c>
      <c r="AZ374">
        <v>1</v>
      </c>
      <c r="BA374">
        <v>1</v>
      </c>
      <c r="BB374">
        <v>0</v>
      </c>
      <c r="BC374">
        <v>0</v>
      </c>
      <c r="BD374">
        <v>1</v>
      </c>
      <c r="BE374">
        <v>1</v>
      </c>
      <c r="BF374">
        <v>0</v>
      </c>
      <c r="BG374">
        <v>0</v>
      </c>
      <c r="BH374">
        <v>0</v>
      </c>
      <c r="BI374">
        <v>0</v>
      </c>
      <c r="BJ374">
        <v>1</v>
      </c>
      <c r="BK374">
        <v>0</v>
      </c>
      <c r="BL374">
        <v>0</v>
      </c>
      <c r="BM374">
        <v>0</v>
      </c>
      <c r="BN374">
        <v>0</v>
      </c>
      <c r="BO374">
        <v>1</v>
      </c>
      <c r="BP374">
        <v>0</v>
      </c>
      <c r="BQ374">
        <v>1</v>
      </c>
      <c r="BR374">
        <v>0</v>
      </c>
      <c r="BS374">
        <v>0</v>
      </c>
      <c r="BT374" s="10">
        <v>0</v>
      </c>
      <c r="BU374">
        <v>-4.2648743800000002</v>
      </c>
      <c r="BV374">
        <v>0.17994256</v>
      </c>
      <c r="BW374">
        <v>2.5512239999999999E-2</v>
      </c>
      <c r="BX374">
        <v>1.7140852600000001</v>
      </c>
      <c r="BY374">
        <v>1.2451467300000001</v>
      </c>
      <c r="BZ374">
        <v>4.38303536</v>
      </c>
      <c r="CA374">
        <v>1.0542348399999999</v>
      </c>
      <c r="CB374">
        <v>2.36271349</v>
      </c>
      <c r="CC374">
        <v>0</v>
      </c>
      <c r="CD374">
        <v>1.26633956</v>
      </c>
      <c r="CE374">
        <v>1.2966537600000001</v>
      </c>
      <c r="CF374">
        <v>-0.34830556000000001</v>
      </c>
      <c r="CG374">
        <v>0.60595251999999999</v>
      </c>
      <c r="CH374">
        <v>-0.27080598</v>
      </c>
      <c r="CI374">
        <v>0.69837139000000004</v>
      </c>
      <c r="CJ374">
        <v>2.3914729999999999E-2</v>
      </c>
      <c r="CK374">
        <v>-0.35324707</v>
      </c>
      <c r="CL374">
        <v>-4.8291489999999999E-2</v>
      </c>
      <c r="CM374">
        <v>0.58076517999999999</v>
      </c>
      <c r="CN374">
        <v>0.72541518999999999</v>
      </c>
      <c r="CO374">
        <v>-0.20022939000000001</v>
      </c>
      <c r="CP374">
        <v>-0.43475793000000001</v>
      </c>
      <c r="CQ374">
        <v>0.34422587999999998</v>
      </c>
      <c r="CR374">
        <v>-0.48495226000000002</v>
      </c>
      <c r="CS374">
        <v>0.18250256000000001</v>
      </c>
      <c r="CT374">
        <v>-0.16623276000000001</v>
      </c>
      <c r="CU374">
        <v>-9.4743999999999995E-2</v>
      </c>
      <c r="CV374">
        <v>-1.1689752</v>
      </c>
      <c r="CW374">
        <v>-0.52188942000000005</v>
      </c>
      <c r="CX374">
        <v>0.65815442999999996</v>
      </c>
      <c r="CY374">
        <v>9.3649330000000003E-2</v>
      </c>
      <c r="CZ374">
        <v>-0.16819777</v>
      </c>
      <c r="DA374">
        <v>-0.25450494000000001</v>
      </c>
      <c r="DB374">
        <v>0.25513289</v>
      </c>
      <c r="DC374">
        <v>2.5920289999999999E-2</v>
      </c>
      <c r="DD374">
        <v>-2.5292350000000002E-2</v>
      </c>
      <c r="DE374">
        <v>0.26950531</v>
      </c>
      <c r="DF374">
        <v>-0.26887736000000001</v>
      </c>
      <c r="DG374">
        <v>0.1029841</v>
      </c>
      <c r="DH374">
        <v>-0.10235616</v>
      </c>
      <c r="DI374">
        <v>-0.19042195000000001</v>
      </c>
      <c r="DJ374">
        <v>7.7531719999999998E-2</v>
      </c>
      <c r="DK374">
        <v>-0.19522661999999999</v>
      </c>
      <c r="DL374">
        <v>-0.13095082</v>
      </c>
      <c r="DM374">
        <v>-6.0513240000000003E-2</v>
      </c>
      <c r="DN374">
        <v>0.50020885000000004</v>
      </c>
      <c r="DO374">
        <v>0.35778246000000002</v>
      </c>
      <c r="DP374">
        <v>-0.64273818000000005</v>
      </c>
      <c r="DQ374">
        <v>0.94671483000000001</v>
      </c>
      <c r="DR374">
        <v>-0.66113116000000005</v>
      </c>
      <c r="DS374">
        <v>7.7932630000000003E-2</v>
      </c>
      <c r="DT374">
        <v>-0.79014932000000004</v>
      </c>
      <c r="DU374">
        <v>1.3610861400000001</v>
      </c>
      <c r="DV374" s="10">
        <v>-0.64824150000000003</v>
      </c>
      <c r="DW374" s="8" t="s">
        <v>2086</v>
      </c>
      <c r="DX374" t="s">
        <v>2087</v>
      </c>
      <c r="DY374" s="10" t="s">
        <v>448</v>
      </c>
      <c r="DZ374" s="20">
        <v>36515</v>
      </c>
      <c r="EA374" s="21">
        <v>39430</v>
      </c>
      <c r="EB374" t="s">
        <v>2088</v>
      </c>
      <c r="EC374" s="22">
        <v>45366</v>
      </c>
      <c r="ED374" t="b">
        <f t="shared" si="16"/>
        <v>0</v>
      </c>
    </row>
    <row r="375" spans="1:134" x14ac:dyDescent="0.2">
      <c r="A375" s="8" t="s">
        <v>2089</v>
      </c>
      <c r="B375" s="8" t="s">
        <v>168</v>
      </c>
      <c r="C375" s="8" t="s">
        <v>147</v>
      </c>
      <c r="D375" s="2" t="s">
        <v>2090</v>
      </c>
      <c r="E375" s="4">
        <v>0.55112668598561798</v>
      </c>
      <c r="F375" s="28" t="b">
        <v>0</v>
      </c>
      <c r="G375" s="29">
        <f t="shared" si="17"/>
        <v>0.33779626959679704</v>
      </c>
      <c r="H375" s="5" t="b">
        <f t="shared" si="15"/>
        <v>0</v>
      </c>
      <c r="I375" s="8">
        <v>70</v>
      </c>
      <c r="J375">
        <v>1</v>
      </c>
      <c r="K375">
        <v>18</v>
      </c>
      <c r="L375">
        <v>1263</v>
      </c>
      <c r="M375">
        <v>7</v>
      </c>
      <c r="N375">
        <v>5</v>
      </c>
      <c r="O375">
        <v>80.563342992809197</v>
      </c>
      <c r="P375">
        <v>5</v>
      </c>
      <c r="Q375">
        <v>2</v>
      </c>
      <c r="R375">
        <v>1</v>
      </c>
      <c r="S375" s="10">
        <v>82</v>
      </c>
      <c r="T375" s="8">
        <v>1.5744038114505901</v>
      </c>
      <c r="U375">
        <v>7.5957643648752104E-3</v>
      </c>
      <c r="V375">
        <v>-1.16058208423016</v>
      </c>
      <c r="W375">
        <v>-0.27430716285218099</v>
      </c>
      <c r="X375">
        <v>0.66340156943083595</v>
      </c>
      <c r="Y375">
        <v>1.38181348148064</v>
      </c>
      <c r="Z375">
        <v>1.0353958941861201</v>
      </c>
      <c r="AA375">
        <v>1.4284752725705201</v>
      </c>
      <c r="AB375">
        <v>-0.772121299578298</v>
      </c>
      <c r="AC375">
        <v>-1.38724643350897</v>
      </c>
      <c r="AD375" s="10">
        <v>1.5756648309024199</v>
      </c>
      <c r="AE375" s="8">
        <v>0</v>
      </c>
      <c r="AF375">
        <v>0</v>
      </c>
      <c r="AG375">
        <v>0</v>
      </c>
      <c r="AH375">
        <v>0</v>
      </c>
      <c r="AI375">
        <v>0</v>
      </c>
      <c r="AJ375">
        <v>0</v>
      </c>
      <c r="AK375">
        <v>0</v>
      </c>
      <c r="AL375">
        <v>0</v>
      </c>
      <c r="AM375">
        <v>0</v>
      </c>
      <c r="AN375">
        <v>0</v>
      </c>
      <c r="AO375">
        <v>0</v>
      </c>
      <c r="AP375">
        <v>0</v>
      </c>
      <c r="AQ375">
        <v>1</v>
      </c>
      <c r="AR375">
        <v>0</v>
      </c>
      <c r="AS375">
        <v>0</v>
      </c>
      <c r="AT375">
        <v>0</v>
      </c>
      <c r="AU375">
        <v>0</v>
      </c>
      <c r="AV375">
        <v>0</v>
      </c>
      <c r="AW375">
        <v>0</v>
      </c>
      <c r="AX375">
        <v>0</v>
      </c>
      <c r="AY375">
        <v>0</v>
      </c>
      <c r="AZ375">
        <v>1</v>
      </c>
      <c r="BA375">
        <v>0</v>
      </c>
      <c r="BB375">
        <v>1</v>
      </c>
      <c r="BC375">
        <v>0</v>
      </c>
      <c r="BD375">
        <v>1</v>
      </c>
      <c r="BE375">
        <v>0</v>
      </c>
      <c r="BF375">
        <v>1</v>
      </c>
      <c r="BG375">
        <v>0</v>
      </c>
      <c r="BH375">
        <v>0</v>
      </c>
      <c r="BI375">
        <v>1</v>
      </c>
      <c r="BJ375">
        <v>0</v>
      </c>
      <c r="BK375">
        <v>0</v>
      </c>
      <c r="BL375">
        <v>0</v>
      </c>
      <c r="BM375">
        <v>0</v>
      </c>
      <c r="BN375">
        <v>0</v>
      </c>
      <c r="BO375">
        <v>1</v>
      </c>
      <c r="BP375">
        <v>0</v>
      </c>
      <c r="BQ375">
        <v>0</v>
      </c>
      <c r="BR375">
        <v>0</v>
      </c>
      <c r="BS375">
        <v>1</v>
      </c>
      <c r="BT375" s="10">
        <v>0</v>
      </c>
      <c r="BU375">
        <v>-4.2648743800000002</v>
      </c>
      <c r="BV375">
        <v>0.17994256</v>
      </c>
      <c r="BW375">
        <v>2.5512239999999999E-2</v>
      </c>
      <c r="BX375">
        <v>1.7140852600000001</v>
      </c>
      <c r="BY375">
        <v>1.2451467300000001</v>
      </c>
      <c r="BZ375">
        <v>4.38303536</v>
      </c>
      <c r="CA375">
        <v>1.0542348399999999</v>
      </c>
      <c r="CB375">
        <v>2.36271349</v>
      </c>
      <c r="CC375">
        <v>0</v>
      </c>
      <c r="CD375">
        <v>1.26633956</v>
      </c>
      <c r="CE375">
        <v>1.2966537600000001</v>
      </c>
      <c r="CF375">
        <v>-0.34830556000000001</v>
      </c>
      <c r="CG375">
        <v>0.60595251999999999</v>
      </c>
      <c r="CH375">
        <v>-0.27080598</v>
      </c>
      <c r="CI375">
        <v>0.69837139000000004</v>
      </c>
      <c r="CJ375">
        <v>2.3914729999999999E-2</v>
      </c>
      <c r="CK375">
        <v>-0.35324707</v>
      </c>
      <c r="CL375">
        <v>-4.8291489999999999E-2</v>
      </c>
      <c r="CM375">
        <v>0.58076517999999999</v>
      </c>
      <c r="CN375">
        <v>0.72541518999999999</v>
      </c>
      <c r="CO375">
        <v>-0.20022939000000001</v>
      </c>
      <c r="CP375">
        <v>-0.43475793000000001</v>
      </c>
      <c r="CQ375">
        <v>0.34422587999999998</v>
      </c>
      <c r="CR375">
        <v>-0.48495226000000002</v>
      </c>
      <c r="CS375">
        <v>0.18250256000000001</v>
      </c>
      <c r="CT375">
        <v>-0.16623276000000001</v>
      </c>
      <c r="CU375">
        <v>-9.4743999999999995E-2</v>
      </c>
      <c r="CV375">
        <v>-1.1689752</v>
      </c>
      <c r="CW375">
        <v>-0.52188942000000005</v>
      </c>
      <c r="CX375">
        <v>0.65815442999999996</v>
      </c>
      <c r="CY375">
        <v>9.3649330000000003E-2</v>
      </c>
      <c r="CZ375">
        <v>-0.16819777</v>
      </c>
      <c r="DA375">
        <v>-0.25450494000000001</v>
      </c>
      <c r="DB375">
        <v>0.25513289</v>
      </c>
      <c r="DC375">
        <v>2.5920289999999999E-2</v>
      </c>
      <c r="DD375">
        <v>-2.5292350000000002E-2</v>
      </c>
      <c r="DE375">
        <v>0.26950531</v>
      </c>
      <c r="DF375">
        <v>-0.26887736000000001</v>
      </c>
      <c r="DG375">
        <v>0.1029841</v>
      </c>
      <c r="DH375">
        <v>-0.10235616</v>
      </c>
      <c r="DI375">
        <v>-0.19042195000000001</v>
      </c>
      <c r="DJ375">
        <v>7.7531719999999998E-2</v>
      </c>
      <c r="DK375">
        <v>-0.19522661999999999</v>
      </c>
      <c r="DL375">
        <v>-0.13095082</v>
      </c>
      <c r="DM375">
        <v>-6.0513240000000003E-2</v>
      </c>
      <c r="DN375">
        <v>0.50020885000000004</v>
      </c>
      <c r="DO375">
        <v>0.35778246000000002</v>
      </c>
      <c r="DP375">
        <v>-0.64273818000000005</v>
      </c>
      <c r="DQ375">
        <v>0.94671483000000001</v>
      </c>
      <c r="DR375">
        <v>-0.66113116000000005</v>
      </c>
      <c r="DS375">
        <v>7.7932630000000003E-2</v>
      </c>
      <c r="DT375">
        <v>-0.79014932000000004</v>
      </c>
      <c r="DU375">
        <v>1.3610861400000001</v>
      </c>
      <c r="DV375" s="10">
        <v>-0.64824150000000003</v>
      </c>
      <c r="DW375" s="8" t="s">
        <v>2091</v>
      </c>
      <c r="DX375" t="s">
        <v>2092</v>
      </c>
      <c r="DY375" s="10" t="s">
        <v>414</v>
      </c>
      <c r="DZ375" s="20">
        <v>36925</v>
      </c>
      <c r="EA375" s="21">
        <v>39130</v>
      </c>
      <c r="EB375" t="s">
        <v>2093</v>
      </c>
      <c r="EC375" s="22">
        <v>44734</v>
      </c>
      <c r="ED375" t="b">
        <f t="shared" si="16"/>
        <v>1</v>
      </c>
    </row>
    <row r="376" spans="1:134" x14ac:dyDescent="0.2">
      <c r="A376" s="8" t="s">
        <v>2094</v>
      </c>
      <c r="B376" s="8" t="s">
        <v>119</v>
      </c>
      <c r="C376" s="8" t="s">
        <v>216</v>
      </c>
      <c r="D376" s="2" t="s">
        <v>2095</v>
      </c>
      <c r="E376" s="4">
        <v>0.48459745004512</v>
      </c>
      <c r="F376" s="28" t="b">
        <v>0</v>
      </c>
      <c r="G376" s="29">
        <f t="shared" si="17"/>
        <v>1.8319342344861727E-5</v>
      </c>
      <c r="H376" s="5" t="b">
        <f t="shared" si="15"/>
        <v>0</v>
      </c>
      <c r="I376" s="8">
        <v>43</v>
      </c>
      <c r="J376">
        <v>1</v>
      </c>
      <c r="K376">
        <v>30</v>
      </c>
      <c r="L376">
        <v>3225</v>
      </c>
      <c r="M376">
        <v>2</v>
      </c>
      <c r="N376">
        <v>1</v>
      </c>
      <c r="O376">
        <v>5.63205835589378</v>
      </c>
      <c r="P376">
        <v>2</v>
      </c>
      <c r="Q376">
        <v>5</v>
      </c>
      <c r="R376">
        <v>2</v>
      </c>
      <c r="S376" s="10">
        <v>83.1</v>
      </c>
      <c r="T376" s="8">
        <v>-0.96192691105334804</v>
      </c>
      <c r="U376">
        <v>7.5957643648752104E-3</v>
      </c>
      <c r="V376">
        <v>0.38987547332752898</v>
      </c>
      <c r="W376">
        <v>2.0128973313828702</v>
      </c>
      <c r="X376">
        <v>-0.92748948436013701</v>
      </c>
      <c r="Y376">
        <v>-1.4044518876044501</v>
      </c>
      <c r="Z376">
        <v>-1.54304172101396</v>
      </c>
      <c r="AA376">
        <v>-0.70092886045385905</v>
      </c>
      <c r="AB376">
        <v>1.4079858992310099</v>
      </c>
      <c r="AC376">
        <v>-0.68484317603607703</v>
      </c>
      <c r="AD376" s="10">
        <v>1.81301249457824</v>
      </c>
      <c r="AE376" s="8">
        <v>0</v>
      </c>
      <c r="AF376">
        <v>0</v>
      </c>
      <c r="AG376">
        <v>0</v>
      </c>
      <c r="AH376">
        <v>0</v>
      </c>
      <c r="AI376">
        <v>1</v>
      </c>
      <c r="AJ376">
        <v>0</v>
      </c>
      <c r="AK376">
        <v>0</v>
      </c>
      <c r="AL376">
        <v>0</v>
      </c>
      <c r="AM376">
        <v>0</v>
      </c>
      <c r="AN376">
        <v>0</v>
      </c>
      <c r="AO376">
        <v>0</v>
      </c>
      <c r="AP376">
        <v>0</v>
      </c>
      <c r="AQ376">
        <v>0</v>
      </c>
      <c r="AR376">
        <v>0</v>
      </c>
      <c r="AS376">
        <v>0</v>
      </c>
      <c r="AT376">
        <v>0</v>
      </c>
      <c r="AU376">
        <v>0</v>
      </c>
      <c r="AV376">
        <v>0</v>
      </c>
      <c r="AW376">
        <v>0</v>
      </c>
      <c r="AX376">
        <v>0</v>
      </c>
      <c r="AY376">
        <v>0</v>
      </c>
      <c r="AZ376">
        <v>1</v>
      </c>
      <c r="BA376">
        <v>0</v>
      </c>
      <c r="BB376">
        <v>1</v>
      </c>
      <c r="BC376">
        <v>1</v>
      </c>
      <c r="BD376">
        <v>0</v>
      </c>
      <c r="BE376">
        <v>0</v>
      </c>
      <c r="BF376">
        <v>1</v>
      </c>
      <c r="BG376">
        <v>0</v>
      </c>
      <c r="BH376">
        <v>0</v>
      </c>
      <c r="BI376">
        <v>1</v>
      </c>
      <c r="BJ376">
        <v>0</v>
      </c>
      <c r="BK376">
        <v>0</v>
      </c>
      <c r="BL376">
        <v>0</v>
      </c>
      <c r="BM376">
        <v>0</v>
      </c>
      <c r="BN376">
        <v>1</v>
      </c>
      <c r="BO376">
        <v>0</v>
      </c>
      <c r="BP376">
        <v>0</v>
      </c>
      <c r="BQ376">
        <v>1</v>
      </c>
      <c r="BR376">
        <v>0</v>
      </c>
      <c r="BS376">
        <v>0</v>
      </c>
      <c r="BT376" s="10">
        <v>0</v>
      </c>
      <c r="BU376">
        <v>-4.2648743800000002</v>
      </c>
      <c r="BV376">
        <v>0.17994256</v>
      </c>
      <c r="BW376">
        <v>2.5512239999999999E-2</v>
      </c>
      <c r="BX376">
        <v>1.7140852600000001</v>
      </c>
      <c r="BY376">
        <v>1.2451467300000001</v>
      </c>
      <c r="BZ376">
        <v>4.38303536</v>
      </c>
      <c r="CA376">
        <v>1.0542348399999999</v>
      </c>
      <c r="CB376">
        <v>2.36271349</v>
      </c>
      <c r="CC376">
        <v>0</v>
      </c>
      <c r="CD376">
        <v>1.26633956</v>
      </c>
      <c r="CE376">
        <v>1.2966537600000001</v>
      </c>
      <c r="CF376">
        <v>-0.34830556000000001</v>
      </c>
      <c r="CG376">
        <v>0.60595251999999999</v>
      </c>
      <c r="CH376">
        <v>-0.27080598</v>
      </c>
      <c r="CI376">
        <v>0.69837139000000004</v>
      </c>
      <c r="CJ376">
        <v>2.3914729999999999E-2</v>
      </c>
      <c r="CK376">
        <v>-0.35324707</v>
      </c>
      <c r="CL376">
        <v>-4.8291489999999999E-2</v>
      </c>
      <c r="CM376">
        <v>0.58076517999999999</v>
      </c>
      <c r="CN376">
        <v>0.72541518999999999</v>
      </c>
      <c r="CO376">
        <v>-0.20022939000000001</v>
      </c>
      <c r="CP376">
        <v>-0.43475793000000001</v>
      </c>
      <c r="CQ376">
        <v>0.34422587999999998</v>
      </c>
      <c r="CR376">
        <v>-0.48495226000000002</v>
      </c>
      <c r="CS376">
        <v>0.18250256000000001</v>
      </c>
      <c r="CT376">
        <v>-0.16623276000000001</v>
      </c>
      <c r="CU376">
        <v>-9.4743999999999995E-2</v>
      </c>
      <c r="CV376">
        <v>-1.1689752</v>
      </c>
      <c r="CW376">
        <v>-0.52188942000000005</v>
      </c>
      <c r="CX376">
        <v>0.65815442999999996</v>
      </c>
      <c r="CY376">
        <v>9.3649330000000003E-2</v>
      </c>
      <c r="CZ376">
        <v>-0.16819777</v>
      </c>
      <c r="DA376">
        <v>-0.25450494000000001</v>
      </c>
      <c r="DB376">
        <v>0.25513289</v>
      </c>
      <c r="DC376">
        <v>2.5920289999999999E-2</v>
      </c>
      <c r="DD376">
        <v>-2.5292350000000002E-2</v>
      </c>
      <c r="DE376">
        <v>0.26950531</v>
      </c>
      <c r="DF376">
        <v>-0.26887736000000001</v>
      </c>
      <c r="DG376">
        <v>0.1029841</v>
      </c>
      <c r="DH376">
        <v>-0.10235616</v>
      </c>
      <c r="DI376">
        <v>-0.19042195000000001</v>
      </c>
      <c r="DJ376">
        <v>7.7531719999999998E-2</v>
      </c>
      <c r="DK376">
        <v>-0.19522661999999999</v>
      </c>
      <c r="DL376">
        <v>-0.13095082</v>
      </c>
      <c r="DM376">
        <v>-6.0513240000000003E-2</v>
      </c>
      <c r="DN376">
        <v>0.50020885000000004</v>
      </c>
      <c r="DO376">
        <v>0.35778246000000002</v>
      </c>
      <c r="DP376">
        <v>-0.64273818000000005</v>
      </c>
      <c r="DQ376">
        <v>0.94671483000000001</v>
      </c>
      <c r="DR376">
        <v>-0.66113116000000005</v>
      </c>
      <c r="DS376">
        <v>7.7932630000000003E-2</v>
      </c>
      <c r="DT376">
        <v>-0.79014932000000004</v>
      </c>
      <c r="DU376">
        <v>1.3610861400000001</v>
      </c>
      <c r="DV376" s="10">
        <v>-0.64824150000000003</v>
      </c>
      <c r="DW376" s="8" t="s">
        <v>2096</v>
      </c>
      <c r="DX376" t="s">
        <v>2097</v>
      </c>
      <c r="DY376" s="10" t="s">
        <v>675</v>
      </c>
      <c r="DZ376" s="20">
        <v>38018</v>
      </c>
      <c r="EA376" s="21">
        <v>39412</v>
      </c>
      <c r="EB376" t="s">
        <v>2098</v>
      </c>
      <c r="EC376" s="22">
        <v>44999</v>
      </c>
      <c r="ED376" t="b">
        <f t="shared" si="16"/>
        <v>1</v>
      </c>
    </row>
    <row r="377" spans="1:134" x14ac:dyDescent="0.2">
      <c r="A377" s="8" t="s">
        <v>2099</v>
      </c>
      <c r="B377" s="8" t="s">
        <v>127</v>
      </c>
      <c r="C377" s="8" t="s">
        <v>245</v>
      </c>
      <c r="D377" s="2" t="s">
        <v>2100</v>
      </c>
      <c r="E377" s="4">
        <v>0.64722477654024602</v>
      </c>
      <c r="F377" s="28" t="b">
        <v>1</v>
      </c>
      <c r="G377" s="29">
        <f t="shared" si="17"/>
        <v>9.0395896538671865E-5</v>
      </c>
      <c r="H377" s="5" t="b">
        <f t="shared" si="15"/>
        <v>0</v>
      </c>
      <c r="I377" s="8">
        <v>49</v>
      </c>
      <c r="J377">
        <v>1</v>
      </c>
      <c r="K377">
        <v>30</v>
      </c>
      <c r="L377">
        <v>1135</v>
      </c>
      <c r="M377">
        <v>1</v>
      </c>
      <c r="N377">
        <v>5</v>
      </c>
      <c r="O377">
        <v>51.945721603456398</v>
      </c>
      <c r="P377">
        <v>1</v>
      </c>
      <c r="Q377">
        <v>4</v>
      </c>
      <c r="R377">
        <v>2</v>
      </c>
      <c r="S377" s="10">
        <v>79.400000000000006</v>
      </c>
      <c r="T377" s="8">
        <v>-0.39829786160802699</v>
      </c>
      <c r="U377">
        <v>7.5957643648752104E-3</v>
      </c>
      <c r="V377">
        <v>0.38987547332752898</v>
      </c>
      <c r="W377">
        <v>-0.42352335819473302</v>
      </c>
      <c r="X377">
        <v>-1.2456676951183301</v>
      </c>
      <c r="Y377">
        <v>1.38181348148064</v>
      </c>
      <c r="Z377">
        <v>5.0643640098795899E-2</v>
      </c>
      <c r="AA377">
        <v>-1.4107302381286499</v>
      </c>
      <c r="AB377">
        <v>0.68128349962791002</v>
      </c>
      <c r="AC377">
        <v>-0.68484317603607703</v>
      </c>
      <c r="AD377" s="10">
        <v>1.01466126221412</v>
      </c>
      <c r="AE377" s="8">
        <v>0</v>
      </c>
      <c r="AF377">
        <v>0</v>
      </c>
      <c r="AG377">
        <v>0</v>
      </c>
      <c r="AH377">
        <v>0</v>
      </c>
      <c r="AI377">
        <v>0</v>
      </c>
      <c r="AJ377">
        <v>0</v>
      </c>
      <c r="AK377">
        <v>0</v>
      </c>
      <c r="AL377">
        <v>0</v>
      </c>
      <c r="AM377">
        <v>1</v>
      </c>
      <c r="AN377">
        <v>0</v>
      </c>
      <c r="AO377">
        <v>0</v>
      </c>
      <c r="AP377">
        <v>0</v>
      </c>
      <c r="AQ377">
        <v>0</v>
      </c>
      <c r="AR377">
        <v>0</v>
      </c>
      <c r="AS377">
        <v>0</v>
      </c>
      <c r="AT377">
        <v>0</v>
      </c>
      <c r="AU377">
        <v>0</v>
      </c>
      <c r="AV377">
        <v>0</v>
      </c>
      <c r="AW377">
        <v>0</v>
      </c>
      <c r="AX377">
        <v>0</v>
      </c>
      <c r="AY377">
        <v>0</v>
      </c>
      <c r="AZ377">
        <v>1</v>
      </c>
      <c r="BA377">
        <v>1</v>
      </c>
      <c r="BB377">
        <v>0</v>
      </c>
      <c r="BC377">
        <v>0</v>
      </c>
      <c r="BD377">
        <v>1</v>
      </c>
      <c r="BE377">
        <v>0</v>
      </c>
      <c r="BF377">
        <v>1</v>
      </c>
      <c r="BG377">
        <v>0</v>
      </c>
      <c r="BH377">
        <v>0</v>
      </c>
      <c r="BI377">
        <v>0</v>
      </c>
      <c r="BJ377">
        <v>1</v>
      </c>
      <c r="BK377">
        <v>0</v>
      </c>
      <c r="BL377">
        <v>0</v>
      </c>
      <c r="BM377">
        <v>1</v>
      </c>
      <c r="BN377">
        <v>0</v>
      </c>
      <c r="BO377">
        <v>0</v>
      </c>
      <c r="BP377">
        <v>0</v>
      </c>
      <c r="BQ377">
        <v>0</v>
      </c>
      <c r="BR377">
        <v>1</v>
      </c>
      <c r="BS377">
        <v>0</v>
      </c>
      <c r="BT377" s="10">
        <v>0</v>
      </c>
      <c r="BU377">
        <v>-4.2648743800000002</v>
      </c>
      <c r="BV377">
        <v>0.17994256</v>
      </c>
      <c r="BW377">
        <v>2.5512239999999999E-2</v>
      </c>
      <c r="BX377">
        <v>1.7140852600000001</v>
      </c>
      <c r="BY377">
        <v>1.2451467300000001</v>
      </c>
      <c r="BZ377">
        <v>4.38303536</v>
      </c>
      <c r="CA377">
        <v>1.0542348399999999</v>
      </c>
      <c r="CB377">
        <v>2.36271349</v>
      </c>
      <c r="CC377">
        <v>0</v>
      </c>
      <c r="CD377">
        <v>1.26633956</v>
      </c>
      <c r="CE377">
        <v>1.2966537600000001</v>
      </c>
      <c r="CF377">
        <v>-0.34830556000000001</v>
      </c>
      <c r="CG377">
        <v>0.60595251999999999</v>
      </c>
      <c r="CH377">
        <v>-0.27080598</v>
      </c>
      <c r="CI377">
        <v>0.69837139000000004</v>
      </c>
      <c r="CJ377">
        <v>2.3914729999999999E-2</v>
      </c>
      <c r="CK377">
        <v>-0.35324707</v>
      </c>
      <c r="CL377">
        <v>-4.8291489999999999E-2</v>
      </c>
      <c r="CM377">
        <v>0.58076517999999999</v>
      </c>
      <c r="CN377">
        <v>0.72541518999999999</v>
      </c>
      <c r="CO377">
        <v>-0.20022939000000001</v>
      </c>
      <c r="CP377">
        <v>-0.43475793000000001</v>
      </c>
      <c r="CQ377">
        <v>0.34422587999999998</v>
      </c>
      <c r="CR377">
        <v>-0.48495226000000002</v>
      </c>
      <c r="CS377">
        <v>0.18250256000000001</v>
      </c>
      <c r="CT377">
        <v>-0.16623276000000001</v>
      </c>
      <c r="CU377">
        <v>-9.4743999999999995E-2</v>
      </c>
      <c r="CV377">
        <v>-1.1689752</v>
      </c>
      <c r="CW377">
        <v>-0.52188942000000005</v>
      </c>
      <c r="CX377">
        <v>0.65815442999999996</v>
      </c>
      <c r="CY377">
        <v>9.3649330000000003E-2</v>
      </c>
      <c r="CZ377">
        <v>-0.16819777</v>
      </c>
      <c r="DA377">
        <v>-0.25450494000000001</v>
      </c>
      <c r="DB377">
        <v>0.25513289</v>
      </c>
      <c r="DC377">
        <v>2.5920289999999999E-2</v>
      </c>
      <c r="DD377">
        <v>-2.5292350000000002E-2</v>
      </c>
      <c r="DE377">
        <v>0.26950531</v>
      </c>
      <c r="DF377">
        <v>-0.26887736000000001</v>
      </c>
      <c r="DG377">
        <v>0.1029841</v>
      </c>
      <c r="DH377">
        <v>-0.10235616</v>
      </c>
      <c r="DI377">
        <v>-0.19042195000000001</v>
      </c>
      <c r="DJ377">
        <v>7.7531719999999998E-2</v>
      </c>
      <c r="DK377">
        <v>-0.19522661999999999</v>
      </c>
      <c r="DL377">
        <v>-0.13095082</v>
      </c>
      <c r="DM377">
        <v>-6.0513240000000003E-2</v>
      </c>
      <c r="DN377">
        <v>0.50020885000000004</v>
      </c>
      <c r="DO377">
        <v>0.35778246000000002</v>
      </c>
      <c r="DP377">
        <v>-0.64273818000000005</v>
      </c>
      <c r="DQ377">
        <v>0.94671483000000001</v>
      </c>
      <c r="DR377">
        <v>-0.66113116000000005</v>
      </c>
      <c r="DS377">
        <v>7.7932630000000003E-2</v>
      </c>
      <c r="DT377">
        <v>-0.79014932000000004</v>
      </c>
      <c r="DU377">
        <v>1.3610861400000001</v>
      </c>
      <c r="DV377" s="10">
        <v>-0.64824150000000003</v>
      </c>
      <c r="DW377" s="8" t="s">
        <v>2101</v>
      </c>
      <c r="DX377" t="s">
        <v>2102</v>
      </c>
      <c r="DY377" s="10" t="s">
        <v>2103</v>
      </c>
      <c r="DZ377" s="20">
        <v>38102</v>
      </c>
      <c r="EA377" s="21">
        <v>39513</v>
      </c>
      <c r="EB377" t="s">
        <v>2104</v>
      </c>
      <c r="EC377" s="22">
        <v>44451</v>
      </c>
      <c r="ED377" t="b">
        <f t="shared" si="16"/>
        <v>0</v>
      </c>
    </row>
    <row r="378" spans="1:134" x14ac:dyDescent="0.2">
      <c r="A378" s="8" t="s">
        <v>2105</v>
      </c>
      <c r="B378" s="8" t="s">
        <v>168</v>
      </c>
      <c r="C378" s="8" t="s">
        <v>181</v>
      </c>
      <c r="D378" s="2" t="s">
        <v>2106</v>
      </c>
      <c r="E378" s="4">
        <v>0.53289787127340005</v>
      </c>
      <c r="F378" s="28" t="b">
        <v>0</v>
      </c>
      <c r="G378" s="29">
        <f t="shared" si="17"/>
        <v>7.1784140710188578E-7</v>
      </c>
      <c r="H378" s="5" t="b">
        <f t="shared" si="15"/>
        <v>0</v>
      </c>
      <c r="I378" s="8">
        <v>49</v>
      </c>
      <c r="J378">
        <v>0</v>
      </c>
      <c r="K378">
        <v>26</v>
      </c>
      <c r="L378">
        <v>528</v>
      </c>
      <c r="M378">
        <v>1</v>
      </c>
      <c r="N378">
        <v>2</v>
      </c>
      <c r="O378">
        <v>20.1822689700337</v>
      </c>
      <c r="P378">
        <v>3</v>
      </c>
      <c r="Q378">
        <v>4</v>
      </c>
      <c r="R378">
        <v>5</v>
      </c>
      <c r="S378" s="10">
        <v>81.7</v>
      </c>
      <c r="T378" s="8">
        <v>-0.39829786160802699</v>
      </c>
      <c r="U378">
        <v>-1.00517281761849</v>
      </c>
      <c r="V378">
        <v>-0.126943712525036</v>
      </c>
      <c r="W378">
        <v>-1.13113453454574</v>
      </c>
      <c r="X378">
        <v>-1.2456676951183301</v>
      </c>
      <c r="Y378">
        <v>-0.70788554533318204</v>
      </c>
      <c r="Z378">
        <v>-1.04235885486036</v>
      </c>
      <c r="AA378">
        <v>8.8725172209350497E-3</v>
      </c>
      <c r="AB378">
        <v>0.68128349962791002</v>
      </c>
      <c r="AC378">
        <v>1.42236659638262</v>
      </c>
      <c r="AD378" s="10">
        <v>1.51093364989993</v>
      </c>
      <c r="AE378" s="8">
        <v>0</v>
      </c>
      <c r="AF378">
        <v>0</v>
      </c>
      <c r="AG378">
        <v>0</v>
      </c>
      <c r="AH378">
        <v>0</v>
      </c>
      <c r="AI378">
        <v>0</v>
      </c>
      <c r="AJ378">
        <v>0</v>
      </c>
      <c r="AK378">
        <v>0</v>
      </c>
      <c r="AL378">
        <v>0</v>
      </c>
      <c r="AM378">
        <v>0</v>
      </c>
      <c r="AN378">
        <v>0</v>
      </c>
      <c r="AO378">
        <v>0</v>
      </c>
      <c r="AP378">
        <v>0</v>
      </c>
      <c r="AQ378">
        <v>0</v>
      </c>
      <c r="AR378">
        <v>0</v>
      </c>
      <c r="AS378">
        <v>0</v>
      </c>
      <c r="AT378">
        <v>0</v>
      </c>
      <c r="AU378">
        <v>0</v>
      </c>
      <c r="AV378">
        <v>0</v>
      </c>
      <c r="AW378">
        <v>1</v>
      </c>
      <c r="AX378">
        <v>0</v>
      </c>
      <c r="AY378">
        <v>1</v>
      </c>
      <c r="AZ378">
        <v>0</v>
      </c>
      <c r="BA378">
        <v>1</v>
      </c>
      <c r="BB378">
        <v>0</v>
      </c>
      <c r="BC378">
        <v>0</v>
      </c>
      <c r="BD378">
        <v>1</v>
      </c>
      <c r="BE378">
        <v>1</v>
      </c>
      <c r="BF378">
        <v>0</v>
      </c>
      <c r="BG378">
        <v>0</v>
      </c>
      <c r="BH378">
        <v>0</v>
      </c>
      <c r="BI378">
        <v>0</v>
      </c>
      <c r="BJ378">
        <v>0</v>
      </c>
      <c r="BK378">
        <v>1</v>
      </c>
      <c r="BL378">
        <v>0</v>
      </c>
      <c r="BM378">
        <v>0</v>
      </c>
      <c r="BN378">
        <v>0</v>
      </c>
      <c r="BO378">
        <v>0</v>
      </c>
      <c r="BP378">
        <v>1</v>
      </c>
      <c r="BQ378">
        <v>0</v>
      </c>
      <c r="BR378">
        <v>0</v>
      </c>
      <c r="BS378">
        <v>0</v>
      </c>
      <c r="BT378" s="10">
        <v>1</v>
      </c>
      <c r="BU378">
        <v>-4.2648743800000002</v>
      </c>
      <c r="BV378">
        <v>0.17994256</v>
      </c>
      <c r="BW378">
        <v>2.5512239999999999E-2</v>
      </c>
      <c r="BX378">
        <v>1.7140852600000001</v>
      </c>
      <c r="BY378">
        <v>1.2451467300000001</v>
      </c>
      <c r="BZ378">
        <v>4.38303536</v>
      </c>
      <c r="CA378">
        <v>1.0542348399999999</v>
      </c>
      <c r="CB378">
        <v>2.36271349</v>
      </c>
      <c r="CC378">
        <v>0</v>
      </c>
      <c r="CD378">
        <v>1.26633956</v>
      </c>
      <c r="CE378">
        <v>1.2966537600000001</v>
      </c>
      <c r="CF378">
        <v>-0.34830556000000001</v>
      </c>
      <c r="CG378">
        <v>0.60595251999999999</v>
      </c>
      <c r="CH378">
        <v>-0.27080598</v>
      </c>
      <c r="CI378">
        <v>0.69837139000000004</v>
      </c>
      <c r="CJ378">
        <v>2.3914729999999999E-2</v>
      </c>
      <c r="CK378">
        <v>-0.35324707</v>
      </c>
      <c r="CL378">
        <v>-4.8291489999999999E-2</v>
      </c>
      <c r="CM378">
        <v>0.58076517999999999</v>
      </c>
      <c r="CN378">
        <v>0.72541518999999999</v>
      </c>
      <c r="CO378">
        <v>-0.20022939000000001</v>
      </c>
      <c r="CP378">
        <v>-0.43475793000000001</v>
      </c>
      <c r="CQ378">
        <v>0.34422587999999998</v>
      </c>
      <c r="CR378">
        <v>-0.48495226000000002</v>
      </c>
      <c r="CS378">
        <v>0.18250256000000001</v>
      </c>
      <c r="CT378">
        <v>-0.16623276000000001</v>
      </c>
      <c r="CU378">
        <v>-9.4743999999999995E-2</v>
      </c>
      <c r="CV378">
        <v>-1.1689752</v>
      </c>
      <c r="CW378">
        <v>-0.52188942000000005</v>
      </c>
      <c r="CX378">
        <v>0.65815442999999996</v>
      </c>
      <c r="CY378">
        <v>9.3649330000000003E-2</v>
      </c>
      <c r="CZ378">
        <v>-0.16819777</v>
      </c>
      <c r="DA378">
        <v>-0.25450494000000001</v>
      </c>
      <c r="DB378">
        <v>0.25513289</v>
      </c>
      <c r="DC378">
        <v>2.5920289999999999E-2</v>
      </c>
      <c r="DD378">
        <v>-2.5292350000000002E-2</v>
      </c>
      <c r="DE378">
        <v>0.26950531</v>
      </c>
      <c r="DF378">
        <v>-0.26887736000000001</v>
      </c>
      <c r="DG378">
        <v>0.1029841</v>
      </c>
      <c r="DH378">
        <v>-0.10235616</v>
      </c>
      <c r="DI378">
        <v>-0.19042195000000001</v>
      </c>
      <c r="DJ378">
        <v>7.7531719999999998E-2</v>
      </c>
      <c r="DK378">
        <v>-0.19522661999999999</v>
      </c>
      <c r="DL378">
        <v>-0.13095082</v>
      </c>
      <c r="DM378">
        <v>-6.0513240000000003E-2</v>
      </c>
      <c r="DN378">
        <v>0.50020885000000004</v>
      </c>
      <c r="DO378">
        <v>0.35778246000000002</v>
      </c>
      <c r="DP378">
        <v>-0.64273818000000005</v>
      </c>
      <c r="DQ378">
        <v>0.94671483000000001</v>
      </c>
      <c r="DR378">
        <v>-0.66113116000000005</v>
      </c>
      <c r="DS378">
        <v>7.7932630000000003E-2</v>
      </c>
      <c r="DT378">
        <v>-0.79014932000000004</v>
      </c>
      <c r="DU378">
        <v>1.3610861400000001</v>
      </c>
      <c r="DV378" s="10">
        <v>-0.64824150000000003</v>
      </c>
      <c r="DW378" s="8" t="s">
        <v>2107</v>
      </c>
      <c r="DX378" t="s">
        <v>2108</v>
      </c>
      <c r="DY378" s="10" t="s">
        <v>242</v>
      </c>
      <c r="DZ378" s="20">
        <v>34612</v>
      </c>
      <c r="EA378" s="21">
        <v>36448</v>
      </c>
      <c r="EB378" t="s">
        <v>2109</v>
      </c>
      <c r="EC378" s="22">
        <v>44918</v>
      </c>
      <c r="ED378" t="b">
        <f t="shared" si="16"/>
        <v>1</v>
      </c>
    </row>
    <row r="379" spans="1:134" x14ac:dyDescent="0.2">
      <c r="A379" s="8" t="s">
        <v>2110</v>
      </c>
      <c r="B379" s="8" t="s">
        <v>127</v>
      </c>
      <c r="C379" s="8" t="s">
        <v>181</v>
      </c>
      <c r="D379" s="2" t="s">
        <v>2111</v>
      </c>
      <c r="E379" s="4">
        <v>0.51933821108275702</v>
      </c>
      <c r="F379" s="28" t="b">
        <v>0</v>
      </c>
      <c r="G379" s="29">
        <f t="shared" si="17"/>
        <v>8.176608105591536E-2</v>
      </c>
      <c r="H379" s="5" t="b">
        <f t="shared" si="15"/>
        <v>0</v>
      </c>
      <c r="I379" s="8">
        <v>69</v>
      </c>
      <c r="J379">
        <v>1</v>
      </c>
      <c r="K379">
        <v>38</v>
      </c>
      <c r="L379">
        <v>2135</v>
      </c>
      <c r="M379">
        <v>6</v>
      </c>
      <c r="N379">
        <v>4</v>
      </c>
      <c r="O379">
        <v>9.6691055413788298</v>
      </c>
      <c r="P379">
        <v>5</v>
      </c>
      <c r="Q379">
        <v>2</v>
      </c>
      <c r="R379">
        <v>1</v>
      </c>
      <c r="S379" s="10">
        <v>85.5</v>
      </c>
      <c r="T379" s="8">
        <v>1.48046563654304</v>
      </c>
      <c r="U379">
        <v>7.5957643648752104E-3</v>
      </c>
      <c r="V379">
        <v>1.4235138450326601</v>
      </c>
      <c r="W379">
        <v>0.74222816791895396</v>
      </c>
      <c r="X379">
        <v>0.34522335867264098</v>
      </c>
      <c r="Y379">
        <v>0.68524713920936597</v>
      </c>
      <c r="Z379">
        <v>-1.4041241198033201</v>
      </c>
      <c r="AA379">
        <v>1.4284752725705201</v>
      </c>
      <c r="AB379">
        <v>-0.772121299578298</v>
      </c>
      <c r="AC379">
        <v>-1.38724643350897</v>
      </c>
      <c r="AD379" s="10">
        <v>2.3308619425982098</v>
      </c>
      <c r="AE379" s="8">
        <v>0</v>
      </c>
      <c r="AF379">
        <v>0</v>
      </c>
      <c r="AG379">
        <v>0</v>
      </c>
      <c r="AH379">
        <v>0</v>
      </c>
      <c r="AI379">
        <v>0</v>
      </c>
      <c r="AJ379">
        <v>0</v>
      </c>
      <c r="AK379">
        <v>0</v>
      </c>
      <c r="AL379">
        <v>0</v>
      </c>
      <c r="AM379">
        <v>0</v>
      </c>
      <c r="AN379">
        <v>0</v>
      </c>
      <c r="AO379">
        <v>0</v>
      </c>
      <c r="AP379">
        <v>0</v>
      </c>
      <c r="AQ379">
        <v>0</v>
      </c>
      <c r="AR379">
        <v>0</v>
      </c>
      <c r="AS379">
        <v>0</v>
      </c>
      <c r="AT379">
        <v>0</v>
      </c>
      <c r="AU379">
        <v>0</v>
      </c>
      <c r="AV379">
        <v>1</v>
      </c>
      <c r="AW379">
        <v>0</v>
      </c>
      <c r="AX379">
        <v>0</v>
      </c>
      <c r="AY379">
        <v>0</v>
      </c>
      <c r="AZ379">
        <v>1</v>
      </c>
      <c r="BA379">
        <v>1</v>
      </c>
      <c r="BB379">
        <v>0</v>
      </c>
      <c r="BC379">
        <v>0</v>
      </c>
      <c r="BD379">
        <v>1</v>
      </c>
      <c r="BE379">
        <v>1</v>
      </c>
      <c r="BF379">
        <v>0</v>
      </c>
      <c r="BG379">
        <v>0</v>
      </c>
      <c r="BH379">
        <v>0</v>
      </c>
      <c r="BI379">
        <v>1</v>
      </c>
      <c r="BJ379">
        <v>0</v>
      </c>
      <c r="BK379">
        <v>0</v>
      </c>
      <c r="BL379">
        <v>0</v>
      </c>
      <c r="BM379">
        <v>0</v>
      </c>
      <c r="BN379">
        <v>0</v>
      </c>
      <c r="BO379">
        <v>1</v>
      </c>
      <c r="BP379">
        <v>0</v>
      </c>
      <c r="BQ379">
        <v>0</v>
      </c>
      <c r="BR379">
        <v>0</v>
      </c>
      <c r="BS379">
        <v>1</v>
      </c>
      <c r="BT379" s="10">
        <v>0</v>
      </c>
      <c r="BU379">
        <v>-4.2648743800000002</v>
      </c>
      <c r="BV379">
        <v>0.17994256</v>
      </c>
      <c r="BW379">
        <v>2.5512239999999999E-2</v>
      </c>
      <c r="BX379">
        <v>1.7140852600000001</v>
      </c>
      <c r="BY379">
        <v>1.2451467300000001</v>
      </c>
      <c r="BZ379">
        <v>4.38303536</v>
      </c>
      <c r="CA379">
        <v>1.0542348399999999</v>
      </c>
      <c r="CB379">
        <v>2.36271349</v>
      </c>
      <c r="CC379">
        <v>0</v>
      </c>
      <c r="CD379">
        <v>1.26633956</v>
      </c>
      <c r="CE379">
        <v>1.2966537600000001</v>
      </c>
      <c r="CF379">
        <v>-0.34830556000000001</v>
      </c>
      <c r="CG379">
        <v>0.60595251999999999</v>
      </c>
      <c r="CH379">
        <v>-0.27080598</v>
      </c>
      <c r="CI379">
        <v>0.69837139000000004</v>
      </c>
      <c r="CJ379">
        <v>2.3914729999999999E-2</v>
      </c>
      <c r="CK379">
        <v>-0.35324707</v>
      </c>
      <c r="CL379">
        <v>-4.8291489999999999E-2</v>
      </c>
      <c r="CM379">
        <v>0.58076517999999999</v>
      </c>
      <c r="CN379">
        <v>0.72541518999999999</v>
      </c>
      <c r="CO379">
        <v>-0.20022939000000001</v>
      </c>
      <c r="CP379">
        <v>-0.43475793000000001</v>
      </c>
      <c r="CQ379">
        <v>0.34422587999999998</v>
      </c>
      <c r="CR379">
        <v>-0.48495226000000002</v>
      </c>
      <c r="CS379">
        <v>0.18250256000000001</v>
      </c>
      <c r="CT379">
        <v>-0.16623276000000001</v>
      </c>
      <c r="CU379">
        <v>-9.4743999999999995E-2</v>
      </c>
      <c r="CV379">
        <v>-1.1689752</v>
      </c>
      <c r="CW379">
        <v>-0.52188942000000005</v>
      </c>
      <c r="CX379">
        <v>0.65815442999999996</v>
      </c>
      <c r="CY379">
        <v>9.3649330000000003E-2</v>
      </c>
      <c r="CZ379">
        <v>-0.16819777</v>
      </c>
      <c r="DA379">
        <v>-0.25450494000000001</v>
      </c>
      <c r="DB379">
        <v>0.25513289</v>
      </c>
      <c r="DC379">
        <v>2.5920289999999999E-2</v>
      </c>
      <c r="DD379">
        <v>-2.5292350000000002E-2</v>
      </c>
      <c r="DE379">
        <v>0.26950531</v>
      </c>
      <c r="DF379">
        <v>-0.26887736000000001</v>
      </c>
      <c r="DG379">
        <v>0.1029841</v>
      </c>
      <c r="DH379">
        <v>-0.10235616</v>
      </c>
      <c r="DI379">
        <v>-0.19042195000000001</v>
      </c>
      <c r="DJ379">
        <v>7.7531719999999998E-2</v>
      </c>
      <c r="DK379">
        <v>-0.19522661999999999</v>
      </c>
      <c r="DL379">
        <v>-0.13095082</v>
      </c>
      <c r="DM379">
        <v>-6.0513240000000003E-2</v>
      </c>
      <c r="DN379">
        <v>0.50020885000000004</v>
      </c>
      <c r="DO379">
        <v>0.35778246000000002</v>
      </c>
      <c r="DP379">
        <v>-0.64273818000000005</v>
      </c>
      <c r="DQ379">
        <v>0.94671483000000001</v>
      </c>
      <c r="DR379">
        <v>-0.66113116000000005</v>
      </c>
      <c r="DS379">
        <v>7.7932630000000003E-2</v>
      </c>
      <c r="DT379">
        <v>-0.79014932000000004</v>
      </c>
      <c r="DU379">
        <v>1.3610861400000001</v>
      </c>
      <c r="DV379" s="10">
        <v>-0.64824150000000003</v>
      </c>
      <c r="DW379" s="8" t="s">
        <v>2112</v>
      </c>
      <c r="DX379" t="s">
        <v>2113</v>
      </c>
      <c r="DY379" s="10" t="s">
        <v>774</v>
      </c>
      <c r="DZ379" s="20">
        <v>36023</v>
      </c>
      <c r="EA379" s="21">
        <v>37436</v>
      </c>
      <c r="EB379" t="s">
        <v>2114</v>
      </c>
      <c r="EC379" s="22">
        <v>44070</v>
      </c>
      <c r="ED379" t="b">
        <f t="shared" si="16"/>
        <v>1</v>
      </c>
    </row>
    <row r="380" spans="1:134" x14ac:dyDescent="0.2">
      <c r="A380" s="8" t="s">
        <v>2115</v>
      </c>
      <c r="B380" s="8" t="s">
        <v>168</v>
      </c>
      <c r="C380" s="8" t="s">
        <v>209</v>
      </c>
      <c r="D380" s="2" t="s">
        <v>2116</v>
      </c>
      <c r="E380" s="4">
        <v>0.40471649575917801</v>
      </c>
      <c r="F380" s="28" t="b">
        <v>0</v>
      </c>
      <c r="G380" s="29">
        <f t="shared" si="17"/>
        <v>0.815400763679753</v>
      </c>
      <c r="H380" s="5" t="b">
        <f t="shared" si="15"/>
        <v>1</v>
      </c>
      <c r="I380" s="8">
        <v>38</v>
      </c>
      <c r="J380">
        <v>0</v>
      </c>
      <c r="K380">
        <v>33</v>
      </c>
      <c r="L380">
        <v>1093</v>
      </c>
      <c r="M380">
        <v>9</v>
      </c>
      <c r="N380">
        <v>2</v>
      </c>
      <c r="O380">
        <v>73.1915812129225</v>
      </c>
      <c r="P380">
        <v>1</v>
      </c>
      <c r="Q380">
        <v>1</v>
      </c>
      <c r="R380">
        <v>5</v>
      </c>
      <c r="S380" s="10">
        <v>78.8</v>
      </c>
      <c r="T380" s="8">
        <v>-1.4316177855911101</v>
      </c>
      <c r="U380">
        <v>-1.00517281761849</v>
      </c>
      <c r="V380">
        <v>0.77748986271695397</v>
      </c>
      <c r="W380">
        <v>-0.47248492229150801</v>
      </c>
      <c r="X380">
        <v>1.2997579909472201</v>
      </c>
      <c r="Y380">
        <v>-0.70788554533318204</v>
      </c>
      <c r="Z380">
        <v>0.78172844466011404</v>
      </c>
      <c r="AA380">
        <v>-1.4107302381286499</v>
      </c>
      <c r="AB380">
        <v>-1.4988236991813999</v>
      </c>
      <c r="AC380">
        <v>1.42236659638262</v>
      </c>
      <c r="AD380" s="10">
        <v>0.88519890020913194</v>
      </c>
      <c r="AE380" s="8">
        <v>0</v>
      </c>
      <c r="AF380">
        <v>0</v>
      </c>
      <c r="AG380">
        <v>0</v>
      </c>
      <c r="AH380">
        <v>0</v>
      </c>
      <c r="AI380">
        <v>0</v>
      </c>
      <c r="AJ380">
        <v>0</v>
      </c>
      <c r="AK380">
        <v>0</v>
      </c>
      <c r="AL380">
        <v>0</v>
      </c>
      <c r="AM380">
        <v>0</v>
      </c>
      <c r="AN380">
        <v>0</v>
      </c>
      <c r="AO380">
        <v>0</v>
      </c>
      <c r="AP380">
        <v>0</v>
      </c>
      <c r="AQ380">
        <v>0</v>
      </c>
      <c r="AR380">
        <v>0</v>
      </c>
      <c r="AS380">
        <v>1</v>
      </c>
      <c r="AT380">
        <v>0</v>
      </c>
      <c r="AU380">
        <v>0</v>
      </c>
      <c r="AV380">
        <v>0</v>
      </c>
      <c r="AW380">
        <v>0</v>
      </c>
      <c r="AX380">
        <v>0</v>
      </c>
      <c r="AY380">
        <v>0</v>
      </c>
      <c r="AZ380">
        <v>1</v>
      </c>
      <c r="BA380">
        <v>1</v>
      </c>
      <c r="BB380">
        <v>0</v>
      </c>
      <c r="BC380">
        <v>1</v>
      </c>
      <c r="BD380">
        <v>0</v>
      </c>
      <c r="BE380">
        <v>0</v>
      </c>
      <c r="BF380">
        <v>1</v>
      </c>
      <c r="BG380">
        <v>1</v>
      </c>
      <c r="BH380">
        <v>0</v>
      </c>
      <c r="BI380">
        <v>0</v>
      </c>
      <c r="BJ380">
        <v>0</v>
      </c>
      <c r="BK380">
        <v>0</v>
      </c>
      <c r="BL380">
        <v>0</v>
      </c>
      <c r="BM380">
        <v>0</v>
      </c>
      <c r="BN380">
        <v>0</v>
      </c>
      <c r="BO380">
        <v>0</v>
      </c>
      <c r="BP380">
        <v>1</v>
      </c>
      <c r="BQ380">
        <v>0</v>
      </c>
      <c r="BR380">
        <v>0</v>
      </c>
      <c r="BS380">
        <v>0</v>
      </c>
      <c r="BT380" s="10">
        <v>1</v>
      </c>
      <c r="BU380">
        <v>-4.2648743800000002</v>
      </c>
      <c r="BV380">
        <v>0.17994256</v>
      </c>
      <c r="BW380">
        <v>2.5512239999999999E-2</v>
      </c>
      <c r="BX380">
        <v>1.7140852600000001</v>
      </c>
      <c r="BY380">
        <v>1.2451467300000001</v>
      </c>
      <c r="BZ380">
        <v>4.38303536</v>
      </c>
      <c r="CA380">
        <v>1.0542348399999999</v>
      </c>
      <c r="CB380">
        <v>2.36271349</v>
      </c>
      <c r="CC380">
        <v>0</v>
      </c>
      <c r="CD380">
        <v>1.26633956</v>
      </c>
      <c r="CE380">
        <v>1.2966537600000001</v>
      </c>
      <c r="CF380">
        <v>-0.34830556000000001</v>
      </c>
      <c r="CG380">
        <v>0.60595251999999999</v>
      </c>
      <c r="CH380">
        <v>-0.27080598</v>
      </c>
      <c r="CI380">
        <v>0.69837139000000004</v>
      </c>
      <c r="CJ380">
        <v>2.3914729999999999E-2</v>
      </c>
      <c r="CK380">
        <v>-0.35324707</v>
      </c>
      <c r="CL380">
        <v>-4.8291489999999999E-2</v>
      </c>
      <c r="CM380">
        <v>0.58076517999999999</v>
      </c>
      <c r="CN380">
        <v>0.72541518999999999</v>
      </c>
      <c r="CO380">
        <v>-0.20022939000000001</v>
      </c>
      <c r="CP380">
        <v>-0.43475793000000001</v>
      </c>
      <c r="CQ380">
        <v>0.34422587999999998</v>
      </c>
      <c r="CR380">
        <v>-0.48495226000000002</v>
      </c>
      <c r="CS380">
        <v>0.18250256000000001</v>
      </c>
      <c r="CT380">
        <v>-0.16623276000000001</v>
      </c>
      <c r="CU380">
        <v>-9.4743999999999995E-2</v>
      </c>
      <c r="CV380">
        <v>-1.1689752</v>
      </c>
      <c r="CW380">
        <v>-0.52188942000000005</v>
      </c>
      <c r="CX380">
        <v>0.65815442999999996</v>
      </c>
      <c r="CY380">
        <v>9.3649330000000003E-2</v>
      </c>
      <c r="CZ380">
        <v>-0.16819777</v>
      </c>
      <c r="DA380">
        <v>-0.25450494000000001</v>
      </c>
      <c r="DB380">
        <v>0.25513289</v>
      </c>
      <c r="DC380">
        <v>2.5920289999999999E-2</v>
      </c>
      <c r="DD380">
        <v>-2.5292350000000002E-2</v>
      </c>
      <c r="DE380">
        <v>0.26950531</v>
      </c>
      <c r="DF380">
        <v>-0.26887736000000001</v>
      </c>
      <c r="DG380">
        <v>0.1029841</v>
      </c>
      <c r="DH380">
        <v>-0.10235616</v>
      </c>
      <c r="DI380">
        <v>-0.19042195000000001</v>
      </c>
      <c r="DJ380">
        <v>7.7531719999999998E-2</v>
      </c>
      <c r="DK380">
        <v>-0.19522661999999999</v>
      </c>
      <c r="DL380">
        <v>-0.13095082</v>
      </c>
      <c r="DM380">
        <v>-6.0513240000000003E-2</v>
      </c>
      <c r="DN380">
        <v>0.50020885000000004</v>
      </c>
      <c r="DO380">
        <v>0.35778246000000002</v>
      </c>
      <c r="DP380">
        <v>-0.64273818000000005</v>
      </c>
      <c r="DQ380">
        <v>0.94671483000000001</v>
      </c>
      <c r="DR380">
        <v>-0.66113116000000005</v>
      </c>
      <c r="DS380">
        <v>7.7932630000000003E-2</v>
      </c>
      <c r="DT380">
        <v>-0.79014932000000004</v>
      </c>
      <c r="DU380">
        <v>1.3610861400000001</v>
      </c>
      <c r="DV380" s="10">
        <v>-0.64824150000000003</v>
      </c>
      <c r="DW380" s="8" t="s">
        <v>2117</v>
      </c>
      <c r="DX380" t="s">
        <v>2118</v>
      </c>
      <c r="DY380" s="10" t="s">
        <v>242</v>
      </c>
      <c r="DZ380" s="20">
        <v>36179</v>
      </c>
      <c r="EA380" s="21">
        <v>39209</v>
      </c>
      <c r="EB380" t="s">
        <v>2119</v>
      </c>
      <c r="EC380" s="22">
        <v>44056</v>
      </c>
      <c r="ED380" t="b">
        <f t="shared" si="16"/>
        <v>0</v>
      </c>
    </row>
    <row r="381" spans="1:134" x14ac:dyDescent="0.2">
      <c r="A381" s="8" t="s">
        <v>2120</v>
      </c>
      <c r="B381" s="8" t="s">
        <v>168</v>
      </c>
      <c r="C381" s="8" t="s">
        <v>399</v>
      </c>
      <c r="D381" s="2" t="s">
        <v>2121</v>
      </c>
      <c r="E381" s="4">
        <v>0.49610436413229198</v>
      </c>
      <c r="F381" s="28" t="b">
        <v>0</v>
      </c>
      <c r="G381" s="29">
        <f t="shared" si="17"/>
        <v>7.6046649032819374E-5</v>
      </c>
      <c r="H381" s="5" t="b">
        <f t="shared" si="15"/>
        <v>0</v>
      </c>
      <c r="I381" s="8">
        <v>69</v>
      </c>
      <c r="J381">
        <v>1</v>
      </c>
      <c r="K381">
        <v>19</v>
      </c>
      <c r="L381">
        <v>512</v>
      </c>
      <c r="M381">
        <v>3</v>
      </c>
      <c r="N381">
        <v>5</v>
      </c>
      <c r="O381">
        <v>63.818848732812697</v>
      </c>
      <c r="P381">
        <v>1</v>
      </c>
      <c r="Q381">
        <v>2</v>
      </c>
      <c r="R381">
        <v>3</v>
      </c>
      <c r="S381" s="10">
        <v>78</v>
      </c>
      <c r="T381" s="8">
        <v>1.48046563654304</v>
      </c>
      <c r="U381">
        <v>7.5957643648752104E-3</v>
      </c>
      <c r="V381">
        <v>-1.03137728776702</v>
      </c>
      <c r="W381">
        <v>-1.1497865589635601</v>
      </c>
      <c r="X381">
        <v>-0.60931127360194304</v>
      </c>
      <c r="Y381">
        <v>1.38181348148064</v>
      </c>
      <c r="Z381">
        <v>0.45920620176749999</v>
      </c>
      <c r="AA381">
        <v>-1.4107302381286499</v>
      </c>
      <c r="AB381">
        <v>-0.772121299578298</v>
      </c>
      <c r="AC381">
        <v>1.7560081436822399E-2</v>
      </c>
      <c r="AD381" s="10">
        <v>0.71258241753580998</v>
      </c>
      <c r="AE381" s="8">
        <v>0</v>
      </c>
      <c r="AF381">
        <v>0</v>
      </c>
      <c r="AG381">
        <v>0</v>
      </c>
      <c r="AH381">
        <v>0</v>
      </c>
      <c r="AI381">
        <v>0</v>
      </c>
      <c r="AJ381">
        <v>0</v>
      </c>
      <c r="AK381">
        <v>0</v>
      </c>
      <c r="AL381">
        <v>0</v>
      </c>
      <c r="AM381">
        <v>0</v>
      </c>
      <c r="AN381">
        <v>0</v>
      </c>
      <c r="AO381">
        <v>0</v>
      </c>
      <c r="AP381">
        <v>0</v>
      </c>
      <c r="AQ381">
        <v>0</v>
      </c>
      <c r="AR381">
        <v>0</v>
      </c>
      <c r="AS381">
        <v>0</v>
      </c>
      <c r="AT381">
        <v>0</v>
      </c>
      <c r="AU381">
        <v>1</v>
      </c>
      <c r="AV381">
        <v>0</v>
      </c>
      <c r="AW381">
        <v>0</v>
      </c>
      <c r="AX381">
        <v>0</v>
      </c>
      <c r="AY381">
        <v>1</v>
      </c>
      <c r="AZ381">
        <v>0</v>
      </c>
      <c r="BA381">
        <v>1</v>
      </c>
      <c r="BB381">
        <v>0</v>
      </c>
      <c r="BC381">
        <v>0</v>
      </c>
      <c r="BD381">
        <v>1</v>
      </c>
      <c r="BE381">
        <v>0</v>
      </c>
      <c r="BF381">
        <v>1</v>
      </c>
      <c r="BG381">
        <v>0</v>
      </c>
      <c r="BH381">
        <v>0</v>
      </c>
      <c r="BI381">
        <v>0</v>
      </c>
      <c r="BJ381">
        <v>1</v>
      </c>
      <c r="BK381">
        <v>0</v>
      </c>
      <c r="BL381">
        <v>0</v>
      </c>
      <c r="BM381">
        <v>0</v>
      </c>
      <c r="BN381">
        <v>0</v>
      </c>
      <c r="BO381">
        <v>1</v>
      </c>
      <c r="BP381">
        <v>0</v>
      </c>
      <c r="BQ381">
        <v>0</v>
      </c>
      <c r="BR381">
        <v>0</v>
      </c>
      <c r="BS381">
        <v>0</v>
      </c>
      <c r="BT381" s="10">
        <v>1</v>
      </c>
      <c r="BU381">
        <v>-4.2648743800000002</v>
      </c>
      <c r="BV381">
        <v>0.17994256</v>
      </c>
      <c r="BW381">
        <v>2.5512239999999999E-2</v>
      </c>
      <c r="BX381">
        <v>1.7140852600000001</v>
      </c>
      <c r="BY381">
        <v>1.2451467300000001</v>
      </c>
      <c r="BZ381">
        <v>4.38303536</v>
      </c>
      <c r="CA381">
        <v>1.0542348399999999</v>
      </c>
      <c r="CB381">
        <v>2.36271349</v>
      </c>
      <c r="CC381">
        <v>0</v>
      </c>
      <c r="CD381">
        <v>1.26633956</v>
      </c>
      <c r="CE381">
        <v>1.2966537600000001</v>
      </c>
      <c r="CF381">
        <v>-0.34830556000000001</v>
      </c>
      <c r="CG381">
        <v>0.60595251999999999</v>
      </c>
      <c r="CH381">
        <v>-0.27080598</v>
      </c>
      <c r="CI381">
        <v>0.69837139000000004</v>
      </c>
      <c r="CJ381">
        <v>2.3914729999999999E-2</v>
      </c>
      <c r="CK381">
        <v>-0.35324707</v>
      </c>
      <c r="CL381">
        <v>-4.8291489999999999E-2</v>
      </c>
      <c r="CM381">
        <v>0.58076517999999999</v>
      </c>
      <c r="CN381">
        <v>0.72541518999999999</v>
      </c>
      <c r="CO381">
        <v>-0.20022939000000001</v>
      </c>
      <c r="CP381">
        <v>-0.43475793000000001</v>
      </c>
      <c r="CQ381">
        <v>0.34422587999999998</v>
      </c>
      <c r="CR381">
        <v>-0.48495226000000002</v>
      </c>
      <c r="CS381">
        <v>0.18250256000000001</v>
      </c>
      <c r="CT381">
        <v>-0.16623276000000001</v>
      </c>
      <c r="CU381">
        <v>-9.4743999999999995E-2</v>
      </c>
      <c r="CV381">
        <v>-1.1689752</v>
      </c>
      <c r="CW381">
        <v>-0.52188942000000005</v>
      </c>
      <c r="CX381">
        <v>0.65815442999999996</v>
      </c>
      <c r="CY381">
        <v>9.3649330000000003E-2</v>
      </c>
      <c r="CZ381">
        <v>-0.16819777</v>
      </c>
      <c r="DA381">
        <v>-0.25450494000000001</v>
      </c>
      <c r="DB381">
        <v>0.25513289</v>
      </c>
      <c r="DC381">
        <v>2.5920289999999999E-2</v>
      </c>
      <c r="DD381">
        <v>-2.5292350000000002E-2</v>
      </c>
      <c r="DE381">
        <v>0.26950531</v>
      </c>
      <c r="DF381">
        <v>-0.26887736000000001</v>
      </c>
      <c r="DG381">
        <v>0.1029841</v>
      </c>
      <c r="DH381">
        <v>-0.10235616</v>
      </c>
      <c r="DI381">
        <v>-0.19042195000000001</v>
      </c>
      <c r="DJ381">
        <v>7.7531719999999998E-2</v>
      </c>
      <c r="DK381">
        <v>-0.19522661999999999</v>
      </c>
      <c r="DL381">
        <v>-0.13095082</v>
      </c>
      <c r="DM381">
        <v>-6.0513240000000003E-2</v>
      </c>
      <c r="DN381">
        <v>0.50020885000000004</v>
      </c>
      <c r="DO381">
        <v>0.35778246000000002</v>
      </c>
      <c r="DP381">
        <v>-0.64273818000000005</v>
      </c>
      <c r="DQ381">
        <v>0.94671483000000001</v>
      </c>
      <c r="DR381">
        <v>-0.66113116000000005</v>
      </c>
      <c r="DS381">
        <v>7.7932630000000003E-2</v>
      </c>
      <c r="DT381">
        <v>-0.79014932000000004</v>
      </c>
      <c r="DU381">
        <v>1.3610861400000001</v>
      </c>
      <c r="DV381" s="10">
        <v>-0.64824150000000003</v>
      </c>
      <c r="DW381" s="8" t="s">
        <v>2122</v>
      </c>
      <c r="DX381" t="s">
        <v>2123</v>
      </c>
      <c r="DY381" s="10" t="s">
        <v>555</v>
      </c>
      <c r="DZ381" s="20">
        <v>36554</v>
      </c>
      <c r="EA381" s="21">
        <v>38576</v>
      </c>
      <c r="EB381" t="s">
        <v>2124</v>
      </c>
      <c r="EC381" s="22">
        <v>45010</v>
      </c>
      <c r="ED381" t="b">
        <f t="shared" si="16"/>
        <v>1</v>
      </c>
    </row>
    <row r="382" spans="1:134" x14ac:dyDescent="0.2">
      <c r="A382" s="8" t="s">
        <v>2125</v>
      </c>
      <c r="B382" s="8" t="s">
        <v>127</v>
      </c>
      <c r="C382" s="8" t="s">
        <v>147</v>
      </c>
      <c r="D382" s="2" t="s">
        <v>2126</v>
      </c>
      <c r="E382" s="4">
        <v>0.65187726596086704</v>
      </c>
      <c r="F382" s="28" t="b">
        <v>1</v>
      </c>
      <c r="G382" s="29">
        <f t="shared" si="17"/>
        <v>4.6760583831939806E-4</v>
      </c>
      <c r="H382" s="5" t="b">
        <f t="shared" si="15"/>
        <v>0</v>
      </c>
      <c r="I382" s="8">
        <v>54</v>
      </c>
      <c r="J382">
        <v>1</v>
      </c>
      <c r="K382">
        <v>24</v>
      </c>
      <c r="L382">
        <v>1793</v>
      </c>
      <c r="M382">
        <v>2</v>
      </c>
      <c r="N382">
        <v>2</v>
      </c>
      <c r="O382">
        <v>50.938632980433603</v>
      </c>
      <c r="P382">
        <v>5</v>
      </c>
      <c r="Q382">
        <v>4</v>
      </c>
      <c r="R382">
        <v>1</v>
      </c>
      <c r="S382" s="10">
        <v>73.2</v>
      </c>
      <c r="T382" s="8">
        <v>7.1393012929740499E-2</v>
      </c>
      <c r="U382">
        <v>7.5957643648752104E-3</v>
      </c>
      <c r="V382">
        <v>-0.38535330545132002</v>
      </c>
      <c r="W382">
        <v>0.34354114598807201</v>
      </c>
      <c r="X382">
        <v>-0.92748948436013701</v>
      </c>
      <c r="Y382">
        <v>-0.70788554533318204</v>
      </c>
      <c r="Z382">
        <v>1.5989020202384501E-2</v>
      </c>
      <c r="AA382">
        <v>1.4284752725705201</v>
      </c>
      <c r="AB382">
        <v>0.68128349962791002</v>
      </c>
      <c r="AC382">
        <v>-1.38724643350897</v>
      </c>
      <c r="AD382" s="10">
        <v>-0.323116478504127</v>
      </c>
      <c r="AE382" s="8">
        <v>0</v>
      </c>
      <c r="AF382">
        <v>0</v>
      </c>
      <c r="AG382">
        <v>0</v>
      </c>
      <c r="AH382">
        <v>0</v>
      </c>
      <c r="AI382">
        <v>0</v>
      </c>
      <c r="AJ382">
        <v>0</v>
      </c>
      <c r="AK382">
        <v>0</v>
      </c>
      <c r="AL382">
        <v>0</v>
      </c>
      <c r="AM382">
        <v>0</v>
      </c>
      <c r="AN382">
        <v>0</v>
      </c>
      <c r="AO382">
        <v>0</v>
      </c>
      <c r="AP382">
        <v>0</v>
      </c>
      <c r="AQ382">
        <v>0</v>
      </c>
      <c r="AR382">
        <v>0</v>
      </c>
      <c r="AS382">
        <v>0</v>
      </c>
      <c r="AT382">
        <v>0</v>
      </c>
      <c r="AU382">
        <v>0</v>
      </c>
      <c r="AV382">
        <v>0</v>
      </c>
      <c r="AW382">
        <v>1</v>
      </c>
      <c r="AX382">
        <v>0</v>
      </c>
      <c r="AY382">
        <v>1</v>
      </c>
      <c r="AZ382">
        <v>0</v>
      </c>
      <c r="BA382">
        <v>1</v>
      </c>
      <c r="BB382">
        <v>0</v>
      </c>
      <c r="BC382">
        <v>1</v>
      </c>
      <c r="BD382">
        <v>0</v>
      </c>
      <c r="BE382">
        <v>1</v>
      </c>
      <c r="BF382">
        <v>0</v>
      </c>
      <c r="BG382">
        <v>0</v>
      </c>
      <c r="BH382">
        <v>0</v>
      </c>
      <c r="BI382">
        <v>0</v>
      </c>
      <c r="BJ382">
        <v>1</v>
      </c>
      <c r="BK382">
        <v>0</v>
      </c>
      <c r="BL382">
        <v>0</v>
      </c>
      <c r="BM382">
        <v>0</v>
      </c>
      <c r="BN382">
        <v>0</v>
      </c>
      <c r="BO382">
        <v>1</v>
      </c>
      <c r="BP382">
        <v>0</v>
      </c>
      <c r="BQ382">
        <v>0</v>
      </c>
      <c r="BR382">
        <v>0</v>
      </c>
      <c r="BS382">
        <v>1</v>
      </c>
      <c r="BT382" s="10">
        <v>0</v>
      </c>
      <c r="BU382">
        <v>-4.2648743800000002</v>
      </c>
      <c r="BV382">
        <v>0.17994256</v>
      </c>
      <c r="BW382">
        <v>2.5512239999999999E-2</v>
      </c>
      <c r="BX382">
        <v>1.7140852600000001</v>
      </c>
      <c r="BY382">
        <v>1.2451467300000001</v>
      </c>
      <c r="BZ382">
        <v>4.38303536</v>
      </c>
      <c r="CA382">
        <v>1.0542348399999999</v>
      </c>
      <c r="CB382">
        <v>2.36271349</v>
      </c>
      <c r="CC382">
        <v>0</v>
      </c>
      <c r="CD382">
        <v>1.26633956</v>
      </c>
      <c r="CE382">
        <v>1.2966537600000001</v>
      </c>
      <c r="CF382">
        <v>-0.34830556000000001</v>
      </c>
      <c r="CG382">
        <v>0.60595251999999999</v>
      </c>
      <c r="CH382">
        <v>-0.27080598</v>
      </c>
      <c r="CI382">
        <v>0.69837139000000004</v>
      </c>
      <c r="CJ382">
        <v>2.3914729999999999E-2</v>
      </c>
      <c r="CK382">
        <v>-0.35324707</v>
      </c>
      <c r="CL382">
        <v>-4.8291489999999999E-2</v>
      </c>
      <c r="CM382">
        <v>0.58076517999999999</v>
      </c>
      <c r="CN382">
        <v>0.72541518999999999</v>
      </c>
      <c r="CO382">
        <v>-0.20022939000000001</v>
      </c>
      <c r="CP382">
        <v>-0.43475793000000001</v>
      </c>
      <c r="CQ382">
        <v>0.34422587999999998</v>
      </c>
      <c r="CR382">
        <v>-0.48495226000000002</v>
      </c>
      <c r="CS382">
        <v>0.18250256000000001</v>
      </c>
      <c r="CT382">
        <v>-0.16623276000000001</v>
      </c>
      <c r="CU382">
        <v>-9.4743999999999995E-2</v>
      </c>
      <c r="CV382">
        <v>-1.1689752</v>
      </c>
      <c r="CW382">
        <v>-0.52188942000000005</v>
      </c>
      <c r="CX382">
        <v>0.65815442999999996</v>
      </c>
      <c r="CY382">
        <v>9.3649330000000003E-2</v>
      </c>
      <c r="CZ382">
        <v>-0.16819777</v>
      </c>
      <c r="DA382">
        <v>-0.25450494000000001</v>
      </c>
      <c r="DB382">
        <v>0.25513289</v>
      </c>
      <c r="DC382">
        <v>2.5920289999999999E-2</v>
      </c>
      <c r="DD382">
        <v>-2.5292350000000002E-2</v>
      </c>
      <c r="DE382">
        <v>0.26950531</v>
      </c>
      <c r="DF382">
        <v>-0.26887736000000001</v>
      </c>
      <c r="DG382">
        <v>0.1029841</v>
      </c>
      <c r="DH382">
        <v>-0.10235616</v>
      </c>
      <c r="DI382">
        <v>-0.19042195000000001</v>
      </c>
      <c r="DJ382">
        <v>7.7531719999999998E-2</v>
      </c>
      <c r="DK382">
        <v>-0.19522661999999999</v>
      </c>
      <c r="DL382">
        <v>-0.13095082</v>
      </c>
      <c r="DM382">
        <v>-6.0513240000000003E-2</v>
      </c>
      <c r="DN382">
        <v>0.50020885000000004</v>
      </c>
      <c r="DO382">
        <v>0.35778246000000002</v>
      </c>
      <c r="DP382">
        <v>-0.64273818000000005</v>
      </c>
      <c r="DQ382">
        <v>0.94671483000000001</v>
      </c>
      <c r="DR382">
        <v>-0.66113116000000005</v>
      </c>
      <c r="DS382">
        <v>7.7932630000000003E-2</v>
      </c>
      <c r="DT382">
        <v>-0.79014932000000004</v>
      </c>
      <c r="DU382">
        <v>1.3610861400000001</v>
      </c>
      <c r="DV382" s="10">
        <v>-0.64824150000000003</v>
      </c>
      <c r="DW382" s="8" t="s">
        <v>2127</v>
      </c>
      <c r="DX382" t="s">
        <v>2128</v>
      </c>
      <c r="DY382" s="10" t="s">
        <v>2129</v>
      </c>
      <c r="DZ382" s="20">
        <v>37280</v>
      </c>
      <c r="EA382" s="21">
        <v>39375</v>
      </c>
      <c r="EB382" t="s">
        <v>2130</v>
      </c>
      <c r="EC382" s="22">
        <v>44280</v>
      </c>
      <c r="ED382" t="b">
        <f t="shared" si="16"/>
        <v>0</v>
      </c>
    </row>
    <row r="383" spans="1:134" x14ac:dyDescent="0.2">
      <c r="A383" s="8" t="s">
        <v>2131</v>
      </c>
      <c r="B383" s="8" t="s">
        <v>168</v>
      </c>
      <c r="C383" s="8" t="s">
        <v>202</v>
      </c>
      <c r="D383" s="2" t="s">
        <v>2132</v>
      </c>
      <c r="E383" s="4">
        <v>0.357396573776886</v>
      </c>
      <c r="F383" s="28" t="b">
        <v>0</v>
      </c>
      <c r="G383" s="29">
        <f t="shared" si="17"/>
        <v>7.6014201310131103E-5</v>
      </c>
      <c r="H383" s="5" t="b">
        <f t="shared" si="15"/>
        <v>0</v>
      </c>
      <c r="I383" s="8">
        <v>54</v>
      </c>
      <c r="J383">
        <v>0</v>
      </c>
      <c r="K383">
        <v>36</v>
      </c>
      <c r="L383">
        <v>1294</v>
      </c>
      <c r="M383">
        <v>6</v>
      </c>
      <c r="N383">
        <v>1</v>
      </c>
      <c r="O383">
        <v>20.364953555109899</v>
      </c>
      <c r="P383">
        <v>2</v>
      </c>
      <c r="Q383">
        <v>1</v>
      </c>
      <c r="R383">
        <v>1</v>
      </c>
      <c r="S383" s="10">
        <v>76.5</v>
      </c>
      <c r="T383" s="8">
        <v>7.1393012929740499E-2</v>
      </c>
      <c r="U383">
        <v>-1.00517281761849</v>
      </c>
      <c r="V383">
        <v>1.1651042521063699</v>
      </c>
      <c r="W383">
        <v>-0.23816886554265601</v>
      </c>
      <c r="X383">
        <v>0.34522335867264098</v>
      </c>
      <c r="Y383">
        <v>-1.4044518876044501</v>
      </c>
      <c r="Z383">
        <v>-1.0360725512401801</v>
      </c>
      <c r="AA383">
        <v>-0.70092886045385905</v>
      </c>
      <c r="AB383">
        <v>-1.4988236991813999</v>
      </c>
      <c r="AC383">
        <v>-1.38724643350897</v>
      </c>
      <c r="AD383" s="10">
        <v>0.38892651252332899</v>
      </c>
      <c r="AE383" s="8">
        <v>0</v>
      </c>
      <c r="AF383">
        <v>0</v>
      </c>
      <c r="AG383">
        <v>0</v>
      </c>
      <c r="AH383">
        <v>0</v>
      </c>
      <c r="AI383">
        <v>0</v>
      </c>
      <c r="AJ383">
        <v>0</v>
      </c>
      <c r="AK383">
        <v>0</v>
      </c>
      <c r="AL383">
        <v>0</v>
      </c>
      <c r="AM383">
        <v>0</v>
      </c>
      <c r="AN383">
        <v>0</v>
      </c>
      <c r="AO383">
        <v>0</v>
      </c>
      <c r="AP383">
        <v>0</v>
      </c>
      <c r="AQ383">
        <v>0</v>
      </c>
      <c r="AR383">
        <v>0</v>
      </c>
      <c r="AS383">
        <v>0</v>
      </c>
      <c r="AT383">
        <v>0</v>
      </c>
      <c r="AU383">
        <v>1</v>
      </c>
      <c r="AV383">
        <v>0</v>
      </c>
      <c r="AW383">
        <v>0</v>
      </c>
      <c r="AX383">
        <v>0</v>
      </c>
      <c r="AY383">
        <v>1</v>
      </c>
      <c r="AZ383">
        <v>0</v>
      </c>
      <c r="BA383">
        <v>0</v>
      </c>
      <c r="BB383">
        <v>1</v>
      </c>
      <c r="BC383">
        <v>0</v>
      </c>
      <c r="BD383">
        <v>1</v>
      </c>
      <c r="BE383">
        <v>0</v>
      </c>
      <c r="BF383">
        <v>1</v>
      </c>
      <c r="BG383">
        <v>0</v>
      </c>
      <c r="BH383">
        <v>1</v>
      </c>
      <c r="BI383">
        <v>0</v>
      </c>
      <c r="BJ383">
        <v>0</v>
      </c>
      <c r="BK383">
        <v>0</v>
      </c>
      <c r="BL383">
        <v>0</v>
      </c>
      <c r="BM383">
        <v>1</v>
      </c>
      <c r="BN383">
        <v>0</v>
      </c>
      <c r="BO383">
        <v>0</v>
      </c>
      <c r="BP383">
        <v>0</v>
      </c>
      <c r="BQ383">
        <v>1</v>
      </c>
      <c r="BR383">
        <v>0</v>
      </c>
      <c r="BS383">
        <v>0</v>
      </c>
      <c r="BT383" s="10">
        <v>0</v>
      </c>
      <c r="BU383">
        <v>-4.2648743800000002</v>
      </c>
      <c r="BV383">
        <v>0.17994256</v>
      </c>
      <c r="BW383">
        <v>2.5512239999999999E-2</v>
      </c>
      <c r="BX383">
        <v>1.7140852600000001</v>
      </c>
      <c r="BY383">
        <v>1.2451467300000001</v>
      </c>
      <c r="BZ383">
        <v>4.38303536</v>
      </c>
      <c r="CA383">
        <v>1.0542348399999999</v>
      </c>
      <c r="CB383">
        <v>2.36271349</v>
      </c>
      <c r="CC383">
        <v>0</v>
      </c>
      <c r="CD383">
        <v>1.26633956</v>
      </c>
      <c r="CE383">
        <v>1.2966537600000001</v>
      </c>
      <c r="CF383">
        <v>-0.34830556000000001</v>
      </c>
      <c r="CG383">
        <v>0.60595251999999999</v>
      </c>
      <c r="CH383">
        <v>-0.27080598</v>
      </c>
      <c r="CI383">
        <v>0.69837139000000004</v>
      </c>
      <c r="CJ383">
        <v>2.3914729999999999E-2</v>
      </c>
      <c r="CK383">
        <v>-0.35324707</v>
      </c>
      <c r="CL383">
        <v>-4.8291489999999999E-2</v>
      </c>
      <c r="CM383">
        <v>0.58076517999999999</v>
      </c>
      <c r="CN383">
        <v>0.72541518999999999</v>
      </c>
      <c r="CO383">
        <v>-0.20022939000000001</v>
      </c>
      <c r="CP383">
        <v>-0.43475793000000001</v>
      </c>
      <c r="CQ383">
        <v>0.34422587999999998</v>
      </c>
      <c r="CR383">
        <v>-0.48495226000000002</v>
      </c>
      <c r="CS383">
        <v>0.18250256000000001</v>
      </c>
      <c r="CT383">
        <v>-0.16623276000000001</v>
      </c>
      <c r="CU383">
        <v>-9.4743999999999995E-2</v>
      </c>
      <c r="CV383">
        <v>-1.1689752</v>
      </c>
      <c r="CW383">
        <v>-0.52188942000000005</v>
      </c>
      <c r="CX383">
        <v>0.65815442999999996</v>
      </c>
      <c r="CY383">
        <v>9.3649330000000003E-2</v>
      </c>
      <c r="CZ383">
        <v>-0.16819777</v>
      </c>
      <c r="DA383">
        <v>-0.25450494000000001</v>
      </c>
      <c r="DB383">
        <v>0.25513289</v>
      </c>
      <c r="DC383">
        <v>2.5920289999999999E-2</v>
      </c>
      <c r="DD383">
        <v>-2.5292350000000002E-2</v>
      </c>
      <c r="DE383">
        <v>0.26950531</v>
      </c>
      <c r="DF383">
        <v>-0.26887736000000001</v>
      </c>
      <c r="DG383">
        <v>0.1029841</v>
      </c>
      <c r="DH383">
        <v>-0.10235616</v>
      </c>
      <c r="DI383">
        <v>-0.19042195000000001</v>
      </c>
      <c r="DJ383">
        <v>7.7531719999999998E-2</v>
      </c>
      <c r="DK383">
        <v>-0.19522661999999999</v>
      </c>
      <c r="DL383">
        <v>-0.13095082</v>
      </c>
      <c r="DM383">
        <v>-6.0513240000000003E-2</v>
      </c>
      <c r="DN383">
        <v>0.50020885000000004</v>
      </c>
      <c r="DO383">
        <v>0.35778246000000002</v>
      </c>
      <c r="DP383">
        <v>-0.64273818000000005</v>
      </c>
      <c r="DQ383">
        <v>0.94671483000000001</v>
      </c>
      <c r="DR383">
        <v>-0.66113116000000005</v>
      </c>
      <c r="DS383">
        <v>7.7932630000000003E-2</v>
      </c>
      <c r="DT383">
        <v>-0.79014932000000004</v>
      </c>
      <c r="DU383">
        <v>1.3610861400000001</v>
      </c>
      <c r="DV383" s="10">
        <v>-0.64824150000000003</v>
      </c>
      <c r="DW383" s="8" t="s">
        <v>2133</v>
      </c>
      <c r="DX383" t="s">
        <v>2134</v>
      </c>
      <c r="DY383" s="10" t="s">
        <v>1197</v>
      </c>
      <c r="DZ383" s="20">
        <v>38088</v>
      </c>
      <c r="EA383" s="21">
        <v>38732</v>
      </c>
      <c r="EB383" t="s">
        <v>2135</v>
      </c>
      <c r="EC383" s="22">
        <v>43973</v>
      </c>
      <c r="ED383" t="b">
        <f t="shared" si="16"/>
        <v>1</v>
      </c>
    </row>
    <row r="384" spans="1:134" x14ac:dyDescent="0.2">
      <c r="A384" s="8" t="s">
        <v>2136</v>
      </c>
      <c r="B384" s="8" t="s">
        <v>119</v>
      </c>
      <c r="C384" s="8" t="s">
        <v>188</v>
      </c>
      <c r="D384" s="2" t="s">
        <v>2137</v>
      </c>
      <c r="E384" s="4">
        <v>0.40152669539512098</v>
      </c>
      <c r="F384" s="28" t="b">
        <v>0</v>
      </c>
      <c r="G384" s="29">
        <f t="shared" si="17"/>
        <v>1.3088738098249644E-2</v>
      </c>
      <c r="H384" s="5" t="b">
        <f t="shared" si="15"/>
        <v>0</v>
      </c>
      <c r="I384" s="8">
        <v>60</v>
      </c>
      <c r="J384">
        <v>1</v>
      </c>
      <c r="K384">
        <v>32</v>
      </c>
      <c r="L384">
        <v>2690</v>
      </c>
      <c r="M384">
        <v>6</v>
      </c>
      <c r="N384">
        <v>2</v>
      </c>
      <c r="O384">
        <v>7.4300143642274596</v>
      </c>
      <c r="P384">
        <v>4</v>
      </c>
      <c r="Q384">
        <v>3</v>
      </c>
      <c r="R384">
        <v>3</v>
      </c>
      <c r="S384" s="10">
        <v>75.099999999999994</v>
      </c>
      <c r="T384" s="8">
        <v>0.63502206237506098</v>
      </c>
      <c r="U384">
        <v>7.5957643648752104E-3</v>
      </c>
      <c r="V384">
        <v>0.64828506625381199</v>
      </c>
      <c r="W384">
        <v>1.38922026491205</v>
      </c>
      <c r="X384">
        <v>0.34522335867264098</v>
      </c>
      <c r="Y384">
        <v>-0.70788554533318204</v>
      </c>
      <c r="Z384">
        <v>-1.48117280438153</v>
      </c>
      <c r="AA384">
        <v>0.71867389489572897</v>
      </c>
      <c r="AB384">
        <v>-4.5418899975194001E-2</v>
      </c>
      <c r="AC384">
        <v>1.7560081436822399E-2</v>
      </c>
      <c r="AD384" s="10">
        <v>8.6847667845013299E-2</v>
      </c>
      <c r="AE384" s="8">
        <v>0</v>
      </c>
      <c r="AF384">
        <v>0</v>
      </c>
      <c r="AG384">
        <v>0</v>
      </c>
      <c r="AH384">
        <v>0</v>
      </c>
      <c r="AI384">
        <v>0</v>
      </c>
      <c r="AJ384">
        <v>0</v>
      </c>
      <c r="AK384">
        <v>0</v>
      </c>
      <c r="AL384">
        <v>0</v>
      </c>
      <c r="AM384">
        <v>0</v>
      </c>
      <c r="AN384">
        <v>0</v>
      </c>
      <c r="AO384">
        <v>1</v>
      </c>
      <c r="AP384">
        <v>0</v>
      </c>
      <c r="AQ384">
        <v>0</v>
      </c>
      <c r="AR384">
        <v>0</v>
      </c>
      <c r="AS384">
        <v>0</v>
      </c>
      <c r="AT384">
        <v>0</v>
      </c>
      <c r="AU384">
        <v>0</v>
      </c>
      <c r="AV384">
        <v>0</v>
      </c>
      <c r="AW384">
        <v>0</v>
      </c>
      <c r="AX384">
        <v>0</v>
      </c>
      <c r="AY384">
        <v>0</v>
      </c>
      <c r="AZ384">
        <v>1</v>
      </c>
      <c r="BA384">
        <v>1</v>
      </c>
      <c r="BB384">
        <v>0</v>
      </c>
      <c r="BC384">
        <v>1</v>
      </c>
      <c r="BD384">
        <v>0</v>
      </c>
      <c r="BE384">
        <v>1</v>
      </c>
      <c r="BF384">
        <v>0</v>
      </c>
      <c r="BG384">
        <v>0</v>
      </c>
      <c r="BH384">
        <v>1</v>
      </c>
      <c r="BI384">
        <v>0</v>
      </c>
      <c r="BJ384">
        <v>0</v>
      </c>
      <c r="BK384">
        <v>0</v>
      </c>
      <c r="BL384">
        <v>0</v>
      </c>
      <c r="BM384">
        <v>0</v>
      </c>
      <c r="BN384">
        <v>1</v>
      </c>
      <c r="BO384">
        <v>0</v>
      </c>
      <c r="BP384">
        <v>0</v>
      </c>
      <c r="BQ384">
        <v>0</v>
      </c>
      <c r="BR384">
        <v>0</v>
      </c>
      <c r="BS384">
        <v>0</v>
      </c>
      <c r="BT384" s="10">
        <v>1</v>
      </c>
      <c r="BU384">
        <v>-4.2648743800000002</v>
      </c>
      <c r="BV384">
        <v>0.17994256</v>
      </c>
      <c r="BW384">
        <v>2.5512239999999999E-2</v>
      </c>
      <c r="BX384">
        <v>1.7140852600000001</v>
      </c>
      <c r="BY384">
        <v>1.2451467300000001</v>
      </c>
      <c r="BZ384">
        <v>4.38303536</v>
      </c>
      <c r="CA384">
        <v>1.0542348399999999</v>
      </c>
      <c r="CB384">
        <v>2.36271349</v>
      </c>
      <c r="CC384">
        <v>0</v>
      </c>
      <c r="CD384">
        <v>1.26633956</v>
      </c>
      <c r="CE384">
        <v>1.2966537600000001</v>
      </c>
      <c r="CF384">
        <v>-0.34830556000000001</v>
      </c>
      <c r="CG384">
        <v>0.60595251999999999</v>
      </c>
      <c r="CH384">
        <v>-0.27080598</v>
      </c>
      <c r="CI384">
        <v>0.69837139000000004</v>
      </c>
      <c r="CJ384">
        <v>2.3914729999999999E-2</v>
      </c>
      <c r="CK384">
        <v>-0.35324707</v>
      </c>
      <c r="CL384">
        <v>-4.8291489999999999E-2</v>
      </c>
      <c r="CM384">
        <v>0.58076517999999999</v>
      </c>
      <c r="CN384">
        <v>0.72541518999999999</v>
      </c>
      <c r="CO384">
        <v>-0.20022939000000001</v>
      </c>
      <c r="CP384">
        <v>-0.43475793000000001</v>
      </c>
      <c r="CQ384">
        <v>0.34422587999999998</v>
      </c>
      <c r="CR384">
        <v>-0.48495226000000002</v>
      </c>
      <c r="CS384">
        <v>0.18250256000000001</v>
      </c>
      <c r="CT384">
        <v>-0.16623276000000001</v>
      </c>
      <c r="CU384">
        <v>-9.4743999999999995E-2</v>
      </c>
      <c r="CV384">
        <v>-1.1689752</v>
      </c>
      <c r="CW384">
        <v>-0.52188942000000005</v>
      </c>
      <c r="CX384">
        <v>0.65815442999999996</v>
      </c>
      <c r="CY384">
        <v>9.3649330000000003E-2</v>
      </c>
      <c r="CZ384">
        <v>-0.16819777</v>
      </c>
      <c r="DA384">
        <v>-0.25450494000000001</v>
      </c>
      <c r="DB384">
        <v>0.25513289</v>
      </c>
      <c r="DC384">
        <v>2.5920289999999999E-2</v>
      </c>
      <c r="DD384">
        <v>-2.5292350000000002E-2</v>
      </c>
      <c r="DE384">
        <v>0.26950531</v>
      </c>
      <c r="DF384">
        <v>-0.26887736000000001</v>
      </c>
      <c r="DG384">
        <v>0.1029841</v>
      </c>
      <c r="DH384">
        <v>-0.10235616</v>
      </c>
      <c r="DI384">
        <v>-0.19042195000000001</v>
      </c>
      <c r="DJ384">
        <v>7.7531719999999998E-2</v>
      </c>
      <c r="DK384">
        <v>-0.19522661999999999</v>
      </c>
      <c r="DL384">
        <v>-0.13095082</v>
      </c>
      <c r="DM384">
        <v>-6.0513240000000003E-2</v>
      </c>
      <c r="DN384">
        <v>0.50020885000000004</v>
      </c>
      <c r="DO384">
        <v>0.35778246000000002</v>
      </c>
      <c r="DP384">
        <v>-0.64273818000000005</v>
      </c>
      <c r="DQ384">
        <v>0.94671483000000001</v>
      </c>
      <c r="DR384">
        <v>-0.66113116000000005</v>
      </c>
      <c r="DS384">
        <v>7.7932630000000003E-2</v>
      </c>
      <c r="DT384">
        <v>-0.79014932000000004</v>
      </c>
      <c r="DU384">
        <v>1.3610861400000001</v>
      </c>
      <c r="DV384" s="10">
        <v>-0.64824150000000003</v>
      </c>
      <c r="DW384" s="8" t="s">
        <v>2138</v>
      </c>
      <c r="DX384" t="s">
        <v>2139</v>
      </c>
      <c r="DY384" s="10" t="s">
        <v>231</v>
      </c>
      <c r="DZ384" s="20">
        <v>37795</v>
      </c>
      <c r="EA384" s="21">
        <v>38004</v>
      </c>
      <c r="EB384" t="s">
        <v>2140</v>
      </c>
      <c r="EC384" s="22">
        <v>43989</v>
      </c>
      <c r="ED384" t="b">
        <f t="shared" si="16"/>
        <v>1</v>
      </c>
    </row>
    <row r="385" spans="1:134" x14ac:dyDescent="0.2">
      <c r="A385" s="8" t="s">
        <v>2141</v>
      </c>
      <c r="B385" s="8" t="s">
        <v>127</v>
      </c>
      <c r="C385" s="8" t="s">
        <v>120</v>
      </c>
      <c r="D385" s="2" t="s">
        <v>2142</v>
      </c>
      <c r="E385" s="4">
        <v>0.36863292722526297</v>
      </c>
      <c r="F385" s="28" t="b">
        <v>0</v>
      </c>
      <c r="G385" s="29">
        <f t="shared" si="17"/>
        <v>3.905380354366457E-2</v>
      </c>
      <c r="H385" s="5" t="b">
        <f t="shared" si="15"/>
        <v>0</v>
      </c>
      <c r="I385" s="8">
        <v>64</v>
      </c>
      <c r="J385">
        <v>1</v>
      </c>
      <c r="K385">
        <v>16</v>
      </c>
      <c r="L385">
        <v>453</v>
      </c>
      <c r="M385">
        <v>7</v>
      </c>
      <c r="N385">
        <v>1</v>
      </c>
      <c r="O385">
        <v>88.674796945965198</v>
      </c>
      <c r="P385">
        <v>3</v>
      </c>
      <c r="Q385">
        <v>2</v>
      </c>
      <c r="R385">
        <v>5</v>
      </c>
      <c r="S385" s="10">
        <v>69.8</v>
      </c>
      <c r="T385" s="8">
        <v>1.0107747620052701</v>
      </c>
      <c r="U385">
        <v>7.5957643648752104E-3</v>
      </c>
      <c r="V385">
        <v>-1.4189916771564499</v>
      </c>
      <c r="W385">
        <v>-1.21856589900426</v>
      </c>
      <c r="X385">
        <v>0.66340156943083595</v>
      </c>
      <c r="Y385">
        <v>-1.4044518876044501</v>
      </c>
      <c r="Z385">
        <v>1.3145166658120899</v>
      </c>
      <c r="AA385">
        <v>8.8725172209350497E-3</v>
      </c>
      <c r="AB385">
        <v>-0.772121299578298</v>
      </c>
      <c r="AC385">
        <v>1.42236659638262</v>
      </c>
      <c r="AD385" s="10">
        <v>-1.0567365298657501</v>
      </c>
      <c r="AE385" s="8">
        <v>0</v>
      </c>
      <c r="AF385">
        <v>1</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1</v>
      </c>
      <c r="AZ385">
        <v>0</v>
      </c>
      <c r="BA385">
        <v>0</v>
      </c>
      <c r="BB385">
        <v>1</v>
      </c>
      <c r="BC385">
        <v>1</v>
      </c>
      <c r="BD385">
        <v>0</v>
      </c>
      <c r="BE385">
        <v>1</v>
      </c>
      <c r="BF385">
        <v>0</v>
      </c>
      <c r="BG385">
        <v>0</v>
      </c>
      <c r="BH385">
        <v>0</v>
      </c>
      <c r="BI385">
        <v>1</v>
      </c>
      <c r="BJ385">
        <v>0</v>
      </c>
      <c r="BK385">
        <v>0</v>
      </c>
      <c r="BL385">
        <v>0</v>
      </c>
      <c r="BM385">
        <v>0</v>
      </c>
      <c r="BN385">
        <v>1</v>
      </c>
      <c r="BO385">
        <v>0</v>
      </c>
      <c r="BP385">
        <v>0</v>
      </c>
      <c r="BQ385">
        <v>1</v>
      </c>
      <c r="BR385">
        <v>0</v>
      </c>
      <c r="BS385">
        <v>0</v>
      </c>
      <c r="BT385" s="10">
        <v>0</v>
      </c>
      <c r="BU385">
        <v>-4.2648743800000002</v>
      </c>
      <c r="BV385">
        <v>0.17994256</v>
      </c>
      <c r="BW385">
        <v>2.5512239999999999E-2</v>
      </c>
      <c r="BX385">
        <v>1.7140852600000001</v>
      </c>
      <c r="BY385">
        <v>1.2451467300000001</v>
      </c>
      <c r="BZ385">
        <v>4.38303536</v>
      </c>
      <c r="CA385">
        <v>1.0542348399999999</v>
      </c>
      <c r="CB385">
        <v>2.36271349</v>
      </c>
      <c r="CC385">
        <v>0</v>
      </c>
      <c r="CD385">
        <v>1.26633956</v>
      </c>
      <c r="CE385">
        <v>1.2966537600000001</v>
      </c>
      <c r="CF385">
        <v>-0.34830556000000001</v>
      </c>
      <c r="CG385">
        <v>0.60595251999999999</v>
      </c>
      <c r="CH385">
        <v>-0.27080598</v>
      </c>
      <c r="CI385">
        <v>0.69837139000000004</v>
      </c>
      <c r="CJ385">
        <v>2.3914729999999999E-2</v>
      </c>
      <c r="CK385">
        <v>-0.35324707</v>
      </c>
      <c r="CL385">
        <v>-4.8291489999999999E-2</v>
      </c>
      <c r="CM385">
        <v>0.58076517999999999</v>
      </c>
      <c r="CN385">
        <v>0.72541518999999999</v>
      </c>
      <c r="CO385">
        <v>-0.20022939000000001</v>
      </c>
      <c r="CP385">
        <v>-0.43475793000000001</v>
      </c>
      <c r="CQ385">
        <v>0.34422587999999998</v>
      </c>
      <c r="CR385">
        <v>-0.48495226000000002</v>
      </c>
      <c r="CS385">
        <v>0.18250256000000001</v>
      </c>
      <c r="CT385">
        <v>-0.16623276000000001</v>
      </c>
      <c r="CU385">
        <v>-9.4743999999999995E-2</v>
      </c>
      <c r="CV385">
        <v>-1.1689752</v>
      </c>
      <c r="CW385">
        <v>-0.52188942000000005</v>
      </c>
      <c r="CX385">
        <v>0.65815442999999996</v>
      </c>
      <c r="CY385">
        <v>9.3649330000000003E-2</v>
      </c>
      <c r="CZ385">
        <v>-0.16819777</v>
      </c>
      <c r="DA385">
        <v>-0.25450494000000001</v>
      </c>
      <c r="DB385">
        <v>0.25513289</v>
      </c>
      <c r="DC385">
        <v>2.5920289999999999E-2</v>
      </c>
      <c r="DD385">
        <v>-2.5292350000000002E-2</v>
      </c>
      <c r="DE385">
        <v>0.26950531</v>
      </c>
      <c r="DF385">
        <v>-0.26887736000000001</v>
      </c>
      <c r="DG385">
        <v>0.1029841</v>
      </c>
      <c r="DH385">
        <v>-0.10235616</v>
      </c>
      <c r="DI385">
        <v>-0.19042195000000001</v>
      </c>
      <c r="DJ385">
        <v>7.7531719999999998E-2</v>
      </c>
      <c r="DK385">
        <v>-0.19522661999999999</v>
      </c>
      <c r="DL385">
        <v>-0.13095082</v>
      </c>
      <c r="DM385">
        <v>-6.0513240000000003E-2</v>
      </c>
      <c r="DN385">
        <v>0.50020885000000004</v>
      </c>
      <c r="DO385">
        <v>0.35778246000000002</v>
      </c>
      <c r="DP385">
        <v>-0.64273818000000005</v>
      </c>
      <c r="DQ385">
        <v>0.94671483000000001</v>
      </c>
      <c r="DR385">
        <v>-0.66113116000000005</v>
      </c>
      <c r="DS385">
        <v>7.7932630000000003E-2</v>
      </c>
      <c r="DT385">
        <v>-0.79014932000000004</v>
      </c>
      <c r="DU385">
        <v>1.3610861400000001</v>
      </c>
      <c r="DV385" s="10">
        <v>-0.64824150000000003</v>
      </c>
      <c r="DW385" s="8" t="s">
        <v>2143</v>
      </c>
      <c r="DX385" t="s">
        <v>2144</v>
      </c>
      <c r="DY385" s="10" t="s">
        <v>571</v>
      </c>
      <c r="DZ385" s="20">
        <v>35417</v>
      </c>
      <c r="EA385" s="21">
        <v>35930</v>
      </c>
      <c r="EB385" t="s">
        <v>2145</v>
      </c>
      <c r="EC385" s="22">
        <v>44883</v>
      </c>
      <c r="ED385" t="b">
        <f t="shared" si="16"/>
        <v>1</v>
      </c>
    </row>
    <row r="386" spans="1:134" x14ac:dyDescent="0.2">
      <c r="A386" s="8" t="s">
        <v>2146</v>
      </c>
      <c r="B386" s="8" t="s">
        <v>168</v>
      </c>
      <c r="C386" s="8" t="s">
        <v>209</v>
      </c>
      <c r="D386" s="2" t="s">
        <v>2147</v>
      </c>
      <c r="E386" s="4">
        <v>0.48603279417179601</v>
      </c>
      <c r="F386" s="28" t="b">
        <v>0</v>
      </c>
      <c r="G386" s="29">
        <f t="shared" si="17"/>
        <v>0.26566091895631438</v>
      </c>
      <c r="H386" s="5" t="b">
        <f t="shared" si="15"/>
        <v>0</v>
      </c>
      <c r="I386" s="8">
        <v>41</v>
      </c>
      <c r="J386">
        <v>0</v>
      </c>
      <c r="K386">
        <v>30</v>
      </c>
      <c r="L386">
        <v>2040</v>
      </c>
      <c r="M386">
        <v>7</v>
      </c>
      <c r="N386">
        <v>1</v>
      </c>
      <c r="O386">
        <v>54.6830637525646</v>
      </c>
      <c r="P386">
        <v>5</v>
      </c>
      <c r="Q386">
        <v>3</v>
      </c>
      <c r="R386">
        <v>2</v>
      </c>
      <c r="S386" s="10">
        <v>75.599999999999994</v>
      </c>
      <c r="T386" s="8">
        <v>-1.1498032608684501</v>
      </c>
      <c r="U386">
        <v>-1.00517281761849</v>
      </c>
      <c r="V386">
        <v>0.38987547332752898</v>
      </c>
      <c r="W386">
        <v>0.631481772938153</v>
      </c>
      <c r="X386">
        <v>0.66340156943083595</v>
      </c>
      <c r="Y386">
        <v>-1.4044518876044501</v>
      </c>
      <c r="Z386">
        <v>0.144837487129894</v>
      </c>
      <c r="AA386">
        <v>1.4284752725705201</v>
      </c>
      <c r="AB386">
        <v>-4.5418899975194001E-2</v>
      </c>
      <c r="AC386">
        <v>-0.68484317603607703</v>
      </c>
      <c r="AD386" s="10">
        <v>0.19473296951583999</v>
      </c>
      <c r="AE386" s="8">
        <v>0</v>
      </c>
      <c r="AF386">
        <v>0</v>
      </c>
      <c r="AG386">
        <v>0</v>
      </c>
      <c r="AH386">
        <v>0</v>
      </c>
      <c r="AI386">
        <v>0</v>
      </c>
      <c r="AJ386">
        <v>0</v>
      </c>
      <c r="AK386">
        <v>0</v>
      </c>
      <c r="AL386">
        <v>0</v>
      </c>
      <c r="AM386">
        <v>0</v>
      </c>
      <c r="AN386">
        <v>0</v>
      </c>
      <c r="AO386">
        <v>0</v>
      </c>
      <c r="AP386">
        <v>0</v>
      </c>
      <c r="AQ386">
        <v>1</v>
      </c>
      <c r="AR386">
        <v>0</v>
      </c>
      <c r="AS386">
        <v>0</v>
      </c>
      <c r="AT386">
        <v>0</v>
      </c>
      <c r="AU386">
        <v>0</v>
      </c>
      <c r="AV386">
        <v>0</v>
      </c>
      <c r="AW386">
        <v>0</v>
      </c>
      <c r="AX386">
        <v>0</v>
      </c>
      <c r="AY386">
        <v>0</v>
      </c>
      <c r="AZ386">
        <v>1</v>
      </c>
      <c r="BA386">
        <v>1</v>
      </c>
      <c r="BB386">
        <v>0</v>
      </c>
      <c r="BC386">
        <v>1</v>
      </c>
      <c r="BD386">
        <v>0</v>
      </c>
      <c r="BE386">
        <v>0</v>
      </c>
      <c r="BF386">
        <v>1</v>
      </c>
      <c r="BG386">
        <v>0</v>
      </c>
      <c r="BH386">
        <v>0</v>
      </c>
      <c r="BI386">
        <v>0</v>
      </c>
      <c r="BJ386">
        <v>0</v>
      </c>
      <c r="BK386">
        <v>1</v>
      </c>
      <c r="BL386">
        <v>0</v>
      </c>
      <c r="BM386">
        <v>0</v>
      </c>
      <c r="BN386">
        <v>0</v>
      </c>
      <c r="BO386">
        <v>0</v>
      </c>
      <c r="BP386">
        <v>1</v>
      </c>
      <c r="BQ386">
        <v>0</v>
      </c>
      <c r="BR386">
        <v>0</v>
      </c>
      <c r="BS386">
        <v>1</v>
      </c>
      <c r="BT386" s="10">
        <v>0</v>
      </c>
      <c r="BU386">
        <v>-4.2648743800000002</v>
      </c>
      <c r="BV386">
        <v>0.17994256</v>
      </c>
      <c r="BW386">
        <v>2.5512239999999999E-2</v>
      </c>
      <c r="BX386">
        <v>1.7140852600000001</v>
      </c>
      <c r="BY386">
        <v>1.2451467300000001</v>
      </c>
      <c r="BZ386">
        <v>4.38303536</v>
      </c>
      <c r="CA386">
        <v>1.0542348399999999</v>
      </c>
      <c r="CB386">
        <v>2.36271349</v>
      </c>
      <c r="CC386">
        <v>0</v>
      </c>
      <c r="CD386">
        <v>1.26633956</v>
      </c>
      <c r="CE386">
        <v>1.2966537600000001</v>
      </c>
      <c r="CF386">
        <v>-0.34830556000000001</v>
      </c>
      <c r="CG386">
        <v>0.60595251999999999</v>
      </c>
      <c r="CH386">
        <v>-0.27080598</v>
      </c>
      <c r="CI386">
        <v>0.69837139000000004</v>
      </c>
      <c r="CJ386">
        <v>2.3914729999999999E-2</v>
      </c>
      <c r="CK386">
        <v>-0.35324707</v>
      </c>
      <c r="CL386">
        <v>-4.8291489999999999E-2</v>
      </c>
      <c r="CM386">
        <v>0.58076517999999999</v>
      </c>
      <c r="CN386">
        <v>0.72541518999999999</v>
      </c>
      <c r="CO386">
        <v>-0.20022939000000001</v>
      </c>
      <c r="CP386">
        <v>-0.43475793000000001</v>
      </c>
      <c r="CQ386">
        <v>0.34422587999999998</v>
      </c>
      <c r="CR386">
        <v>-0.48495226000000002</v>
      </c>
      <c r="CS386">
        <v>0.18250256000000001</v>
      </c>
      <c r="CT386">
        <v>-0.16623276000000001</v>
      </c>
      <c r="CU386">
        <v>-9.4743999999999995E-2</v>
      </c>
      <c r="CV386">
        <v>-1.1689752</v>
      </c>
      <c r="CW386">
        <v>-0.52188942000000005</v>
      </c>
      <c r="CX386">
        <v>0.65815442999999996</v>
      </c>
      <c r="CY386">
        <v>9.3649330000000003E-2</v>
      </c>
      <c r="CZ386">
        <v>-0.16819777</v>
      </c>
      <c r="DA386">
        <v>-0.25450494000000001</v>
      </c>
      <c r="DB386">
        <v>0.25513289</v>
      </c>
      <c r="DC386">
        <v>2.5920289999999999E-2</v>
      </c>
      <c r="DD386">
        <v>-2.5292350000000002E-2</v>
      </c>
      <c r="DE386">
        <v>0.26950531</v>
      </c>
      <c r="DF386">
        <v>-0.26887736000000001</v>
      </c>
      <c r="DG386">
        <v>0.1029841</v>
      </c>
      <c r="DH386">
        <v>-0.10235616</v>
      </c>
      <c r="DI386">
        <v>-0.19042195000000001</v>
      </c>
      <c r="DJ386">
        <v>7.7531719999999998E-2</v>
      </c>
      <c r="DK386">
        <v>-0.19522661999999999</v>
      </c>
      <c r="DL386">
        <v>-0.13095082</v>
      </c>
      <c r="DM386">
        <v>-6.0513240000000003E-2</v>
      </c>
      <c r="DN386">
        <v>0.50020885000000004</v>
      </c>
      <c r="DO386">
        <v>0.35778246000000002</v>
      </c>
      <c r="DP386">
        <v>-0.64273818000000005</v>
      </c>
      <c r="DQ386">
        <v>0.94671483000000001</v>
      </c>
      <c r="DR386">
        <v>-0.66113116000000005</v>
      </c>
      <c r="DS386">
        <v>7.7932630000000003E-2</v>
      </c>
      <c r="DT386">
        <v>-0.79014932000000004</v>
      </c>
      <c r="DU386">
        <v>1.3610861400000001</v>
      </c>
      <c r="DV386" s="10">
        <v>-0.64824150000000003</v>
      </c>
      <c r="DW386" s="8" t="s">
        <v>2148</v>
      </c>
      <c r="DX386" t="s">
        <v>2149</v>
      </c>
      <c r="DY386" s="10" t="s">
        <v>279</v>
      </c>
      <c r="DZ386" s="20">
        <v>34622</v>
      </c>
      <c r="EA386" s="21">
        <v>36577</v>
      </c>
      <c r="EB386" t="s">
        <v>2150</v>
      </c>
      <c r="EC386" s="22">
        <v>44826</v>
      </c>
      <c r="ED386" t="b">
        <f t="shared" si="16"/>
        <v>1</v>
      </c>
    </row>
    <row r="387" spans="1:134" x14ac:dyDescent="0.2">
      <c r="A387" s="8" t="s">
        <v>2151</v>
      </c>
      <c r="B387" s="8" t="s">
        <v>119</v>
      </c>
      <c r="C387" s="8" t="s">
        <v>491</v>
      </c>
      <c r="D387" s="2" t="s">
        <v>2152</v>
      </c>
      <c r="E387" s="4">
        <v>0.69961216562713202</v>
      </c>
      <c r="F387" s="28" t="b">
        <v>1</v>
      </c>
      <c r="G387" s="29">
        <f t="shared" si="17"/>
        <v>4.2202387300581114E-4</v>
      </c>
      <c r="H387" s="5" t="b">
        <f t="shared" ref="H387:H450" si="18">IF(G387&gt;threshold,TRUE,FALSE)</f>
        <v>0</v>
      </c>
      <c r="I387" s="8">
        <v>44</v>
      </c>
      <c r="J387">
        <v>1</v>
      </c>
      <c r="K387">
        <v>29</v>
      </c>
      <c r="L387">
        <v>1661</v>
      </c>
      <c r="M387">
        <v>1</v>
      </c>
      <c r="N387">
        <v>5</v>
      </c>
      <c r="O387">
        <v>53.972749480232999</v>
      </c>
      <c r="P387">
        <v>3</v>
      </c>
      <c r="Q387">
        <v>4</v>
      </c>
      <c r="R387">
        <v>1</v>
      </c>
      <c r="S387" s="10">
        <v>88.5</v>
      </c>
      <c r="T387" s="8">
        <v>-0.86798873614579497</v>
      </c>
      <c r="U387">
        <v>7.5957643648752104E-3</v>
      </c>
      <c r="V387">
        <v>0.260670676864387</v>
      </c>
      <c r="W387">
        <v>0.189661944541066</v>
      </c>
      <c r="X387">
        <v>-1.2456676951183301</v>
      </c>
      <c r="Y387">
        <v>1.38181348148064</v>
      </c>
      <c r="Z387">
        <v>0.120395079032021</v>
      </c>
      <c r="AA387">
        <v>8.8725172209350497E-3</v>
      </c>
      <c r="AB387">
        <v>0.68128349962791002</v>
      </c>
      <c r="AC387">
        <v>-1.38724643350897</v>
      </c>
      <c r="AD387" s="10">
        <v>2.97817375262317</v>
      </c>
      <c r="AE387" s="8">
        <v>0</v>
      </c>
      <c r="AF387">
        <v>0</v>
      </c>
      <c r="AG387">
        <v>1</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1</v>
      </c>
      <c r="BA387">
        <v>1</v>
      </c>
      <c r="BB387">
        <v>0</v>
      </c>
      <c r="BC387">
        <v>1</v>
      </c>
      <c r="BD387">
        <v>0</v>
      </c>
      <c r="BE387">
        <v>0</v>
      </c>
      <c r="BF387">
        <v>1</v>
      </c>
      <c r="BG387">
        <v>0</v>
      </c>
      <c r="BH387">
        <v>1</v>
      </c>
      <c r="BI387">
        <v>0</v>
      </c>
      <c r="BJ387">
        <v>0</v>
      </c>
      <c r="BK387">
        <v>0</v>
      </c>
      <c r="BL387">
        <v>0</v>
      </c>
      <c r="BM387">
        <v>1</v>
      </c>
      <c r="BN387">
        <v>0</v>
      </c>
      <c r="BO387">
        <v>0</v>
      </c>
      <c r="BP387">
        <v>0</v>
      </c>
      <c r="BQ387">
        <v>1</v>
      </c>
      <c r="BR387">
        <v>0</v>
      </c>
      <c r="BS387">
        <v>0</v>
      </c>
      <c r="BT387" s="10">
        <v>0</v>
      </c>
      <c r="BU387">
        <v>-4.2648743800000002</v>
      </c>
      <c r="BV387">
        <v>0.17994256</v>
      </c>
      <c r="BW387">
        <v>2.5512239999999999E-2</v>
      </c>
      <c r="BX387">
        <v>1.7140852600000001</v>
      </c>
      <c r="BY387">
        <v>1.2451467300000001</v>
      </c>
      <c r="BZ387">
        <v>4.38303536</v>
      </c>
      <c r="CA387">
        <v>1.0542348399999999</v>
      </c>
      <c r="CB387">
        <v>2.36271349</v>
      </c>
      <c r="CC387">
        <v>0</v>
      </c>
      <c r="CD387">
        <v>1.26633956</v>
      </c>
      <c r="CE387">
        <v>1.2966537600000001</v>
      </c>
      <c r="CF387">
        <v>-0.34830556000000001</v>
      </c>
      <c r="CG387">
        <v>0.60595251999999999</v>
      </c>
      <c r="CH387">
        <v>-0.27080598</v>
      </c>
      <c r="CI387">
        <v>0.69837139000000004</v>
      </c>
      <c r="CJ387">
        <v>2.3914729999999999E-2</v>
      </c>
      <c r="CK387">
        <v>-0.35324707</v>
      </c>
      <c r="CL387">
        <v>-4.8291489999999999E-2</v>
      </c>
      <c r="CM387">
        <v>0.58076517999999999</v>
      </c>
      <c r="CN387">
        <v>0.72541518999999999</v>
      </c>
      <c r="CO387">
        <v>-0.20022939000000001</v>
      </c>
      <c r="CP387">
        <v>-0.43475793000000001</v>
      </c>
      <c r="CQ387">
        <v>0.34422587999999998</v>
      </c>
      <c r="CR387">
        <v>-0.48495226000000002</v>
      </c>
      <c r="CS387">
        <v>0.18250256000000001</v>
      </c>
      <c r="CT387">
        <v>-0.16623276000000001</v>
      </c>
      <c r="CU387">
        <v>-9.4743999999999995E-2</v>
      </c>
      <c r="CV387">
        <v>-1.1689752</v>
      </c>
      <c r="CW387">
        <v>-0.52188942000000005</v>
      </c>
      <c r="CX387">
        <v>0.65815442999999996</v>
      </c>
      <c r="CY387">
        <v>9.3649330000000003E-2</v>
      </c>
      <c r="CZ387">
        <v>-0.16819777</v>
      </c>
      <c r="DA387">
        <v>-0.25450494000000001</v>
      </c>
      <c r="DB387">
        <v>0.25513289</v>
      </c>
      <c r="DC387">
        <v>2.5920289999999999E-2</v>
      </c>
      <c r="DD387">
        <v>-2.5292350000000002E-2</v>
      </c>
      <c r="DE387">
        <v>0.26950531</v>
      </c>
      <c r="DF387">
        <v>-0.26887736000000001</v>
      </c>
      <c r="DG387">
        <v>0.1029841</v>
      </c>
      <c r="DH387">
        <v>-0.10235616</v>
      </c>
      <c r="DI387">
        <v>-0.19042195000000001</v>
      </c>
      <c r="DJ387">
        <v>7.7531719999999998E-2</v>
      </c>
      <c r="DK387">
        <v>-0.19522661999999999</v>
      </c>
      <c r="DL387">
        <v>-0.13095082</v>
      </c>
      <c r="DM387">
        <v>-6.0513240000000003E-2</v>
      </c>
      <c r="DN387">
        <v>0.50020885000000004</v>
      </c>
      <c r="DO387">
        <v>0.35778246000000002</v>
      </c>
      <c r="DP387">
        <v>-0.64273818000000005</v>
      </c>
      <c r="DQ387">
        <v>0.94671483000000001</v>
      </c>
      <c r="DR387">
        <v>-0.66113116000000005</v>
      </c>
      <c r="DS387">
        <v>7.7932630000000003E-2</v>
      </c>
      <c r="DT387">
        <v>-0.79014932000000004</v>
      </c>
      <c r="DU387">
        <v>1.3610861400000001</v>
      </c>
      <c r="DV387" s="10">
        <v>-0.64824150000000003</v>
      </c>
      <c r="DW387" s="8" t="s">
        <v>2153</v>
      </c>
      <c r="DX387" t="s">
        <v>2154</v>
      </c>
      <c r="DY387" s="10" t="s">
        <v>390</v>
      </c>
      <c r="DZ387" s="20">
        <v>37648</v>
      </c>
      <c r="EA387" s="21">
        <v>38788</v>
      </c>
      <c r="EB387" t="s">
        <v>2155</v>
      </c>
      <c r="EC387" s="22">
        <v>43948</v>
      </c>
      <c r="ED387" t="b">
        <f t="shared" si="16"/>
        <v>0</v>
      </c>
    </row>
    <row r="388" spans="1:134" x14ac:dyDescent="0.2">
      <c r="A388" s="8" t="s">
        <v>2156</v>
      </c>
      <c r="B388" s="8" t="s">
        <v>168</v>
      </c>
      <c r="C388" s="8" t="s">
        <v>195</v>
      </c>
      <c r="D388" s="2" t="s">
        <v>2157</v>
      </c>
      <c r="E388" s="4">
        <v>0.59731299320207798</v>
      </c>
      <c r="F388" s="28" t="b">
        <v>0</v>
      </c>
      <c r="G388" s="29">
        <f t="shared" si="17"/>
        <v>0.97716934893667851</v>
      </c>
      <c r="H388" s="5" t="b">
        <f t="shared" si="18"/>
        <v>1</v>
      </c>
      <c r="I388" s="8">
        <v>49</v>
      </c>
      <c r="J388">
        <v>1</v>
      </c>
      <c r="K388">
        <v>32</v>
      </c>
      <c r="L388">
        <v>1255</v>
      </c>
      <c r="M388">
        <v>8</v>
      </c>
      <c r="N388">
        <v>5</v>
      </c>
      <c r="O388">
        <v>90.323163267705993</v>
      </c>
      <c r="P388">
        <v>5</v>
      </c>
      <c r="Q388">
        <v>3</v>
      </c>
      <c r="R388">
        <v>1</v>
      </c>
      <c r="S388" s="10">
        <v>75.3</v>
      </c>
      <c r="T388" s="8">
        <v>-0.39829786160802699</v>
      </c>
      <c r="U388">
        <v>7.5957643648752104E-3</v>
      </c>
      <c r="V388">
        <v>0.64828506625381199</v>
      </c>
      <c r="W388">
        <v>-0.28363317506108998</v>
      </c>
      <c r="X388">
        <v>0.98157978018903103</v>
      </c>
      <c r="Y388">
        <v>1.38181348148064</v>
      </c>
      <c r="Z388">
        <v>1.37123809729695</v>
      </c>
      <c r="AA388">
        <v>1.4284752725705201</v>
      </c>
      <c r="AB388">
        <v>-4.5418899975194001E-2</v>
      </c>
      <c r="AC388">
        <v>-1.38724643350897</v>
      </c>
      <c r="AD388" s="10">
        <v>0.13000178851334401</v>
      </c>
      <c r="AE388" s="8">
        <v>0</v>
      </c>
      <c r="AF388">
        <v>0</v>
      </c>
      <c r="AG388">
        <v>0</v>
      </c>
      <c r="AH388">
        <v>0</v>
      </c>
      <c r="AI388">
        <v>0</v>
      </c>
      <c r="AJ388">
        <v>1</v>
      </c>
      <c r="AK388">
        <v>0</v>
      </c>
      <c r="AL388">
        <v>0</v>
      </c>
      <c r="AM388">
        <v>0</v>
      </c>
      <c r="AN388">
        <v>0</v>
      </c>
      <c r="AO388">
        <v>0</v>
      </c>
      <c r="AP388">
        <v>0</v>
      </c>
      <c r="AQ388">
        <v>0</v>
      </c>
      <c r="AR388">
        <v>0</v>
      </c>
      <c r="AS388">
        <v>0</v>
      </c>
      <c r="AT388">
        <v>0</v>
      </c>
      <c r="AU388">
        <v>0</v>
      </c>
      <c r="AV388">
        <v>0</v>
      </c>
      <c r="AW388">
        <v>0</v>
      </c>
      <c r="AX388">
        <v>0</v>
      </c>
      <c r="AY388">
        <v>0</v>
      </c>
      <c r="AZ388">
        <v>1</v>
      </c>
      <c r="BA388">
        <v>1</v>
      </c>
      <c r="BB388">
        <v>0</v>
      </c>
      <c r="BC388">
        <v>0</v>
      </c>
      <c r="BD388">
        <v>1</v>
      </c>
      <c r="BE388">
        <v>0</v>
      </c>
      <c r="BF388">
        <v>1</v>
      </c>
      <c r="BG388">
        <v>0</v>
      </c>
      <c r="BH388">
        <v>1</v>
      </c>
      <c r="BI388">
        <v>0</v>
      </c>
      <c r="BJ388">
        <v>0</v>
      </c>
      <c r="BK388">
        <v>0</v>
      </c>
      <c r="BL388">
        <v>0</v>
      </c>
      <c r="BM388">
        <v>0</v>
      </c>
      <c r="BN388">
        <v>0</v>
      </c>
      <c r="BO388">
        <v>1</v>
      </c>
      <c r="BP388">
        <v>0</v>
      </c>
      <c r="BQ388">
        <v>0</v>
      </c>
      <c r="BR388">
        <v>0</v>
      </c>
      <c r="BS388">
        <v>0</v>
      </c>
      <c r="BT388" s="10">
        <v>1</v>
      </c>
      <c r="BU388">
        <v>-4.2648743800000002</v>
      </c>
      <c r="BV388">
        <v>0.17994256</v>
      </c>
      <c r="BW388">
        <v>2.5512239999999999E-2</v>
      </c>
      <c r="BX388">
        <v>1.7140852600000001</v>
      </c>
      <c r="BY388">
        <v>1.2451467300000001</v>
      </c>
      <c r="BZ388">
        <v>4.38303536</v>
      </c>
      <c r="CA388">
        <v>1.0542348399999999</v>
      </c>
      <c r="CB388">
        <v>2.36271349</v>
      </c>
      <c r="CC388">
        <v>0</v>
      </c>
      <c r="CD388">
        <v>1.26633956</v>
      </c>
      <c r="CE388">
        <v>1.2966537600000001</v>
      </c>
      <c r="CF388">
        <v>-0.34830556000000001</v>
      </c>
      <c r="CG388">
        <v>0.60595251999999999</v>
      </c>
      <c r="CH388">
        <v>-0.27080598</v>
      </c>
      <c r="CI388">
        <v>0.69837139000000004</v>
      </c>
      <c r="CJ388">
        <v>2.3914729999999999E-2</v>
      </c>
      <c r="CK388">
        <v>-0.35324707</v>
      </c>
      <c r="CL388">
        <v>-4.8291489999999999E-2</v>
      </c>
      <c r="CM388">
        <v>0.58076517999999999</v>
      </c>
      <c r="CN388">
        <v>0.72541518999999999</v>
      </c>
      <c r="CO388">
        <v>-0.20022939000000001</v>
      </c>
      <c r="CP388">
        <v>-0.43475793000000001</v>
      </c>
      <c r="CQ388">
        <v>0.34422587999999998</v>
      </c>
      <c r="CR388">
        <v>-0.48495226000000002</v>
      </c>
      <c r="CS388">
        <v>0.18250256000000001</v>
      </c>
      <c r="CT388">
        <v>-0.16623276000000001</v>
      </c>
      <c r="CU388">
        <v>-9.4743999999999995E-2</v>
      </c>
      <c r="CV388">
        <v>-1.1689752</v>
      </c>
      <c r="CW388">
        <v>-0.52188942000000005</v>
      </c>
      <c r="CX388">
        <v>0.65815442999999996</v>
      </c>
      <c r="CY388">
        <v>9.3649330000000003E-2</v>
      </c>
      <c r="CZ388">
        <v>-0.16819777</v>
      </c>
      <c r="DA388">
        <v>-0.25450494000000001</v>
      </c>
      <c r="DB388">
        <v>0.25513289</v>
      </c>
      <c r="DC388">
        <v>2.5920289999999999E-2</v>
      </c>
      <c r="DD388">
        <v>-2.5292350000000002E-2</v>
      </c>
      <c r="DE388">
        <v>0.26950531</v>
      </c>
      <c r="DF388">
        <v>-0.26887736000000001</v>
      </c>
      <c r="DG388">
        <v>0.1029841</v>
      </c>
      <c r="DH388">
        <v>-0.10235616</v>
      </c>
      <c r="DI388">
        <v>-0.19042195000000001</v>
      </c>
      <c r="DJ388">
        <v>7.7531719999999998E-2</v>
      </c>
      <c r="DK388">
        <v>-0.19522661999999999</v>
      </c>
      <c r="DL388">
        <v>-0.13095082</v>
      </c>
      <c r="DM388">
        <v>-6.0513240000000003E-2</v>
      </c>
      <c r="DN388">
        <v>0.50020885000000004</v>
      </c>
      <c r="DO388">
        <v>0.35778246000000002</v>
      </c>
      <c r="DP388">
        <v>-0.64273818000000005</v>
      </c>
      <c r="DQ388">
        <v>0.94671483000000001</v>
      </c>
      <c r="DR388">
        <v>-0.66113116000000005</v>
      </c>
      <c r="DS388">
        <v>7.7932630000000003E-2</v>
      </c>
      <c r="DT388">
        <v>-0.79014932000000004</v>
      </c>
      <c r="DU388">
        <v>1.3610861400000001</v>
      </c>
      <c r="DV388" s="10">
        <v>-0.64824150000000003</v>
      </c>
      <c r="DW388" s="8" t="s">
        <v>2158</v>
      </c>
      <c r="DX388" t="s">
        <v>2159</v>
      </c>
      <c r="DY388" s="10" t="s">
        <v>751</v>
      </c>
      <c r="DZ388" s="20">
        <v>37481</v>
      </c>
      <c r="EA388" s="21">
        <v>39816</v>
      </c>
      <c r="EB388" t="s">
        <v>2160</v>
      </c>
      <c r="EC388" s="22">
        <v>45134</v>
      </c>
      <c r="ED388" t="b">
        <f t="shared" ref="ED388:ED451" si="19">F388=H388</f>
        <v>0</v>
      </c>
    </row>
    <row r="389" spans="1:134" x14ac:dyDescent="0.2">
      <c r="A389" s="8" t="s">
        <v>2161</v>
      </c>
      <c r="B389" s="8" t="s">
        <v>127</v>
      </c>
      <c r="C389" s="8" t="s">
        <v>399</v>
      </c>
      <c r="D389" s="2" t="s">
        <v>2162</v>
      </c>
      <c r="E389" s="4">
        <v>0.48259620845939299</v>
      </c>
      <c r="F389" s="28" t="b">
        <v>0</v>
      </c>
      <c r="G389" s="29">
        <f t="shared" si="17"/>
        <v>5.722774308142176E-7</v>
      </c>
      <c r="H389" s="5" t="b">
        <f t="shared" si="18"/>
        <v>0</v>
      </c>
      <c r="I389" s="8">
        <v>53</v>
      </c>
      <c r="J389">
        <v>3</v>
      </c>
      <c r="K389">
        <v>14</v>
      </c>
      <c r="L389">
        <v>520</v>
      </c>
      <c r="M389">
        <v>2</v>
      </c>
      <c r="N389">
        <v>2</v>
      </c>
      <c r="O389">
        <v>25.631437563029799</v>
      </c>
      <c r="P389">
        <v>5</v>
      </c>
      <c r="Q389">
        <v>3</v>
      </c>
      <c r="R389">
        <v>3</v>
      </c>
      <c r="S389" s="10">
        <v>68.8</v>
      </c>
      <c r="T389" s="8">
        <v>-2.2545161977812998E-2</v>
      </c>
      <c r="U389">
        <v>2.03313292833161</v>
      </c>
      <c r="V389">
        <v>-1.6774012700827301</v>
      </c>
      <c r="W389">
        <v>-1.14046054675465</v>
      </c>
      <c r="X389">
        <v>-0.92748948436013701</v>
      </c>
      <c r="Y389">
        <v>-0.70788554533318204</v>
      </c>
      <c r="Z389">
        <v>-0.85484917395965698</v>
      </c>
      <c r="AA389">
        <v>1.4284752725705201</v>
      </c>
      <c r="AB389">
        <v>-4.5418899975194001E-2</v>
      </c>
      <c r="AC389">
        <v>1.7560081436822399E-2</v>
      </c>
      <c r="AD389" s="10">
        <v>-1.2725071332074001</v>
      </c>
      <c r="AE389" s="8">
        <v>0</v>
      </c>
      <c r="AF389">
        <v>1</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1</v>
      </c>
      <c r="AZ389">
        <v>0</v>
      </c>
      <c r="BA389">
        <v>1</v>
      </c>
      <c r="BB389">
        <v>0</v>
      </c>
      <c r="BC389">
        <v>1</v>
      </c>
      <c r="BD389">
        <v>0</v>
      </c>
      <c r="BE389">
        <v>0</v>
      </c>
      <c r="BF389">
        <v>1</v>
      </c>
      <c r="BG389">
        <v>0</v>
      </c>
      <c r="BH389">
        <v>0</v>
      </c>
      <c r="BI389">
        <v>0</v>
      </c>
      <c r="BJ389">
        <v>1</v>
      </c>
      <c r="BK389">
        <v>0</v>
      </c>
      <c r="BL389">
        <v>0</v>
      </c>
      <c r="BM389">
        <v>0</v>
      </c>
      <c r="BN389">
        <v>0</v>
      </c>
      <c r="BO389">
        <v>1</v>
      </c>
      <c r="BP389">
        <v>0</v>
      </c>
      <c r="BQ389">
        <v>1</v>
      </c>
      <c r="BR389">
        <v>0</v>
      </c>
      <c r="BS389">
        <v>0</v>
      </c>
      <c r="BT389" s="10">
        <v>0</v>
      </c>
      <c r="BU389">
        <v>-4.2648743800000002</v>
      </c>
      <c r="BV389">
        <v>0.17994256</v>
      </c>
      <c r="BW389">
        <v>2.5512239999999999E-2</v>
      </c>
      <c r="BX389">
        <v>1.7140852600000001</v>
      </c>
      <c r="BY389">
        <v>1.2451467300000001</v>
      </c>
      <c r="BZ389">
        <v>4.38303536</v>
      </c>
      <c r="CA389">
        <v>1.0542348399999999</v>
      </c>
      <c r="CB389">
        <v>2.36271349</v>
      </c>
      <c r="CC389">
        <v>0</v>
      </c>
      <c r="CD389">
        <v>1.26633956</v>
      </c>
      <c r="CE389">
        <v>1.2966537600000001</v>
      </c>
      <c r="CF389">
        <v>-0.34830556000000001</v>
      </c>
      <c r="CG389">
        <v>0.60595251999999999</v>
      </c>
      <c r="CH389">
        <v>-0.27080598</v>
      </c>
      <c r="CI389">
        <v>0.69837139000000004</v>
      </c>
      <c r="CJ389">
        <v>2.3914729999999999E-2</v>
      </c>
      <c r="CK389">
        <v>-0.35324707</v>
      </c>
      <c r="CL389">
        <v>-4.8291489999999999E-2</v>
      </c>
      <c r="CM389">
        <v>0.58076517999999999</v>
      </c>
      <c r="CN389">
        <v>0.72541518999999999</v>
      </c>
      <c r="CO389">
        <v>-0.20022939000000001</v>
      </c>
      <c r="CP389">
        <v>-0.43475793000000001</v>
      </c>
      <c r="CQ389">
        <v>0.34422587999999998</v>
      </c>
      <c r="CR389">
        <v>-0.48495226000000002</v>
      </c>
      <c r="CS389">
        <v>0.18250256000000001</v>
      </c>
      <c r="CT389">
        <v>-0.16623276000000001</v>
      </c>
      <c r="CU389">
        <v>-9.4743999999999995E-2</v>
      </c>
      <c r="CV389">
        <v>-1.1689752</v>
      </c>
      <c r="CW389">
        <v>-0.52188942000000005</v>
      </c>
      <c r="CX389">
        <v>0.65815442999999996</v>
      </c>
      <c r="CY389">
        <v>9.3649330000000003E-2</v>
      </c>
      <c r="CZ389">
        <v>-0.16819777</v>
      </c>
      <c r="DA389">
        <v>-0.25450494000000001</v>
      </c>
      <c r="DB389">
        <v>0.25513289</v>
      </c>
      <c r="DC389">
        <v>2.5920289999999999E-2</v>
      </c>
      <c r="DD389">
        <v>-2.5292350000000002E-2</v>
      </c>
      <c r="DE389">
        <v>0.26950531</v>
      </c>
      <c r="DF389">
        <v>-0.26887736000000001</v>
      </c>
      <c r="DG389">
        <v>0.1029841</v>
      </c>
      <c r="DH389">
        <v>-0.10235616</v>
      </c>
      <c r="DI389">
        <v>-0.19042195000000001</v>
      </c>
      <c r="DJ389">
        <v>7.7531719999999998E-2</v>
      </c>
      <c r="DK389">
        <v>-0.19522661999999999</v>
      </c>
      <c r="DL389">
        <v>-0.13095082</v>
      </c>
      <c r="DM389">
        <v>-6.0513240000000003E-2</v>
      </c>
      <c r="DN389">
        <v>0.50020885000000004</v>
      </c>
      <c r="DO389">
        <v>0.35778246000000002</v>
      </c>
      <c r="DP389">
        <v>-0.64273818000000005</v>
      </c>
      <c r="DQ389">
        <v>0.94671483000000001</v>
      </c>
      <c r="DR389">
        <v>-0.66113116000000005</v>
      </c>
      <c r="DS389">
        <v>7.7932630000000003E-2</v>
      </c>
      <c r="DT389">
        <v>-0.79014932000000004</v>
      </c>
      <c r="DU389">
        <v>1.3610861400000001</v>
      </c>
      <c r="DV389" s="10">
        <v>-0.64824150000000003</v>
      </c>
      <c r="DW389" s="8" t="s">
        <v>2163</v>
      </c>
      <c r="DX389" t="s">
        <v>2164</v>
      </c>
      <c r="DY389" s="10" t="s">
        <v>1228</v>
      </c>
      <c r="DZ389" s="20">
        <v>35961</v>
      </c>
      <c r="EA389" s="21">
        <v>38004</v>
      </c>
      <c r="EB389" t="s">
        <v>2165</v>
      </c>
      <c r="EC389" s="22">
        <v>45273</v>
      </c>
      <c r="ED389" t="b">
        <f t="shared" si="19"/>
        <v>1</v>
      </c>
    </row>
    <row r="390" spans="1:134" x14ac:dyDescent="0.2">
      <c r="A390" s="8" t="s">
        <v>2166</v>
      </c>
      <c r="B390" s="8" t="s">
        <v>119</v>
      </c>
      <c r="C390" s="8" t="s">
        <v>147</v>
      </c>
      <c r="D390" s="2" t="s">
        <v>2167</v>
      </c>
      <c r="E390" s="4">
        <v>0.38216317126834298</v>
      </c>
      <c r="F390" s="28" t="b">
        <v>0</v>
      </c>
      <c r="G390" s="29">
        <f t="shared" ref="G390:G453" si="20">1/(1+EXP(-(SUMPRODUCT(T390:BT390,BV390:DV390)+BU390)))</f>
        <v>7.3555088150611455E-3</v>
      </c>
      <c r="H390" s="5" t="b">
        <f t="shared" si="18"/>
        <v>0</v>
      </c>
      <c r="I390" s="8">
        <v>62</v>
      </c>
      <c r="J390">
        <v>0</v>
      </c>
      <c r="K390">
        <v>19</v>
      </c>
      <c r="L390">
        <v>135</v>
      </c>
      <c r="M390">
        <v>5</v>
      </c>
      <c r="N390">
        <v>4</v>
      </c>
      <c r="O390">
        <v>48.456585634171901</v>
      </c>
      <c r="P390">
        <v>1</v>
      </c>
      <c r="Q390">
        <v>3</v>
      </c>
      <c r="R390">
        <v>3</v>
      </c>
      <c r="S390" s="10">
        <v>78.099999999999994</v>
      </c>
      <c r="T390" s="8">
        <v>0.82289841219016902</v>
      </c>
      <c r="U390">
        <v>-1.00517281761849</v>
      </c>
      <c r="V390">
        <v>-1.03137728776702</v>
      </c>
      <c r="W390">
        <v>-1.5892748843084199</v>
      </c>
      <c r="X390">
        <v>2.70451479144465E-2</v>
      </c>
      <c r="Y390">
        <v>0.68524713920936597</v>
      </c>
      <c r="Z390">
        <v>-6.9419955118394702E-2</v>
      </c>
      <c r="AA390">
        <v>-1.4107302381286499</v>
      </c>
      <c r="AB390">
        <v>-4.5418899975194001E-2</v>
      </c>
      <c r="AC390">
        <v>1.7560081436822399E-2</v>
      </c>
      <c r="AD390" s="10">
        <v>0.73415947786997404</v>
      </c>
      <c r="AE390" s="8">
        <v>0</v>
      </c>
      <c r="AF390">
        <v>0</v>
      </c>
      <c r="AG390">
        <v>0</v>
      </c>
      <c r="AH390">
        <v>0</v>
      </c>
      <c r="AI390">
        <v>0</v>
      </c>
      <c r="AJ390">
        <v>0</v>
      </c>
      <c r="AK390">
        <v>0</v>
      </c>
      <c r="AL390">
        <v>0</v>
      </c>
      <c r="AM390">
        <v>0</v>
      </c>
      <c r="AN390">
        <v>0</v>
      </c>
      <c r="AO390">
        <v>0</v>
      </c>
      <c r="AP390">
        <v>0</v>
      </c>
      <c r="AQ390">
        <v>0</v>
      </c>
      <c r="AR390">
        <v>0</v>
      </c>
      <c r="AS390">
        <v>0</v>
      </c>
      <c r="AT390">
        <v>0</v>
      </c>
      <c r="AU390">
        <v>0</v>
      </c>
      <c r="AV390">
        <v>1</v>
      </c>
      <c r="AW390">
        <v>0</v>
      </c>
      <c r="AX390">
        <v>0</v>
      </c>
      <c r="AY390">
        <v>1</v>
      </c>
      <c r="AZ390">
        <v>0</v>
      </c>
      <c r="BA390">
        <v>0</v>
      </c>
      <c r="BB390">
        <v>1</v>
      </c>
      <c r="BC390">
        <v>0</v>
      </c>
      <c r="BD390">
        <v>1</v>
      </c>
      <c r="BE390">
        <v>1</v>
      </c>
      <c r="BF390">
        <v>0</v>
      </c>
      <c r="BG390">
        <v>0</v>
      </c>
      <c r="BH390">
        <v>1</v>
      </c>
      <c r="BI390">
        <v>0</v>
      </c>
      <c r="BJ390">
        <v>0</v>
      </c>
      <c r="BK390">
        <v>0</v>
      </c>
      <c r="BL390">
        <v>0</v>
      </c>
      <c r="BM390">
        <v>0</v>
      </c>
      <c r="BN390">
        <v>0</v>
      </c>
      <c r="BO390">
        <v>1</v>
      </c>
      <c r="BP390">
        <v>0</v>
      </c>
      <c r="BQ390">
        <v>0</v>
      </c>
      <c r="BR390">
        <v>0</v>
      </c>
      <c r="BS390">
        <v>1</v>
      </c>
      <c r="BT390" s="10">
        <v>0</v>
      </c>
      <c r="BU390">
        <v>-4.2648743800000002</v>
      </c>
      <c r="BV390">
        <v>0.17994256</v>
      </c>
      <c r="BW390">
        <v>2.5512239999999999E-2</v>
      </c>
      <c r="BX390">
        <v>1.7140852600000001</v>
      </c>
      <c r="BY390">
        <v>1.2451467300000001</v>
      </c>
      <c r="BZ390">
        <v>4.38303536</v>
      </c>
      <c r="CA390">
        <v>1.0542348399999999</v>
      </c>
      <c r="CB390">
        <v>2.36271349</v>
      </c>
      <c r="CC390">
        <v>0</v>
      </c>
      <c r="CD390">
        <v>1.26633956</v>
      </c>
      <c r="CE390">
        <v>1.2966537600000001</v>
      </c>
      <c r="CF390">
        <v>-0.34830556000000001</v>
      </c>
      <c r="CG390">
        <v>0.60595251999999999</v>
      </c>
      <c r="CH390">
        <v>-0.27080598</v>
      </c>
      <c r="CI390">
        <v>0.69837139000000004</v>
      </c>
      <c r="CJ390">
        <v>2.3914729999999999E-2</v>
      </c>
      <c r="CK390">
        <v>-0.35324707</v>
      </c>
      <c r="CL390">
        <v>-4.8291489999999999E-2</v>
      </c>
      <c r="CM390">
        <v>0.58076517999999999</v>
      </c>
      <c r="CN390">
        <v>0.72541518999999999</v>
      </c>
      <c r="CO390">
        <v>-0.20022939000000001</v>
      </c>
      <c r="CP390">
        <v>-0.43475793000000001</v>
      </c>
      <c r="CQ390">
        <v>0.34422587999999998</v>
      </c>
      <c r="CR390">
        <v>-0.48495226000000002</v>
      </c>
      <c r="CS390">
        <v>0.18250256000000001</v>
      </c>
      <c r="CT390">
        <v>-0.16623276000000001</v>
      </c>
      <c r="CU390">
        <v>-9.4743999999999995E-2</v>
      </c>
      <c r="CV390">
        <v>-1.1689752</v>
      </c>
      <c r="CW390">
        <v>-0.52188942000000005</v>
      </c>
      <c r="CX390">
        <v>0.65815442999999996</v>
      </c>
      <c r="CY390">
        <v>9.3649330000000003E-2</v>
      </c>
      <c r="CZ390">
        <v>-0.16819777</v>
      </c>
      <c r="DA390">
        <v>-0.25450494000000001</v>
      </c>
      <c r="DB390">
        <v>0.25513289</v>
      </c>
      <c r="DC390">
        <v>2.5920289999999999E-2</v>
      </c>
      <c r="DD390">
        <v>-2.5292350000000002E-2</v>
      </c>
      <c r="DE390">
        <v>0.26950531</v>
      </c>
      <c r="DF390">
        <v>-0.26887736000000001</v>
      </c>
      <c r="DG390">
        <v>0.1029841</v>
      </c>
      <c r="DH390">
        <v>-0.10235616</v>
      </c>
      <c r="DI390">
        <v>-0.19042195000000001</v>
      </c>
      <c r="DJ390">
        <v>7.7531719999999998E-2</v>
      </c>
      <c r="DK390">
        <v>-0.19522661999999999</v>
      </c>
      <c r="DL390">
        <v>-0.13095082</v>
      </c>
      <c r="DM390">
        <v>-6.0513240000000003E-2</v>
      </c>
      <c r="DN390">
        <v>0.50020885000000004</v>
      </c>
      <c r="DO390">
        <v>0.35778246000000002</v>
      </c>
      <c r="DP390">
        <v>-0.64273818000000005</v>
      </c>
      <c r="DQ390">
        <v>0.94671483000000001</v>
      </c>
      <c r="DR390">
        <v>-0.66113116000000005</v>
      </c>
      <c r="DS390">
        <v>7.7932630000000003E-2</v>
      </c>
      <c r="DT390">
        <v>-0.79014932000000004</v>
      </c>
      <c r="DU390">
        <v>1.3610861400000001</v>
      </c>
      <c r="DV390" s="10">
        <v>-0.64824150000000003</v>
      </c>
      <c r="DW390" s="8" t="s">
        <v>2168</v>
      </c>
      <c r="DX390" t="s">
        <v>2169</v>
      </c>
      <c r="DY390" s="10" t="s">
        <v>2170</v>
      </c>
      <c r="DZ390" s="20">
        <v>36294</v>
      </c>
      <c r="EA390" s="21">
        <v>38415</v>
      </c>
      <c r="EB390" t="s">
        <v>2171</v>
      </c>
      <c r="EC390" s="22">
        <v>45047</v>
      </c>
      <c r="ED390" t="b">
        <f t="shared" si="19"/>
        <v>1</v>
      </c>
    </row>
    <row r="391" spans="1:134" x14ac:dyDescent="0.2">
      <c r="A391" s="8" t="s">
        <v>2172</v>
      </c>
      <c r="B391" s="8" t="s">
        <v>168</v>
      </c>
      <c r="C391" s="8" t="s">
        <v>147</v>
      </c>
      <c r="D391" s="2">
        <f>1-822-934-1399</f>
        <v>-3154</v>
      </c>
      <c r="E391" s="4">
        <v>0.49387400622060501</v>
      </c>
      <c r="F391" s="28" t="b">
        <v>0</v>
      </c>
      <c r="G391" s="29">
        <f t="shared" si="20"/>
        <v>8.1887910671282742E-3</v>
      </c>
      <c r="H391" s="5" t="b">
        <f t="shared" si="18"/>
        <v>0</v>
      </c>
      <c r="I391" s="8">
        <v>54</v>
      </c>
      <c r="J391">
        <v>0</v>
      </c>
      <c r="K391">
        <v>30</v>
      </c>
      <c r="L391">
        <v>723</v>
      </c>
      <c r="M391">
        <v>5</v>
      </c>
      <c r="N391">
        <v>5</v>
      </c>
      <c r="O391">
        <v>56.045336443636202</v>
      </c>
      <c r="P391">
        <v>2</v>
      </c>
      <c r="Q391">
        <v>4</v>
      </c>
      <c r="R391">
        <v>1</v>
      </c>
      <c r="S391" s="10">
        <v>69.400000000000006</v>
      </c>
      <c r="T391" s="8">
        <v>7.1393012929740499E-2</v>
      </c>
      <c r="U391">
        <v>-1.00517281761849</v>
      </c>
      <c r="V391">
        <v>0.38987547332752898</v>
      </c>
      <c r="W391">
        <v>-0.90381298695357204</v>
      </c>
      <c r="X391">
        <v>2.70451479144465E-2</v>
      </c>
      <c r="Y391">
        <v>1.38181348148064</v>
      </c>
      <c r="Z391">
        <v>0.191714237820063</v>
      </c>
      <c r="AA391">
        <v>-0.70092886045385905</v>
      </c>
      <c r="AB391">
        <v>0.68128349962791002</v>
      </c>
      <c r="AC391">
        <v>-1.38724643350897</v>
      </c>
      <c r="AD391" s="10">
        <v>-1.1430447712024101</v>
      </c>
      <c r="AE391" s="8">
        <v>0</v>
      </c>
      <c r="AF391">
        <v>0</v>
      </c>
      <c r="AG391">
        <v>0</v>
      </c>
      <c r="AH391">
        <v>0</v>
      </c>
      <c r="AI391">
        <v>0</v>
      </c>
      <c r="AJ391">
        <v>0</v>
      </c>
      <c r="AK391">
        <v>0</v>
      </c>
      <c r="AL391">
        <v>0</v>
      </c>
      <c r="AM391">
        <v>0</v>
      </c>
      <c r="AN391">
        <v>0</v>
      </c>
      <c r="AO391">
        <v>0</v>
      </c>
      <c r="AP391">
        <v>0</v>
      </c>
      <c r="AQ391">
        <v>0</v>
      </c>
      <c r="AR391">
        <v>0</v>
      </c>
      <c r="AS391">
        <v>0</v>
      </c>
      <c r="AT391">
        <v>0</v>
      </c>
      <c r="AU391">
        <v>0</v>
      </c>
      <c r="AV391">
        <v>0</v>
      </c>
      <c r="AW391">
        <v>1</v>
      </c>
      <c r="AX391">
        <v>0</v>
      </c>
      <c r="AY391">
        <v>0</v>
      </c>
      <c r="AZ391">
        <v>1</v>
      </c>
      <c r="BA391">
        <v>0</v>
      </c>
      <c r="BB391">
        <v>1</v>
      </c>
      <c r="BC391">
        <v>0</v>
      </c>
      <c r="BD391">
        <v>1</v>
      </c>
      <c r="BE391">
        <v>0</v>
      </c>
      <c r="BF391">
        <v>1</v>
      </c>
      <c r="BG391">
        <v>0</v>
      </c>
      <c r="BH391">
        <v>0</v>
      </c>
      <c r="BI391">
        <v>1</v>
      </c>
      <c r="BJ391">
        <v>0</v>
      </c>
      <c r="BK391">
        <v>0</v>
      </c>
      <c r="BL391">
        <v>0</v>
      </c>
      <c r="BM391">
        <v>0</v>
      </c>
      <c r="BN391">
        <v>0</v>
      </c>
      <c r="BO391">
        <v>0</v>
      </c>
      <c r="BP391">
        <v>1</v>
      </c>
      <c r="BQ391">
        <v>0</v>
      </c>
      <c r="BR391">
        <v>0</v>
      </c>
      <c r="BS391">
        <v>0</v>
      </c>
      <c r="BT391" s="10">
        <v>1</v>
      </c>
      <c r="BU391">
        <v>-4.2648743800000002</v>
      </c>
      <c r="BV391">
        <v>0.17994256</v>
      </c>
      <c r="BW391">
        <v>2.5512239999999999E-2</v>
      </c>
      <c r="BX391">
        <v>1.7140852600000001</v>
      </c>
      <c r="BY391">
        <v>1.2451467300000001</v>
      </c>
      <c r="BZ391">
        <v>4.38303536</v>
      </c>
      <c r="CA391">
        <v>1.0542348399999999</v>
      </c>
      <c r="CB391">
        <v>2.36271349</v>
      </c>
      <c r="CC391">
        <v>0</v>
      </c>
      <c r="CD391">
        <v>1.26633956</v>
      </c>
      <c r="CE391">
        <v>1.2966537600000001</v>
      </c>
      <c r="CF391">
        <v>-0.34830556000000001</v>
      </c>
      <c r="CG391">
        <v>0.60595251999999999</v>
      </c>
      <c r="CH391">
        <v>-0.27080598</v>
      </c>
      <c r="CI391">
        <v>0.69837139000000004</v>
      </c>
      <c r="CJ391">
        <v>2.3914729999999999E-2</v>
      </c>
      <c r="CK391">
        <v>-0.35324707</v>
      </c>
      <c r="CL391">
        <v>-4.8291489999999999E-2</v>
      </c>
      <c r="CM391">
        <v>0.58076517999999999</v>
      </c>
      <c r="CN391">
        <v>0.72541518999999999</v>
      </c>
      <c r="CO391">
        <v>-0.20022939000000001</v>
      </c>
      <c r="CP391">
        <v>-0.43475793000000001</v>
      </c>
      <c r="CQ391">
        <v>0.34422587999999998</v>
      </c>
      <c r="CR391">
        <v>-0.48495226000000002</v>
      </c>
      <c r="CS391">
        <v>0.18250256000000001</v>
      </c>
      <c r="CT391">
        <v>-0.16623276000000001</v>
      </c>
      <c r="CU391">
        <v>-9.4743999999999995E-2</v>
      </c>
      <c r="CV391">
        <v>-1.1689752</v>
      </c>
      <c r="CW391">
        <v>-0.52188942000000005</v>
      </c>
      <c r="CX391">
        <v>0.65815442999999996</v>
      </c>
      <c r="CY391">
        <v>9.3649330000000003E-2</v>
      </c>
      <c r="CZ391">
        <v>-0.16819777</v>
      </c>
      <c r="DA391">
        <v>-0.25450494000000001</v>
      </c>
      <c r="DB391">
        <v>0.25513289</v>
      </c>
      <c r="DC391">
        <v>2.5920289999999999E-2</v>
      </c>
      <c r="DD391">
        <v>-2.5292350000000002E-2</v>
      </c>
      <c r="DE391">
        <v>0.26950531</v>
      </c>
      <c r="DF391">
        <v>-0.26887736000000001</v>
      </c>
      <c r="DG391">
        <v>0.1029841</v>
      </c>
      <c r="DH391">
        <v>-0.10235616</v>
      </c>
      <c r="DI391">
        <v>-0.19042195000000001</v>
      </c>
      <c r="DJ391">
        <v>7.7531719999999998E-2</v>
      </c>
      <c r="DK391">
        <v>-0.19522661999999999</v>
      </c>
      <c r="DL391">
        <v>-0.13095082</v>
      </c>
      <c r="DM391">
        <v>-6.0513240000000003E-2</v>
      </c>
      <c r="DN391">
        <v>0.50020885000000004</v>
      </c>
      <c r="DO391">
        <v>0.35778246000000002</v>
      </c>
      <c r="DP391">
        <v>-0.64273818000000005</v>
      </c>
      <c r="DQ391">
        <v>0.94671483000000001</v>
      </c>
      <c r="DR391">
        <v>-0.66113116000000005</v>
      </c>
      <c r="DS391">
        <v>7.7932630000000003E-2</v>
      </c>
      <c r="DT391">
        <v>-0.79014932000000004</v>
      </c>
      <c r="DU391">
        <v>1.3610861400000001</v>
      </c>
      <c r="DV391" s="10">
        <v>-0.64824150000000003</v>
      </c>
      <c r="DW391" s="8" t="s">
        <v>2173</v>
      </c>
      <c r="DX391" t="s">
        <v>2174</v>
      </c>
      <c r="DY391" s="10" t="s">
        <v>442</v>
      </c>
      <c r="DZ391" s="20">
        <v>34979</v>
      </c>
      <c r="EA391" s="21">
        <v>39099</v>
      </c>
      <c r="EB391" t="s">
        <v>2175</v>
      </c>
      <c r="EC391" s="22">
        <v>44339</v>
      </c>
      <c r="ED391" t="b">
        <f t="shared" si="19"/>
        <v>1</v>
      </c>
    </row>
    <row r="392" spans="1:134" x14ac:dyDescent="0.2">
      <c r="A392" s="8" t="s">
        <v>2176</v>
      </c>
      <c r="B392" s="8" t="s">
        <v>168</v>
      </c>
      <c r="C392" s="8" t="s">
        <v>147</v>
      </c>
      <c r="D392" s="2" t="s">
        <v>2177</v>
      </c>
      <c r="E392" s="4">
        <v>0.41401427466242502</v>
      </c>
      <c r="F392" s="28" t="b">
        <v>0</v>
      </c>
      <c r="G392" s="29">
        <f t="shared" si="20"/>
        <v>0.99708330797062938</v>
      </c>
      <c r="H392" s="5" t="b">
        <f t="shared" si="18"/>
        <v>1</v>
      </c>
      <c r="I392" s="8">
        <v>39</v>
      </c>
      <c r="J392">
        <v>3</v>
      </c>
      <c r="K392">
        <v>39</v>
      </c>
      <c r="L392">
        <v>803</v>
      </c>
      <c r="M392">
        <v>10</v>
      </c>
      <c r="N392">
        <v>5</v>
      </c>
      <c r="O392">
        <v>15.9488039978792</v>
      </c>
      <c r="P392">
        <v>1</v>
      </c>
      <c r="Q392">
        <v>5</v>
      </c>
      <c r="R392">
        <v>4</v>
      </c>
      <c r="S392" s="10">
        <v>86.2</v>
      </c>
      <c r="T392" s="8">
        <v>-1.33767961068356</v>
      </c>
      <c r="U392">
        <v>2.03313292833161</v>
      </c>
      <c r="V392">
        <v>1.5527186414958001</v>
      </c>
      <c r="W392">
        <v>-0.81055286486447697</v>
      </c>
      <c r="X392">
        <v>1.61793620170542</v>
      </c>
      <c r="Y392">
        <v>1.38181348148064</v>
      </c>
      <c r="Z392">
        <v>-1.18803532870874</v>
      </c>
      <c r="AA392">
        <v>-1.4107302381286499</v>
      </c>
      <c r="AB392">
        <v>1.4079858992310099</v>
      </c>
      <c r="AC392">
        <v>0.71996333890972197</v>
      </c>
      <c r="AD392" s="10">
        <v>2.4819013649373698</v>
      </c>
      <c r="AE392" s="8">
        <v>0</v>
      </c>
      <c r="AF392">
        <v>0</v>
      </c>
      <c r="AG392">
        <v>0</v>
      </c>
      <c r="AH392">
        <v>0</v>
      </c>
      <c r="AI392">
        <v>0</v>
      </c>
      <c r="AJ392">
        <v>0</v>
      </c>
      <c r="AK392">
        <v>0</v>
      </c>
      <c r="AL392">
        <v>0</v>
      </c>
      <c r="AM392">
        <v>0</v>
      </c>
      <c r="AN392">
        <v>0</v>
      </c>
      <c r="AO392">
        <v>0</v>
      </c>
      <c r="AP392">
        <v>0</v>
      </c>
      <c r="AQ392">
        <v>0</v>
      </c>
      <c r="AR392">
        <v>0</v>
      </c>
      <c r="AS392">
        <v>0</v>
      </c>
      <c r="AT392">
        <v>0</v>
      </c>
      <c r="AU392">
        <v>0</v>
      </c>
      <c r="AV392">
        <v>1</v>
      </c>
      <c r="AW392">
        <v>0</v>
      </c>
      <c r="AX392">
        <v>0</v>
      </c>
      <c r="AY392">
        <v>1</v>
      </c>
      <c r="AZ392">
        <v>0</v>
      </c>
      <c r="BA392">
        <v>1</v>
      </c>
      <c r="BB392">
        <v>0</v>
      </c>
      <c r="BC392">
        <v>1</v>
      </c>
      <c r="BD392">
        <v>0</v>
      </c>
      <c r="BE392">
        <v>1</v>
      </c>
      <c r="BF392">
        <v>0</v>
      </c>
      <c r="BG392">
        <v>0</v>
      </c>
      <c r="BH392">
        <v>0</v>
      </c>
      <c r="BI392">
        <v>1</v>
      </c>
      <c r="BJ392">
        <v>0</v>
      </c>
      <c r="BK392">
        <v>0</v>
      </c>
      <c r="BL392">
        <v>0</v>
      </c>
      <c r="BM392">
        <v>1</v>
      </c>
      <c r="BN392">
        <v>0</v>
      </c>
      <c r="BO392">
        <v>0</v>
      </c>
      <c r="BP392">
        <v>0</v>
      </c>
      <c r="BQ392">
        <v>1</v>
      </c>
      <c r="BR392">
        <v>0</v>
      </c>
      <c r="BS392">
        <v>0</v>
      </c>
      <c r="BT392" s="10">
        <v>0</v>
      </c>
      <c r="BU392">
        <v>-4.2648743800000002</v>
      </c>
      <c r="BV392">
        <v>0.17994256</v>
      </c>
      <c r="BW392">
        <v>2.5512239999999999E-2</v>
      </c>
      <c r="BX392">
        <v>1.7140852600000001</v>
      </c>
      <c r="BY392">
        <v>1.2451467300000001</v>
      </c>
      <c r="BZ392">
        <v>4.38303536</v>
      </c>
      <c r="CA392">
        <v>1.0542348399999999</v>
      </c>
      <c r="CB392">
        <v>2.36271349</v>
      </c>
      <c r="CC392">
        <v>0</v>
      </c>
      <c r="CD392">
        <v>1.26633956</v>
      </c>
      <c r="CE392">
        <v>1.2966537600000001</v>
      </c>
      <c r="CF392">
        <v>-0.34830556000000001</v>
      </c>
      <c r="CG392">
        <v>0.60595251999999999</v>
      </c>
      <c r="CH392">
        <v>-0.27080598</v>
      </c>
      <c r="CI392">
        <v>0.69837139000000004</v>
      </c>
      <c r="CJ392">
        <v>2.3914729999999999E-2</v>
      </c>
      <c r="CK392">
        <v>-0.35324707</v>
      </c>
      <c r="CL392">
        <v>-4.8291489999999999E-2</v>
      </c>
      <c r="CM392">
        <v>0.58076517999999999</v>
      </c>
      <c r="CN392">
        <v>0.72541518999999999</v>
      </c>
      <c r="CO392">
        <v>-0.20022939000000001</v>
      </c>
      <c r="CP392">
        <v>-0.43475793000000001</v>
      </c>
      <c r="CQ392">
        <v>0.34422587999999998</v>
      </c>
      <c r="CR392">
        <v>-0.48495226000000002</v>
      </c>
      <c r="CS392">
        <v>0.18250256000000001</v>
      </c>
      <c r="CT392">
        <v>-0.16623276000000001</v>
      </c>
      <c r="CU392">
        <v>-9.4743999999999995E-2</v>
      </c>
      <c r="CV392">
        <v>-1.1689752</v>
      </c>
      <c r="CW392">
        <v>-0.52188942000000005</v>
      </c>
      <c r="CX392">
        <v>0.65815442999999996</v>
      </c>
      <c r="CY392">
        <v>9.3649330000000003E-2</v>
      </c>
      <c r="CZ392">
        <v>-0.16819777</v>
      </c>
      <c r="DA392">
        <v>-0.25450494000000001</v>
      </c>
      <c r="DB392">
        <v>0.25513289</v>
      </c>
      <c r="DC392">
        <v>2.5920289999999999E-2</v>
      </c>
      <c r="DD392">
        <v>-2.5292350000000002E-2</v>
      </c>
      <c r="DE392">
        <v>0.26950531</v>
      </c>
      <c r="DF392">
        <v>-0.26887736000000001</v>
      </c>
      <c r="DG392">
        <v>0.1029841</v>
      </c>
      <c r="DH392">
        <v>-0.10235616</v>
      </c>
      <c r="DI392">
        <v>-0.19042195000000001</v>
      </c>
      <c r="DJ392">
        <v>7.7531719999999998E-2</v>
      </c>
      <c r="DK392">
        <v>-0.19522661999999999</v>
      </c>
      <c r="DL392">
        <v>-0.13095082</v>
      </c>
      <c r="DM392">
        <v>-6.0513240000000003E-2</v>
      </c>
      <c r="DN392">
        <v>0.50020885000000004</v>
      </c>
      <c r="DO392">
        <v>0.35778246000000002</v>
      </c>
      <c r="DP392">
        <v>-0.64273818000000005</v>
      </c>
      <c r="DQ392">
        <v>0.94671483000000001</v>
      </c>
      <c r="DR392">
        <v>-0.66113116000000005</v>
      </c>
      <c r="DS392">
        <v>7.7932630000000003E-2</v>
      </c>
      <c r="DT392">
        <v>-0.79014932000000004</v>
      </c>
      <c r="DU392">
        <v>1.3610861400000001</v>
      </c>
      <c r="DV392" s="10">
        <v>-0.64824150000000003</v>
      </c>
      <c r="DW392" s="8" t="s">
        <v>2178</v>
      </c>
      <c r="DX392" t="s">
        <v>2179</v>
      </c>
      <c r="DY392" s="10" t="s">
        <v>318</v>
      </c>
      <c r="DZ392" s="20">
        <v>35399</v>
      </c>
      <c r="EA392" s="21">
        <v>35812</v>
      </c>
      <c r="EB392" t="s">
        <v>2180</v>
      </c>
      <c r="EC392" s="22">
        <v>44378</v>
      </c>
      <c r="ED392" t="b">
        <f t="shared" si="19"/>
        <v>0</v>
      </c>
    </row>
    <row r="393" spans="1:134" x14ac:dyDescent="0.2">
      <c r="A393" s="8" t="s">
        <v>2181</v>
      </c>
      <c r="B393" s="8" t="s">
        <v>168</v>
      </c>
      <c r="C393" s="8" t="s">
        <v>181</v>
      </c>
      <c r="D393" s="2" t="s">
        <v>2182</v>
      </c>
      <c r="E393" s="4">
        <v>0.31275092682544797</v>
      </c>
      <c r="F393" s="28" t="b">
        <v>0</v>
      </c>
      <c r="G393" s="29">
        <f t="shared" si="20"/>
        <v>0.62211539726038101</v>
      </c>
      <c r="H393" s="5" t="b">
        <f t="shared" si="18"/>
        <v>1</v>
      </c>
      <c r="I393" s="8">
        <v>47</v>
      </c>
      <c r="J393">
        <v>1</v>
      </c>
      <c r="K393">
        <v>34</v>
      </c>
      <c r="L393">
        <v>2471</v>
      </c>
      <c r="M393">
        <v>8</v>
      </c>
      <c r="N393">
        <v>2</v>
      </c>
      <c r="O393">
        <v>6.3754634127240104</v>
      </c>
      <c r="P393">
        <v>1</v>
      </c>
      <c r="Q393">
        <v>3</v>
      </c>
      <c r="R393">
        <v>5</v>
      </c>
      <c r="S393" s="10">
        <v>67.7</v>
      </c>
      <c r="T393" s="8">
        <v>-0.58617421142313397</v>
      </c>
      <c r="U393">
        <v>7.5957643648752104E-3</v>
      </c>
      <c r="V393">
        <v>0.90669465918009495</v>
      </c>
      <c r="W393">
        <v>1.1339206806931501</v>
      </c>
      <c r="X393">
        <v>0.98157978018903103</v>
      </c>
      <c r="Y393">
        <v>-0.70788554533318204</v>
      </c>
      <c r="Z393">
        <v>-1.5174606360085601</v>
      </c>
      <c r="AA393">
        <v>-1.4107302381286499</v>
      </c>
      <c r="AB393">
        <v>-4.5418899975194001E-2</v>
      </c>
      <c r="AC393">
        <v>1.42236659638262</v>
      </c>
      <c r="AD393" s="10">
        <v>-1.5098547968832201</v>
      </c>
      <c r="AE393" s="8">
        <v>0</v>
      </c>
      <c r="AF393">
        <v>0</v>
      </c>
      <c r="AG393">
        <v>0</v>
      </c>
      <c r="AH393">
        <v>0</v>
      </c>
      <c r="AI393">
        <v>0</v>
      </c>
      <c r="AJ393">
        <v>0</v>
      </c>
      <c r="AK393">
        <v>1</v>
      </c>
      <c r="AL393">
        <v>0</v>
      </c>
      <c r="AM393">
        <v>0</v>
      </c>
      <c r="AN393">
        <v>0</v>
      </c>
      <c r="AO393">
        <v>0</v>
      </c>
      <c r="AP393">
        <v>0</v>
      </c>
      <c r="AQ393">
        <v>0</v>
      </c>
      <c r="AR393">
        <v>0</v>
      </c>
      <c r="AS393">
        <v>0</v>
      </c>
      <c r="AT393">
        <v>0</v>
      </c>
      <c r="AU393">
        <v>0</v>
      </c>
      <c r="AV393">
        <v>0</v>
      </c>
      <c r="AW393">
        <v>0</v>
      </c>
      <c r="AX393">
        <v>0</v>
      </c>
      <c r="AY393">
        <v>0</v>
      </c>
      <c r="AZ393">
        <v>1</v>
      </c>
      <c r="BA393">
        <v>0</v>
      </c>
      <c r="BB393">
        <v>1</v>
      </c>
      <c r="BC393">
        <v>1</v>
      </c>
      <c r="BD393">
        <v>0</v>
      </c>
      <c r="BE393">
        <v>1</v>
      </c>
      <c r="BF393">
        <v>0</v>
      </c>
      <c r="BG393">
        <v>0</v>
      </c>
      <c r="BH393">
        <v>0</v>
      </c>
      <c r="BI393">
        <v>0</v>
      </c>
      <c r="BJ393">
        <v>1</v>
      </c>
      <c r="BK393">
        <v>0</v>
      </c>
      <c r="BL393">
        <v>0</v>
      </c>
      <c r="BM393">
        <v>0</v>
      </c>
      <c r="BN393">
        <v>1</v>
      </c>
      <c r="BO393">
        <v>0</v>
      </c>
      <c r="BP393">
        <v>0</v>
      </c>
      <c r="BQ393">
        <v>0</v>
      </c>
      <c r="BR393">
        <v>1</v>
      </c>
      <c r="BS393">
        <v>0</v>
      </c>
      <c r="BT393" s="10">
        <v>0</v>
      </c>
      <c r="BU393">
        <v>-4.2648743800000002</v>
      </c>
      <c r="BV393">
        <v>0.17994256</v>
      </c>
      <c r="BW393">
        <v>2.5512239999999999E-2</v>
      </c>
      <c r="BX393">
        <v>1.7140852600000001</v>
      </c>
      <c r="BY393">
        <v>1.2451467300000001</v>
      </c>
      <c r="BZ393">
        <v>4.38303536</v>
      </c>
      <c r="CA393">
        <v>1.0542348399999999</v>
      </c>
      <c r="CB393">
        <v>2.36271349</v>
      </c>
      <c r="CC393">
        <v>0</v>
      </c>
      <c r="CD393">
        <v>1.26633956</v>
      </c>
      <c r="CE393">
        <v>1.2966537600000001</v>
      </c>
      <c r="CF393">
        <v>-0.34830556000000001</v>
      </c>
      <c r="CG393">
        <v>0.60595251999999999</v>
      </c>
      <c r="CH393">
        <v>-0.27080598</v>
      </c>
      <c r="CI393">
        <v>0.69837139000000004</v>
      </c>
      <c r="CJ393">
        <v>2.3914729999999999E-2</v>
      </c>
      <c r="CK393">
        <v>-0.35324707</v>
      </c>
      <c r="CL393">
        <v>-4.8291489999999999E-2</v>
      </c>
      <c r="CM393">
        <v>0.58076517999999999</v>
      </c>
      <c r="CN393">
        <v>0.72541518999999999</v>
      </c>
      <c r="CO393">
        <v>-0.20022939000000001</v>
      </c>
      <c r="CP393">
        <v>-0.43475793000000001</v>
      </c>
      <c r="CQ393">
        <v>0.34422587999999998</v>
      </c>
      <c r="CR393">
        <v>-0.48495226000000002</v>
      </c>
      <c r="CS393">
        <v>0.18250256000000001</v>
      </c>
      <c r="CT393">
        <v>-0.16623276000000001</v>
      </c>
      <c r="CU393">
        <v>-9.4743999999999995E-2</v>
      </c>
      <c r="CV393">
        <v>-1.1689752</v>
      </c>
      <c r="CW393">
        <v>-0.52188942000000005</v>
      </c>
      <c r="CX393">
        <v>0.65815442999999996</v>
      </c>
      <c r="CY393">
        <v>9.3649330000000003E-2</v>
      </c>
      <c r="CZ393">
        <v>-0.16819777</v>
      </c>
      <c r="DA393">
        <v>-0.25450494000000001</v>
      </c>
      <c r="DB393">
        <v>0.25513289</v>
      </c>
      <c r="DC393">
        <v>2.5920289999999999E-2</v>
      </c>
      <c r="DD393">
        <v>-2.5292350000000002E-2</v>
      </c>
      <c r="DE393">
        <v>0.26950531</v>
      </c>
      <c r="DF393">
        <v>-0.26887736000000001</v>
      </c>
      <c r="DG393">
        <v>0.1029841</v>
      </c>
      <c r="DH393">
        <v>-0.10235616</v>
      </c>
      <c r="DI393">
        <v>-0.19042195000000001</v>
      </c>
      <c r="DJ393">
        <v>7.7531719999999998E-2</v>
      </c>
      <c r="DK393">
        <v>-0.19522661999999999</v>
      </c>
      <c r="DL393">
        <v>-0.13095082</v>
      </c>
      <c r="DM393">
        <v>-6.0513240000000003E-2</v>
      </c>
      <c r="DN393">
        <v>0.50020885000000004</v>
      </c>
      <c r="DO393">
        <v>0.35778246000000002</v>
      </c>
      <c r="DP393">
        <v>-0.64273818000000005</v>
      </c>
      <c r="DQ393">
        <v>0.94671483000000001</v>
      </c>
      <c r="DR393">
        <v>-0.66113116000000005</v>
      </c>
      <c r="DS393">
        <v>7.7932630000000003E-2</v>
      </c>
      <c r="DT393">
        <v>-0.79014932000000004</v>
      </c>
      <c r="DU393">
        <v>1.3610861400000001</v>
      </c>
      <c r="DV393" s="10">
        <v>-0.64824150000000003</v>
      </c>
      <c r="DW393" s="8" t="s">
        <v>2183</v>
      </c>
      <c r="DX393" t="s">
        <v>2184</v>
      </c>
      <c r="DY393" s="10" t="s">
        <v>373</v>
      </c>
      <c r="DZ393" s="20">
        <v>37588</v>
      </c>
      <c r="EA393" s="21">
        <v>37598</v>
      </c>
      <c r="EB393" t="s">
        <v>2185</v>
      </c>
      <c r="EC393" s="22">
        <v>44397</v>
      </c>
      <c r="ED393" t="b">
        <f t="shared" si="19"/>
        <v>0</v>
      </c>
    </row>
    <row r="394" spans="1:134" x14ac:dyDescent="0.2">
      <c r="A394" s="8" t="s">
        <v>2186</v>
      </c>
      <c r="B394" s="8" t="s">
        <v>168</v>
      </c>
      <c r="C394" s="8" t="s">
        <v>161</v>
      </c>
      <c r="D394" s="2">
        <f>1-240-593-7314</f>
        <v>-8146</v>
      </c>
      <c r="E394" s="4">
        <v>0.40639458441075299</v>
      </c>
      <c r="F394" s="28" t="b">
        <v>0</v>
      </c>
      <c r="G394" s="29">
        <f t="shared" si="20"/>
        <v>8.4653787346942147E-8</v>
      </c>
      <c r="H394" s="5" t="b">
        <f t="shared" si="18"/>
        <v>0</v>
      </c>
      <c r="I394" s="8">
        <v>52</v>
      </c>
      <c r="J394">
        <v>1</v>
      </c>
      <c r="K394">
        <v>19</v>
      </c>
      <c r="L394">
        <v>268</v>
      </c>
      <c r="M394">
        <v>1</v>
      </c>
      <c r="N394">
        <v>3</v>
      </c>
      <c r="O394">
        <v>23.930625538710199</v>
      </c>
      <c r="P394">
        <v>2</v>
      </c>
      <c r="Q394">
        <v>3</v>
      </c>
      <c r="R394">
        <v>3</v>
      </c>
      <c r="S394" s="10">
        <v>76.599999999999994</v>
      </c>
      <c r="T394" s="8">
        <v>-0.116483336885366</v>
      </c>
      <c r="U394">
        <v>7.5957643648752104E-3</v>
      </c>
      <c r="V394">
        <v>-1.03137728776702</v>
      </c>
      <c r="W394">
        <v>-1.4342299313353</v>
      </c>
      <c r="X394">
        <v>-1.2456676951183301</v>
      </c>
      <c r="Y394">
        <v>-1.13192030619081E-2</v>
      </c>
      <c r="Z394">
        <v>-0.91337529854353505</v>
      </c>
      <c r="AA394">
        <v>-0.70092886045385905</v>
      </c>
      <c r="AB394">
        <v>-4.5418899975194001E-2</v>
      </c>
      <c r="AC394">
        <v>1.7560081436822399E-2</v>
      </c>
      <c r="AD394" s="10">
        <v>0.410503572857494</v>
      </c>
      <c r="AE394" s="8">
        <v>0</v>
      </c>
      <c r="AF394">
        <v>0</v>
      </c>
      <c r="AG394">
        <v>0</v>
      </c>
      <c r="AH394">
        <v>0</v>
      </c>
      <c r="AI394">
        <v>0</v>
      </c>
      <c r="AJ394">
        <v>0</v>
      </c>
      <c r="AK394">
        <v>0</v>
      </c>
      <c r="AL394">
        <v>0</v>
      </c>
      <c r="AM394">
        <v>0</v>
      </c>
      <c r="AN394">
        <v>0</v>
      </c>
      <c r="AO394">
        <v>0</v>
      </c>
      <c r="AP394">
        <v>1</v>
      </c>
      <c r="AQ394">
        <v>0</v>
      </c>
      <c r="AR394">
        <v>0</v>
      </c>
      <c r="AS394">
        <v>0</v>
      </c>
      <c r="AT394">
        <v>0</v>
      </c>
      <c r="AU394">
        <v>0</v>
      </c>
      <c r="AV394">
        <v>0</v>
      </c>
      <c r="AW394">
        <v>0</v>
      </c>
      <c r="AX394">
        <v>0</v>
      </c>
      <c r="AY394">
        <v>0</v>
      </c>
      <c r="AZ394">
        <v>1</v>
      </c>
      <c r="BA394">
        <v>0</v>
      </c>
      <c r="BB394">
        <v>1</v>
      </c>
      <c r="BC394">
        <v>1</v>
      </c>
      <c r="BD394">
        <v>0</v>
      </c>
      <c r="BE394">
        <v>1</v>
      </c>
      <c r="BF394">
        <v>0</v>
      </c>
      <c r="BG394">
        <v>1</v>
      </c>
      <c r="BH394">
        <v>0</v>
      </c>
      <c r="BI394">
        <v>0</v>
      </c>
      <c r="BJ394">
        <v>0</v>
      </c>
      <c r="BK394">
        <v>0</v>
      </c>
      <c r="BL394">
        <v>0</v>
      </c>
      <c r="BM394">
        <v>0</v>
      </c>
      <c r="BN394">
        <v>1</v>
      </c>
      <c r="BO394">
        <v>0</v>
      </c>
      <c r="BP394">
        <v>0</v>
      </c>
      <c r="BQ394">
        <v>1</v>
      </c>
      <c r="BR394">
        <v>0</v>
      </c>
      <c r="BS394">
        <v>0</v>
      </c>
      <c r="BT394" s="10">
        <v>0</v>
      </c>
      <c r="BU394">
        <v>-4.2648743800000002</v>
      </c>
      <c r="BV394">
        <v>0.17994256</v>
      </c>
      <c r="BW394">
        <v>2.5512239999999999E-2</v>
      </c>
      <c r="BX394">
        <v>1.7140852600000001</v>
      </c>
      <c r="BY394">
        <v>1.2451467300000001</v>
      </c>
      <c r="BZ394">
        <v>4.38303536</v>
      </c>
      <c r="CA394">
        <v>1.0542348399999999</v>
      </c>
      <c r="CB394">
        <v>2.36271349</v>
      </c>
      <c r="CC394">
        <v>0</v>
      </c>
      <c r="CD394">
        <v>1.26633956</v>
      </c>
      <c r="CE394">
        <v>1.2966537600000001</v>
      </c>
      <c r="CF394">
        <v>-0.34830556000000001</v>
      </c>
      <c r="CG394">
        <v>0.60595251999999999</v>
      </c>
      <c r="CH394">
        <v>-0.27080598</v>
      </c>
      <c r="CI394">
        <v>0.69837139000000004</v>
      </c>
      <c r="CJ394">
        <v>2.3914729999999999E-2</v>
      </c>
      <c r="CK394">
        <v>-0.35324707</v>
      </c>
      <c r="CL394">
        <v>-4.8291489999999999E-2</v>
      </c>
      <c r="CM394">
        <v>0.58076517999999999</v>
      </c>
      <c r="CN394">
        <v>0.72541518999999999</v>
      </c>
      <c r="CO394">
        <v>-0.20022939000000001</v>
      </c>
      <c r="CP394">
        <v>-0.43475793000000001</v>
      </c>
      <c r="CQ394">
        <v>0.34422587999999998</v>
      </c>
      <c r="CR394">
        <v>-0.48495226000000002</v>
      </c>
      <c r="CS394">
        <v>0.18250256000000001</v>
      </c>
      <c r="CT394">
        <v>-0.16623276000000001</v>
      </c>
      <c r="CU394">
        <v>-9.4743999999999995E-2</v>
      </c>
      <c r="CV394">
        <v>-1.1689752</v>
      </c>
      <c r="CW394">
        <v>-0.52188942000000005</v>
      </c>
      <c r="CX394">
        <v>0.65815442999999996</v>
      </c>
      <c r="CY394">
        <v>9.3649330000000003E-2</v>
      </c>
      <c r="CZ394">
        <v>-0.16819777</v>
      </c>
      <c r="DA394">
        <v>-0.25450494000000001</v>
      </c>
      <c r="DB394">
        <v>0.25513289</v>
      </c>
      <c r="DC394">
        <v>2.5920289999999999E-2</v>
      </c>
      <c r="DD394">
        <v>-2.5292350000000002E-2</v>
      </c>
      <c r="DE394">
        <v>0.26950531</v>
      </c>
      <c r="DF394">
        <v>-0.26887736000000001</v>
      </c>
      <c r="DG394">
        <v>0.1029841</v>
      </c>
      <c r="DH394">
        <v>-0.10235616</v>
      </c>
      <c r="DI394">
        <v>-0.19042195000000001</v>
      </c>
      <c r="DJ394">
        <v>7.7531719999999998E-2</v>
      </c>
      <c r="DK394">
        <v>-0.19522661999999999</v>
      </c>
      <c r="DL394">
        <v>-0.13095082</v>
      </c>
      <c r="DM394">
        <v>-6.0513240000000003E-2</v>
      </c>
      <c r="DN394">
        <v>0.50020885000000004</v>
      </c>
      <c r="DO394">
        <v>0.35778246000000002</v>
      </c>
      <c r="DP394">
        <v>-0.64273818000000005</v>
      </c>
      <c r="DQ394">
        <v>0.94671483000000001</v>
      </c>
      <c r="DR394">
        <v>-0.66113116000000005</v>
      </c>
      <c r="DS394">
        <v>7.7932630000000003E-2</v>
      </c>
      <c r="DT394">
        <v>-0.79014932000000004</v>
      </c>
      <c r="DU394">
        <v>1.3610861400000001</v>
      </c>
      <c r="DV394" s="10">
        <v>-0.64824150000000003</v>
      </c>
      <c r="DW394" s="8" t="s">
        <v>2187</v>
      </c>
      <c r="DX394" t="s">
        <v>2188</v>
      </c>
      <c r="DY394" s="10" t="s">
        <v>1410</v>
      </c>
      <c r="DZ394" s="20">
        <v>37793</v>
      </c>
      <c r="EA394" s="21">
        <v>38210</v>
      </c>
      <c r="EB394" t="s">
        <v>2189</v>
      </c>
      <c r="EC394" s="22">
        <v>45112</v>
      </c>
      <c r="ED394" t="b">
        <f t="shared" si="19"/>
        <v>1</v>
      </c>
    </row>
    <row r="395" spans="1:134" x14ac:dyDescent="0.2">
      <c r="A395" s="8" t="s">
        <v>2190</v>
      </c>
      <c r="B395" s="8" t="s">
        <v>168</v>
      </c>
      <c r="C395" s="8" t="s">
        <v>181</v>
      </c>
      <c r="D395" s="2" t="s">
        <v>2191</v>
      </c>
      <c r="E395" s="4">
        <v>0.71175773551795696</v>
      </c>
      <c r="F395" s="28" t="b">
        <v>1</v>
      </c>
      <c r="G395" s="29">
        <f t="shared" si="20"/>
        <v>0.12874332501734817</v>
      </c>
      <c r="H395" s="5" t="b">
        <f t="shared" si="18"/>
        <v>0</v>
      </c>
      <c r="I395" s="8">
        <v>52</v>
      </c>
      <c r="J395">
        <v>1</v>
      </c>
      <c r="K395">
        <v>19</v>
      </c>
      <c r="L395">
        <v>3369</v>
      </c>
      <c r="M395">
        <v>2</v>
      </c>
      <c r="N395">
        <v>5</v>
      </c>
      <c r="O395">
        <v>91.712201092312</v>
      </c>
      <c r="P395">
        <v>2</v>
      </c>
      <c r="Q395">
        <v>3</v>
      </c>
      <c r="R395">
        <v>3</v>
      </c>
      <c r="S395" s="10">
        <v>74.099999999999994</v>
      </c>
      <c r="T395" s="8">
        <v>-0.116483336885366</v>
      </c>
      <c r="U395">
        <v>7.5957643648752104E-3</v>
      </c>
      <c r="V395">
        <v>-1.03137728776702</v>
      </c>
      <c r="W395">
        <v>2.18076555114324</v>
      </c>
      <c r="X395">
        <v>-0.92748948436013701</v>
      </c>
      <c r="Y395">
        <v>1.38181348148064</v>
      </c>
      <c r="Z395">
        <v>1.41903585484582</v>
      </c>
      <c r="AA395">
        <v>-0.70092886045385905</v>
      </c>
      <c r="AB395">
        <v>-4.5418899975194001E-2</v>
      </c>
      <c r="AC395">
        <v>1.7560081436822399E-2</v>
      </c>
      <c r="AD395" s="10">
        <v>-0.12892293549664</v>
      </c>
      <c r="AE395" s="8">
        <v>0</v>
      </c>
      <c r="AF395">
        <v>0</v>
      </c>
      <c r="AG395">
        <v>0</v>
      </c>
      <c r="AH395">
        <v>0</v>
      </c>
      <c r="AI395">
        <v>0</v>
      </c>
      <c r="AJ395">
        <v>0</v>
      </c>
      <c r="AK395">
        <v>0</v>
      </c>
      <c r="AL395">
        <v>0</v>
      </c>
      <c r="AM395">
        <v>0</v>
      </c>
      <c r="AN395">
        <v>0</v>
      </c>
      <c r="AO395">
        <v>0</v>
      </c>
      <c r="AP395">
        <v>0</v>
      </c>
      <c r="AQ395">
        <v>0</v>
      </c>
      <c r="AR395">
        <v>0</v>
      </c>
      <c r="AS395">
        <v>0</v>
      </c>
      <c r="AT395">
        <v>0</v>
      </c>
      <c r="AU395">
        <v>1</v>
      </c>
      <c r="AV395">
        <v>0</v>
      </c>
      <c r="AW395">
        <v>0</v>
      </c>
      <c r="AX395">
        <v>0</v>
      </c>
      <c r="AY395">
        <v>1</v>
      </c>
      <c r="AZ395">
        <v>0</v>
      </c>
      <c r="BA395">
        <v>1</v>
      </c>
      <c r="BB395">
        <v>0</v>
      </c>
      <c r="BC395">
        <v>0</v>
      </c>
      <c r="BD395">
        <v>1</v>
      </c>
      <c r="BE395">
        <v>1</v>
      </c>
      <c r="BF395">
        <v>0</v>
      </c>
      <c r="BG395">
        <v>0</v>
      </c>
      <c r="BH395">
        <v>0</v>
      </c>
      <c r="BI395">
        <v>0</v>
      </c>
      <c r="BJ395">
        <v>1</v>
      </c>
      <c r="BK395">
        <v>0</v>
      </c>
      <c r="BL395">
        <v>0</v>
      </c>
      <c r="BM395">
        <v>1</v>
      </c>
      <c r="BN395">
        <v>0</v>
      </c>
      <c r="BO395">
        <v>0</v>
      </c>
      <c r="BP395">
        <v>0</v>
      </c>
      <c r="BQ395">
        <v>0</v>
      </c>
      <c r="BR395">
        <v>0</v>
      </c>
      <c r="BS395">
        <v>1</v>
      </c>
      <c r="BT395" s="10">
        <v>0</v>
      </c>
      <c r="BU395">
        <v>-4.2648743800000002</v>
      </c>
      <c r="BV395">
        <v>0.17994256</v>
      </c>
      <c r="BW395">
        <v>2.5512239999999999E-2</v>
      </c>
      <c r="BX395">
        <v>1.7140852600000001</v>
      </c>
      <c r="BY395">
        <v>1.2451467300000001</v>
      </c>
      <c r="BZ395">
        <v>4.38303536</v>
      </c>
      <c r="CA395">
        <v>1.0542348399999999</v>
      </c>
      <c r="CB395">
        <v>2.36271349</v>
      </c>
      <c r="CC395">
        <v>0</v>
      </c>
      <c r="CD395">
        <v>1.26633956</v>
      </c>
      <c r="CE395">
        <v>1.2966537600000001</v>
      </c>
      <c r="CF395">
        <v>-0.34830556000000001</v>
      </c>
      <c r="CG395">
        <v>0.60595251999999999</v>
      </c>
      <c r="CH395">
        <v>-0.27080598</v>
      </c>
      <c r="CI395">
        <v>0.69837139000000004</v>
      </c>
      <c r="CJ395">
        <v>2.3914729999999999E-2</v>
      </c>
      <c r="CK395">
        <v>-0.35324707</v>
      </c>
      <c r="CL395">
        <v>-4.8291489999999999E-2</v>
      </c>
      <c r="CM395">
        <v>0.58076517999999999</v>
      </c>
      <c r="CN395">
        <v>0.72541518999999999</v>
      </c>
      <c r="CO395">
        <v>-0.20022939000000001</v>
      </c>
      <c r="CP395">
        <v>-0.43475793000000001</v>
      </c>
      <c r="CQ395">
        <v>0.34422587999999998</v>
      </c>
      <c r="CR395">
        <v>-0.48495226000000002</v>
      </c>
      <c r="CS395">
        <v>0.18250256000000001</v>
      </c>
      <c r="CT395">
        <v>-0.16623276000000001</v>
      </c>
      <c r="CU395">
        <v>-9.4743999999999995E-2</v>
      </c>
      <c r="CV395">
        <v>-1.1689752</v>
      </c>
      <c r="CW395">
        <v>-0.52188942000000005</v>
      </c>
      <c r="CX395">
        <v>0.65815442999999996</v>
      </c>
      <c r="CY395">
        <v>9.3649330000000003E-2</v>
      </c>
      <c r="CZ395">
        <v>-0.16819777</v>
      </c>
      <c r="DA395">
        <v>-0.25450494000000001</v>
      </c>
      <c r="DB395">
        <v>0.25513289</v>
      </c>
      <c r="DC395">
        <v>2.5920289999999999E-2</v>
      </c>
      <c r="DD395">
        <v>-2.5292350000000002E-2</v>
      </c>
      <c r="DE395">
        <v>0.26950531</v>
      </c>
      <c r="DF395">
        <v>-0.26887736000000001</v>
      </c>
      <c r="DG395">
        <v>0.1029841</v>
      </c>
      <c r="DH395">
        <v>-0.10235616</v>
      </c>
      <c r="DI395">
        <v>-0.19042195000000001</v>
      </c>
      <c r="DJ395">
        <v>7.7531719999999998E-2</v>
      </c>
      <c r="DK395">
        <v>-0.19522661999999999</v>
      </c>
      <c r="DL395">
        <v>-0.13095082</v>
      </c>
      <c r="DM395">
        <v>-6.0513240000000003E-2</v>
      </c>
      <c r="DN395">
        <v>0.50020885000000004</v>
      </c>
      <c r="DO395">
        <v>0.35778246000000002</v>
      </c>
      <c r="DP395">
        <v>-0.64273818000000005</v>
      </c>
      <c r="DQ395">
        <v>0.94671483000000001</v>
      </c>
      <c r="DR395">
        <v>-0.66113116000000005</v>
      </c>
      <c r="DS395">
        <v>7.7932630000000003E-2</v>
      </c>
      <c r="DT395">
        <v>-0.79014932000000004</v>
      </c>
      <c r="DU395">
        <v>1.3610861400000001</v>
      </c>
      <c r="DV395" s="10">
        <v>-0.64824150000000003</v>
      </c>
      <c r="DW395" s="8" t="s">
        <v>2192</v>
      </c>
      <c r="DX395" t="s">
        <v>2193</v>
      </c>
      <c r="DY395" s="10" t="s">
        <v>751</v>
      </c>
      <c r="DZ395" s="20">
        <v>36012</v>
      </c>
      <c r="EA395" s="21">
        <v>38550</v>
      </c>
      <c r="EB395" t="s">
        <v>2194</v>
      </c>
      <c r="EC395" s="22">
        <v>43860</v>
      </c>
      <c r="ED395" t="b">
        <f t="shared" si="19"/>
        <v>0</v>
      </c>
    </row>
    <row r="396" spans="1:134" x14ac:dyDescent="0.2">
      <c r="A396" s="8" t="s">
        <v>2195</v>
      </c>
      <c r="B396" s="8" t="s">
        <v>168</v>
      </c>
      <c r="C396" s="8" t="s">
        <v>209</v>
      </c>
      <c r="D396" s="2" t="s">
        <v>2196</v>
      </c>
      <c r="E396" s="4">
        <v>0.50433003671569698</v>
      </c>
      <c r="F396" s="28" t="b">
        <v>0</v>
      </c>
      <c r="G396" s="29">
        <f t="shared" si="20"/>
        <v>3.841371576711387E-6</v>
      </c>
      <c r="H396" s="5" t="b">
        <f t="shared" si="18"/>
        <v>0</v>
      </c>
      <c r="I396" s="8">
        <v>42</v>
      </c>
      <c r="J396">
        <v>1</v>
      </c>
      <c r="K396">
        <v>16</v>
      </c>
      <c r="L396">
        <v>608</v>
      </c>
      <c r="M396">
        <v>2</v>
      </c>
      <c r="N396">
        <v>1</v>
      </c>
      <c r="O396">
        <v>48.231685024515301</v>
      </c>
      <c r="P396">
        <v>4</v>
      </c>
      <c r="Q396">
        <v>4</v>
      </c>
      <c r="R396">
        <v>5</v>
      </c>
      <c r="S396" s="10">
        <v>75</v>
      </c>
      <c r="T396" s="8">
        <v>-1.0558650859609</v>
      </c>
      <c r="U396">
        <v>7.5957643648752104E-3</v>
      </c>
      <c r="V396">
        <v>-1.4189916771564499</v>
      </c>
      <c r="W396">
        <v>-1.0378744124566399</v>
      </c>
      <c r="X396">
        <v>-0.92748948436013701</v>
      </c>
      <c r="Y396">
        <v>-1.4044518876044501</v>
      </c>
      <c r="Z396">
        <v>-7.7158941503451803E-2</v>
      </c>
      <c r="AA396">
        <v>0.71867389489572897</v>
      </c>
      <c r="AB396">
        <v>0.68128349962791002</v>
      </c>
      <c r="AC396">
        <v>1.42236659638262</v>
      </c>
      <c r="AD396" s="10">
        <v>6.5270607510849094E-2</v>
      </c>
      <c r="AE396" s="8">
        <v>0</v>
      </c>
      <c r="AF396">
        <v>0</v>
      </c>
      <c r="AG396">
        <v>0</v>
      </c>
      <c r="AH396">
        <v>0</v>
      </c>
      <c r="AI396">
        <v>0</v>
      </c>
      <c r="AJ396">
        <v>1</v>
      </c>
      <c r="AK396">
        <v>0</v>
      </c>
      <c r="AL396">
        <v>0</v>
      </c>
      <c r="AM396">
        <v>0</v>
      </c>
      <c r="AN396">
        <v>0</v>
      </c>
      <c r="AO396">
        <v>0</v>
      </c>
      <c r="AP396">
        <v>0</v>
      </c>
      <c r="AQ396">
        <v>0</v>
      </c>
      <c r="AR396">
        <v>0</v>
      </c>
      <c r="AS396">
        <v>0</v>
      </c>
      <c r="AT396">
        <v>0</v>
      </c>
      <c r="AU396">
        <v>0</v>
      </c>
      <c r="AV396">
        <v>0</v>
      </c>
      <c r="AW396">
        <v>0</v>
      </c>
      <c r="AX396">
        <v>0</v>
      </c>
      <c r="AY396">
        <v>0</v>
      </c>
      <c r="AZ396">
        <v>1</v>
      </c>
      <c r="BA396">
        <v>1</v>
      </c>
      <c r="BB396">
        <v>0</v>
      </c>
      <c r="BC396">
        <v>1</v>
      </c>
      <c r="BD396">
        <v>0</v>
      </c>
      <c r="BE396">
        <v>0</v>
      </c>
      <c r="BF396">
        <v>1</v>
      </c>
      <c r="BG396">
        <v>0</v>
      </c>
      <c r="BH396">
        <v>0</v>
      </c>
      <c r="BI396">
        <v>1</v>
      </c>
      <c r="BJ396">
        <v>0</v>
      </c>
      <c r="BK396">
        <v>0</v>
      </c>
      <c r="BL396">
        <v>0</v>
      </c>
      <c r="BM396">
        <v>0</v>
      </c>
      <c r="BN396">
        <v>0</v>
      </c>
      <c r="BO396">
        <v>0</v>
      </c>
      <c r="BP396">
        <v>1</v>
      </c>
      <c r="BQ396">
        <v>0</v>
      </c>
      <c r="BR396">
        <v>1</v>
      </c>
      <c r="BS396">
        <v>0</v>
      </c>
      <c r="BT396" s="10">
        <v>0</v>
      </c>
      <c r="BU396">
        <v>-4.2648743800000002</v>
      </c>
      <c r="BV396">
        <v>0.17994256</v>
      </c>
      <c r="BW396">
        <v>2.5512239999999999E-2</v>
      </c>
      <c r="BX396">
        <v>1.7140852600000001</v>
      </c>
      <c r="BY396">
        <v>1.2451467300000001</v>
      </c>
      <c r="BZ396">
        <v>4.38303536</v>
      </c>
      <c r="CA396">
        <v>1.0542348399999999</v>
      </c>
      <c r="CB396">
        <v>2.36271349</v>
      </c>
      <c r="CC396">
        <v>0</v>
      </c>
      <c r="CD396">
        <v>1.26633956</v>
      </c>
      <c r="CE396">
        <v>1.2966537600000001</v>
      </c>
      <c r="CF396">
        <v>-0.34830556000000001</v>
      </c>
      <c r="CG396">
        <v>0.60595251999999999</v>
      </c>
      <c r="CH396">
        <v>-0.27080598</v>
      </c>
      <c r="CI396">
        <v>0.69837139000000004</v>
      </c>
      <c r="CJ396">
        <v>2.3914729999999999E-2</v>
      </c>
      <c r="CK396">
        <v>-0.35324707</v>
      </c>
      <c r="CL396">
        <v>-4.8291489999999999E-2</v>
      </c>
      <c r="CM396">
        <v>0.58076517999999999</v>
      </c>
      <c r="CN396">
        <v>0.72541518999999999</v>
      </c>
      <c r="CO396">
        <v>-0.20022939000000001</v>
      </c>
      <c r="CP396">
        <v>-0.43475793000000001</v>
      </c>
      <c r="CQ396">
        <v>0.34422587999999998</v>
      </c>
      <c r="CR396">
        <v>-0.48495226000000002</v>
      </c>
      <c r="CS396">
        <v>0.18250256000000001</v>
      </c>
      <c r="CT396">
        <v>-0.16623276000000001</v>
      </c>
      <c r="CU396">
        <v>-9.4743999999999995E-2</v>
      </c>
      <c r="CV396">
        <v>-1.1689752</v>
      </c>
      <c r="CW396">
        <v>-0.52188942000000005</v>
      </c>
      <c r="CX396">
        <v>0.65815442999999996</v>
      </c>
      <c r="CY396">
        <v>9.3649330000000003E-2</v>
      </c>
      <c r="CZ396">
        <v>-0.16819777</v>
      </c>
      <c r="DA396">
        <v>-0.25450494000000001</v>
      </c>
      <c r="DB396">
        <v>0.25513289</v>
      </c>
      <c r="DC396">
        <v>2.5920289999999999E-2</v>
      </c>
      <c r="DD396">
        <v>-2.5292350000000002E-2</v>
      </c>
      <c r="DE396">
        <v>0.26950531</v>
      </c>
      <c r="DF396">
        <v>-0.26887736000000001</v>
      </c>
      <c r="DG396">
        <v>0.1029841</v>
      </c>
      <c r="DH396">
        <v>-0.10235616</v>
      </c>
      <c r="DI396">
        <v>-0.19042195000000001</v>
      </c>
      <c r="DJ396">
        <v>7.7531719999999998E-2</v>
      </c>
      <c r="DK396">
        <v>-0.19522661999999999</v>
      </c>
      <c r="DL396">
        <v>-0.13095082</v>
      </c>
      <c r="DM396">
        <v>-6.0513240000000003E-2</v>
      </c>
      <c r="DN396">
        <v>0.50020885000000004</v>
      </c>
      <c r="DO396">
        <v>0.35778246000000002</v>
      </c>
      <c r="DP396">
        <v>-0.64273818000000005</v>
      </c>
      <c r="DQ396">
        <v>0.94671483000000001</v>
      </c>
      <c r="DR396">
        <v>-0.66113116000000005</v>
      </c>
      <c r="DS396">
        <v>7.7932630000000003E-2</v>
      </c>
      <c r="DT396">
        <v>-0.79014932000000004</v>
      </c>
      <c r="DU396">
        <v>1.3610861400000001</v>
      </c>
      <c r="DV396" s="10">
        <v>-0.64824150000000003</v>
      </c>
      <c r="DW396" s="8" t="s">
        <v>2197</v>
      </c>
      <c r="DX396" t="s">
        <v>2198</v>
      </c>
      <c r="DY396" s="10" t="s">
        <v>911</v>
      </c>
      <c r="DZ396" s="20">
        <v>35407</v>
      </c>
      <c r="EA396" s="21">
        <v>37109</v>
      </c>
      <c r="EB396" t="s">
        <v>2199</v>
      </c>
      <c r="EC396" s="22">
        <v>44644</v>
      </c>
      <c r="ED396" t="b">
        <f t="shared" si="19"/>
        <v>1</v>
      </c>
    </row>
    <row r="397" spans="1:134" x14ac:dyDescent="0.2">
      <c r="A397" s="8" t="s">
        <v>2200</v>
      </c>
      <c r="B397" s="8" t="s">
        <v>127</v>
      </c>
      <c r="C397" s="8" t="s">
        <v>491</v>
      </c>
      <c r="D397" s="2" t="s">
        <v>2201</v>
      </c>
      <c r="E397" s="4">
        <v>0.62061871256694701</v>
      </c>
      <c r="F397" s="28" t="b">
        <v>1</v>
      </c>
      <c r="G397" s="29">
        <f t="shared" si="20"/>
        <v>1.8958850499003468E-3</v>
      </c>
      <c r="H397" s="5" t="b">
        <f t="shared" si="18"/>
        <v>0</v>
      </c>
      <c r="I397" s="8">
        <v>36</v>
      </c>
      <c r="J397">
        <v>0</v>
      </c>
      <c r="K397">
        <v>14</v>
      </c>
      <c r="L397">
        <v>2557</v>
      </c>
      <c r="M397">
        <v>1</v>
      </c>
      <c r="N397">
        <v>4</v>
      </c>
      <c r="O397">
        <v>60.309356283473399</v>
      </c>
      <c r="P397">
        <v>1</v>
      </c>
      <c r="Q397">
        <v>3</v>
      </c>
      <c r="R397">
        <v>5</v>
      </c>
      <c r="S397" s="10">
        <v>76.5</v>
      </c>
      <c r="T397" s="8">
        <v>-1.61949413540622</v>
      </c>
      <c r="U397">
        <v>-1.00517281761849</v>
      </c>
      <c r="V397">
        <v>-1.6774012700827301</v>
      </c>
      <c r="W397">
        <v>1.23417531193893</v>
      </c>
      <c r="X397">
        <v>-1.2456676951183301</v>
      </c>
      <c r="Y397">
        <v>0.68524713920936597</v>
      </c>
      <c r="Z397">
        <v>0.33844212591474299</v>
      </c>
      <c r="AA397">
        <v>-1.4107302381286499</v>
      </c>
      <c r="AB397">
        <v>-4.5418899975194001E-2</v>
      </c>
      <c r="AC397">
        <v>1.42236659638262</v>
      </c>
      <c r="AD397" s="10">
        <v>0.38892651252332899</v>
      </c>
      <c r="AE397" s="8">
        <v>0</v>
      </c>
      <c r="AF397">
        <v>0</v>
      </c>
      <c r="AG397">
        <v>0</v>
      </c>
      <c r="AH397">
        <v>0</v>
      </c>
      <c r="AI397">
        <v>0</v>
      </c>
      <c r="AJ397">
        <v>0</v>
      </c>
      <c r="AK397">
        <v>0</v>
      </c>
      <c r="AL397">
        <v>0</v>
      </c>
      <c r="AM397">
        <v>0</v>
      </c>
      <c r="AN397">
        <v>0</v>
      </c>
      <c r="AO397">
        <v>0</v>
      </c>
      <c r="AP397">
        <v>0</v>
      </c>
      <c r="AQ397">
        <v>0</v>
      </c>
      <c r="AR397">
        <v>0</v>
      </c>
      <c r="AS397">
        <v>0</v>
      </c>
      <c r="AT397">
        <v>0</v>
      </c>
      <c r="AU397">
        <v>0</v>
      </c>
      <c r="AV397">
        <v>1</v>
      </c>
      <c r="AW397">
        <v>0</v>
      </c>
      <c r="AX397">
        <v>0</v>
      </c>
      <c r="AY397">
        <v>0</v>
      </c>
      <c r="AZ397">
        <v>1</v>
      </c>
      <c r="BA397">
        <v>0</v>
      </c>
      <c r="BB397">
        <v>1</v>
      </c>
      <c r="BC397">
        <v>0</v>
      </c>
      <c r="BD397">
        <v>1</v>
      </c>
      <c r="BE397">
        <v>1</v>
      </c>
      <c r="BF397">
        <v>0</v>
      </c>
      <c r="BG397">
        <v>0</v>
      </c>
      <c r="BH397">
        <v>0</v>
      </c>
      <c r="BI397">
        <v>0</v>
      </c>
      <c r="BJ397">
        <v>0</v>
      </c>
      <c r="BK397">
        <v>0</v>
      </c>
      <c r="BL397">
        <v>1</v>
      </c>
      <c r="BM397">
        <v>0</v>
      </c>
      <c r="BN397">
        <v>1</v>
      </c>
      <c r="BO397">
        <v>0</v>
      </c>
      <c r="BP397">
        <v>0</v>
      </c>
      <c r="BQ397">
        <v>0</v>
      </c>
      <c r="BR397">
        <v>0</v>
      </c>
      <c r="BS397">
        <v>1</v>
      </c>
      <c r="BT397" s="10">
        <v>0</v>
      </c>
      <c r="BU397">
        <v>-4.2648743800000002</v>
      </c>
      <c r="BV397">
        <v>0.17994256</v>
      </c>
      <c r="BW397">
        <v>2.5512239999999999E-2</v>
      </c>
      <c r="BX397">
        <v>1.7140852600000001</v>
      </c>
      <c r="BY397">
        <v>1.2451467300000001</v>
      </c>
      <c r="BZ397">
        <v>4.38303536</v>
      </c>
      <c r="CA397">
        <v>1.0542348399999999</v>
      </c>
      <c r="CB397">
        <v>2.36271349</v>
      </c>
      <c r="CC397">
        <v>0</v>
      </c>
      <c r="CD397">
        <v>1.26633956</v>
      </c>
      <c r="CE397">
        <v>1.2966537600000001</v>
      </c>
      <c r="CF397">
        <v>-0.34830556000000001</v>
      </c>
      <c r="CG397">
        <v>0.60595251999999999</v>
      </c>
      <c r="CH397">
        <v>-0.27080598</v>
      </c>
      <c r="CI397">
        <v>0.69837139000000004</v>
      </c>
      <c r="CJ397">
        <v>2.3914729999999999E-2</v>
      </c>
      <c r="CK397">
        <v>-0.35324707</v>
      </c>
      <c r="CL397">
        <v>-4.8291489999999999E-2</v>
      </c>
      <c r="CM397">
        <v>0.58076517999999999</v>
      </c>
      <c r="CN397">
        <v>0.72541518999999999</v>
      </c>
      <c r="CO397">
        <v>-0.20022939000000001</v>
      </c>
      <c r="CP397">
        <v>-0.43475793000000001</v>
      </c>
      <c r="CQ397">
        <v>0.34422587999999998</v>
      </c>
      <c r="CR397">
        <v>-0.48495226000000002</v>
      </c>
      <c r="CS397">
        <v>0.18250256000000001</v>
      </c>
      <c r="CT397">
        <v>-0.16623276000000001</v>
      </c>
      <c r="CU397">
        <v>-9.4743999999999995E-2</v>
      </c>
      <c r="CV397">
        <v>-1.1689752</v>
      </c>
      <c r="CW397">
        <v>-0.52188942000000005</v>
      </c>
      <c r="CX397">
        <v>0.65815442999999996</v>
      </c>
      <c r="CY397">
        <v>9.3649330000000003E-2</v>
      </c>
      <c r="CZ397">
        <v>-0.16819777</v>
      </c>
      <c r="DA397">
        <v>-0.25450494000000001</v>
      </c>
      <c r="DB397">
        <v>0.25513289</v>
      </c>
      <c r="DC397">
        <v>2.5920289999999999E-2</v>
      </c>
      <c r="DD397">
        <v>-2.5292350000000002E-2</v>
      </c>
      <c r="DE397">
        <v>0.26950531</v>
      </c>
      <c r="DF397">
        <v>-0.26887736000000001</v>
      </c>
      <c r="DG397">
        <v>0.1029841</v>
      </c>
      <c r="DH397">
        <v>-0.10235616</v>
      </c>
      <c r="DI397">
        <v>-0.19042195000000001</v>
      </c>
      <c r="DJ397">
        <v>7.7531719999999998E-2</v>
      </c>
      <c r="DK397">
        <v>-0.19522661999999999</v>
      </c>
      <c r="DL397">
        <v>-0.13095082</v>
      </c>
      <c r="DM397">
        <v>-6.0513240000000003E-2</v>
      </c>
      <c r="DN397">
        <v>0.50020885000000004</v>
      </c>
      <c r="DO397">
        <v>0.35778246000000002</v>
      </c>
      <c r="DP397">
        <v>-0.64273818000000005</v>
      </c>
      <c r="DQ397">
        <v>0.94671483000000001</v>
      </c>
      <c r="DR397">
        <v>-0.66113116000000005</v>
      </c>
      <c r="DS397">
        <v>7.7932630000000003E-2</v>
      </c>
      <c r="DT397">
        <v>-0.79014932000000004</v>
      </c>
      <c r="DU397">
        <v>1.3610861400000001</v>
      </c>
      <c r="DV397" s="10">
        <v>-0.64824150000000003</v>
      </c>
      <c r="DW397" s="8" t="s">
        <v>2202</v>
      </c>
      <c r="DX397" t="s">
        <v>2203</v>
      </c>
      <c r="DY397" s="10" t="s">
        <v>2204</v>
      </c>
      <c r="DZ397" s="20">
        <v>37490</v>
      </c>
      <c r="EA397" s="21">
        <v>39165</v>
      </c>
      <c r="EB397" t="s">
        <v>2205</v>
      </c>
      <c r="EC397" s="22">
        <v>44083</v>
      </c>
      <c r="ED397" t="b">
        <f t="shared" si="19"/>
        <v>0</v>
      </c>
    </row>
    <row r="398" spans="1:134" x14ac:dyDescent="0.2">
      <c r="A398" s="8" t="s">
        <v>2206</v>
      </c>
      <c r="B398" s="8" t="s">
        <v>127</v>
      </c>
      <c r="C398" s="8" t="s">
        <v>188</v>
      </c>
      <c r="D398" s="2" t="s">
        <v>2207</v>
      </c>
      <c r="E398" s="4">
        <v>0.474509665839074</v>
      </c>
      <c r="F398" s="28" t="b">
        <v>0</v>
      </c>
      <c r="G398" s="29">
        <f t="shared" si="20"/>
        <v>3.852741396436337E-5</v>
      </c>
      <c r="H398" s="5" t="b">
        <f t="shared" si="18"/>
        <v>0</v>
      </c>
      <c r="I398" s="8">
        <v>36</v>
      </c>
      <c r="J398">
        <v>0</v>
      </c>
      <c r="K398">
        <v>37</v>
      </c>
      <c r="L398">
        <v>170</v>
      </c>
      <c r="M398">
        <v>2</v>
      </c>
      <c r="N398">
        <v>4</v>
      </c>
      <c r="O398">
        <v>13.671499586204</v>
      </c>
      <c r="P398">
        <v>2</v>
      </c>
      <c r="Q398">
        <v>3</v>
      </c>
      <c r="R398">
        <v>5</v>
      </c>
      <c r="S398" s="10">
        <v>73.2</v>
      </c>
      <c r="T398" s="8">
        <v>-1.61949413540622</v>
      </c>
      <c r="U398">
        <v>-1.00517281761849</v>
      </c>
      <c r="V398">
        <v>1.2943090485695199</v>
      </c>
      <c r="W398">
        <v>-1.5484735808944401</v>
      </c>
      <c r="X398">
        <v>-0.92748948436013701</v>
      </c>
      <c r="Y398">
        <v>0.68524713920936597</v>
      </c>
      <c r="Z398">
        <v>-1.26639895726225</v>
      </c>
      <c r="AA398">
        <v>-0.70092886045385905</v>
      </c>
      <c r="AB398">
        <v>-4.5418899975194001E-2</v>
      </c>
      <c r="AC398">
        <v>1.42236659638262</v>
      </c>
      <c r="AD398" s="10">
        <v>-0.323116478504127</v>
      </c>
      <c r="AE398" s="8">
        <v>0</v>
      </c>
      <c r="AF398">
        <v>0</v>
      </c>
      <c r="AG398">
        <v>0</v>
      </c>
      <c r="AH398">
        <v>0</v>
      </c>
      <c r="AI398">
        <v>0</v>
      </c>
      <c r="AJ398">
        <v>0</v>
      </c>
      <c r="AK398">
        <v>0</v>
      </c>
      <c r="AL398">
        <v>0</v>
      </c>
      <c r="AM398">
        <v>0</v>
      </c>
      <c r="AN398">
        <v>0</v>
      </c>
      <c r="AO398">
        <v>0</v>
      </c>
      <c r="AP398">
        <v>0</v>
      </c>
      <c r="AQ398">
        <v>0</v>
      </c>
      <c r="AR398">
        <v>0</v>
      </c>
      <c r="AS398">
        <v>1</v>
      </c>
      <c r="AT398">
        <v>0</v>
      </c>
      <c r="AU398">
        <v>0</v>
      </c>
      <c r="AV398">
        <v>0</v>
      </c>
      <c r="AW398">
        <v>0</v>
      </c>
      <c r="AX398">
        <v>0</v>
      </c>
      <c r="AY398">
        <v>1</v>
      </c>
      <c r="AZ398">
        <v>0</v>
      </c>
      <c r="BA398">
        <v>1</v>
      </c>
      <c r="BB398">
        <v>0</v>
      </c>
      <c r="BC398">
        <v>1</v>
      </c>
      <c r="BD398">
        <v>0</v>
      </c>
      <c r="BE398">
        <v>1</v>
      </c>
      <c r="BF398">
        <v>0</v>
      </c>
      <c r="BG398">
        <v>0</v>
      </c>
      <c r="BH398">
        <v>0</v>
      </c>
      <c r="BI398">
        <v>1</v>
      </c>
      <c r="BJ398">
        <v>0</v>
      </c>
      <c r="BK398">
        <v>0</v>
      </c>
      <c r="BL398">
        <v>0</v>
      </c>
      <c r="BM398">
        <v>0</v>
      </c>
      <c r="BN398">
        <v>1</v>
      </c>
      <c r="BO398">
        <v>0</v>
      </c>
      <c r="BP398">
        <v>0</v>
      </c>
      <c r="BQ398">
        <v>0</v>
      </c>
      <c r="BR398">
        <v>0</v>
      </c>
      <c r="BS398">
        <v>0</v>
      </c>
      <c r="BT398" s="10">
        <v>1</v>
      </c>
      <c r="BU398">
        <v>-4.2648743800000002</v>
      </c>
      <c r="BV398">
        <v>0.17994256</v>
      </c>
      <c r="BW398">
        <v>2.5512239999999999E-2</v>
      </c>
      <c r="BX398">
        <v>1.7140852600000001</v>
      </c>
      <c r="BY398">
        <v>1.2451467300000001</v>
      </c>
      <c r="BZ398">
        <v>4.38303536</v>
      </c>
      <c r="CA398">
        <v>1.0542348399999999</v>
      </c>
      <c r="CB398">
        <v>2.36271349</v>
      </c>
      <c r="CC398">
        <v>0</v>
      </c>
      <c r="CD398">
        <v>1.26633956</v>
      </c>
      <c r="CE398">
        <v>1.2966537600000001</v>
      </c>
      <c r="CF398">
        <v>-0.34830556000000001</v>
      </c>
      <c r="CG398">
        <v>0.60595251999999999</v>
      </c>
      <c r="CH398">
        <v>-0.27080598</v>
      </c>
      <c r="CI398">
        <v>0.69837139000000004</v>
      </c>
      <c r="CJ398">
        <v>2.3914729999999999E-2</v>
      </c>
      <c r="CK398">
        <v>-0.35324707</v>
      </c>
      <c r="CL398">
        <v>-4.8291489999999999E-2</v>
      </c>
      <c r="CM398">
        <v>0.58076517999999999</v>
      </c>
      <c r="CN398">
        <v>0.72541518999999999</v>
      </c>
      <c r="CO398">
        <v>-0.20022939000000001</v>
      </c>
      <c r="CP398">
        <v>-0.43475793000000001</v>
      </c>
      <c r="CQ398">
        <v>0.34422587999999998</v>
      </c>
      <c r="CR398">
        <v>-0.48495226000000002</v>
      </c>
      <c r="CS398">
        <v>0.18250256000000001</v>
      </c>
      <c r="CT398">
        <v>-0.16623276000000001</v>
      </c>
      <c r="CU398">
        <v>-9.4743999999999995E-2</v>
      </c>
      <c r="CV398">
        <v>-1.1689752</v>
      </c>
      <c r="CW398">
        <v>-0.52188942000000005</v>
      </c>
      <c r="CX398">
        <v>0.65815442999999996</v>
      </c>
      <c r="CY398">
        <v>9.3649330000000003E-2</v>
      </c>
      <c r="CZ398">
        <v>-0.16819777</v>
      </c>
      <c r="DA398">
        <v>-0.25450494000000001</v>
      </c>
      <c r="DB398">
        <v>0.25513289</v>
      </c>
      <c r="DC398">
        <v>2.5920289999999999E-2</v>
      </c>
      <c r="DD398">
        <v>-2.5292350000000002E-2</v>
      </c>
      <c r="DE398">
        <v>0.26950531</v>
      </c>
      <c r="DF398">
        <v>-0.26887736000000001</v>
      </c>
      <c r="DG398">
        <v>0.1029841</v>
      </c>
      <c r="DH398">
        <v>-0.10235616</v>
      </c>
      <c r="DI398">
        <v>-0.19042195000000001</v>
      </c>
      <c r="DJ398">
        <v>7.7531719999999998E-2</v>
      </c>
      <c r="DK398">
        <v>-0.19522661999999999</v>
      </c>
      <c r="DL398">
        <v>-0.13095082</v>
      </c>
      <c r="DM398">
        <v>-6.0513240000000003E-2</v>
      </c>
      <c r="DN398">
        <v>0.50020885000000004</v>
      </c>
      <c r="DO398">
        <v>0.35778246000000002</v>
      </c>
      <c r="DP398">
        <v>-0.64273818000000005</v>
      </c>
      <c r="DQ398">
        <v>0.94671483000000001</v>
      </c>
      <c r="DR398">
        <v>-0.66113116000000005</v>
      </c>
      <c r="DS398">
        <v>7.7932630000000003E-2</v>
      </c>
      <c r="DT398">
        <v>-0.79014932000000004</v>
      </c>
      <c r="DU398">
        <v>1.3610861400000001</v>
      </c>
      <c r="DV398" s="10">
        <v>-0.64824150000000003</v>
      </c>
      <c r="DW398" s="8" t="s">
        <v>2208</v>
      </c>
      <c r="DX398" t="s">
        <v>2209</v>
      </c>
      <c r="DY398" s="10" t="s">
        <v>774</v>
      </c>
      <c r="DZ398" s="20">
        <v>37383</v>
      </c>
      <c r="EA398" s="21">
        <v>38567</v>
      </c>
      <c r="EB398" t="s">
        <v>2210</v>
      </c>
      <c r="EC398" s="22">
        <v>45455</v>
      </c>
      <c r="ED398" t="b">
        <f t="shared" si="19"/>
        <v>1</v>
      </c>
    </row>
    <row r="399" spans="1:134" x14ac:dyDescent="0.2">
      <c r="A399" s="8" t="s">
        <v>2211</v>
      </c>
      <c r="B399" s="8" t="s">
        <v>119</v>
      </c>
      <c r="C399" s="8" t="s">
        <v>128</v>
      </c>
      <c r="D399" s="2" t="s">
        <v>2212</v>
      </c>
      <c r="E399" s="4">
        <v>0.46617181027631699</v>
      </c>
      <c r="F399" s="28" t="b">
        <v>0</v>
      </c>
      <c r="G399" s="29">
        <f t="shared" si="20"/>
        <v>1.0206147621604778E-5</v>
      </c>
      <c r="H399" s="5" t="b">
        <f t="shared" si="18"/>
        <v>0</v>
      </c>
      <c r="I399" s="8">
        <v>49</v>
      </c>
      <c r="J399">
        <v>0</v>
      </c>
      <c r="K399">
        <v>39</v>
      </c>
      <c r="L399">
        <v>1307</v>
      </c>
      <c r="M399">
        <v>3</v>
      </c>
      <c r="N399">
        <v>3</v>
      </c>
      <c r="O399">
        <v>0.58590513815894796</v>
      </c>
      <c r="P399">
        <v>2</v>
      </c>
      <c r="Q399">
        <v>2</v>
      </c>
      <c r="R399">
        <v>1</v>
      </c>
      <c r="S399" s="10">
        <v>76.8</v>
      </c>
      <c r="T399" s="8">
        <v>-0.39829786160802699</v>
      </c>
      <c r="U399">
        <v>-1.00517281761849</v>
      </c>
      <c r="V399">
        <v>1.5527186414958001</v>
      </c>
      <c r="W399">
        <v>-0.22301409570317901</v>
      </c>
      <c r="X399">
        <v>-0.60931127360194304</v>
      </c>
      <c r="Y399">
        <v>-1.13192030619081E-2</v>
      </c>
      <c r="Z399">
        <v>-1.71668336257552</v>
      </c>
      <c r="AA399">
        <v>-0.70092886045385905</v>
      </c>
      <c r="AB399">
        <v>-0.772121299578298</v>
      </c>
      <c r="AC399">
        <v>-1.38724643350897</v>
      </c>
      <c r="AD399" s="10">
        <v>0.45365769352582502</v>
      </c>
      <c r="AE399" s="8">
        <v>0</v>
      </c>
      <c r="AF399">
        <v>0</v>
      </c>
      <c r="AG399">
        <v>0</v>
      </c>
      <c r="AH399">
        <v>0</v>
      </c>
      <c r="AI399">
        <v>0</v>
      </c>
      <c r="AJ399">
        <v>0</v>
      </c>
      <c r="AK399">
        <v>1</v>
      </c>
      <c r="AL399">
        <v>0</v>
      </c>
      <c r="AM399">
        <v>0</v>
      </c>
      <c r="AN399">
        <v>0</v>
      </c>
      <c r="AO399">
        <v>0</v>
      </c>
      <c r="AP399">
        <v>0</v>
      </c>
      <c r="AQ399">
        <v>0</v>
      </c>
      <c r="AR399">
        <v>0</v>
      </c>
      <c r="AS399">
        <v>0</v>
      </c>
      <c r="AT399">
        <v>0</v>
      </c>
      <c r="AU399">
        <v>0</v>
      </c>
      <c r="AV399">
        <v>0</v>
      </c>
      <c r="AW399">
        <v>0</v>
      </c>
      <c r="AX399">
        <v>0</v>
      </c>
      <c r="AY399">
        <v>0</v>
      </c>
      <c r="AZ399">
        <v>1</v>
      </c>
      <c r="BA399">
        <v>0</v>
      </c>
      <c r="BB399">
        <v>1</v>
      </c>
      <c r="BC399">
        <v>0</v>
      </c>
      <c r="BD399">
        <v>1</v>
      </c>
      <c r="BE399">
        <v>1</v>
      </c>
      <c r="BF399">
        <v>0</v>
      </c>
      <c r="BG399">
        <v>0</v>
      </c>
      <c r="BH399">
        <v>0</v>
      </c>
      <c r="BI399">
        <v>1</v>
      </c>
      <c r="BJ399">
        <v>0</v>
      </c>
      <c r="BK399">
        <v>0</v>
      </c>
      <c r="BL399">
        <v>0</v>
      </c>
      <c r="BM399">
        <v>1</v>
      </c>
      <c r="BN399">
        <v>0</v>
      </c>
      <c r="BO399">
        <v>0</v>
      </c>
      <c r="BP399">
        <v>0</v>
      </c>
      <c r="BQ399">
        <v>0</v>
      </c>
      <c r="BR399">
        <v>0</v>
      </c>
      <c r="BS399">
        <v>0</v>
      </c>
      <c r="BT399" s="10">
        <v>1</v>
      </c>
      <c r="BU399">
        <v>-4.2648743800000002</v>
      </c>
      <c r="BV399">
        <v>0.17994256</v>
      </c>
      <c r="BW399">
        <v>2.5512239999999999E-2</v>
      </c>
      <c r="BX399">
        <v>1.7140852600000001</v>
      </c>
      <c r="BY399">
        <v>1.2451467300000001</v>
      </c>
      <c r="BZ399">
        <v>4.38303536</v>
      </c>
      <c r="CA399">
        <v>1.0542348399999999</v>
      </c>
      <c r="CB399">
        <v>2.36271349</v>
      </c>
      <c r="CC399">
        <v>0</v>
      </c>
      <c r="CD399">
        <v>1.26633956</v>
      </c>
      <c r="CE399">
        <v>1.2966537600000001</v>
      </c>
      <c r="CF399">
        <v>-0.34830556000000001</v>
      </c>
      <c r="CG399">
        <v>0.60595251999999999</v>
      </c>
      <c r="CH399">
        <v>-0.27080598</v>
      </c>
      <c r="CI399">
        <v>0.69837139000000004</v>
      </c>
      <c r="CJ399">
        <v>2.3914729999999999E-2</v>
      </c>
      <c r="CK399">
        <v>-0.35324707</v>
      </c>
      <c r="CL399">
        <v>-4.8291489999999999E-2</v>
      </c>
      <c r="CM399">
        <v>0.58076517999999999</v>
      </c>
      <c r="CN399">
        <v>0.72541518999999999</v>
      </c>
      <c r="CO399">
        <v>-0.20022939000000001</v>
      </c>
      <c r="CP399">
        <v>-0.43475793000000001</v>
      </c>
      <c r="CQ399">
        <v>0.34422587999999998</v>
      </c>
      <c r="CR399">
        <v>-0.48495226000000002</v>
      </c>
      <c r="CS399">
        <v>0.18250256000000001</v>
      </c>
      <c r="CT399">
        <v>-0.16623276000000001</v>
      </c>
      <c r="CU399">
        <v>-9.4743999999999995E-2</v>
      </c>
      <c r="CV399">
        <v>-1.1689752</v>
      </c>
      <c r="CW399">
        <v>-0.52188942000000005</v>
      </c>
      <c r="CX399">
        <v>0.65815442999999996</v>
      </c>
      <c r="CY399">
        <v>9.3649330000000003E-2</v>
      </c>
      <c r="CZ399">
        <v>-0.16819777</v>
      </c>
      <c r="DA399">
        <v>-0.25450494000000001</v>
      </c>
      <c r="DB399">
        <v>0.25513289</v>
      </c>
      <c r="DC399">
        <v>2.5920289999999999E-2</v>
      </c>
      <c r="DD399">
        <v>-2.5292350000000002E-2</v>
      </c>
      <c r="DE399">
        <v>0.26950531</v>
      </c>
      <c r="DF399">
        <v>-0.26887736000000001</v>
      </c>
      <c r="DG399">
        <v>0.1029841</v>
      </c>
      <c r="DH399">
        <v>-0.10235616</v>
      </c>
      <c r="DI399">
        <v>-0.19042195000000001</v>
      </c>
      <c r="DJ399">
        <v>7.7531719999999998E-2</v>
      </c>
      <c r="DK399">
        <v>-0.19522661999999999</v>
      </c>
      <c r="DL399">
        <v>-0.13095082</v>
      </c>
      <c r="DM399">
        <v>-6.0513240000000003E-2</v>
      </c>
      <c r="DN399">
        <v>0.50020885000000004</v>
      </c>
      <c r="DO399">
        <v>0.35778246000000002</v>
      </c>
      <c r="DP399">
        <v>-0.64273818000000005</v>
      </c>
      <c r="DQ399">
        <v>0.94671483000000001</v>
      </c>
      <c r="DR399">
        <v>-0.66113116000000005</v>
      </c>
      <c r="DS399">
        <v>7.7932630000000003E-2</v>
      </c>
      <c r="DT399">
        <v>-0.79014932000000004</v>
      </c>
      <c r="DU399">
        <v>1.3610861400000001</v>
      </c>
      <c r="DV399" s="10">
        <v>-0.64824150000000003</v>
      </c>
      <c r="DW399" s="8" t="s">
        <v>2213</v>
      </c>
      <c r="DX399" t="s">
        <v>2214</v>
      </c>
      <c r="DY399" s="10" t="s">
        <v>1158</v>
      </c>
      <c r="DZ399" s="20">
        <v>36805</v>
      </c>
      <c r="EA399" s="21">
        <v>39786</v>
      </c>
      <c r="EB399" t="s">
        <v>2215</v>
      </c>
      <c r="EC399" s="22">
        <v>45228</v>
      </c>
      <c r="ED399" t="b">
        <f t="shared" si="19"/>
        <v>1</v>
      </c>
    </row>
    <row r="400" spans="1:134" x14ac:dyDescent="0.2">
      <c r="A400" s="8" t="s">
        <v>2216</v>
      </c>
      <c r="B400" s="8" t="s">
        <v>168</v>
      </c>
      <c r="C400" s="8" t="s">
        <v>147</v>
      </c>
      <c r="D400" s="2">
        <v>7645927421</v>
      </c>
      <c r="E400" s="4">
        <v>0.56202720992619104</v>
      </c>
      <c r="F400" s="28" t="b">
        <v>0</v>
      </c>
      <c r="G400" s="29">
        <f t="shared" si="20"/>
        <v>1.1630806248015445E-5</v>
      </c>
      <c r="H400" s="5" t="b">
        <f t="shared" si="18"/>
        <v>0</v>
      </c>
      <c r="I400" s="8">
        <v>48</v>
      </c>
      <c r="J400">
        <v>0</v>
      </c>
      <c r="K400">
        <v>24</v>
      </c>
      <c r="L400">
        <v>1169</v>
      </c>
      <c r="M400">
        <v>2</v>
      </c>
      <c r="N400">
        <v>5</v>
      </c>
      <c r="O400">
        <v>12.680271629762601</v>
      </c>
      <c r="P400">
        <v>3</v>
      </c>
      <c r="Q400">
        <v>3</v>
      </c>
      <c r="R400">
        <v>2</v>
      </c>
      <c r="S400" s="10">
        <v>72.2</v>
      </c>
      <c r="T400" s="8">
        <v>-0.49223603651558001</v>
      </c>
      <c r="U400">
        <v>-1.00517281761849</v>
      </c>
      <c r="V400">
        <v>-0.38535330545132002</v>
      </c>
      <c r="W400">
        <v>-0.38388780630686697</v>
      </c>
      <c r="X400">
        <v>-0.92748948436013701</v>
      </c>
      <c r="Y400">
        <v>1.38181348148064</v>
      </c>
      <c r="Z400">
        <v>-1.30050780059132</v>
      </c>
      <c r="AA400">
        <v>8.8725172209350497E-3</v>
      </c>
      <c r="AB400">
        <v>-4.5418899975194001E-2</v>
      </c>
      <c r="AC400">
        <v>-0.68484317603607703</v>
      </c>
      <c r="AD400" s="10">
        <v>-0.53888708184578005</v>
      </c>
      <c r="AE400" s="8">
        <v>0</v>
      </c>
      <c r="AF400">
        <v>0</v>
      </c>
      <c r="AG400">
        <v>0</v>
      </c>
      <c r="AH400">
        <v>0</v>
      </c>
      <c r="AI400">
        <v>0</v>
      </c>
      <c r="AJ400">
        <v>0</v>
      </c>
      <c r="AK400">
        <v>0</v>
      </c>
      <c r="AL400">
        <v>0</v>
      </c>
      <c r="AM400">
        <v>0</v>
      </c>
      <c r="AN400">
        <v>1</v>
      </c>
      <c r="AO400">
        <v>0</v>
      </c>
      <c r="AP400">
        <v>0</v>
      </c>
      <c r="AQ400">
        <v>0</v>
      </c>
      <c r="AR400">
        <v>0</v>
      </c>
      <c r="AS400">
        <v>0</v>
      </c>
      <c r="AT400">
        <v>0</v>
      </c>
      <c r="AU400">
        <v>0</v>
      </c>
      <c r="AV400">
        <v>0</v>
      </c>
      <c r="AW400">
        <v>0</v>
      </c>
      <c r="AX400">
        <v>0</v>
      </c>
      <c r="AY400">
        <v>0</v>
      </c>
      <c r="AZ400">
        <v>1</v>
      </c>
      <c r="BA400">
        <v>1</v>
      </c>
      <c r="BB400">
        <v>0</v>
      </c>
      <c r="BC400">
        <v>1</v>
      </c>
      <c r="BD400">
        <v>0</v>
      </c>
      <c r="BE400">
        <v>1</v>
      </c>
      <c r="BF400">
        <v>0</v>
      </c>
      <c r="BG400">
        <v>0</v>
      </c>
      <c r="BH400">
        <v>1</v>
      </c>
      <c r="BI400">
        <v>0</v>
      </c>
      <c r="BJ400">
        <v>0</v>
      </c>
      <c r="BK400">
        <v>0</v>
      </c>
      <c r="BL400">
        <v>0</v>
      </c>
      <c r="BM400">
        <v>0</v>
      </c>
      <c r="BN400">
        <v>0</v>
      </c>
      <c r="BO400">
        <v>1</v>
      </c>
      <c r="BP400">
        <v>0</v>
      </c>
      <c r="BQ400">
        <v>0</v>
      </c>
      <c r="BR400">
        <v>0</v>
      </c>
      <c r="BS400">
        <v>0</v>
      </c>
      <c r="BT400" s="10">
        <v>1</v>
      </c>
      <c r="BU400">
        <v>-4.2648743800000002</v>
      </c>
      <c r="BV400">
        <v>0.17994256</v>
      </c>
      <c r="BW400">
        <v>2.5512239999999999E-2</v>
      </c>
      <c r="BX400">
        <v>1.7140852600000001</v>
      </c>
      <c r="BY400">
        <v>1.2451467300000001</v>
      </c>
      <c r="BZ400">
        <v>4.38303536</v>
      </c>
      <c r="CA400">
        <v>1.0542348399999999</v>
      </c>
      <c r="CB400">
        <v>2.36271349</v>
      </c>
      <c r="CC400">
        <v>0</v>
      </c>
      <c r="CD400">
        <v>1.26633956</v>
      </c>
      <c r="CE400">
        <v>1.2966537600000001</v>
      </c>
      <c r="CF400">
        <v>-0.34830556000000001</v>
      </c>
      <c r="CG400">
        <v>0.60595251999999999</v>
      </c>
      <c r="CH400">
        <v>-0.27080598</v>
      </c>
      <c r="CI400">
        <v>0.69837139000000004</v>
      </c>
      <c r="CJ400">
        <v>2.3914729999999999E-2</v>
      </c>
      <c r="CK400">
        <v>-0.35324707</v>
      </c>
      <c r="CL400">
        <v>-4.8291489999999999E-2</v>
      </c>
      <c r="CM400">
        <v>0.58076517999999999</v>
      </c>
      <c r="CN400">
        <v>0.72541518999999999</v>
      </c>
      <c r="CO400">
        <v>-0.20022939000000001</v>
      </c>
      <c r="CP400">
        <v>-0.43475793000000001</v>
      </c>
      <c r="CQ400">
        <v>0.34422587999999998</v>
      </c>
      <c r="CR400">
        <v>-0.48495226000000002</v>
      </c>
      <c r="CS400">
        <v>0.18250256000000001</v>
      </c>
      <c r="CT400">
        <v>-0.16623276000000001</v>
      </c>
      <c r="CU400">
        <v>-9.4743999999999995E-2</v>
      </c>
      <c r="CV400">
        <v>-1.1689752</v>
      </c>
      <c r="CW400">
        <v>-0.52188942000000005</v>
      </c>
      <c r="CX400">
        <v>0.65815442999999996</v>
      </c>
      <c r="CY400">
        <v>9.3649330000000003E-2</v>
      </c>
      <c r="CZ400">
        <v>-0.16819777</v>
      </c>
      <c r="DA400">
        <v>-0.25450494000000001</v>
      </c>
      <c r="DB400">
        <v>0.25513289</v>
      </c>
      <c r="DC400">
        <v>2.5920289999999999E-2</v>
      </c>
      <c r="DD400">
        <v>-2.5292350000000002E-2</v>
      </c>
      <c r="DE400">
        <v>0.26950531</v>
      </c>
      <c r="DF400">
        <v>-0.26887736000000001</v>
      </c>
      <c r="DG400">
        <v>0.1029841</v>
      </c>
      <c r="DH400">
        <v>-0.10235616</v>
      </c>
      <c r="DI400">
        <v>-0.19042195000000001</v>
      </c>
      <c r="DJ400">
        <v>7.7531719999999998E-2</v>
      </c>
      <c r="DK400">
        <v>-0.19522661999999999</v>
      </c>
      <c r="DL400">
        <v>-0.13095082</v>
      </c>
      <c r="DM400">
        <v>-6.0513240000000003E-2</v>
      </c>
      <c r="DN400">
        <v>0.50020885000000004</v>
      </c>
      <c r="DO400">
        <v>0.35778246000000002</v>
      </c>
      <c r="DP400">
        <v>-0.64273818000000005</v>
      </c>
      <c r="DQ400">
        <v>0.94671483000000001</v>
      </c>
      <c r="DR400">
        <v>-0.66113116000000005</v>
      </c>
      <c r="DS400">
        <v>7.7932630000000003E-2</v>
      </c>
      <c r="DT400">
        <v>-0.79014932000000004</v>
      </c>
      <c r="DU400">
        <v>1.3610861400000001</v>
      </c>
      <c r="DV400" s="10">
        <v>-0.64824150000000003</v>
      </c>
      <c r="DW400" s="8" t="s">
        <v>2217</v>
      </c>
      <c r="DX400" t="s">
        <v>2218</v>
      </c>
      <c r="DY400" s="10" t="s">
        <v>1116</v>
      </c>
      <c r="DZ400" s="20">
        <v>38076</v>
      </c>
      <c r="EA400" s="21">
        <v>38529</v>
      </c>
      <c r="EB400" t="s">
        <v>2219</v>
      </c>
      <c r="EC400" s="22">
        <v>44759</v>
      </c>
      <c r="ED400" t="b">
        <f t="shared" si="19"/>
        <v>1</v>
      </c>
    </row>
    <row r="401" spans="1:134" x14ac:dyDescent="0.2">
      <c r="A401" s="8" t="s">
        <v>2220</v>
      </c>
      <c r="B401" s="8" t="s">
        <v>119</v>
      </c>
      <c r="C401" s="8" t="s">
        <v>209</v>
      </c>
      <c r="D401" s="2" t="s">
        <v>2221</v>
      </c>
      <c r="E401" s="4">
        <v>0.61504401469270298</v>
      </c>
      <c r="F401" s="28" t="b">
        <v>1</v>
      </c>
      <c r="G401" s="29">
        <f t="shared" si="20"/>
        <v>4.1005174636458752E-4</v>
      </c>
      <c r="H401" s="5" t="b">
        <f t="shared" si="18"/>
        <v>0</v>
      </c>
      <c r="I401" s="8">
        <v>37</v>
      </c>
      <c r="J401">
        <v>0</v>
      </c>
      <c r="K401">
        <v>38</v>
      </c>
      <c r="L401">
        <v>197</v>
      </c>
      <c r="M401">
        <v>1</v>
      </c>
      <c r="N401">
        <v>4</v>
      </c>
      <c r="O401">
        <v>61.080340679685101</v>
      </c>
      <c r="P401">
        <v>3</v>
      </c>
      <c r="Q401">
        <v>2</v>
      </c>
      <c r="R401">
        <v>2</v>
      </c>
      <c r="S401" s="10">
        <v>62.5</v>
      </c>
      <c r="T401" s="8">
        <v>-1.5255559604986699</v>
      </c>
      <c r="U401">
        <v>-1.00517281761849</v>
      </c>
      <c r="V401">
        <v>1.4235138450326601</v>
      </c>
      <c r="W401">
        <v>-1.5169982896893699</v>
      </c>
      <c r="X401">
        <v>-1.2456676951183301</v>
      </c>
      <c r="Y401">
        <v>0.68524713920936597</v>
      </c>
      <c r="Z401">
        <v>0.36497223516827099</v>
      </c>
      <c r="AA401">
        <v>8.8725172209350497E-3</v>
      </c>
      <c r="AB401">
        <v>-0.772121299578298</v>
      </c>
      <c r="AC401">
        <v>-0.68484317603607703</v>
      </c>
      <c r="AD401" s="10">
        <v>-2.63186193425982</v>
      </c>
      <c r="AE401" s="8">
        <v>0</v>
      </c>
      <c r="AF401">
        <v>0</v>
      </c>
      <c r="AG401">
        <v>0</v>
      </c>
      <c r="AH401">
        <v>0</v>
      </c>
      <c r="AI401">
        <v>0</v>
      </c>
      <c r="AJ401">
        <v>0</v>
      </c>
      <c r="AK401">
        <v>0</v>
      </c>
      <c r="AL401">
        <v>0</v>
      </c>
      <c r="AM401">
        <v>0</v>
      </c>
      <c r="AN401">
        <v>0</v>
      </c>
      <c r="AO401">
        <v>0</v>
      </c>
      <c r="AP401">
        <v>0</v>
      </c>
      <c r="AQ401">
        <v>0</v>
      </c>
      <c r="AR401">
        <v>0</v>
      </c>
      <c r="AS401">
        <v>1</v>
      </c>
      <c r="AT401">
        <v>0</v>
      </c>
      <c r="AU401">
        <v>0</v>
      </c>
      <c r="AV401">
        <v>0</v>
      </c>
      <c r="AW401">
        <v>0</v>
      </c>
      <c r="AX401">
        <v>0</v>
      </c>
      <c r="AY401">
        <v>1</v>
      </c>
      <c r="AZ401">
        <v>0</v>
      </c>
      <c r="BA401">
        <v>1</v>
      </c>
      <c r="BB401">
        <v>0</v>
      </c>
      <c r="BC401">
        <v>0</v>
      </c>
      <c r="BD401">
        <v>1</v>
      </c>
      <c r="BE401">
        <v>1</v>
      </c>
      <c r="BF401">
        <v>0</v>
      </c>
      <c r="BG401">
        <v>1</v>
      </c>
      <c r="BH401">
        <v>0</v>
      </c>
      <c r="BI401">
        <v>0</v>
      </c>
      <c r="BJ401">
        <v>0</v>
      </c>
      <c r="BK401">
        <v>0</v>
      </c>
      <c r="BL401">
        <v>0</v>
      </c>
      <c r="BM401">
        <v>1</v>
      </c>
      <c r="BN401">
        <v>0</v>
      </c>
      <c r="BO401">
        <v>0</v>
      </c>
      <c r="BP401">
        <v>0</v>
      </c>
      <c r="BQ401">
        <v>0</v>
      </c>
      <c r="BR401">
        <v>0</v>
      </c>
      <c r="BS401">
        <v>1</v>
      </c>
      <c r="BT401" s="10">
        <v>0</v>
      </c>
      <c r="BU401">
        <v>-4.2648743800000002</v>
      </c>
      <c r="BV401">
        <v>0.17994256</v>
      </c>
      <c r="BW401">
        <v>2.5512239999999999E-2</v>
      </c>
      <c r="BX401">
        <v>1.7140852600000001</v>
      </c>
      <c r="BY401">
        <v>1.2451467300000001</v>
      </c>
      <c r="BZ401">
        <v>4.38303536</v>
      </c>
      <c r="CA401">
        <v>1.0542348399999999</v>
      </c>
      <c r="CB401">
        <v>2.36271349</v>
      </c>
      <c r="CC401">
        <v>0</v>
      </c>
      <c r="CD401">
        <v>1.26633956</v>
      </c>
      <c r="CE401">
        <v>1.2966537600000001</v>
      </c>
      <c r="CF401">
        <v>-0.34830556000000001</v>
      </c>
      <c r="CG401">
        <v>0.60595251999999999</v>
      </c>
      <c r="CH401">
        <v>-0.27080598</v>
      </c>
      <c r="CI401">
        <v>0.69837139000000004</v>
      </c>
      <c r="CJ401">
        <v>2.3914729999999999E-2</v>
      </c>
      <c r="CK401">
        <v>-0.35324707</v>
      </c>
      <c r="CL401">
        <v>-4.8291489999999999E-2</v>
      </c>
      <c r="CM401">
        <v>0.58076517999999999</v>
      </c>
      <c r="CN401">
        <v>0.72541518999999999</v>
      </c>
      <c r="CO401">
        <v>-0.20022939000000001</v>
      </c>
      <c r="CP401">
        <v>-0.43475793000000001</v>
      </c>
      <c r="CQ401">
        <v>0.34422587999999998</v>
      </c>
      <c r="CR401">
        <v>-0.48495226000000002</v>
      </c>
      <c r="CS401">
        <v>0.18250256000000001</v>
      </c>
      <c r="CT401">
        <v>-0.16623276000000001</v>
      </c>
      <c r="CU401">
        <v>-9.4743999999999995E-2</v>
      </c>
      <c r="CV401">
        <v>-1.1689752</v>
      </c>
      <c r="CW401">
        <v>-0.52188942000000005</v>
      </c>
      <c r="CX401">
        <v>0.65815442999999996</v>
      </c>
      <c r="CY401">
        <v>9.3649330000000003E-2</v>
      </c>
      <c r="CZ401">
        <v>-0.16819777</v>
      </c>
      <c r="DA401">
        <v>-0.25450494000000001</v>
      </c>
      <c r="DB401">
        <v>0.25513289</v>
      </c>
      <c r="DC401">
        <v>2.5920289999999999E-2</v>
      </c>
      <c r="DD401">
        <v>-2.5292350000000002E-2</v>
      </c>
      <c r="DE401">
        <v>0.26950531</v>
      </c>
      <c r="DF401">
        <v>-0.26887736000000001</v>
      </c>
      <c r="DG401">
        <v>0.1029841</v>
      </c>
      <c r="DH401">
        <v>-0.10235616</v>
      </c>
      <c r="DI401">
        <v>-0.19042195000000001</v>
      </c>
      <c r="DJ401">
        <v>7.7531719999999998E-2</v>
      </c>
      <c r="DK401">
        <v>-0.19522661999999999</v>
      </c>
      <c r="DL401">
        <v>-0.13095082</v>
      </c>
      <c r="DM401">
        <v>-6.0513240000000003E-2</v>
      </c>
      <c r="DN401">
        <v>0.50020885000000004</v>
      </c>
      <c r="DO401">
        <v>0.35778246000000002</v>
      </c>
      <c r="DP401">
        <v>-0.64273818000000005</v>
      </c>
      <c r="DQ401">
        <v>0.94671483000000001</v>
      </c>
      <c r="DR401">
        <v>-0.66113116000000005</v>
      </c>
      <c r="DS401">
        <v>7.7932630000000003E-2</v>
      </c>
      <c r="DT401">
        <v>-0.79014932000000004</v>
      </c>
      <c r="DU401">
        <v>1.3610861400000001</v>
      </c>
      <c r="DV401" s="10">
        <v>-0.64824150000000003</v>
      </c>
      <c r="DW401" s="8" t="s">
        <v>2222</v>
      </c>
      <c r="DX401" t="s">
        <v>2223</v>
      </c>
      <c r="DY401" s="10" t="s">
        <v>504</v>
      </c>
      <c r="DZ401" s="20">
        <v>35324</v>
      </c>
      <c r="EA401" s="21">
        <v>38441</v>
      </c>
      <c r="EB401" t="s">
        <v>2224</v>
      </c>
      <c r="EC401" s="22">
        <v>43874</v>
      </c>
      <c r="ED401" t="b">
        <f t="shared" si="19"/>
        <v>0</v>
      </c>
    </row>
    <row r="402" spans="1:134" x14ac:dyDescent="0.2">
      <c r="A402" s="8" t="s">
        <v>2225</v>
      </c>
      <c r="B402" s="8" t="s">
        <v>168</v>
      </c>
      <c r="C402" s="8" t="s">
        <v>181</v>
      </c>
      <c r="D402" s="2" t="s">
        <v>2226</v>
      </c>
      <c r="E402" s="4">
        <v>0.55257787281070203</v>
      </c>
      <c r="F402" s="28" t="b">
        <v>0</v>
      </c>
      <c r="G402" s="29">
        <f t="shared" si="20"/>
        <v>2.7602367828982883E-5</v>
      </c>
      <c r="H402" s="5" t="b">
        <f t="shared" si="18"/>
        <v>0</v>
      </c>
      <c r="I402" s="8">
        <v>49</v>
      </c>
      <c r="J402">
        <v>1</v>
      </c>
      <c r="K402">
        <v>14</v>
      </c>
      <c r="L402">
        <v>1258</v>
      </c>
      <c r="M402">
        <v>2</v>
      </c>
      <c r="N402">
        <v>5</v>
      </c>
      <c r="O402">
        <v>39.6222697386847</v>
      </c>
      <c r="P402">
        <v>2</v>
      </c>
      <c r="Q402">
        <v>5</v>
      </c>
      <c r="R402">
        <v>2</v>
      </c>
      <c r="S402" s="10">
        <v>76.5</v>
      </c>
      <c r="T402" s="8">
        <v>-0.39829786160802699</v>
      </c>
      <c r="U402">
        <v>7.5957643648752104E-3</v>
      </c>
      <c r="V402">
        <v>-1.6774012700827301</v>
      </c>
      <c r="W402">
        <v>-0.28013592048274899</v>
      </c>
      <c r="X402">
        <v>-0.92748948436013701</v>
      </c>
      <c r="Y402">
        <v>1.38181348148064</v>
      </c>
      <c r="Z402">
        <v>-0.37341490889318002</v>
      </c>
      <c r="AA402">
        <v>-0.70092886045385905</v>
      </c>
      <c r="AB402">
        <v>1.4079858992310099</v>
      </c>
      <c r="AC402">
        <v>-0.68484317603607703</v>
      </c>
      <c r="AD402" s="10">
        <v>0.38892651252332899</v>
      </c>
      <c r="AE402" s="8">
        <v>0</v>
      </c>
      <c r="AF402">
        <v>0</v>
      </c>
      <c r="AG402">
        <v>0</v>
      </c>
      <c r="AH402">
        <v>0</v>
      </c>
      <c r="AI402">
        <v>0</v>
      </c>
      <c r="AJ402">
        <v>1</v>
      </c>
      <c r="AK402">
        <v>0</v>
      </c>
      <c r="AL402">
        <v>0</v>
      </c>
      <c r="AM402">
        <v>0</v>
      </c>
      <c r="AN402">
        <v>0</v>
      </c>
      <c r="AO402">
        <v>0</v>
      </c>
      <c r="AP402">
        <v>0</v>
      </c>
      <c r="AQ402">
        <v>0</v>
      </c>
      <c r="AR402">
        <v>0</v>
      </c>
      <c r="AS402">
        <v>0</v>
      </c>
      <c r="AT402">
        <v>0</v>
      </c>
      <c r="AU402">
        <v>0</v>
      </c>
      <c r="AV402">
        <v>0</v>
      </c>
      <c r="AW402">
        <v>0</v>
      </c>
      <c r="AX402">
        <v>0</v>
      </c>
      <c r="AY402">
        <v>0</v>
      </c>
      <c r="AZ402">
        <v>1</v>
      </c>
      <c r="BA402">
        <v>0</v>
      </c>
      <c r="BB402">
        <v>1</v>
      </c>
      <c r="BC402">
        <v>1</v>
      </c>
      <c r="BD402">
        <v>0</v>
      </c>
      <c r="BE402">
        <v>1</v>
      </c>
      <c r="BF402">
        <v>0</v>
      </c>
      <c r="BG402">
        <v>0</v>
      </c>
      <c r="BH402">
        <v>0</v>
      </c>
      <c r="BI402">
        <v>1</v>
      </c>
      <c r="BJ402">
        <v>0</v>
      </c>
      <c r="BK402">
        <v>0</v>
      </c>
      <c r="BL402">
        <v>0</v>
      </c>
      <c r="BM402">
        <v>0</v>
      </c>
      <c r="BN402">
        <v>1</v>
      </c>
      <c r="BO402">
        <v>0</v>
      </c>
      <c r="BP402">
        <v>0</v>
      </c>
      <c r="BQ402">
        <v>1</v>
      </c>
      <c r="BR402">
        <v>0</v>
      </c>
      <c r="BS402">
        <v>0</v>
      </c>
      <c r="BT402" s="10">
        <v>0</v>
      </c>
      <c r="BU402">
        <v>-4.2648743800000002</v>
      </c>
      <c r="BV402">
        <v>0.17994256</v>
      </c>
      <c r="BW402">
        <v>2.5512239999999999E-2</v>
      </c>
      <c r="BX402">
        <v>1.7140852600000001</v>
      </c>
      <c r="BY402">
        <v>1.2451467300000001</v>
      </c>
      <c r="BZ402">
        <v>4.38303536</v>
      </c>
      <c r="CA402">
        <v>1.0542348399999999</v>
      </c>
      <c r="CB402">
        <v>2.36271349</v>
      </c>
      <c r="CC402">
        <v>0</v>
      </c>
      <c r="CD402">
        <v>1.26633956</v>
      </c>
      <c r="CE402">
        <v>1.2966537600000001</v>
      </c>
      <c r="CF402">
        <v>-0.34830556000000001</v>
      </c>
      <c r="CG402">
        <v>0.60595251999999999</v>
      </c>
      <c r="CH402">
        <v>-0.27080598</v>
      </c>
      <c r="CI402">
        <v>0.69837139000000004</v>
      </c>
      <c r="CJ402">
        <v>2.3914729999999999E-2</v>
      </c>
      <c r="CK402">
        <v>-0.35324707</v>
      </c>
      <c r="CL402">
        <v>-4.8291489999999999E-2</v>
      </c>
      <c r="CM402">
        <v>0.58076517999999999</v>
      </c>
      <c r="CN402">
        <v>0.72541518999999999</v>
      </c>
      <c r="CO402">
        <v>-0.20022939000000001</v>
      </c>
      <c r="CP402">
        <v>-0.43475793000000001</v>
      </c>
      <c r="CQ402">
        <v>0.34422587999999998</v>
      </c>
      <c r="CR402">
        <v>-0.48495226000000002</v>
      </c>
      <c r="CS402">
        <v>0.18250256000000001</v>
      </c>
      <c r="CT402">
        <v>-0.16623276000000001</v>
      </c>
      <c r="CU402">
        <v>-9.4743999999999995E-2</v>
      </c>
      <c r="CV402">
        <v>-1.1689752</v>
      </c>
      <c r="CW402">
        <v>-0.52188942000000005</v>
      </c>
      <c r="CX402">
        <v>0.65815442999999996</v>
      </c>
      <c r="CY402">
        <v>9.3649330000000003E-2</v>
      </c>
      <c r="CZ402">
        <v>-0.16819777</v>
      </c>
      <c r="DA402">
        <v>-0.25450494000000001</v>
      </c>
      <c r="DB402">
        <v>0.25513289</v>
      </c>
      <c r="DC402">
        <v>2.5920289999999999E-2</v>
      </c>
      <c r="DD402">
        <v>-2.5292350000000002E-2</v>
      </c>
      <c r="DE402">
        <v>0.26950531</v>
      </c>
      <c r="DF402">
        <v>-0.26887736000000001</v>
      </c>
      <c r="DG402">
        <v>0.1029841</v>
      </c>
      <c r="DH402">
        <v>-0.10235616</v>
      </c>
      <c r="DI402">
        <v>-0.19042195000000001</v>
      </c>
      <c r="DJ402">
        <v>7.7531719999999998E-2</v>
      </c>
      <c r="DK402">
        <v>-0.19522661999999999</v>
      </c>
      <c r="DL402">
        <v>-0.13095082</v>
      </c>
      <c r="DM402">
        <v>-6.0513240000000003E-2</v>
      </c>
      <c r="DN402">
        <v>0.50020885000000004</v>
      </c>
      <c r="DO402">
        <v>0.35778246000000002</v>
      </c>
      <c r="DP402">
        <v>-0.64273818000000005</v>
      </c>
      <c r="DQ402">
        <v>0.94671483000000001</v>
      </c>
      <c r="DR402">
        <v>-0.66113116000000005</v>
      </c>
      <c r="DS402">
        <v>7.7932630000000003E-2</v>
      </c>
      <c r="DT402">
        <v>-0.79014932000000004</v>
      </c>
      <c r="DU402">
        <v>1.3610861400000001</v>
      </c>
      <c r="DV402" s="10">
        <v>-0.64824150000000003</v>
      </c>
      <c r="DW402" s="8" t="s">
        <v>2227</v>
      </c>
      <c r="DX402" t="s">
        <v>2228</v>
      </c>
      <c r="DY402" s="10" t="s">
        <v>396</v>
      </c>
      <c r="DZ402" s="20">
        <v>34875</v>
      </c>
      <c r="EA402" s="21">
        <v>39962</v>
      </c>
      <c r="EB402" t="s">
        <v>2229</v>
      </c>
      <c r="EC402" s="22">
        <v>44840</v>
      </c>
      <c r="ED402" t="b">
        <f t="shared" si="19"/>
        <v>1</v>
      </c>
    </row>
    <row r="403" spans="1:134" x14ac:dyDescent="0.2">
      <c r="A403" s="8" t="s">
        <v>2230</v>
      </c>
      <c r="B403" s="8" t="s">
        <v>168</v>
      </c>
      <c r="C403" s="8" t="s">
        <v>245</v>
      </c>
      <c r="D403" s="2" t="s">
        <v>2231</v>
      </c>
      <c r="E403" s="4">
        <v>0.39377356604073499</v>
      </c>
      <c r="F403" s="28" t="b">
        <v>0</v>
      </c>
      <c r="G403" s="29">
        <f t="shared" si="20"/>
        <v>0.43857670074383048</v>
      </c>
      <c r="H403" s="5" t="b">
        <f t="shared" si="18"/>
        <v>0</v>
      </c>
      <c r="I403" s="8">
        <v>51</v>
      </c>
      <c r="J403">
        <v>1</v>
      </c>
      <c r="K403">
        <v>17</v>
      </c>
      <c r="L403">
        <v>1776</v>
      </c>
      <c r="M403">
        <v>9</v>
      </c>
      <c r="N403">
        <v>4</v>
      </c>
      <c r="O403">
        <v>51.053449687034401</v>
      </c>
      <c r="P403">
        <v>4</v>
      </c>
      <c r="Q403">
        <v>1</v>
      </c>
      <c r="R403">
        <v>4</v>
      </c>
      <c r="S403" s="10">
        <v>77.5</v>
      </c>
      <c r="T403" s="8">
        <v>-0.21042151179292001</v>
      </c>
      <c r="U403">
        <v>7.5957643648752104E-3</v>
      </c>
      <c r="V403">
        <v>-1.2897868806933099</v>
      </c>
      <c r="W403">
        <v>0.32372337004413998</v>
      </c>
      <c r="X403">
        <v>1.2997579909472201</v>
      </c>
      <c r="Y403">
        <v>0.68524713920936597</v>
      </c>
      <c r="Z403">
        <v>1.99399429256156E-2</v>
      </c>
      <c r="AA403">
        <v>0.71867389489572897</v>
      </c>
      <c r="AB403">
        <v>-1.4988236991813999</v>
      </c>
      <c r="AC403">
        <v>0.71996333890972197</v>
      </c>
      <c r="AD403" s="10">
        <v>0.60469711586498298</v>
      </c>
      <c r="AE403" s="8">
        <v>0</v>
      </c>
      <c r="AF403">
        <v>1</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1</v>
      </c>
      <c r="BA403">
        <v>0</v>
      </c>
      <c r="BB403">
        <v>1</v>
      </c>
      <c r="BC403">
        <v>1</v>
      </c>
      <c r="BD403">
        <v>0</v>
      </c>
      <c r="BE403">
        <v>1</v>
      </c>
      <c r="BF403">
        <v>0</v>
      </c>
      <c r="BG403">
        <v>0</v>
      </c>
      <c r="BH403">
        <v>0</v>
      </c>
      <c r="BI403">
        <v>1</v>
      </c>
      <c r="BJ403">
        <v>0</v>
      </c>
      <c r="BK403">
        <v>0</v>
      </c>
      <c r="BL403">
        <v>0</v>
      </c>
      <c r="BM403">
        <v>1</v>
      </c>
      <c r="BN403">
        <v>0</v>
      </c>
      <c r="BO403">
        <v>0</v>
      </c>
      <c r="BP403">
        <v>0</v>
      </c>
      <c r="BQ403">
        <v>1</v>
      </c>
      <c r="BR403">
        <v>0</v>
      </c>
      <c r="BS403">
        <v>0</v>
      </c>
      <c r="BT403" s="10">
        <v>0</v>
      </c>
      <c r="BU403">
        <v>-4.2648743800000002</v>
      </c>
      <c r="BV403">
        <v>0.17994256</v>
      </c>
      <c r="BW403">
        <v>2.5512239999999999E-2</v>
      </c>
      <c r="BX403">
        <v>1.7140852600000001</v>
      </c>
      <c r="BY403">
        <v>1.2451467300000001</v>
      </c>
      <c r="BZ403">
        <v>4.38303536</v>
      </c>
      <c r="CA403">
        <v>1.0542348399999999</v>
      </c>
      <c r="CB403">
        <v>2.36271349</v>
      </c>
      <c r="CC403">
        <v>0</v>
      </c>
      <c r="CD403">
        <v>1.26633956</v>
      </c>
      <c r="CE403">
        <v>1.2966537600000001</v>
      </c>
      <c r="CF403">
        <v>-0.34830556000000001</v>
      </c>
      <c r="CG403">
        <v>0.60595251999999999</v>
      </c>
      <c r="CH403">
        <v>-0.27080598</v>
      </c>
      <c r="CI403">
        <v>0.69837139000000004</v>
      </c>
      <c r="CJ403">
        <v>2.3914729999999999E-2</v>
      </c>
      <c r="CK403">
        <v>-0.35324707</v>
      </c>
      <c r="CL403">
        <v>-4.8291489999999999E-2</v>
      </c>
      <c r="CM403">
        <v>0.58076517999999999</v>
      </c>
      <c r="CN403">
        <v>0.72541518999999999</v>
      </c>
      <c r="CO403">
        <v>-0.20022939000000001</v>
      </c>
      <c r="CP403">
        <v>-0.43475793000000001</v>
      </c>
      <c r="CQ403">
        <v>0.34422587999999998</v>
      </c>
      <c r="CR403">
        <v>-0.48495226000000002</v>
      </c>
      <c r="CS403">
        <v>0.18250256000000001</v>
      </c>
      <c r="CT403">
        <v>-0.16623276000000001</v>
      </c>
      <c r="CU403">
        <v>-9.4743999999999995E-2</v>
      </c>
      <c r="CV403">
        <v>-1.1689752</v>
      </c>
      <c r="CW403">
        <v>-0.52188942000000005</v>
      </c>
      <c r="CX403">
        <v>0.65815442999999996</v>
      </c>
      <c r="CY403">
        <v>9.3649330000000003E-2</v>
      </c>
      <c r="CZ403">
        <v>-0.16819777</v>
      </c>
      <c r="DA403">
        <v>-0.25450494000000001</v>
      </c>
      <c r="DB403">
        <v>0.25513289</v>
      </c>
      <c r="DC403">
        <v>2.5920289999999999E-2</v>
      </c>
      <c r="DD403">
        <v>-2.5292350000000002E-2</v>
      </c>
      <c r="DE403">
        <v>0.26950531</v>
      </c>
      <c r="DF403">
        <v>-0.26887736000000001</v>
      </c>
      <c r="DG403">
        <v>0.1029841</v>
      </c>
      <c r="DH403">
        <v>-0.10235616</v>
      </c>
      <c r="DI403">
        <v>-0.19042195000000001</v>
      </c>
      <c r="DJ403">
        <v>7.7531719999999998E-2</v>
      </c>
      <c r="DK403">
        <v>-0.19522661999999999</v>
      </c>
      <c r="DL403">
        <v>-0.13095082</v>
      </c>
      <c r="DM403">
        <v>-6.0513240000000003E-2</v>
      </c>
      <c r="DN403">
        <v>0.50020885000000004</v>
      </c>
      <c r="DO403">
        <v>0.35778246000000002</v>
      </c>
      <c r="DP403">
        <v>-0.64273818000000005</v>
      </c>
      <c r="DQ403">
        <v>0.94671483000000001</v>
      </c>
      <c r="DR403">
        <v>-0.66113116000000005</v>
      </c>
      <c r="DS403">
        <v>7.7932630000000003E-2</v>
      </c>
      <c r="DT403">
        <v>-0.79014932000000004</v>
      </c>
      <c r="DU403">
        <v>1.3610861400000001</v>
      </c>
      <c r="DV403" s="10">
        <v>-0.64824150000000003</v>
      </c>
      <c r="DW403" s="8" t="s">
        <v>2232</v>
      </c>
      <c r="DX403" t="s">
        <v>2233</v>
      </c>
      <c r="DY403" s="10" t="s">
        <v>1005</v>
      </c>
      <c r="DZ403" s="20">
        <v>37883</v>
      </c>
      <c r="EA403" s="21">
        <v>39542</v>
      </c>
      <c r="EB403" t="s">
        <v>2234</v>
      </c>
      <c r="EC403" s="22">
        <v>44336</v>
      </c>
      <c r="ED403" t="b">
        <f t="shared" si="19"/>
        <v>1</v>
      </c>
    </row>
    <row r="404" spans="1:134" x14ac:dyDescent="0.2">
      <c r="A404" s="8" t="s">
        <v>2235</v>
      </c>
      <c r="B404" s="8" t="s">
        <v>119</v>
      </c>
      <c r="C404" s="8" t="s">
        <v>188</v>
      </c>
      <c r="D404" s="2">
        <v>2766061505</v>
      </c>
      <c r="E404" s="4">
        <v>0.58339299861527905</v>
      </c>
      <c r="F404" s="28" t="b">
        <v>0</v>
      </c>
      <c r="G404" s="29">
        <f t="shared" si="20"/>
        <v>1.0828337802403122E-2</v>
      </c>
      <c r="H404" s="5" t="b">
        <f t="shared" si="18"/>
        <v>0</v>
      </c>
      <c r="I404" s="8">
        <v>46</v>
      </c>
      <c r="J404">
        <v>1</v>
      </c>
      <c r="K404">
        <v>29</v>
      </c>
      <c r="L404">
        <v>2681</v>
      </c>
      <c r="M404">
        <v>3</v>
      </c>
      <c r="N404">
        <v>3</v>
      </c>
      <c r="O404">
        <v>40.863165974306597</v>
      </c>
      <c r="P404">
        <v>2</v>
      </c>
      <c r="Q404">
        <v>5</v>
      </c>
      <c r="R404">
        <v>4</v>
      </c>
      <c r="S404" s="10">
        <v>74.2</v>
      </c>
      <c r="T404" s="8">
        <v>-0.68011238633068705</v>
      </c>
      <c r="U404">
        <v>7.5957643648752104E-3</v>
      </c>
      <c r="V404">
        <v>0.260670676864387</v>
      </c>
      <c r="W404">
        <v>1.3787285011770201</v>
      </c>
      <c r="X404">
        <v>-0.60931127360194304</v>
      </c>
      <c r="Y404">
        <v>-1.13192030619081E-2</v>
      </c>
      <c r="Z404">
        <v>-0.33071480644609902</v>
      </c>
      <c r="AA404">
        <v>-0.70092886045385905</v>
      </c>
      <c r="AB404">
        <v>1.4079858992310099</v>
      </c>
      <c r="AC404">
        <v>0.71996333890972197</v>
      </c>
      <c r="AD404" s="10">
        <v>-0.107345875162473</v>
      </c>
      <c r="AE404" s="8">
        <v>0</v>
      </c>
      <c r="AF404">
        <v>0</v>
      </c>
      <c r="AG404">
        <v>0</v>
      </c>
      <c r="AH404">
        <v>0</v>
      </c>
      <c r="AI404">
        <v>0</v>
      </c>
      <c r="AJ404">
        <v>0</v>
      </c>
      <c r="AK404">
        <v>0</v>
      </c>
      <c r="AL404">
        <v>0</v>
      </c>
      <c r="AM404">
        <v>0</v>
      </c>
      <c r="AN404">
        <v>0</v>
      </c>
      <c r="AO404">
        <v>0</v>
      </c>
      <c r="AP404">
        <v>0</v>
      </c>
      <c r="AQ404">
        <v>0</v>
      </c>
      <c r="AR404">
        <v>0</v>
      </c>
      <c r="AS404">
        <v>1</v>
      </c>
      <c r="AT404">
        <v>0</v>
      </c>
      <c r="AU404">
        <v>0</v>
      </c>
      <c r="AV404">
        <v>0</v>
      </c>
      <c r="AW404">
        <v>0</v>
      </c>
      <c r="AX404">
        <v>0</v>
      </c>
      <c r="AY404">
        <v>1</v>
      </c>
      <c r="AZ404">
        <v>0</v>
      </c>
      <c r="BA404">
        <v>0</v>
      </c>
      <c r="BB404">
        <v>1</v>
      </c>
      <c r="BC404">
        <v>1</v>
      </c>
      <c r="BD404">
        <v>0</v>
      </c>
      <c r="BE404">
        <v>0</v>
      </c>
      <c r="BF404">
        <v>1</v>
      </c>
      <c r="BG404">
        <v>0</v>
      </c>
      <c r="BH404">
        <v>1</v>
      </c>
      <c r="BI404">
        <v>0</v>
      </c>
      <c r="BJ404">
        <v>0</v>
      </c>
      <c r="BK404">
        <v>0</v>
      </c>
      <c r="BL404">
        <v>0</v>
      </c>
      <c r="BM404">
        <v>0</v>
      </c>
      <c r="BN404">
        <v>0</v>
      </c>
      <c r="BO404">
        <v>0</v>
      </c>
      <c r="BP404">
        <v>1</v>
      </c>
      <c r="BQ404">
        <v>0</v>
      </c>
      <c r="BR404">
        <v>1</v>
      </c>
      <c r="BS404">
        <v>0</v>
      </c>
      <c r="BT404" s="10">
        <v>0</v>
      </c>
      <c r="BU404">
        <v>-4.2648743800000002</v>
      </c>
      <c r="BV404">
        <v>0.17994256</v>
      </c>
      <c r="BW404">
        <v>2.5512239999999999E-2</v>
      </c>
      <c r="BX404">
        <v>1.7140852600000001</v>
      </c>
      <c r="BY404">
        <v>1.2451467300000001</v>
      </c>
      <c r="BZ404">
        <v>4.38303536</v>
      </c>
      <c r="CA404">
        <v>1.0542348399999999</v>
      </c>
      <c r="CB404">
        <v>2.36271349</v>
      </c>
      <c r="CC404">
        <v>0</v>
      </c>
      <c r="CD404">
        <v>1.26633956</v>
      </c>
      <c r="CE404">
        <v>1.2966537600000001</v>
      </c>
      <c r="CF404">
        <v>-0.34830556000000001</v>
      </c>
      <c r="CG404">
        <v>0.60595251999999999</v>
      </c>
      <c r="CH404">
        <v>-0.27080598</v>
      </c>
      <c r="CI404">
        <v>0.69837139000000004</v>
      </c>
      <c r="CJ404">
        <v>2.3914729999999999E-2</v>
      </c>
      <c r="CK404">
        <v>-0.35324707</v>
      </c>
      <c r="CL404">
        <v>-4.8291489999999999E-2</v>
      </c>
      <c r="CM404">
        <v>0.58076517999999999</v>
      </c>
      <c r="CN404">
        <v>0.72541518999999999</v>
      </c>
      <c r="CO404">
        <v>-0.20022939000000001</v>
      </c>
      <c r="CP404">
        <v>-0.43475793000000001</v>
      </c>
      <c r="CQ404">
        <v>0.34422587999999998</v>
      </c>
      <c r="CR404">
        <v>-0.48495226000000002</v>
      </c>
      <c r="CS404">
        <v>0.18250256000000001</v>
      </c>
      <c r="CT404">
        <v>-0.16623276000000001</v>
      </c>
      <c r="CU404">
        <v>-9.4743999999999995E-2</v>
      </c>
      <c r="CV404">
        <v>-1.1689752</v>
      </c>
      <c r="CW404">
        <v>-0.52188942000000005</v>
      </c>
      <c r="CX404">
        <v>0.65815442999999996</v>
      </c>
      <c r="CY404">
        <v>9.3649330000000003E-2</v>
      </c>
      <c r="CZ404">
        <v>-0.16819777</v>
      </c>
      <c r="DA404">
        <v>-0.25450494000000001</v>
      </c>
      <c r="DB404">
        <v>0.25513289</v>
      </c>
      <c r="DC404">
        <v>2.5920289999999999E-2</v>
      </c>
      <c r="DD404">
        <v>-2.5292350000000002E-2</v>
      </c>
      <c r="DE404">
        <v>0.26950531</v>
      </c>
      <c r="DF404">
        <v>-0.26887736000000001</v>
      </c>
      <c r="DG404">
        <v>0.1029841</v>
      </c>
      <c r="DH404">
        <v>-0.10235616</v>
      </c>
      <c r="DI404">
        <v>-0.19042195000000001</v>
      </c>
      <c r="DJ404">
        <v>7.7531719999999998E-2</v>
      </c>
      <c r="DK404">
        <v>-0.19522661999999999</v>
      </c>
      <c r="DL404">
        <v>-0.13095082</v>
      </c>
      <c r="DM404">
        <v>-6.0513240000000003E-2</v>
      </c>
      <c r="DN404">
        <v>0.50020885000000004</v>
      </c>
      <c r="DO404">
        <v>0.35778246000000002</v>
      </c>
      <c r="DP404">
        <v>-0.64273818000000005</v>
      </c>
      <c r="DQ404">
        <v>0.94671483000000001</v>
      </c>
      <c r="DR404">
        <v>-0.66113116000000005</v>
      </c>
      <c r="DS404">
        <v>7.7932630000000003E-2</v>
      </c>
      <c r="DT404">
        <v>-0.79014932000000004</v>
      </c>
      <c r="DU404">
        <v>1.3610861400000001</v>
      </c>
      <c r="DV404" s="10">
        <v>-0.64824150000000003</v>
      </c>
      <c r="DW404" s="8" t="s">
        <v>2236</v>
      </c>
      <c r="DX404" t="s">
        <v>2237</v>
      </c>
      <c r="DY404" s="10" t="s">
        <v>2238</v>
      </c>
      <c r="DZ404" s="20">
        <v>37960</v>
      </c>
      <c r="EA404" s="21">
        <v>38987</v>
      </c>
      <c r="EB404" t="s">
        <v>2239</v>
      </c>
      <c r="EC404" s="22">
        <v>43801</v>
      </c>
      <c r="ED404" t="b">
        <f t="shared" si="19"/>
        <v>1</v>
      </c>
    </row>
    <row r="405" spans="1:134" x14ac:dyDescent="0.2">
      <c r="A405" s="8" t="s">
        <v>2240</v>
      </c>
      <c r="B405" s="8" t="s">
        <v>168</v>
      </c>
      <c r="C405" s="8" t="s">
        <v>154</v>
      </c>
      <c r="D405" s="2" t="s">
        <v>2241</v>
      </c>
      <c r="E405" s="4">
        <v>0.35299189324003299</v>
      </c>
      <c r="F405" s="28" t="b">
        <v>0</v>
      </c>
      <c r="G405" s="29">
        <f t="shared" si="20"/>
        <v>2.0626842592123412E-2</v>
      </c>
      <c r="H405" s="5" t="b">
        <f t="shared" si="18"/>
        <v>0</v>
      </c>
      <c r="I405" s="8">
        <v>35</v>
      </c>
      <c r="J405">
        <v>0</v>
      </c>
      <c r="K405">
        <v>31</v>
      </c>
      <c r="L405">
        <v>3323</v>
      </c>
      <c r="M405">
        <v>7</v>
      </c>
      <c r="N405">
        <v>3</v>
      </c>
      <c r="O405">
        <v>12.329279953349699</v>
      </c>
      <c r="P405">
        <v>2</v>
      </c>
      <c r="Q405">
        <v>4</v>
      </c>
      <c r="R405">
        <v>1</v>
      </c>
      <c r="S405" s="10">
        <v>70.099999999999994</v>
      </c>
      <c r="T405" s="8">
        <v>-1.7134323103137701</v>
      </c>
      <c r="U405">
        <v>-1.00517281761849</v>
      </c>
      <c r="V405">
        <v>0.51908026979067101</v>
      </c>
      <c r="W405">
        <v>2.1271409809420101</v>
      </c>
      <c r="X405">
        <v>0.66340156943083595</v>
      </c>
      <c r="Y405">
        <v>-1.13192030619081E-2</v>
      </c>
      <c r="Z405">
        <v>-1.3125856682732899</v>
      </c>
      <c r="AA405">
        <v>-0.70092886045385905</v>
      </c>
      <c r="AB405">
        <v>0.68128349962791002</v>
      </c>
      <c r="AC405">
        <v>-1.38724643350897</v>
      </c>
      <c r="AD405" s="10">
        <v>-0.99200534886325498</v>
      </c>
      <c r="AE405" s="8">
        <v>0</v>
      </c>
      <c r="AF405">
        <v>0</v>
      </c>
      <c r="AG405">
        <v>0</v>
      </c>
      <c r="AH405">
        <v>0</v>
      </c>
      <c r="AI405">
        <v>0</v>
      </c>
      <c r="AJ405">
        <v>0</v>
      </c>
      <c r="AK405">
        <v>0</v>
      </c>
      <c r="AL405">
        <v>0</v>
      </c>
      <c r="AM405">
        <v>0</v>
      </c>
      <c r="AN405">
        <v>0</v>
      </c>
      <c r="AO405">
        <v>0</v>
      </c>
      <c r="AP405">
        <v>0</v>
      </c>
      <c r="AQ405">
        <v>0</v>
      </c>
      <c r="AR405">
        <v>0</v>
      </c>
      <c r="AS405">
        <v>0</v>
      </c>
      <c r="AT405">
        <v>1</v>
      </c>
      <c r="AU405">
        <v>0</v>
      </c>
      <c r="AV405">
        <v>0</v>
      </c>
      <c r="AW405">
        <v>0</v>
      </c>
      <c r="AX405">
        <v>0</v>
      </c>
      <c r="AY405">
        <v>0</v>
      </c>
      <c r="AZ405">
        <v>1</v>
      </c>
      <c r="BA405">
        <v>0</v>
      </c>
      <c r="BB405">
        <v>1</v>
      </c>
      <c r="BC405">
        <v>1</v>
      </c>
      <c r="BD405">
        <v>0</v>
      </c>
      <c r="BE405">
        <v>0</v>
      </c>
      <c r="BF405">
        <v>1</v>
      </c>
      <c r="BG405">
        <v>0</v>
      </c>
      <c r="BH405">
        <v>1</v>
      </c>
      <c r="BI405">
        <v>0</v>
      </c>
      <c r="BJ405">
        <v>0</v>
      </c>
      <c r="BK405">
        <v>0</v>
      </c>
      <c r="BL405">
        <v>0</v>
      </c>
      <c r="BM405">
        <v>0</v>
      </c>
      <c r="BN405">
        <v>0</v>
      </c>
      <c r="BO405">
        <v>0</v>
      </c>
      <c r="BP405">
        <v>1</v>
      </c>
      <c r="BQ405">
        <v>0</v>
      </c>
      <c r="BR405">
        <v>0</v>
      </c>
      <c r="BS405">
        <v>0</v>
      </c>
      <c r="BT405" s="10">
        <v>1</v>
      </c>
      <c r="BU405">
        <v>-4.2648743800000002</v>
      </c>
      <c r="BV405">
        <v>0.17994256</v>
      </c>
      <c r="BW405">
        <v>2.5512239999999999E-2</v>
      </c>
      <c r="BX405">
        <v>1.7140852600000001</v>
      </c>
      <c r="BY405">
        <v>1.2451467300000001</v>
      </c>
      <c r="BZ405">
        <v>4.38303536</v>
      </c>
      <c r="CA405">
        <v>1.0542348399999999</v>
      </c>
      <c r="CB405">
        <v>2.36271349</v>
      </c>
      <c r="CC405">
        <v>0</v>
      </c>
      <c r="CD405">
        <v>1.26633956</v>
      </c>
      <c r="CE405">
        <v>1.2966537600000001</v>
      </c>
      <c r="CF405">
        <v>-0.34830556000000001</v>
      </c>
      <c r="CG405">
        <v>0.60595251999999999</v>
      </c>
      <c r="CH405">
        <v>-0.27080598</v>
      </c>
      <c r="CI405">
        <v>0.69837139000000004</v>
      </c>
      <c r="CJ405">
        <v>2.3914729999999999E-2</v>
      </c>
      <c r="CK405">
        <v>-0.35324707</v>
      </c>
      <c r="CL405">
        <v>-4.8291489999999999E-2</v>
      </c>
      <c r="CM405">
        <v>0.58076517999999999</v>
      </c>
      <c r="CN405">
        <v>0.72541518999999999</v>
      </c>
      <c r="CO405">
        <v>-0.20022939000000001</v>
      </c>
      <c r="CP405">
        <v>-0.43475793000000001</v>
      </c>
      <c r="CQ405">
        <v>0.34422587999999998</v>
      </c>
      <c r="CR405">
        <v>-0.48495226000000002</v>
      </c>
      <c r="CS405">
        <v>0.18250256000000001</v>
      </c>
      <c r="CT405">
        <v>-0.16623276000000001</v>
      </c>
      <c r="CU405">
        <v>-9.4743999999999995E-2</v>
      </c>
      <c r="CV405">
        <v>-1.1689752</v>
      </c>
      <c r="CW405">
        <v>-0.52188942000000005</v>
      </c>
      <c r="CX405">
        <v>0.65815442999999996</v>
      </c>
      <c r="CY405">
        <v>9.3649330000000003E-2</v>
      </c>
      <c r="CZ405">
        <v>-0.16819777</v>
      </c>
      <c r="DA405">
        <v>-0.25450494000000001</v>
      </c>
      <c r="DB405">
        <v>0.25513289</v>
      </c>
      <c r="DC405">
        <v>2.5920289999999999E-2</v>
      </c>
      <c r="DD405">
        <v>-2.5292350000000002E-2</v>
      </c>
      <c r="DE405">
        <v>0.26950531</v>
      </c>
      <c r="DF405">
        <v>-0.26887736000000001</v>
      </c>
      <c r="DG405">
        <v>0.1029841</v>
      </c>
      <c r="DH405">
        <v>-0.10235616</v>
      </c>
      <c r="DI405">
        <v>-0.19042195000000001</v>
      </c>
      <c r="DJ405">
        <v>7.7531719999999998E-2</v>
      </c>
      <c r="DK405">
        <v>-0.19522661999999999</v>
      </c>
      <c r="DL405">
        <v>-0.13095082</v>
      </c>
      <c r="DM405">
        <v>-6.0513240000000003E-2</v>
      </c>
      <c r="DN405">
        <v>0.50020885000000004</v>
      </c>
      <c r="DO405">
        <v>0.35778246000000002</v>
      </c>
      <c r="DP405">
        <v>-0.64273818000000005</v>
      </c>
      <c r="DQ405">
        <v>0.94671483000000001</v>
      </c>
      <c r="DR405">
        <v>-0.66113116000000005</v>
      </c>
      <c r="DS405">
        <v>7.7932630000000003E-2</v>
      </c>
      <c r="DT405">
        <v>-0.79014932000000004</v>
      </c>
      <c r="DU405">
        <v>1.3610861400000001</v>
      </c>
      <c r="DV405" s="10">
        <v>-0.64824150000000003</v>
      </c>
      <c r="DW405" s="8" t="s">
        <v>2242</v>
      </c>
      <c r="DX405" t="s">
        <v>2243</v>
      </c>
      <c r="DY405" s="10" t="s">
        <v>408</v>
      </c>
      <c r="DZ405" s="20">
        <v>36990</v>
      </c>
      <c r="EA405" s="21">
        <v>39725</v>
      </c>
      <c r="EB405" t="s">
        <v>2244</v>
      </c>
      <c r="EC405" s="22">
        <v>44423</v>
      </c>
      <c r="ED405" t="b">
        <f t="shared" si="19"/>
        <v>1</v>
      </c>
    </row>
    <row r="406" spans="1:134" x14ac:dyDescent="0.2">
      <c r="A406" s="8" t="s">
        <v>2245</v>
      </c>
      <c r="B406" s="8" t="s">
        <v>168</v>
      </c>
      <c r="C406" s="8" t="s">
        <v>120</v>
      </c>
      <c r="D406" s="2" t="s">
        <v>2246</v>
      </c>
      <c r="E406" s="4">
        <v>0.33177342805020898</v>
      </c>
      <c r="F406" s="28" t="b">
        <v>0</v>
      </c>
      <c r="G406" s="29">
        <f t="shared" si="20"/>
        <v>2.0020456851286171E-3</v>
      </c>
      <c r="H406" s="5" t="b">
        <f t="shared" si="18"/>
        <v>0</v>
      </c>
      <c r="I406" s="8">
        <v>51</v>
      </c>
      <c r="J406">
        <v>0</v>
      </c>
      <c r="K406">
        <v>19</v>
      </c>
      <c r="L406">
        <v>606</v>
      </c>
      <c r="M406">
        <v>6</v>
      </c>
      <c r="N406">
        <v>4</v>
      </c>
      <c r="O406">
        <v>6.2700473584381404</v>
      </c>
      <c r="P406">
        <v>1</v>
      </c>
      <c r="Q406">
        <v>4</v>
      </c>
      <c r="R406">
        <v>5</v>
      </c>
      <c r="S406" s="10">
        <v>71.400000000000006</v>
      </c>
      <c r="T406" s="8">
        <v>-0.21042151179292001</v>
      </c>
      <c r="U406">
        <v>-1.00517281761849</v>
      </c>
      <c r="V406">
        <v>-1.03137728776702</v>
      </c>
      <c r="W406">
        <v>-1.0402059155088701</v>
      </c>
      <c r="X406">
        <v>0.34522335867264098</v>
      </c>
      <c r="Y406">
        <v>0.68524713920936597</v>
      </c>
      <c r="Z406">
        <v>-1.5210880757479599</v>
      </c>
      <c r="AA406">
        <v>-1.4107302381286499</v>
      </c>
      <c r="AB406">
        <v>0.68128349962791002</v>
      </c>
      <c r="AC406">
        <v>1.42236659638262</v>
      </c>
      <c r="AD406" s="10">
        <v>-0.71150356451910302</v>
      </c>
      <c r="AE406" s="8">
        <v>0</v>
      </c>
      <c r="AF406">
        <v>0</v>
      </c>
      <c r="AG406">
        <v>0</v>
      </c>
      <c r="AH406">
        <v>0</v>
      </c>
      <c r="AI406">
        <v>0</v>
      </c>
      <c r="AJ406">
        <v>0</v>
      </c>
      <c r="AK406">
        <v>0</v>
      </c>
      <c r="AL406">
        <v>0</v>
      </c>
      <c r="AM406">
        <v>0</v>
      </c>
      <c r="AN406">
        <v>0</v>
      </c>
      <c r="AO406">
        <v>0</v>
      </c>
      <c r="AP406">
        <v>0</v>
      </c>
      <c r="AQ406">
        <v>0</v>
      </c>
      <c r="AR406">
        <v>0</v>
      </c>
      <c r="AS406">
        <v>0</v>
      </c>
      <c r="AT406">
        <v>0</v>
      </c>
      <c r="AU406">
        <v>0</v>
      </c>
      <c r="AV406">
        <v>0</v>
      </c>
      <c r="AW406">
        <v>1</v>
      </c>
      <c r="AX406">
        <v>0</v>
      </c>
      <c r="AY406">
        <v>1</v>
      </c>
      <c r="AZ406">
        <v>0</v>
      </c>
      <c r="BA406">
        <v>0</v>
      </c>
      <c r="BB406">
        <v>1</v>
      </c>
      <c r="BC406">
        <v>0</v>
      </c>
      <c r="BD406">
        <v>1</v>
      </c>
      <c r="BE406">
        <v>1</v>
      </c>
      <c r="BF406">
        <v>0</v>
      </c>
      <c r="BG406">
        <v>0</v>
      </c>
      <c r="BH406">
        <v>0</v>
      </c>
      <c r="BI406">
        <v>0</v>
      </c>
      <c r="BJ406">
        <v>0</v>
      </c>
      <c r="BK406">
        <v>0</v>
      </c>
      <c r="BL406">
        <v>1</v>
      </c>
      <c r="BM406">
        <v>0</v>
      </c>
      <c r="BN406">
        <v>1</v>
      </c>
      <c r="BO406">
        <v>0</v>
      </c>
      <c r="BP406">
        <v>0</v>
      </c>
      <c r="BQ406">
        <v>1</v>
      </c>
      <c r="BR406">
        <v>0</v>
      </c>
      <c r="BS406">
        <v>0</v>
      </c>
      <c r="BT406" s="10">
        <v>0</v>
      </c>
      <c r="BU406">
        <v>-4.2648743800000002</v>
      </c>
      <c r="BV406">
        <v>0.17994256</v>
      </c>
      <c r="BW406">
        <v>2.5512239999999999E-2</v>
      </c>
      <c r="BX406">
        <v>1.7140852600000001</v>
      </c>
      <c r="BY406">
        <v>1.2451467300000001</v>
      </c>
      <c r="BZ406">
        <v>4.38303536</v>
      </c>
      <c r="CA406">
        <v>1.0542348399999999</v>
      </c>
      <c r="CB406">
        <v>2.36271349</v>
      </c>
      <c r="CC406">
        <v>0</v>
      </c>
      <c r="CD406">
        <v>1.26633956</v>
      </c>
      <c r="CE406">
        <v>1.2966537600000001</v>
      </c>
      <c r="CF406">
        <v>-0.34830556000000001</v>
      </c>
      <c r="CG406">
        <v>0.60595251999999999</v>
      </c>
      <c r="CH406">
        <v>-0.27080598</v>
      </c>
      <c r="CI406">
        <v>0.69837139000000004</v>
      </c>
      <c r="CJ406">
        <v>2.3914729999999999E-2</v>
      </c>
      <c r="CK406">
        <v>-0.35324707</v>
      </c>
      <c r="CL406">
        <v>-4.8291489999999999E-2</v>
      </c>
      <c r="CM406">
        <v>0.58076517999999999</v>
      </c>
      <c r="CN406">
        <v>0.72541518999999999</v>
      </c>
      <c r="CO406">
        <v>-0.20022939000000001</v>
      </c>
      <c r="CP406">
        <v>-0.43475793000000001</v>
      </c>
      <c r="CQ406">
        <v>0.34422587999999998</v>
      </c>
      <c r="CR406">
        <v>-0.48495226000000002</v>
      </c>
      <c r="CS406">
        <v>0.18250256000000001</v>
      </c>
      <c r="CT406">
        <v>-0.16623276000000001</v>
      </c>
      <c r="CU406">
        <v>-9.4743999999999995E-2</v>
      </c>
      <c r="CV406">
        <v>-1.1689752</v>
      </c>
      <c r="CW406">
        <v>-0.52188942000000005</v>
      </c>
      <c r="CX406">
        <v>0.65815442999999996</v>
      </c>
      <c r="CY406">
        <v>9.3649330000000003E-2</v>
      </c>
      <c r="CZ406">
        <v>-0.16819777</v>
      </c>
      <c r="DA406">
        <v>-0.25450494000000001</v>
      </c>
      <c r="DB406">
        <v>0.25513289</v>
      </c>
      <c r="DC406">
        <v>2.5920289999999999E-2</v>
      </c>
      <c r="DD406">
        <v>-2.5292350000000002E-2</v>
      </c>
      <c r="DE406">
        <v>0.26950531</v>
      </c>
      <c r="DF406">
        <v>-0.26887736000000001</v>
      </c>
      <c r="DG406">
        <v>0.1029841</v>
      </c>
      <c r="DH406">
        <v>-0.10235616</v>
      </c>
      <c r="DI406">
        <v>-0.19042195000000001</v>
      </c>
      <c r="DJ406">
        <v>7.7531719999999998E-2</v>
      </c>
      <c r="DK406">
        <v>-0.19522661999999999</v>
      </c>
      <c r="DL406">
        <v>-0.13095082</v>
      </c>
      <c r="DM406">
        <v>-6.0513240000000003E-2</v>
      </c>
      <c r="DN406">
        <v>0.50020885000000004</v>
      </c>
      <c r="DO406">
        <v>0.35778246000000002</v>
      </c>
      <c r="DP406">
        <v>-0.64273818000000005</v>
      </c>
      <c r="DQ406">
        <v>0.94671483000000001</v>
      </c>
      <c r="DR406">
        <v>-0.66113116000000005</v>
      </c>
      <c r="DS406">
        <v>7.7932630000000003E-2</v>
      </c>
      <c r="DT406">
        <v>-0.79014932000000004</v>
      </c>
      <c r="DU406">
        <v>1.3610861400000001</v>
      </c>
      <c r="DV406" s="10">
        <v>-0.64824150000000003</v>
      </c>
      <c r="DW406" s="8" t="s">
        <v>2247</v>
      </c>
      <c r="DX406" t="s">
        <v>2248</v>
      </c>
      <c r="DY406" s="10" t="s">
        <v>800</v>
      </c>
      <c r="DZ406" s="20">
        <v>35531</v>
      </c>
      <c r="EA406" s="21">
        <v>39934</v>
      </c>
      <c r="EB406" t="s">
        <v>2249</v>
      </c>
      <c r="EC406" s="22">
        <v>44486</v>
      </c>
      <c r="ED406" t="b">
        <f t="shared" si="19"/>
        <v>1</v>
      </c>
    </row>
    <row r="407" spans="1:134" x14ac:dyDescent="0.2">
      <c r="A407" s="8" t="s">
        <v>2250</v>
      </c>
      <c r="B407" s="8" t="s">
        <v>127</v>
      </c>
      <c r="C407" s="8" t="s">
        <v>181</v>
      </c>
      <c r="D407" s="2" t="s">
        <v>2251</v>
      </c>
      <c r="E407" s="4">
        <v>0.53524813651733605</v>
      </c>
      <c r="F407" s="28" t="b">
        <v>0</v>
      </c>
      <c r="G407" s="29">
        <f t="shared" si="20"/>
        <v>0.11414188391836054</v>
      </c>
      <c r="H407" s="5" t="b">
        <f t="shared" si="18"/>
        <v>0</v>
      </c>
      <c r="I407" s="8">
        <v>60</v>
      </c>
      <c r="J407">
        <v>0</v>
      </c>
      <c r="K407">
        <v>18</v>
      </c>
      <c r="L407">
        <v>1573</v>
      </c>
      <c r="M407">
        <v>6</v>
      </c>
      <c r="N407">
        <v>4</v>
      </c>
      <c r="O407">
        <v>72.624068258668103</v>
      </c>
      <c r="P407">
        <v>4</v>
      </c>
      <c r="Q407">
        <v>5</v>
      </c>
      <c r="R407">
        <v>1</v>
      </c>
      <c r="S407" s="10">
        <v>81.7</v>
      </c>
      <c r="T407" s="8">
        <v>0.63502206237506098</v>
      </c>
      <c r="U407">
        <v>-1.00517281761849</v>
      </c>
      <c r="V407">
        <v>-1.16058208423016</v>
      </c>
      <c r="W407">
        <v>8.7075810243061699E-2</v>
      </c>
      <c r="X407">
        <v>0.34522335867264098</v>
      </c>
      <c r="Y407">
        <v>0.68524713920936597</v>
      </c>
      <c r="Z407">
        <v>0.76219992922823099</v>
      </c>
      <c r="AA407">
        <v>0.71867389489572897</v>
      </c>
      <c r="AB407">
        <v>1.4079858992310099</v>
      </c>
      <c r="AC407">
        <v>-1.38724643350897</v>
      </c>
      <c r="AD407" s="10">
        <v>1.51093364989993</v>
      </c>
      <c r="AE407" s="8">
        <v>0</v>
      </c>
      <c r="AF407">
        <v>0</v>
      </c>
      <c r="AG407">
        <v>0</v>
      </c>
      <c r="AH407">
        <v>0</v>
      </c>
      <c r="AI407">
        <v>0</v>
      </c>
      <c r="AJ407">
        <v>0</v>
      </c>
      <c r="AK407">
        <v>0</v>
      </c>
      <c r="AL407">
        <v>0</v>
      </c>
      <c r="AM407">
        <v>0</v>
      </c>
      <c r="AN407">
        <v>0</v>
      </c>
      <c r="AO407">
        <v>0</v>
      </c>
      <c r="AP407">
        <v>0</v>
      </c>
      <c r="AQ407">
        <v>0</v>
      </c>
      <c r="AR407">
        <v>0</v>
      </c>
      <c r="AS407">
        <v>0</v>
      </c>
      <c r="AT407">
        <v>0</v>
      </c>
      <c r="AU407">
        <v>1</v>
      </c>
      <c r="AV407">
        <v>0</v>
      </c>
      <c r="AW407">
        <v>0</v>
      </c>
      <c r="AX407">
        <v>0</v>
      </c>
      <c r="AY407">
        <v>0</v>
      </c>
      <c r="AZ407">
        <v>1</v>
      </c>
      <c r="BA407">
        <v>1</v>
      </c>
      <c r="BB407">
        <v>0</v>
      </c>
      <c r="BC407">
        <v>1</v>
      </c>
      <c r="BD407">
        <v>0</v>
      </c>
      <c r="BE407">
        <v>0</v>
      </c>
      <c r="BF407">
        <v>1</v>
      </c>
      <c r="BG407">
        <v>0</v>
      </c>
      <c r="BH407">
        <v>0</v>
      </c>
      <c r="BI407">
        <v>0</v>
      </c>
      <c r="BJ407">
        <v>1</v>
      </c>
      <c r="BK407">
        <v>0</v>
      </c>
      <c r="BL407">
        <v>0</v>
      </c>
      <c r="BM407">
        <v>0</v>
      </c>
      <c r="BN407">
        <v>1</v>
      </c>
      <c r="BO407">
        <v>0</v>
      </c>
      <c r="BP407">
        <v>0</v>
      </c>
      <c r="BQ407">
        <v>0</v>
      </c>
      <c r="BR407">
        <v>0</v>
      </c>
      <c r="BS407">
        <v>1</v>
      </c>
      <c r="BT407" s="10">
        <v>0</v>
      </c>
      <c r="BU407">
        <v>-4.2648743800000002</v>
      </c>
      <c r="BV407">
        <v>0.17994256</v>
      </c>
      <c r="BW407">
        <v>2.5512239999999999E-2</v>
      </c>
      <c r="BX407">
        <v>1.7140852600000001</v>
      </c>
      <c r="BY407">
        <v>1.2451467300000001</v>
      </c>
      <c r="BZ407">
        <v>4.38303536</v>
      </c>
      <c r="CA407">
        <v>1.0542348399999999</v>
      </c>
      <c r="CB407">
        <v>2.36271349</v>
      </c>
      <c r="CC407">
        <v>0</v>
      </c>
      <c r="CD407">
        <v>1.26633956</v>
      </c>
      <c r="CE407">
        <v>1.2966537600000001</v>
      </c>
      <c r="CF407">
        <v>-0.34830556000000001</v>
      </c>
      <c r="CG407">
        <v>0.60595251999999999</v>
      </c>
      <c r="CH407">
        <v>-0.27080598</v>
      </c>
      <c r="CI407">
        <v>0.69837139000000004</v>
      </c>
      <c r="CJ407">
        <v>2.3914729999999999E-2</v>
      </c>
      <c r="CK407">
        <v>-0.35324707</v>
      </c>
      <c r="CL407">
        <v>-4.8291489999999999E-2</v>
      </c>
      <c r="CM407">
        <v>0.58076517999999999</v>
      </c>
      <c r="CN407">
        <v>0.72541518999999999</v>
      </c>
      <c r="CO407">
        <v>-0.20022939000000001</v>
      </c>
      <c r="CP407">
        <v>-0.43475793000000001</v>
      </c>
      <c r="CQ407">
        <v>0.34422587999999998</v>
      </c>
      <c r="CR407">
        <v>-0.48495226000000002</v>
      </c>
      <c r="CS407">
        <v>0.18250256000000001</v>
      </c>
      <c r="CT407">
        <v>-0.16623276000000001</v>
      </c>
      <c r="CU407">
        <v>-9.4743999999999995E-2</v>
      </c>
      <c r="CV407">
        <v>-1.1689752</v>
      </c>
      <c r="CW407">
        <v>-0.52188942000000005</v>
      </c>
      <c r="CX407">
        <v>0.65815442999999996</v>
      </c>
      <c r="CY407">
        <v>9.3649330000000003E-2</v>
      </c>
      <c r="CZ407">
        <v>-0.16819777</v>
      </c>
      <c r="DA407">
        <v>-0.25450494000000001</v>
      </c>
      <c r="DB407">
        <v>0.25513289</v>
      </c>
      <c r="DC407">
        <v>2.5920289999999999E-2</v>
      </c>
      <c r="DD407">
        <v>-2.5292350000000002E-2</v>
      </c>
      <c r="DE407">
        <v>0.26950531</v>
      </c>
      <c r="DF407">
        <v>-0.26887736000000001</v>
      </c>
      <c r="DG407">
        <v>0.1029841</v>
      </c>
      <c r="DH407">
        <v>-0.10235616</v>
      </c>
      <c r="DI407">
        <v>-0.19042195000000001</v>
      </c>
      <c r="DJ407">
        <v>7.7531719999999998E-2</v>
      </c>
      <c r="DK407">
        <v>-0.19522661999999999</v>
      </c>
      <c r="DL407">
        <v>-0.13095082</v>
      </c>
      <c r="DM407">
        <v>-6.0513240000000003E-2</v>
      </c>
      <c r="DN407">
        <v>0.50020885000000004</v>
      </c>
      <c r="DO407">
        <v>0.35778246000000002</v>
      </c>
      <c r="DP407">
        <v>-0.64273818000000005</v>
      </c>
      <c r="DQ407">
        <v>0.94671483000000001</v>
      </c>
      <c r="DR407">
        <v>-0.66113116000000005</v>
      </c>
      <c r="DS407">
        <v>7.7932630000000003E-2</v>
      </c>
      <c r="DT407">
        <v>-0.79014932000000004</v>
      </c>
      <c r="DU407">
        <v>1.3610861400000001</v>
      </c>
      <c r="DV407" s="10">
        <v>-0.64824150000000003</v>
      </c>
      <c r="DW407" s="8" t="s">
        <v>2252</v>
      </c>
      <c r="DX407" t="s">
        <v>2253</v>
      </c>
      <c r="DY407" s="10" t="s">
        <v>255</v>
      </c>
      <c r="DZ407" s="20">
        <v>34997</v>
      </c>
      <c r="EA407" s="21">
        <v>35858</v>
      </c>
      <c r="EB407" t="s">
        <v>2254</v>
      </c>
      <c r="EC407" s="22">
        <v>44224</v>
      </c>
      <c r="ED407" t="b">
        <f t="shared" si="19"/>
        <v>1</v>
      </c>
    </row>
    <row r="408" spans="1:134" x14ac:dyDescent="0.2">
      <c r="A408" s="8" t="s">
        <v>2255</v>
      </c>
      <c r="B408" s="8" t="s">
        <v>127</v>
      </c>
      <c r="C408" s="8" t="s">
        <v>147</v>
      </c>
      <c r="D408" s="2" t="s">
        <v>2256</v>
      </c>
      <c r="E408" s="4">
        <v>0.37303177202079801</v>
      </c>
      <c r="F408" s="28" t="b">
        <v>0</v>
      </c>
      <c r="G408" s="29">
        <f t="shared" si="20"/>
        <v>0.93719894783576874</v>
      </c>
      <c r="H408" s="5" t="b">
        <f t="shared" si="18"/>
        <v>1</v>
      </c>
      <c r="I408" s="8">
        <v>67</v>
      </c>
      <c r="J408">
        <v>0</v>
      </c>
      <c r="K408">
        <v>30</v>
      </c>
      <c r="L408">
        <v>609</v>
      </c>
      <c r="M408">
        <v>9</v>
      </c>
      <c r="N408">
        <v>5</v>
      </c>
      <c r="O408">
        <v>39.174219343732602</v>
      </c>
      <c r="P408">
        <v>1</v>
      </c>
      <c r="Q408">
        <v>4</v>
      </c>
      <c r="R408">
        <v>2</v>
      </c>
      <c r="S408" s="10">
        <v>76.599999999999994</v>
      </c>
      <c r="T408" s="8">
        <v>1.2925892867279301</v>
      </c>
      <c r="U408">
        <v>-1.00517281761849</v>
      </c>
      <c r="V408">
        <v>0.38987547332752898</v>
      </c>
      <c r="W408">
        <v>-1.03670866093053</v>
      </c>
      <c r="X408">
        <v>1.2997579909472201</v>
      </c>
      <c r="Y408">
        <v>1.38181348148064</v>
      </c>
      <c r="Z408">
        <v>-0.38883263457942202</v>
      </c>
      <c r="AA408">
        <v>-1.4107302381286499</v>
      </c>
      <c r="AB408">
        <v>0.68128349962791002</v>
      </c>
      <c r="AC408">
        <v>-0.68484317603607703</v>
      </c>
      <c r="AD408" s="10">
        <v>0.410503572857494</v>
      </c>
      <c r="AE408" s="8">
        <v>0</v>
      </c>
      <c r="AF408">
        <v>0</v>
      </c>
      <c r="AG408">
        <v>0</v>
      </c>
      <c r="AH408">
        <v>0</v>
      </c>
      <c r="AI408">
        <v>0</v>
      </c>
      <c r="AJ408">
        <v>0</v>
      </c>
      <c r="AK408">
        <v>0</v>
      </c>
      <c r="AL408">
        <v>0</v>
      </c>
      <c r="AM408">
        <v>1</v>
      </c>
      <c r="AN408">
        <v>0</v>
      </c>
      <c r="AO408">
        <v>0</v>
      </c>
      <c r="AP408">
        <v>0</v>
      </c>
      <c r="AQ408">
        <v>0</v>
      </c>
      <c r="AR408">
        <v>0</v>
      </c>
      <c r="AS408">
        <v>0</v>
      </c>
      <c r="AT408">
        <v>0</v>
      </c>
      <c r="AU408">
        <v>0</v>
      </c>
      <c r="AV408">
        <v>0</v>
      </c>
      <c r="AW408">
        <v>0</v>
      </c>
      <c r="AX408">
        <v>0</v>
      </c>
      <c r="AY408">
        <v>0</v>
      </c>
      <c r="AZ408">
        <v>1</v>
      </c>
      <c r="BA408">
        <v>0</v>
      </c>
      <c r="BB408">
        <v>1</v>
      </c>
      <c r="BC408">
        <v>0</v>
      </c>
      <c r="BD408">
        <v>1</v>
      </c>
      <c r="BE408">
        <v>0</v>
      </c>
      <c r="BF408">
        <v>1</v>
      </c>
      <c r="BG408">
        <v>0</v>
      </c>
      <c r="BH408">
        <v>0</v>
      </c>
      <c r="BI408">
        <v>0</v>
      </c>
      <c r="BJ408">
        <v>0</v>
      </c>
      <c r="BK408">
        <v>1</v>
      </c>
      <c r="BL408">
        <v>0</v>
      </c>
      <c r="BM408">
        <v>1</v>
      </c>
      <c r="BN408">
        <v>0</v>
      </c>
      <c r="BO408">
        <v>0</v>
      </c>
      <c r="BP408">
        <v>0</v>
      </c>
      <c r="BQ408">
        <v>0</v>
      </c>
      <c r="BR408">
        <v>0</v>
      </c>
      <c r="BS408">
        <v>1</v>
      </c>
      <c r="BT408" s="10">
        <v>0</v>
      </c>
      <c r="BU408">
        <v>-4.2648743800000002</v>
      </c>
      <c r="BV408">
        <v>0.17994256</v>
      </c>
      <c r="BW408">
        <v>2.5512239999999999E-2</v>
      </c>
      <c r="BX408">
        <v>1.7140852600000001</v>
      </c>
      <c r="BY408">
        <v>1.2451467300000001</v>
      </c>
      <c r="BZ408">
        <v>4.38303536</v>
      </c>
      <c r="CA408">
        <v>1.0542348399999999</v>
      </c>
      <c r="CB408">
        <v>2.36271349</v>
      </c>
      <c r="CC408">
        <v>0</v>
      </c>
      <c r="CD408">
        <v>1.26633956</v>
      </c>
      <c r="CE408">
        <v>1.2966537600000001</v>
      </c>
      <c r="CF408">
        <v>-0.34830556000000001</v>
      </c>
      <c r="CG408">
        <v>0.60595251999999999</v>
      </c>
      <c r="CH408">
        <v>-0.27080598</v>
      </c>
      <c r="CI408">
        <v>0.69837139000000004</v>
      </c>
      <c r="CJ408">
        <v>2.3914729999999999E-2</v>
      </c>
      <c r="CK408">
        <v>-0.35324707</v>
      </c>
      <c r="CL408">
        <v>-4.8291489999999999E-2</v>
      </c>
      <c r="CM408">
        <v>0.58076517999999999</v>
      </c>
      <c r="CN408">
        <v>0.72541518999999999</v>
      </c>
      <c r="CO408">
        <v>-0.20022939000000001</v>
      </c>
      <c r="CP408">
        <v>-0.43475793000000001</v>
      </c>
      <c r="CQ408">
        <v>0.34422587999999998</v>
      </c>
      <c r="CR408">
        <v>-0.48495226000000002</v>
      </c>
      <c r="CS408">
        <v>0.18250256000000001</v>
      </c>
      <c r="CT408">
        <v>-0.16623276000000001</v>
      </c>
      <c r="CU408">
        <v>-9.4743999999999995E-2</v>
      </c>
      <c r="CV408">
        <v>-1.1689752</v>
      </c>
      <c r="CW408">
        <v>-0.52188942000000005</v>
      </c>
      <c r="CX408">
        <v>0.65815442999999996</v>
      </c>
      <c r="CY408">
        <v>9.3649330000000003E-2</v>
      </c>
      <c r="CZ408">
        <v>-0.16819777</v>
      </c>
      <c r="DA408">
        <v>-0.25450494000000001</v>
      </c>
      <c r="DB408">
        <v>0.25513289</v>
      </c>
      <c r="DC408">
        <v>2.5920289999999999E-2</v>
      </c>
      <c r="DD408">
        <v>-2.5292350000000002E-2</v>
      </c>
      <c r="DE408">
        <v>0.26950531</v>
      </c>
      <c r="DF408">
        <v>-0.26887736000000001</v>
      </c>
      <c r="DG408">
        <v>0.1029841</v>
      </c>
      <c r="DH408">
        <v>-0.10235616</v>
      </c>
      <c r="DI408">
        <v>-0.19042195000000001</v>
      </c>
      <c r="DJ408">
        <v>7.7531719999999998E-2</v>
      </c>
      <c r="DK408">
        <v>-0.19522661999999999</v>
      </c>
      <c r="DL408">
        <v>-0.13095082</v>
      </c>
      <c r="DM408">
        <v>-6.0513240000000003E-2</v>
      </c>
      <c r="DN408">
        <v>0.50020885000000004</v>
      </c>
      <c r="DO408">
        <v>0.35778246000000002</v>
      </c>
      <c r="DP408">
        <v>-0.64273818000000005</v>
      </c>
      <c r="DQ408">
        <v>0.94671483000000001</v>
      </c>
      <c r="DR408">
        <v>-0.66113116000000005</v>
      </c>
      <c r="DS408">
        <v>7.7932630000000003E-2</v>
      </c>
      <c r="DT408">
        <v>-0.79014932000000004</v>
      </c>
      <c r="DU408">
        <v>1.3610861400000001</v>
      </c>
      <c r="DV408" s="10">
        <v>-0.64824150000000003</v>
      </c>
      <c r="DW408" s="8" t="s">
        <v>2257</v>
      </c>
      <c r="DX408" t="s">
        <v>2258</v>
      </c>
      <c r="DY408" s="10" t="s">
        <v>1345</v>
      </c>
      <c r="DZ408" s="20">
        <v>36174</v>
      </c>
      <c r="EA408" s="21">
        <v>37011</v>
      </c>
      <c r="EB408" t="s">
        <v>2259</v>
      </c>
      <c r="EC408" s="22">
        <v>45375</v>
      </c>
      <c r="ED408" t="b">
        <f t="shared" si="19"/>
        <v>0</v>
      </c>
    </row>
    <row r="409" spans="1:134" x14ac:dyDescent="0.2">
      <c r="A409" s="8" t="s">
        <v>2260</v>
      </c>
      <c r="B409" s="8" t="s">
        <v>127</v>
      </c>
      <c r="C409" s="8" t="s">
        <v>147</v>
      </c>
      <c r="D409" s="2" t="s">
        <v>2261</v>
      </c>
      <c r="E409" s="4">
        <v>0.47918310873610698</v>
      </c>
      <c r="F409" s="28" t="b">
        <v>0</v>
      </c>
      <c r="G409" s="29">
        <f t="shared" si="20"/>
        <v>8.0316502714741066E-6</v>
      </c>
      <c r="H409" s="5" t="b">
        <f t="shared" si="18"/>
        <v>0</v>
      </c>
      <c r="I409" s="8">
        <v>52</v>
      </c>
      <c r="J409">
        <v>1</v>
      </c>
      <c r="K409">
        <v>15</v>
      </c>
      <c r="L409">
        <v>1422</v>
      </c>
      <c r="M409">
        <v>3</v>
      </c>
      <c r="N409">
        <v>5</v>
      </c>
      <c r="O409">
        <v>63.758221034720201</v>
      </c>
      <c r="P409">
        <v>2</v>
      </c>
      <c r="Q409">
        <v>1</v>
      </c>
      <c r="R409">
        <v>2</v>
      </c>
      <c r="S409" s="10">
        <v>69.900000000000006</v>
      </c>
      <c r="T409" s="8">
        <v>-0.116483336885366</v>
      </c>
      <c r="U409">
        <v>7.5957643648752104E-3</v>
      </c>
      <c r="V409">
        <v>-1.5481964736195899</v>
      </c>
      <c r="W409">
        <v>-8.8952670200104902E-2</v>
      </c>
      <c r="X409">
        <v>-0.60931127360194304</v>
      </c>
      <c r="Y409">
        <v>1.38181348148064</v>
      </c>
      <c r="Z409">
        <v>0.45711996051269899</v>
      </c>
      <c r="AA409">
        <v>-0.70092886045385905</v>
      </c>
      <c r="AB409">
        <v>-1.4988236991813999</v>
      </c>
      <c r="AC409">
        <v>-0.68484317603607703</v>
      </c>
      <c r="AD409" s="10">
        <v>-1.03515946953158</v>
      </c>
      <c r="AE409" s="8">
        <v>0</v>
      </c>
      <c r="AF409">
        <v>0</v>
      </c>
      <c r="AG409">
        <v>0</v>
      </c>
      <c r="AH409">
        <v>0</v>
      </c>
      <c r="AI409">
        <v>0</v>
      </c>
      <c r="AJ409">
        <v>0</v>
      </c>
      <c r="AK409">
        <v>0</v>
      </c>
      <c r="AL409">
        <v>0</v>
      </c>
      <c r="AM409">
        <v>0</v>
      </c>
      <c r="AN409">
        <v>0</v>
      </c>
      <c r="AO409">
        <v>0</v>
      </c>
      <c r="AP409">
        <v>0</v>
      </c>
      <c r="AQ409">
        <v>0</v>
      </c>
      <c r="AR409">
        <v>0</v>
      </c>
      <c r="AS409">
        <v>1</v>
      </c>
      <c r="AT409">
        <v>0</v>
      </c>
      <c r="AU409">
        <v>0</v>
      </c>
      <c r="AV409">
        <v>0</v>
      </c>
      <c r="AW409">
        <v>0</v>
      </c>
      <c r="AX409">
        <v>0</v>
      </c>
      <c r="AY409">
        <v>1</v>
      </c>
      <c r="AZ409">
        <v>0</v>
      </c>
      <c r="BA409">
        <v>0</v>
      </c>
      <c r="BB409">
        <v>1</v>
      </c>
      <c r="BC409">
        <v>0</v>
      </c>
      <c r="BD409">
        <v>1</v>
      </c>
      <c r="BE409">
        <v>1</v>
      </c>
      <c r="BF409">
        <v>0</v>
      </c>
      <c r="BG409">
        <v>0</v>
      </c>
      <c r="BH409">
        <v>0</v>
      </c>
      <c r="BI409">
        <v>0</v>
      </c>
      <c r="BJ409">
        <v>1</v>
      </c>
      <c r="BK409">
        <v>0</v>
      </c>
      <c r="BL409">
        <v>0</v>
      </c>
      <c r="BM409">
        <v>0</v>
      </c>
      <c r="BN409">
        <v>0</v>
      </c>
      <c r="BO409">
        <v>0</v>
      </c>
      <c r="BP409">
        <v>1</v>
      </c>
      <c r="BQ409">
        <v>0</v>
      </c>
      <c r="BR409">
        <v>1</v>
      </c>
      <c r="BS409">
        <v>0</v>
      </c>
      <c r="BT409" s="10">
        <v>0</v>
      </c>
      <c r="BU409">
        <v>-4.2648743800000002</v>
      </c>
      <c r="BV409">
        <v>0.17994256</v>
      </c>
      <c r="BW409">
        <v>2.5512239999999999E-2</v>
      </c>
      <c r="BX409">
        <v>1.7140852600000001</v>
      </c>
      <c r="BY409">
        <v>1.2451467300000001</v>
      </c>
      <c r="BZ409">
        <v>4.38303536</v>
      </c>
      <c r="CA409">
        <v>1.0542348399999999</v>
      </c>
      <c r="CB409">
        <v>2.36271349</v>
      </c>
      <c r="CC409">
        <v>0</v>
      </c>
      <c r="CD409">
        <v>1.26633956</v>
      </c>
      <c r="CE409">
        <v>1.2966537600000001</v>
      </c>
      <c r="CF409">
        <v>-0.34830556000000001</v>
      </c>
      <c r="CG409">
        <v>0.60595251999999999</v>
      </c>
      <c r="CH409">
        <v>-0.27080598</v>
      </c>
      <c r="CI409">
        <v>0.69837139000000004</v>
      </c>
      <c r="CJ409">
        <v>2.3914729999999999E-2</v>
      </c>
      <c r="CK409">
        <v>-0.35324707</v>
      </c>
      <c r="CL409">
        <v>-4.8291489999999999E-2</v>
      </c>
      <c r="CM409">
        <v>0.58076517999999999</v>
      </c>
      <c r="CN409">
        <v>0.72541518999999999</v>
      </c>
      <c r="CO409">
        <v>-0.20022939000000001</v>
      </c>
      <c r="CP409">
        <v>-0.43475793000000001</v>
      </c>
      <c r="CQ409">
        <v>0.34422587999999998</v>
      </c>
      <c r="CR409">
        <v>-0.48495226000000002</v>
      </c>
      <c r="CS409">
        <v>0.18250256000000001</v>
      </c>
      <c r="CT409">
        <v>-0.16623276000000001</v>
      </c>
      <c r="CU409">
        <v>-9.4743999999999995E-2</v>
      </c>
      <c r="CV409">
        <v>-1.1689752</v>
      </c>
      <c r="CW409">
        <v>-0.52188942000000005</v>
      </c>
      <c r="CX409">
        <v>0.65815442999999996</v>
      </c>
      <c r="CY409">
        <v>9.3649330000000003E-2</v>
      </c>
      <c r="CZ409">
        <v>-0.16819777</v>
      </c>
      <c r="DA409">
        <v>-0.25450494000000001</v>
      </c>
      <c r="DB409">
        <v>0.25513289</v>
      </c>
      <c r="DC409">
        <v>2.5920289999999999E-2</v>
      </c>
      <c r="DD409">
        <v>-2.5292350000000002E-2</v>
      </c>
      <c r="DE409">
        <v>0.26950531</v>
      </c>
      <c r="DF409">
        <v>-0.26887736000000001</v>
      </c>
      <c r="DG409">
        <v>0.1029841</v>
      </c>
      <c r="DH409">
        <v>-0.10235616</v>
      </c>
      <c r="DI409">
        <v>-0.19042195000000001</v>
      </c>
      <c r="DJ409">
        <v>7.7531719999999998E-2</v>
      </c>
      <c r="DK409">
        <v>-0.19522661999999999</v>
      </c>
      <c r="DL409">
        <v>-0.13095082</v>
      </c>
      <c r="DM409">
        <v>-6.0513240000000003E-2</v>
      </c>
      <c r="DN409">
        <v>0.50020885000000004</v>
      </c>
      <c r="DO409">
        <v>0.35778246000000002</v>
      </c>
      <c r="DP409">
        <v>-0.64273818000000005</v>
      </c>
      <c r="DQ409">
        <v>0.94671483000000001</v>
      </c>
      <c r="DR409">
        <v>-0.66113116000000005</v>
      </c>
      <c r="DS409">
        <v>7.7932630000000003E-2</v>
      </c>
      <c r="DT409">
        <v>-0.79014932000000004</v>
      </c>
      <c r="DU409">
        <v>1.3610861400000001</v>
      </c>
      <c r="DV409" s="10">
        <v>-0.64824150000000003</v>
      </c>
      <c r="DW409" s="8" t="s">
        <v>2262</v>
      </c>
      <c r="DX409" t="s">
        <v>2263</v>
      </c>
      <c r="DY409" s="10" t="s">
        <v>442</v>
      </c>
      <c r="DZ409" s="20">
        <v>36056</v>
      </c>
      <c r="EA409" s="21">
        <v>37249</v>
      </c>
      <c r="EB409" t="s">
        <v>2264</v>
      </c>
      <c r="EC409" s="22">
        <v>44522</v>
      </c>
      <c r="ED409" t="b">
        <f t="shared" si="19"/>
        <v>1</v>
      </c>
    </row>
    <row r="410" spans="1:134" x14ac:dyDescent="0.2">
      <c r="A410" s="8" t="s">
        <v>2265</v>
      </c>
      <c r="B410" s="8" t="s">
        <v>168</v>
      </c>
      <c r="C410" s="8" t="s">
        <v>154</v>
      </c>
      <c r="D410" s="2" t="s">
        <v>2266</v>
      </c>
      <c r="E410" s="4">
        <v>0.293544724450582</v>
      </c>
      <c r="F410" s="28" t="b">
        <v>0</v>
      </c>
      <c r="G410" s="29">
        <f t="shared" si="20"/>
        <v>7.5200901455917443E-2</v>
      </c>
      <c r="H410" s="5" t="b">
        <f t="shared" si="18"/>
        <v>0</v>
      </c>
      <c r="I410" s="8">
        <v>49</v>
      </c>
      <c r="J410">
        <v>0</v>
      </c>
      <c r="K410">
        <v>14</v>
      </c>
      <c r="L410">
        <v>2481</v>
      </c>
      <c r="M410">
        <v>8</v>
      </c>
      <c r="N410">
        <v>4</v>
      </c>
      <c r="O410">
        <v>31.7723622252913</v>
      </c>
      <c r="P410">
        <v>1</v>
      </c>
      <c r="Q410">
        <v>1</v>
      </c>
      <c r="R410">
        <v>4</v>
      </c>
      <c r="S410" s="10">
        <v>74</v>
      </c>
      <c r="T410" s="8">
        <v>-0.39829786160802699</v>
      </c>
      <c r="U410">
        <v>-1.00517281761849</v>
      </c>
      <c r="V410">
        <v>-1.6774012700827301</v>
      </c>
      <c r="W410">
        <v>1.1455781959542799</v>
      </c>
      <c r="X410">
        <v>0.98157978018903103</v>
      </c>
      <c r="Y410">
        <v>0.68524713920936597</v>
      </c>
      <c r="Z410">
        <v>-0.64353568563485697</v>
      </c>
      <c r="AA410">
        <v>-1.4107302381286499</v>
      </c>
      <c r="AB410">
        <v>-1.4988236991813999</v>
      </c>
      <c r="AC410">
        <v>0.71996333890972197</v>
      </c>
      <c r="AD410" s="10">
        <v>-0.15049999583080401</v>
      </c>
      <c r="AE410" s="8">
        <v>0</v>
      </c>
      <c r="AF410">
        <v>0</v>
      </c>
      <c r="AG410">
        <v>0</v>
      </c>
      <c r="AH410">
        <v>0</v>
      </c>
      <c r="AI410">
        <v>0</v>
      </c>
      <c r="AJ410">
        <v>0</v>
      </c>
      <c r="AK410">
        <v>1</v>
      </c>
      <c r="AL410">
        <v>0</v>
      </c>
      <c r="AM410">
        <v>0</v>
      </c>
      <c r="AN410">
        <v>0</v>
      </c>
      <c r="AO410">
        <v>0</v>
      </c>
      <c r="AP410">
        <v>0</v>
      </c>
      <c r="AQ410">
        <v>0</v>
      </c>
      <c r="AR410">
        <v>0</v>
      </c>
      <c r="AS410">
        <v>0</v>
      </c>
      <c r="AT410">
        <v>0</v>
      </c>
      <c r="AU410">
        <v>0</v>
      </c>
      <c r="AV410">
        <v>0</v>
      </c>
      <c r="AW410">
        <v>0</v>
      </c>
      <c r="AX410">
        <v>0</v>
      </c>
      <c r="AY410">
        <v>1</v>
      </c>
      <c r="AZ410">
        <v>0</v>
      </c>
      <c r="BA410">
        <v>1</v>
      </c>
      <c r="BB410">
        <v>0</v>
      </c>
      <c r="BC410">
        <v>0</v>
      </c>
      <c r="BD410">
        <v>1</v>
      </c>
      <c r="BE410">
        <v>1</v>
      </c>
      <c r="BF410">
        <v>0</v>
      </c>
      <c r="BG410">
        <v>0</v>
      </c>
      <c r="BH410">
        <v>0</v>
      </c>
      <c r="BI410">
        <v>1</v>
      </c>
      <c r="BJ410">
        <v>0</v>
      </c>
      <c r="BK410">
        <v>0</v>
      </c>
      <c r="BL410">
        <v>0</v>
      </c>
      <c r="BM410">
        <v>0</v>
      </c>
      <c r="BN410">
        <v>1</v>
      </c>
      <c r="BO410">
        <v>0</v>
      </c>
      <c r="BP410">
        <v>0</v>
      </c>
      <c r="BQ410">
        <v>0</v>
      </c>
      <c r="BR410">
        <v>0</v>
      </c>
      <c r="BS410">
        <v>1</v>
      </c>
      <c r="BT410" s="10">
        <v>0</v>
      </c>
      <c r="BU410">
        <v>-4.2648743800000002</v>
      </c>
      <c r="BV410">
        <v>0.17994256</v>
      </c>
      <c r="BW410">
        <v>2.5512239999999999E-2</v>
      </c>
      <c r="BX410">
        <v>1.7140852600000001</v>
      </c>
      <c r="BY410">
        <v>1.2451467300000001</v>
      </c>
      <c r="BZ410">
        <v>4.38303536</v>
      </c>
      <c r="CA410">
        <v>1.0542348399999999</v>
      </c>
      <c r="CB410">
        <v>2.36271349</v>
      </c>
      <c r="CC410">
        <v>0</v>
      </c>
      <c r="CD410">
        <v>1.26633956</v>
      </c>
      <c r="CE410">
        <v>1.2966537600000001</v>
      </c>
      <c r="CF410">
        <v>-0.34830556000000001</v>
      </c>
      <c r="CG410">
        <v>0.60595251999999999</v>
      </c>
      <c r="CH410">
        <v>-0.27080598</v>
      </c>
      <c r="CI410">
        <v>0.69837139000000004</v>
      </c>
      <c r="CJ410">
        <v>2.3914729999999999E-2</v>
      </c>
      <c r="CK410">
        <v>-0.35324707</v>
      </c>
      <c r="CL410">
        <v>-4.8291489999999999E-2</v>
      </c>
      <c r="CM410">
        <v>0.58076517999999999</v>
      </c>
      <c r="CN410">
        <v>0.72541518999999999</v>
      </c>
      <c r="CO410">
        <v>-0.20022939000000001</v>
      </c>
      <c r="CP410">
        <v>-0.43475793000000001</v>
      </c>
      <c r="CQ410">
        <v>0.34422587999999998</v>
      </c>
      <c r="CR410">
        <v>-0.48495226000000002</v>
      </c>
      <c r="CS410">
        <v>0.18250256000000001</v>
      </c>
      <c r="CT410">
        <v>-0.16623276000000001</v>
      </c>
      <c r="CU410">
        <v>-9.4743999999999995E-2</v>
      </c>
      <c r="CV410">
        <v>-1.1689752</v>
      </c>
      <c r="CW410">
        <v>-0.52188942000000005</v>
      </c>
      <c r="CX410">
        <v>0.65815442999999996</v>
      </c>
      <c r="CY410">
        <v>9.3649330000000003E-2</v>
      </c>
      <c r="CZ410">
        <v>-0.16819777</v>
      </c>
      <c r="DA410">
        <v>-0.25450494000000001</v>
      </c>
      <c r="DB410">
        <v>0.25513289</v>
      </c>
      <c r="DC410">
        <v>2.5920289999999999E-2</v>
      </c>
      <c r="DD410">
        <v>-2.5292350000000002E-2</v>
      </c>
      <c r="DE410">
        <v>0.26950531</v>
      </c>
      <c r="DF410">
        <v>-0.26887736000000001</v>
      </c>
      <c r="DG410">
        <v>0.1029841</v>
      </c>
      <c r="DH410">
        <v>-0.10235616</v>
      </c>
      <c r="DI410">
        <v>-0.19042195000000001</v>
      </c>
      <c r="DJ410">
        <v>7.7531719999999998E-2</v>
      </c>
      <c r="DK410">
        <v>-0.19522661999999999</v>
      </c>
      <c r="DL410">
        <v>-0.13095082</v>
      </c>
      <c r="DM410">
        <v>-6.0513240000000003E-2</v>
      </c>
      <c r="DN410">
        <v>0.50020885000000004</v>
      </c>
      <c r="DO410">
        <v>0.35778246000000002</v>
      </c>
      <c r="DP410">
        <v>-0.64273818000000005</v>
      </c>
      <c r="DQ410">
        <v>0.94671483000000001</v>
      </c>
      <c r="DR410">
        <v>-0.66113116000000005</v>
      </c>
      <c r="DS410">
        <v>7.7932630000000003E-2</v>
      </c>
      <c r="DT410">
        <v>-0.79014932000000004</v>
      </c>
      <c r="DU410">
        <v>1.3610861400000001</v>
      </c>
      <c r="DV410" s="10">
        <v>-0.64824150000000003</v>
      </c>
      <c r="DW410" s="8" t="s">
        <v>2267</v>
      </c>
      <c r="DX410" t="s">
        <v>2268</v>
      </c>
      <c r="DY410" s="10" t="s">
        <v>657</v>
      </c>
      <c r="DZ410" s="20">
        <v>35246</v>
      </c>
      <c r="EA410" s="21">
        <v>37975</v>
      </c>
      <c r="EB410" t="s">
        <v>2269</v>
      </c>
      <c r="EC410" s="22">
        <v>45374</v>
      </c>
      <c r="ED410" t="b">
        <f t="shared" si="19"/>
        <v>1</v>
      </c>
    </row>
    <row r="411" spans="1:134" x14ac:dyDescent="0.2">
      <c r="A411" s="8" t="s">
        <v>2270</v>
      </c>
      <c r="B411" s="8" t="s">
        <v>168</v>
      </c>
      <c r="C411" s="8" t="s">
        <v>188</v>
      </c>
      <c r="D411" s="2" t="s">
        <v>2271</v>
      </c>
      <c r="E411" s="4">
        <v>0.79675497359995695</v>
      </c>
      <c r="F411" s="28" t="b">
        <v>1</v>
      </c>
      <c r="G411" s="29">
        <f t="shared" si="20"/>
        <v>1.905643231858033E-2</v>
      </c>
      <c r="H411" s="5" t="b">
        <f t="shared" si="18"/>
        <v>0</v>
      </c>
      <c r="I411" s="8">
        <v>51</v>
      </c>
      <c r="J411">
        <v>1</v>
      </c>
      <c r="K411">
        <v>24</v>
      </c>
      <c r="L411">
        <v>957</v>
      </c>
      <c r="M411">
        <v>1</v>
      </c>
      <c r="N411">
        <v>5</v>
      </c>
      <c r="O411">
        <v>61.602486799978699</v>
      </c>
      <c r="P411">
        <v>3</v>
      </c>
      <c r="Q411">
        <v>4</v>
      </c>
      <c r="R411">
        <v>5</v>
      </c>
      <c r="S411" s="10">
        <v>75.099999999999994</v>
      </c>
      <c r="T411" s="8">
        <v>-0.21042151179292001</v>
      </c>
      <c r="U411">
        <v>7.5957643648752104E-3</v>
      </c>
      <c r="V411">
        <v>-0.38535330545132002</v>
      </c>
      <c r="W411">
        <v>-0.63102712984296905</v>
      </c>
      <c r="X411">
        <v>-1.2456676951183301</v>
      </c>
      <c r="Y411">
        <v>1.38181348148064</v>
      </c>
      <c r="Z411">
        <v>0.38293964629326899</v>
      </c>
      <c r="AA411">
        <v>8.8725172209350497E-3</v>
      </c>
      <c r="AB411">
        <v>0.68128349962791002</v>
      </c>
      <c r="AC411">
        <v>1.42236659638262</v>
      </c>
      <c r="AD411" s="10">
        <v>8.6847667845013299E-2</v>
      </c>
      <c r="AE411" s="8">
        <v>0</v>
      </c>
      <c r="AF411">
        <v>0</v>
      </c>
      <c r="AG411">
        <v>0</v>
      </c>
      <c r="AH411">
        <v>0</v>
      </c>
      <c r="AI411">
        <v>0</v>
      </c>
      <c r="AJ411">
        <v>0</v>
      </c>
      <c r="AK411">
        <v>0</v>
      </c>
      <c r="AL411">
        <v>0</v>
      </c>
      <c r="AM411">
        <v>0</v>
      </c>
      <c r="AN411">
        <v>0</v>
      </c>
      <c r="AO411">
        <v>0</v>
      </c>
      <c r="AP411">
        <v>0</v>
      </c>
      <c r="AQ411">
        <v>0</v>
      </c>
      <c r="AR411">
        <v>0</v>
      </c>
      <c r="AS411">
        <v>1</v>
      </c>
      <c r="AT411">
        <v>0</v>
      </c>
      <c r="AU411">
        <v>0</v>
      </c>
      <c r="AV411">
        <v>0</v>
      </c>
      <c r="AW411">
        <v>0</v>
      </c>
      <c r="AX411">
        <v>0</v>
      </c>
      <c r="AY411">
        <v>1</v>
      </c>
      <c r="AZ411">
        <v>0</v>
      </c>
      <c r="BA411">
        <v>1</v>
      </c>
      <c r="BB411">
        <v>0</v>
      </c>
      <c r="BC411">
        <v>1</v>
      </c>
      <c r="BD411">
        <v>0</v>
      </c>
      <c r="BE411">
        <v>0</v>
      </c>
      <c r="BF411">
        <v>1</v>
      </c>
      <c r="BG411">
        <v>0</v>
      </c>
      <c r="BH411">
        <v>1</v>
      </c>
      <c r="BI411">
        <v>0</v>
      </c>
      <c r="BJ411">
        <v>0</v>
      </c>
      <c r="BK411">
        <v>0</v>
      </c>
      <c r="BL411">
        <v>0</v>
      </c>
      <c r="BM411">
        <v>0</v>
      </c>
      <c r="BN411">
        <v>0</v>
      </c>
      <c r="BO411">
        <v>1</v>
      </c>
      <c r="BP411">
        <v>0</v>
      </c>
      <c r="BQ411">
        <v>0</v>
      </c>
      <c r="BR411">
        <v>0</v>
      </c>
      <c r="BS411">
        <v>1</v>
      </c>
      <c r="BT411" s="10">
        <v>0</v>
      </c>
      <c r="BU411">
        <v>-4.2648743800000002</v>
      </c>
      <c r="BV411">
        <v>0.17994256</v>
      </c>
      <c r="BW411">
        <v>2.5512239999999999E-2</v>
      </c>
      <c r="BX411">
        <v>1.7140852600000001</v>
      </c>
      <c r="BY411">
        <v>1.2451467300000001</v>
      </c>
      <c r="BZ411">
        <v>4.38303536</v>
      </c>
      <c r="CA411">
        <v>1.0542348399999999</v>
      </c>
      <c r="CB411">
        <v>2.36271349</v>
      </c>
      <c r="CC411">
        <v>0</v>
      </c>
      <c r="CD411">
        <v>1.26633956</v>
      </c>
      <c r="CE411">
        <v>1.2966537600000001</v>
      </c>
      <c r="CF411">
        <v>-0.34830556000000001</v>
      </c>
      <c r="CG411">
        <v>0.60595251999999999</v>
      </c>
      <c r="CH411">
        <v>-0.27080598</v>
      </c>
      <c r="CI411">
        <v>0.69837139000000004</v>
      </c>
      <c r="CJ411">
        <v>2.3914729999999999E-2</v>
      </c>
      <c r="CK411">
        <v>-0.35324707</v>
      </c>
      <c r="CL411">
        <v>-4.8291489999999999E-2</v>
      </c>
      <c r="CM411">
        <v>0.58076517999999999</v>
      </c>
      <c r="CN411">
        <v>0.72541518999999999</v>
      </c>
      <c r="CO411">
        <v>-0.20022939000000001</v>
      </c>
      <c r="CP411">
        <v>-0.43475793000000001</v>
      </c>
      <c r="CQ411">
        <v>0.34422587999999998</v>
      </c>
      <c r="CR411">
        <v>-0.48495226000000002</v>
      </c>
      <c r="CS411">
        <v>0.18250256000000001</v>
      </c>
      <c r="CT411">
        <v>-0.16623276000000001</v>
      </c>
      <c r="CU411">
        <v>-9.4743999999999995E-2</v>
      </c>
      <c r="CV411">
        <v>-1.1689752</v>
      </c>
      <c r="CW411">
        <v>-0.52188942000000005</v>
      </c>
      <c r="CX411">
        <v>0.65815442999999996</v>
      </c>
      <c r="CY411">
        <v>9.3649330000000003E-2</v>
      </c>
      <c r="CZ411">
        <v>-0.16819777</v>
      </c>
      <c r="DA411">
        <v>-0.25450494000000001</v>
      </c>
      <c r="DB411">
        <v>0.25513289</v>
      </c>
      <c r="DC411">
        <v>2.5920289999999999E-2</v>
      </c>
      <c r="DD411">
        <v>-2.5292350000000002E-2</v>
      </c>
      <c r="DE411">
        <v>0.26950531</v>
      </c>
      <c r="DF411">
        <v>-0.26887736000000001</v>
      </c>
      <c r="DG411">
        <v>0.1029841</v>
      </c>
      <c r="DH411">
        <v>-0.10235616</v>
      </c>
      <c r="DI411">
        <v>-0.19042195000000001</v>
      </c>
      <c r="DJ411">
        <v>7.7531719999999998E-2</v>
      </c>
      <c r="DK411">
        <v>-0.19522661999999999</v>
      </c>
      <c r="DL411">
        <v>-0.13095082</v>
      </c>
      <c r="DM411">
        <v>-6.0513240000000003E-2</v>
      </c>
      <c r="DN411">
        <v>0.50020885000000004</v>
      </c>
      <c r="DO411">
        <v>0.35778246000000002</v>
      </c>
      <c r="DP411">
        <v>-0.64273818000000005</v>
      </c>
      <c r="DQ411">
        <v>0.94671483000000001</v>
      </c>
      <c r="DR411">
        <v>-0.66113116000000005</v>
      </c>
      <c r="DS411">
        <v>7.7932630000000003E-2</v>
      </c>
      <c r="DT411">
        <v>-0.79014932000000004</v>
      </c>
      <c r="DU411">
        <v>1.3610861400000001</v>
      </c>
      <c r="DV411" s="10">
        <v>-0.64824150000000003</v>
      </c>
      <c r="DW411" s="8" t="s">
        <v>2272</v>
      </c>
      <c r="DX411" t="s">
        <v>2273</v>
      </c>
      <c r="DY411" s="10" t="s">
        <v>414</v>
      </c>
      <c r="DZ411" s="20">
        <v>37795</v>
      </c>
      <c r="EA411" s="21">
        <v>38167</v>
      </c>
      <c r="EB411" t="s">
        <v>2274</v>
      </c>
      <c r="EC411" s="22">
        <v>45392</v>
      </c>
      <c r="ED411" t="b">
        <f t="shared" si="19"/>
        <v>0</v>
      </c>
    </row>
    <row r="412" spans="1:134" x14ac:dyDescent="0.2">
      <c r="A412" s="8" t="s">
        <v>2275</v>
      </c>
      <c r="B412" s="8" t="s">
        <v>127</v>
      </c>
      <c r="C412" s="8" t="s">
        <v>181</v>
      </c>
      <c r="D412" s="2" t="s">
        <v>2276</v>
      </c>
      <c r="E412" s="4">
        <v>0.61556194846685197</v>
      </c>
      <c r="F412" s="28" t="b">
        <v>1</v>
      </c>
      <c r="G412" s="29">
        <f t="shared" si="20"/>
        <v>3.7515530718731462E-2</v>
      </c>
      <c r="H412" s="5" t="b">
        <f t="shared" si="18"/>
        <v>0</v>
      </c>
      <c r="I412" s="8">
        <v>69</v>
      </c>
      <c r="J412">
        <v>1</v>
      </c>
      <c r="K412">
        <v>36</v>
      </c>
      <c r="L412">
        <v>1480</v>
      </c>
      <c r="M412">
        <v>4</v>
      </c>
      <c r="N412">
        <v>3</v>
      </c>
      <c r="O412">
        <v>29.447640900092999</v>
      </c>
      <c r="P412">
        <v>5</v>
      </c>
      <c r="Q412">
        <v>3</v>
      </c>
      <c r="R412">
        <v>3</v>
      </c>
      <c r="S412" s="10">
        <v>69.3</v>
      </c>
      <c r="T412" s="8">
        <v>1.48046563654304</v>
      </c>
      <c r="U412">
        <v>7.5957643648752104E-3</v>
      </c>
      <c r="V412">
        <v>1.1651042521063699</v>
      </c>
      <c r="W412">
        <v>-2.1339081685511099E-2</v>
      </c>
      <c r="X412">
        <v>-0.29113306284374801</v>
      </c>
      <c r="Y412">
        <v>-1.13192030619081E-2</v>
      </c>
      <c r="Z412">
        <v>-0.72353096315871301</v>
      </c>
      <c r="AA412">
        <v>1.4284752725705201</v>
      </c>
      <c r="AB412">
        <v>-4.5418899975194001E-2</v>
      </c>
      <c r="AC412">
        <v>1.7560081436822399E-2</v>
      </c>
      <c r="AD412" s="10">
        <v>-1.16462183153657</v>
      </c>
      <c r="AE412" s="8">
        <v>0</v>
      </c>
      <c r="AF412">
        <v>0</v>
      </c>
      <c r="AG412">
        <v>0</v>
      </c>
      <c r="AH412">
        <v>0</v>
      </c>
      <c r="AI412">
        <v>0</v>
      </c>
      <c r="AJ412">
        <v>0</v>
      </c>
      <c r="AK412">
        <v>0</v>
      </c>
      <c r="AL412">
        <v>1</v>
      </c>
      <c r="AM412">
        <v>0</v>
      </c>
      <c r="AN412">
        <v>0</v>
      </c>
      <c r="AO412">
        <v>0</v>
      </c>
      <c r="AP412">
        <v>0</v>
      </c>
      <c r="AQ412">
        <v>0</v>
      </c>
      <c r="AR412">
        <v>0</v>
      </c>
      <c r="AS412">
        <v>0</v>
      </c>
      <c r="AT412">
        <v>0</v>
      </c>
      <c r="AU412">
        <v>0</v>
      </c>
      <c r="AV412">
        <v>0</v>
      </c>
      <c r="AW412">
        <v>0</v>
      </c>
      <c r="AX412">
        <v>0</v>
      </c>
      <c r="AY412">
        <v>0</v>
      </c>
      <c r="AZ412">
        <v>1</v>
      </c>
      <c r="BA412">
        <v>1</v>
      </c>
      <c r="BB412">
        <v>0</v>
      </c>
      <c r="BC412">
        <v>0</v>
      </c>
      <c r="BD412">
        <v>1</v>
      </c>
      <c r="BE412">
        <v>1</v>
      </c>
      <c r="BF412">
        <v>0</v>
      </c>
      <c r="BG412">
        <v>0</v>
      </c>
      <c r="BH412">
        <v>0</v>
      </c>
      <c r="BI412">
        <v>0</v>
      </c>
      <c r="BJ412">
        <v>1</v>
      </c>
      <c r="BK412">
        <v>0</v>
      </c>
      <c r="BL412">
        <v>0</v>
      </c>
      <c r="BM412">
        <v>0</v>
      </c>
      <c r="BN412">
        <v>0</v>
      </c>
      <c r="BO412">
        <v>0</v>
      </c>
      <c r="BP412">
        <v>1</v>
      </c>
      <c r="BQ412">
        <v>0</v>
      </c>
      <c r="BR412">
        <v>0</v>
      </c>
      <c r="BS412">
        <v>1</v>
      </c>
      <c r="BT412" s="10">
        <v>0</v>
      </c>
      <c r="BU412">
        <v>-4.2648743800000002</v>
      </c>
      <c r="BV412">
        <v>0.17994256</v>
      </c>
      <c r="BW412">
        <v>2.5512239999999999E-2</v>
      </c>
      <c r="BX412">
        <v>1.7140852600000001</v>
      </c>
      <c r="BY412">
        <v>1.2451467300000001</v>
      </c>
      <c r="BZ412">
        <v>4.38303536</v>
      </c>
      <c r="CA412">
        <v>1.0542348399999999</v>
      </c>
      <c r="CB412">
        <v>2.36271349</v>
      </c>
      <c r="CC412">
        <v>0</v>
      </c>
      <c r="CD412">
        <v>1.26633956</v>
      </c>
      <c r="CE412">
        <v>1.2966537600000001</v>
      </c>
      <c r="CF412">
        <v>-0.34830556000000001</v>
      </c>
      <c r="CG412">
        <v>0.60595251999999999</v>
      </c>
      <c r="CH412">
        <v>-0.27080598</v>
      </c>
      <c r="CI412">
        <v>0.69837139000000004</v>
      </c>
      <c r="CJ412">
        <v>2.3914729999999999E-2</v>
      </c>
      <c r="CK412">
        <v>-0.35324707</v>
      </c>
      <c r="CL412">
        <v>-4.8291489999999999E-2</v>
      </c>
      <c r="CM412">
        <v>0.58076517999999999</v>
      </c>
      <c r="CN412">
        <v>0.72541518999999999</v>
      </c>
      <c r="CO412">
        <v>-0.20022939000000001</v>
      </c>
      <c r="CP412">
        <v>-0.43475793000000001</v>
      </c>
      <c r="CQ412">
        <v>0.34422587999999998</v>
      </c>
      <c r="CR412">
        <v>-0.48495226000000002</v>
      </c>
      <c r="CS412">
        <v>0.18250256000000001</v>
      </c>
      <c r="CT412">
        <v>-0.16623276000000001</v>
      </c>
      <c r="CU412">
        <v>-9.4743999999999995E-2</v>
      </c>
      <c r="CV412">
        <v>-1.1689752</v>
      </c>
      <c r="CW412">
        <v>-0.52188942000000005</v>
      </c>
      <c r="CX412">
        <v>0.65815442999999996</v>
      </c>
      <c r="CY412">
        <v>9.3649330000000003E-2</v>
      </c>
      <c r="CZ412">
        <v>-0.16819777</v>
      </c>
      <c r="DA412">
        <v>-0.25450494000000001</v>
      </c>
      <c r="DB412">
        <v>0.25513289</v>
      </c>
      <c r="DC412">
        <v>2.5920289999999999E-2</v>
      </c>
      <c r="DD412">
        <v>-2.5292350000000002E-2</v>
      </c>
      <c r="DE412">
        <v>0.26950531</v>
      </c>
      <c r="DF412">
        <v>-0.26887736000000001</v>
      </c>
      <c r="DG412">
        <v>0.1029841</v>
      </c>
      <c r="DH412">
        <v>-0.10235616</v>
      </c>
      <c r="DI412">
        <v>-0.19042195000000001</v>
      </c>
      <c r="DJ412">
        <v>7.7531719999999998E-2</v>
      </c>
      <c r="DK412">
        <v>-0.19522661999999999</v>
      </c>
      <c r="DL412">
        <v>-0.13095082</v>
      </c>
      <c r="DM412">
        <v>-6.0513240000000003E-2</v>
      </c>
      <c r="DN412">
        <v>0.50020885000000004</v>
      </c>
      <c r="DO412">
        <v>0.35778246000000002</v>
      </c>
      <c r="DP412">
        <v>-0.64273818000000005</v>
      </c>
      <c r="DQ412">
        <v>0.94671483000000001</v>
      </c>
      <c r="DR412">
        <v>-0.66113116000000005</v>
      </c>
      <c r="DS412">
        <v>7.7932630000000003E-2</v>
      </c>
      <c r="DT412">
        <v>-0.79014932000000004</v>
      </c>
      <c r="DU412">
        <v>1.3610861400000001</v>
      </c>
      <c r="DV412" s="10">
        <v>-0.64824150000000003</v>
      </c>
      <c r="DW412" s="8" t="s">
        <v>2277</v>
      </c>
      <c r="DX412" t="s">
        <v>2278</v>
      </c>
      <c r="DY412" s="10" t="s">
        <v>1976</v>
      </c>
      <c r="DZ412" s="20">
        <v>34751</v>
      </c>
      <c r="EA412" s="21">
        <v>38024</v>
      </c>
      <c r="EB412" t="s">
        <v>2279</v>
      </c>
      <c r="EC412" s="22">
        <v>44364</v>
      </c>
      <c r="ED412" t="b">
        <f t="shared" si="19"/>
        <v>0</v>
      </c>
    </row>
    <row r="413" spans="1:134" x14ac:dyDescent="0.2">
      <c r="A413" s="8" t="s">
        <v>2280</v>
      </c>
      <c r="B413" s="8" t="s">
        <v>119</v>
      </c>
      <c r="C413" s="8" t="s">
        <v>181</v>
      </c>
      <c r="D413" s="2" t="s">
        <v>2281</v>
      </c>
      <c r="E413" s="4">
        <v>0.607630241965606</v>
      </c>
      <c r="F413" s="28" t="b">
        <v>1</v>
      </c>
      <c r="G413" s="29">
        <f t="shared" si="20"/>
        <v>4.4533841534979239E-2</v>
      </c>
      <c r="H413" s="5" t="b">
        <f t="shared" si="18"/>
        <v>0</v>
      </c>
      <c r="I413" s="8">
        <v>49</v>
      </c>
      <c r="J413">
        <v>0</v>
      </c>
      <c r="K413">
        <v>25</v>
      </c>
      <c r="L413">
        <v>2561</v>
      </c>
      <c r="M413">
        <v>4</v>
      </c>
      <c r="N413">
        <v>4</v>
      </c>
      <c r="O413">
        <v>62.981787649469702</v>
      </c>
      <c r="P413">
        <v>4</v>
      </c>
      <c r="Q413">
        <v>2</v>
      </c>
      <c r="R413">
        <v>3</v>
      </c>
      <c r="S413" s="10">
        <v>71.599999999999994</v>
      </c>
      <c r="T413" s="8">
        <v>-0.39829786160802699</v>
      </c>
      <c r="U413">
        <v>-1.00517281761849</v>
      </c>
      <c r="V413">
        <v>-0.25614850898817798</v>
      </c>
      <c r="W413">
        <v>1.23883831804338</v>
      </c>
      <c r="X413">
        <v>-0.29113306284374801</v>
      </c>
      <c r="Y413">
        <v>0.68524713920936597</v>
      </c>
      <c r="Z413">
        <v>0.43040234775685798</v>
      </c>
      <c r="AA413">
        <v>0.71867389489572897</v>
      </c>
      <c r="AB413">
        <v>-0.772121299578298</v>
      </c>
      <c r="AC413">
        <v>1.7560081436822399E-2</v>
      </c>
      <c r="AD413" s="10">
        <v>-0.66834944385077399</v>
      </c>
      <c r="AE413" s="8">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1</v>
      </c>
      <c r="AY413">
        <v>0</v>
      </c>
      <c r="AZ413">
        <v>1</v>
      </c>
      <c r="BA413">
        <v>1</v>
      </c>
      <c r="BB413">
        <v>0</v>
      </c>
      <c r="BC413">
        <v>0</v>
      </c>
      <c r="BD413">
        <v>1</v>
      </c>
      <c r="BE413">
        <v>1</v>
      </c>
      <c r="BF413">
        <v>0</v>
      </c>
      <c r="BG413">
        <v>0</v>
      </c>
      <c r="BH413">
        <v>0</v>
      </c>
      <c r="BI413">
        <v>1</v>
      </c>
      <c r="BJ413">
        <v>0</v>
      </c>
      <c r="BK413">
        <v>0</v>
      </c>
      <c r="BL413">
        <v>0</v>
      </c>
      <c r="BM413">
        <v>0</v>
      </c>
      <c r="BN413">
        <v>0</v>
      </c>
      <c r="BO413">
        <v>0</v>
      </c>
      <c r="BP413">
        <v>1</v>
      </c>
      <c r="BQ413">
        <v>0</v>
      </c>
      <c r="BR413">
        <v>0</v>
      </c>
      <c r="BS413">
        <v>1</v>
      </c>
      <c r="BT413" s="10">
        <v>0</v>
      </c>
      <c r="BU413">
        <v>-4.2648743800000002</v>
      </c>
      <c r="BV413">
        <v>0.17994256</v>
      </c>
      <c r="BW413">
        <v>2.5512239999999999E-2</v>
      </c>
      <c r="BX413">
        <v>1.7140852600000001</v>
      </c>
      <c r="BY413">
        <v>1.2451467300000001</v>
      </c>
      <c r="BZ413">
        <v>4.38303536</v>
      </c>
      <c r="CA413">
        <v>1.0542348399999999</v>
      </c>
      <c r="CB413">
        <v>2.36271349</v>
      </c>
      <c r="CC413">
        <v>0</v>
      </c>
      <c r="CD413">
        <v>1.26633956</v>
      </c>
      <c r="CE413">
        <v>1.2966537600000001</v>
      </c>
      <c r="CF413">
        <v>-0.34830556000000001</v>
      </c>
      <c r="CG413">
        <v>0.60595251999999999</v>
      </c>
      <c r="CH413">
        <v>-0.27080598</v>
      </c>
      <c r="CI413">
        <v>0.69837139000000004</v>
      </c>
      <c r="CJ413">
        <v>2.3914729999999999E-2</v>
      </c>
      <c r="CK413">
        <v>-0.35324707</v>
      </c>
      <c r="CL413">
        <v>-4.8291489999999999E-2</v>
      </c>
      <c r="CM413">
        <v>0.58076517999999999</v>
      </c>
      <c r="CN413">
        <v>0.72541518999999999</v>
      </c>
      <c r="CO413">
        <v>-0.20022939000000001</v>
      </c>
      <c r="CP413">
        <v>-0.43475793000000001</v>
      </c>
      <c r="CQ413">
        <v>0.34422587999999998</v>
      </c>
      <c r="CR413">
        <v>-0.48495226000000002</v>
      </c>
      <c r="CS413">
        <v>0.18250256000000001</v>
      </c>
      <c r="CT413">
        <v>-0.16623276000000001</v>
      </c>
      <c r="CU413">
        <v>-9.4743999999999995E-2</v>
      </c>
      <c r="CV413">
        <v>-1.1689752</v>
      </c>
      <c r="CW413">
        <v>-0.52188942000000005</v>
      </c>
      <c r="CX413">
        <v>0.65815442999999996</v>
      </c>
      <c r="CY413">
        <v>9.3649330000000003E-2</v>
      </c>
      <c r="CZ413">
        <v>-0.16819777</v>
      </c>
      <c r="DA413">
        <v>-0.25450494000000001</v>
      </c>
      <c r="DB413">
        <v>0.25513289</v>
      </c>
      <c r="DC413">
        <v>2.5920289999999999E-2</v>
      </c>
      <c r="DD413">
        <v>-2.5292350000000002E-2</v>
      </c>
      <c r="DE413">
        <v>0.26950531</v>
      </c>
      <c r="DF413">
        <v>-0.26887736000000001</v>
      </c>
      <c r="DG413">
        <v>0.1029841</v>
      </c>
      <c r="DH413">
        <v>-0.10235616</v>
      </c>
      <c r="DI413">
        <v>-0.19042195000000001</v>
      </c>
      <c r="DJ413">
        <v>7.7531719999999998E-2</v>
      </c>
      <c r="DK413">
        <v>-0.19522661999999999</v>
      </c>
      <c r="DL413">
        <v>-0.13095082</v>
      </c>
      <c r="DM413">
        <v>-6.0513240000000003E-2</v>
      </c>
      <c r="DN413">
        <v>0.50020885000000004</v>
      </c>
      <c r="DO413">
        <v>0.35778246000000002</v>
      </c>
      <c r="DP413">
        <v>-0.64273818000000005</v>
      </c>
      <c r="DQ413">
        <v>0.94671483000000001</v>
      </c>
      <c r="DR413">
        <v>-0.66113116000000005</v>
      </c>
      <c r="DS413">
        <v>7.7932630000000003E-2</v>
      </c>
      <c r="DT413">
        <v>-0.79014932000000004</v>
      </c>
      <c r="DU413">
        <v>1.3610861400000001</v>
      </c>
      <c r="DV413" s="10">
        <v>-0.64824150000000003</v>
      </c>
      <c r="DW413" s="8" t="s">
        <v>2282</v>
      </c>
      <c r="DX413" t="s">
        <v>2283</v>
      </c>
      <c r="DY413" s="10" t="s">
        <v>800</v>
      </c>
      <c r="DZ413" s="20">
        <v>38057</v>
      </c>
      <c r="EA413" s="21">
        <v>38797</v>
      </c>
      <c r="EB413" t="s">
        <v>2284</v>
      </c>
      <c r="EC413" s="22">
        <v>43692</v>
      </c>
      <c r="ED413" t="b">
        <f t="shared" si="19"/>
        <v>0</v>
      </c>
    </row>
    <row r="414" spans="1:134" x14ac:dyDescent="0.2">
      <c r="A414" s="8" t="s">
        <v>2285</v>
      </c>
      <c r="B414" s="8" t="s">
        <v>119</v>
      </c>
      <c r="C414" s="8" t="s">
        <v>491</v>
      </c>
      <c r="D414" s="2" t="s">
        <v>2286</v>
      </c>
      <c r="E414" s="4">
        <v>0.41353946766676702</v>
      </c>
      <c r="F414" s="28" t="b">
        <v>0</v>
      </c>
      <c r="G414" s="29">
        <f t="shared" si="20"/>
        <v>2.7773605714647025E-5</v>
      </c>
      <c r="H414" s="5" t="b">
        <f t="shared" si="18"/>
        <v>0</v>
      </c>
      <c r="I414" s="8">
        <v>66</v>
      </c>
      <c r="J414">
        <v>0</v>
      </c>
      <c r="K414">
        <v>14</v>
      </c>
      <c r="L414">
        <v>1999</v>
      </c>
      <c r="M414">
        <v>4</v>
      </c>
      <c r="N414">
        <v>1</v>
      </c>
      <c r="O414">
        <v>20.103067166716801</v>
      </c>
      <c r="P414">
        <v>3</v>
      </c>
      <c r="Q414">
        <v>4</v>
      </c>
      <c r="R414">
        <v>4</v>
      </c>
      <c r="S414" s="10">
        <v>77.3</v>
      </c>
      <c r="T414" s="8">
        <v>1.19865111182038</v>
      </c>
      <c r="U414">
        <v>-1.00517281761849</v>
      </c>
      <c r="V414">
        <v>-1.6774012700827301</v>
      </c>
      <c r="W414">
        <v>0.58368596036749198</v>
      </c>
      <c r="X414">
        <v>-0.29113306284374801</v>
      </c>
      <c r="Y414">
        <v>-1.4044518876044501</v>
      </c>
      <c r="Z414">
        <v>-1.0450842439932599</v>
      </c>
      <c r="AA414">
        <v>8.8725172209350497E-3</v>
      </c>
      <c r="AB414">
        <v>0.68128349962791002</v>
      </c>
      <c r="AC414">
        <v>0.71996333890972197</v>
      </c>
      <c r="AD414" s="10">
        <v>0.56154299519665196</v>
      </c>
      <c r="AE414" s="8">
        <v>0</v>
      </c>
      <c r="AF414">
        <v>1</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v>
      </c>
      <c r="BA414">
        <v>1</v>
      </c>
      <c r="BB414">
        <v>0</v>
      </c>
      <c r="BC414">
        <v>0</v>
      </c>
      <c r="BD414">
        <v>1</v>
      </c>
      <c r="BE414">
        <v>1</v>
      </c>
      <c r="BF414">
        <v>0</v>
      </c>
      <c r="BG414">
        <v>0</v>
      </c>
      <c r="BH414">
        <v>1</v>
      </c>
      <c r="BI414">
        <v>0</v>
      </c>
      <c r="BJ414">
        <v>0</v>
      </c>
      <c r="BK414">
        <v>0</v>
      </c>
      <c r="BL414">
        <v>0</v>
      </c>
      <c r="BM414">
        <v>0</v>
      </c>
      <c r="BN414">
        <v>1</v>
      </c>
      <c r="BO414">
        <v>0</v>
      </c>
      <c r="BP414">
        <v>0</v>
      </c>
      <c r="BQ414">
        <v>1</v>
      </c>
      <c r="BR414">
        <v>0</v>
      </c>
      <c r="BS414">
        <v>0</v>
      </c>
      <c r="BT414" s="10">
        <v>0</v>
      </c>
      <c r="BU414">
        <v>-4.2648743800000002</v>
      </c>
      <c r="BV414">
        <v>0.17994256</v>
      </c>
      <c r="BW414">
        <v>2.5512239999999999E-2</v>
      </c>
      <c r="BX414">
        <v>1.7140852600000001</v>
      </c>
      <c r="BY414">
        <v>1.2451467300000001</v>
      </c>
      <c r="BZ414">
        <v>4.38303536</v>
      </c>
      <c r="CA414">
        <v>1.0542348399999999</v>
      </c>
      <c r="CB414">
        <v>2.36271349</v>
      </c>
      <c r="CC414">
        <v>0</v>
      </c>
      <c r="CD414">
        <v>1.26633956</v>
      </c>
      <c r="CE414">
        <v>1.2966537600000001</v>
      </c>
      <c r="CF414">
        <v>-0.34830556000000001</v>
      </c>
      <c r="CG414">
        <v>0.60595251999999999</v>
      </c>
      <c r="CH414">
        <v>-0.27080598</v>
      </c>
      <c r="CI414">
        <v>0.69837139000000004</v>
      </c>
      <c r="CJ414">
        <v>2.3914729999999999E-2</v>
      </c>
      <c r="CK414">
        <v>-0.35324707</v>
      </c>
      <c r="CL414">
        <v>-4.8291489999999999E-2</v>
      </c>
      <c r="CM414">
        <v>0.58076517999999999</v>
      </c>
      <c r="CN414">
        <v>0.72541518999999999</v>
      </c>
      <c r="CO414">
        <v>-0.20022939000000001</v>
      </c>
      <c r="CP414">
        <v>-0.43475793000000001</v>
      </c>
      <c r="CQ414">
        <v>0.34422587999999998</v>
      </c>
      <c r="CR414">
        <v>-0.48495226000000002</v>
      </c>
      <c r="CS414">
        <v>0.18250256000000001</v>
      </c>
      <c r="CT414">
        <v>-0.16623276000000001</v>
      </c>
      <c r="CU414">
        <v>-9.4743999999999995E-2</v>
      </c>
      <c r="CV414">
        <v>-1.1689752</v>
      </c>
      <c r="CW414">
        <v>-0.52188942000000005</v>
      </c>
      <c r="CX414">
        <v>0.65815442999999996</v>
      </c>
      <c r="CY414">
        <v>9.3649330000000003E-2</v>
      </c>
      <c r="CZ414">
        <v>-0.16819777</v>
      </c>
      <c r="DA414">
        <v>-0.25450494000000001</v>
      </c>
      <c r="DB414">
        <v>0.25513289</v>
      </c>
      <c r="DC414">
        <v>2.5920289999999999E-2</v>
      </c>
      <c r="DD414">
        <v>-2.5292350000000002E-2</v>
      </c>
      <c r="DE414">
        <v>0.26950531</v>
      </c>
      <c r="DF414">
        <v>-0.26887736000000001</v>
      </c>
      <c r="DG414">
        <v>0.1029841</v>
      </c>
      <c r="DH414">
        <v>-0.10235616</v>
      </c>
      <c r="DI414">
        <v>-0.19042195000000001</v>
      </c>
      <c r="DJ414">
        <v>7.7531719999999998E-2</v>
      </c>
      <c r="DK414">
        <v>-0.19522661999999999</v>
      </c>
      <c r="DL414">
        <v>-0.13095082</v>
      </c>
      <c r="DM414">
        <v>-6.0513240000000003E-2</v>
      </c>
      <c r="DN414">
        <v>0.50020885000000004</v>
      </c>
      <c r="DO414">
        <v>0.35778246000000002</v>
      </c>
      <c r="DP414">
        <v>-0.64273818000000005</v>
      </c>
      <c r="DQ414">
        <v>0.94671483000000001</v>
      </c>
      <c r="DR414">
        <v>-0.66113116000000005</v>
      </c>
      <c r="DS414">
        <v>7.7932630000000003E-2</v>
      </c>
      <c r="DT414">
        <v>-0.79014932000000004</v>
      </c>
      <c r="DU414">
        <v>1.3610861400000001</v>
      </c>
      <c r="DV414" s="10">
        <v>-0.64824150000000003</v>
      </c>
      <c r="DW414" s="8" t="s">
        <v>2287</v>
      </c>
      <c r="DX414" t="s">
        <v>2288</v>
      </c>
      <c r="DY414" s="10" t="s">
        <v>2289</v>
      </c>
      <c r="DZ414" s="20">
        <v>38108</v>
      </c>
      <c r="EA414" s="21">
        <v>39542</v>
      </c>
      <c r="EB414" t="s">
        <v>2290</v>
      </c>
      <c r="EC414" s="22">
        <v>43667</v>
      </c>
      <c r="ED414" t="b">
        <f t="shared" si="19"/>
        <v>1</v>
      </c>
    </row>
    <row r="415" spans="1:134" x14ac:dyDescent="0.2">
      <c r="A415" s="8" t="s">
        <v>2291</v>
      </c>
      <c r="B415" s="8" t="s">
        <v>127</v>
      </c>
      <c r="C415" s="8" t="s">
        <v>216</v>
      </c>
      <c r="D415" s="2" t="s">
        <v>2292</v>
      </c>
      <c r="E415" s="4">
        <v>0.69168100765750595</v>
      </c>
      <c r="F415" s="28" t="b">
        <v>1</v>
      </c>
      <c r="G415" s="29">
        <f t="shared" si="20"/>
        <v>0.24606866446332681</v>
      </c>
      <c r="H415" s="5" t="b">
        <f t="shared" si="18"/>
        <v>0</v>
      </c>
      <c r="I415" s="8">
        <v>52</v>
      </c>
      <c r="J415">
        <v>2</v>
      </c>
      <c r="K415">
        <v>35</v>
      </c>
      <c r="L415">
        <v>2103</v>
      </c>
      <c r="M415">
        <v>3</v>
      </c>
      <c r="N415">
        <v>4</v>
      </c>
      <c r="O415">
        <v>85.007170495419601</v>
      </c>
      <c r="P415">
        <v>2</v>
      </c>
      <c r="Q415">
        <v>3</v>
      </c>
      <c r="R415">
        <v>2</v>
      </c>
      <c r="S415" s="10">
        <v>77.900000000000006</v>
      </c>
      <c r="T415" s="8">
        <v>-0.116483336885366</v>
      </c>
      <c r="U415">
        <v>1.0203643463482399</v>
      </c>
      <c r="V415">
        <v>1.0358994556432299</v>
      </c>
      <c r="W415">
        <v>0.70492411908331598</v>
      </c>
      <c r="X415">
        <v>-0.60931127360194304</v>
      </c>
      <c r="Y415">
        <v>0.68524713920936597</v>
      </c>
      <c r="Z415">
        <v>1.18831108900378</v>
      </c>
      <c r="AA415">
        <v>-0.70092886045385905</v>
      </c>
      <c r="AB415">
        <v>-4.5418899975194001E-2</v>
      </c>
      <c r="AC415">
        <v>-0.68484317603607703</v>
      </c>
      <c r="AD415" s="10">
        <v>0.69100535720164602</v>
      </c>
      <c r="AE415" s="8">
        <v>0</v>
      </c>
      <c r="AF415">
        <v>0</v>
      </c>
      <c r="AG415">
        <v>0</v>
      </c>
      <c r="AH415">
        <v>0</v>
      </c>
      <c r="AI415">
        <v>1</v>
      </c>
      <c r="AJ415">
        <v>0</v>
      </c>
      <c r="AK415">
        <v>0</v>
      </c>
      <c r="AL415">
        <v>0</v>
      </c>
      <c r="AM415">
        <v>0</v>
      </c>
      <c r="AN415">
        <v>0</v>
      </c>
      <c r="AO415">
        <v>0</v>
      </c>
      <c r="AP415">
        <v>0</v>
      </c>
      <c r="AQ415">
        <v>0</v>
      </c>
      <c r="AR415">
        <v>0</v>
      </c>
      <c r="AS415">
        <v>0</v>
      </c>
      <c r="AT415">
        <v>0</v>
      </c>
      <c r="AU415">
        <v>0</v>
      </c>
      <c r="AV415">
        <v>0</v>
      </c>
      <c r="AW415">
        <v>0</v>
      </c>
      <c r="AX415">
        <v>0</v>
      </c>
      <c r="AY415">
        <v>0</v>
      </c>
      <c r="AZ415">
        <v>1</v>
      </c>
      <c r="BA415">
        <v>1</v>
      </c>
      <c r="BB415">
        <v>0</v>
      </c>
      <c r="BC415">
        <v>1</v>
      </c>
      <c r="BD415">
        <v>0</v>
      </c>
      <c r="BE415">
        <v>1</v>
      </c>
      <c r="BF415">
        <v>0</v>
      </c>
      <c r="BG415">
        <v>0</v>
      </c>
      <c r="BH415">
        <v>1</v>
      </c>
      <c r="BI415">
        <v>0</v>
      </c>
      <c r="BJ415">
        <v>0</v>
      </c>
      <c r="BK415">
        <v>0</v>
      </c>
      <c r="BL415">
        <v>0</v>
      </c>
      <c r="BM415">
        <v>1</v>
      </c>
      <c r="BN415">
        <v>0</v>
      </c>
      <c r="BO415">
        <v>0</v>
      </c>
      <c r="BP415">
        <v>0</v>
      </c>
      <c r="BQ415">
        <v>1</v>
      </c>
      <c r="BR415">
        <v>0</v>
      </c>
      <c r="BS415">
        <v>0</v>
      </c>
      <c r="BT415" s="10">
        <v>0</v>
      </c>
      <c r="BU415">
        <v>-4.2648743800000002</v>
      </c>
      <c r="BV415">
        <v>0.17994256</v>
      </c>
      <c r="BW415">
        <v>2.5512239999999999E-2</v>
      </c>
      <c r="BX415">
        <v>1.7140852600000001</v>
      </c>
      <c r="BY415">
        <v>1.2451467300000001</v>
      </c>
      <c r="BZ415">
        <v>4.38303536</v>
      </c>
      <c r="CA415">
        <v>1.0542348399999999</v>
      </c>
      <c r="CB415">
        <v>2.36271349</v>
      </c>
      <c r="CC415">
        <v>0</v>
      </c>
      <c r="CD415">
        <v>1.26633956</v>
      </c>
      <c r="CE415">
        <v>1.2966537600000001</v>
      </c>
      <c r="CF415">
        <v>-0.34830556000000001</v>
      </c>
      <c r="CG415">
        <v>0.60595251999999999</v>
      </c>
      <c r="CH415">
        <v>-0.27080598</v>
      </c>
      <c r="CI415">
        <v>0.69837139000000004</v>
      </c>
      <c r="CJ415">
        <v>2.3914729999999999E-2</v>
      </c>
      <c r="CK415">
        <v>-0.35324707</v>
      </c>
      <c r="CL415">
        <v>-4.8291489999999999E-2</v>
      </c>
      <c r="CM415">
        <v>0.58076517999999999</v>
      </c>
      <c r="CN415">
        <v>0.72541518999999999</v>
      </c>
      <c r="CO415">
        <v>-0.20022939000000001</v>
      </c>
      <c r="CP415">
        <v>-0.43475793000000001</v>
      </c>
      <c r="CQ415">
        <v>0.34422587999999998</v>
      </c>
      <c r="CR415">
        <v>-0.48495226000000002</v>
      </c>
      <c r="CS415">
        <v>0.18250256000000001</v>
      </c>
      <c r="CT415">
        <v>-0.16623276000000001</v>
      </c>
      <c r="CU415">
        <v>-9.4743999999999995E-2</v>
      </c>
      <c r="CV415">
        <v>-1.1689752</v>
      </c>
      <c r="CW415">
        <v>-0.52188942000000005</v>
      </c>
      <c r="CX415">
        <v>0.65815442999999996</v>
      </c>
      <c r="CY415">
        <v>9.3649330000000003E-2</v>
      </c>
      <c r="CZ415">
        <v>-0.16819777</v>
      </c>
      <c r="DA415">
        <v>-0.25450494000000001</v>
      </c>
      <c r="DB415">
        <v>0.25513289</v>
      </c>
      <c r="DC415">
        <v>2.5920289999999999E-2</v>
      </c>
      <c r="DD415">
        <v>-2.5292350000000002E-2</v>
      </c>
      <c r="DE415">
        <v>0.26950531</v>
      </c>
      <c r="DF415">
        <v>-0.26887736000000001</v>
      </c>
      <c r="DG415">
        <v>0.1029841</v>
      </c>
      <c r="DH415">
        <v>-0.10235616</v>
      </c>
      <c r="DI415">
        <v>-0.19042195000000001</v>
      </c>
      <c r="DJ415">
        <v>7.7531719999999998E-2</v>
      </c>
      <c r="DK415">
        <v>-0.19522661999999999</v>
      </c>
      <c r="DL415">
        <v>-0.13095082</v>
      </c>
      <c r="DM415">
        <v>-6.0513240000000003E-2</v>
      </c>
      <c r="DN415">
        <v>0.50020885000000004</v>
      </c>
      <c r="DO415">
        <v>0.35778246000000002</v>
      </c>
      <c r="DP415">
        <v>-0.64273818000000005</v>
      </c>
      <c r="DQ415">
        <v>0.94671483000000001</v>
      </c>
      <c r="DR415">
        <v>-0.66113116000000005</v>
      </c>
      <c r="DS415">
        <v>7.7932630000000003E-2</v>
      </c>
      <c r="DT415">
        <v>-0.79014932000000004</v>
      </c>
      <c r="DU415">
        <v>1.3610861400000001</v>
      </c>
      <c r="DV415" s="10">
        <v>-0.64824150000000003</v>
      </c>
      <c r="DW415" s="8" t="s">
        <v>2293</v>
      </c>
      <c r="DX415" t="s">
        <v>2294</v>
      </c>
      <c r="DY415" s="10" t="s">
        <v>657</v>
      </c>
      <c r="DZ415" s="20">
        <v>35514</v>
      </c>
      <c r="EA415" s="21">
        <v>39526</v>
      </c>
      <c r="EB415" t="s">
        <v>2295</v>
      </c>
      <c r="EC415" s="22">
        <v>43876</v>
      </c>
      <c r="ED415" t="b">
        <f t="shared" si="19"/>
        <v>0</v>
      </c>
    </row>
    <row r="416" spans="1:134" x14ac:dyDescent="0.2">
      <c r="A416" s="8" t="s">
        <v>2296</v>
      </c>
      <c r="B416" s="8" t="s">
        <v>127</v>
      </c>
      <c r="C416" s="8" t="s">
        <v>120</v>
      </c>
      <c r="D416" s="2" t="s">
        <v>2297</v>
      </c>
      <c r="E416" s="4">
        <v>0.33261671818945598</v>
      </c>
      <c r="F416" s="28" t="b">
        <v>0</v>
      </c>
      <c r="G416" s="29">
        <f t="shared" si="20"/>
        <v>0.12999283794261346</v>
      </c>
      <c r="H416" s="5" t="b">
        <f t="shared" si="18"/>
        <v>0</v>
      </c>
      <c r="I416" s="8">
        <v>51</v>
      </c>
      <c r="J416">
        <v>2</v>
      </c>
      <c r="K416">
        <v>16</v>
      </c>
      <c r="L416">
        <v>438</v>
      </c>
      <c r="M416">
        <v>9</v>
      </c>
      <c r="N416">
        <v>5</v>
      </c>
      <c r="O416">
        <v>61.791692428061701</v>
      </c>
      <c r="P416">
        <v>5</v>
      </c>
      <c r="Q416">
        <v>3</v>
      </c>
      <c r="R416">
        <v>2</v>
      </c>
      <c r="S416" s="10">
        <v>73.3</v>
      </c>
      <c r="T416" s="8">
        <v>-0.21042151179292001</v>
      </c>
      <c r="U416">
        <v>1.0203643463482399</v>
      </c>
      <c r="V416">
        <v>-1.4189916771564499</v>
      </c>
      <c r="W416">
        <v>-1.2360521718959701</v>
      </c>
      <c r="X416">
        <v>1.2997579909472201</v>
      </c>
      <c r="Y416">
        <v>1.38181348148064</v>
      </c>
      <c r="Z416">
        <v>0.389450343538362</v>
      </c>
      <c r="AA416">
        <v>1.4284752725705201</v>
      </c>
      <c r="AB416">
        <v>-4.5418899975194001E-2</v>
      </c>
      <c r="AC416">
        <v>-0.68484317603607703</v>
      </c>
      <c r="AD416" s="10">
        <v>-0.30153941816996199</v>
      </c>
      <c r="AE416" s="8">
        <v>0</v>
      </c>
      <c r="AF416">
        <v>0</v>
      </c>
      <c r="AG416">
        <v>0</v>
      </c>
      <c r="AH416">
        <v>0</v>
      </c>
      <c r="AI416">
        <v>0</v>
      </c>
      <c r="AJ416">
        <v>1</v>
      </c>
      <c r="AK416">
        <v>0</v>
      </c>
      <c r="AL416">
        <v>0</v>
      </c>
      <c r="AM416">
        <v>0</v>
      </c>
      <c r="AN416">
        <v>0</v>
      </c>
      <c r="AO416">
        <v>0</v>
      </c>
      <c r="AP416">
        <v>0</v>
      </c>
      <c r="AQ416">
        <v>0</v>
      </c>
      <c r="AR416">
        <v>0</v>
      </c>
      <c r="AS416">
        <v>0</v>
      </c>
      <c r="AT416">
        <v>0</v>
      </c>
      <c r="AU416">
        <v>0</v>
      </c>
      <c r="AV416">
        <v>0</v>
      </c>
      <c r="AW416">
        <v>0</v>
      </c>
      <c r="AX416">
        <v>0</v>
      </c>
      <c r="AY416">
        <v>0</v>
      </c>
      <c r="AZ416">
        <v>1</v>
      </c>
      <c r="BA416">
        <v>0</v>
      </c>
      <c r="BB416">
        <v>1</v>
      </c>
      <c r="BC416">
        <v>1</v>
      </c>
      <c r="BD416">
        <v>0</v>
      </c>
      <c r="BE416">
        <v>1</v>
      </c>
      <c r="BF416">
        <v>0</v>
      </c>
      <c r="BG416">
        <v>0</v>
      </c>
      <c r="BH416">
        <v>0</v>
      </c>
      <c r="BI416">
        <v>0</v>
      </c>
      <c r="BJ416">
        <v>1</v>
      </c>
      <c r="BK416">
        <v>0</v>
      </c>
      <c r="BL416">
        <v>0</v>
      </c>
      <c r="BM416">
        <v>0</v>
      </c>
      <c r="BN416">
        <v>0</v>
      </c>
      <c r="BO416">
        <v>0</v>
      </c>
      <c r="BP416">
        <v>1</v>
      </c>
      <c r="BQ416">
        <v>0</v>
      </c>
      <c r="BR416">
        <v>0</v>
      </c>
      <c r="BS416">
        <v>0</v>
      </c>
      <c r="BT416" s="10">
        <v>1</v>
      </c>
      <c r="BU416">
        <v>-4.2648743800000002</v>
      </c>
      <c r="BV416">
        <v>0.17994256</v>
      </c>
      <c r="BW416">
        <v>2.5512239999999999E-2</v>
      </c>
      <c r="BX416">
        <v>1.7140852600000001</v>
      </c>
      <c r="BY416">
        <v>1.2451467300000001</v>
      </c>
      <c r="BZ416">
        <v>4.38303536</v>
      </c>
      <c r="CA416">
        <v>1.0542348399999999</v>
      </c>
      <c r="CB416">
        <v>2.36271349</v>
      </c>
      <c r="CC416">
        <v>0</v>
      </c>
      <c r="CD416">
        <v>1.26633956</v>
      </c>
      <c r="CE416">
        <v>1.2966537600000001</v>
      </c>
      <c r="CF416">
        <v>-0.34830556000000001</v>
      </c>
      <c r="CG416">
        <v>0.60595251999999999</v>
      </c>
      <c r="CH416">
        <v>-0.27080598</v>
      </c>
      <c r="CI416">
        <v>0.69837139000000004</v>
      </c>
      <c r="CJ416">
        <v>2.3914729999999999E-2</v>
      </c>
      <c r="CK416">
        <v>-0.35324707</v>
      </c>
      <c r="CL416">
        <v>-4.8291489999999999E-2</v>
      </c>
      <c r="CM416">
        <v>0.58076517999999999</v>
      </c>
      <c r="CN416">
        <v>0.72541518999999999</v>
      </c>
      <c r="CO416">
        <v>-0.20022939000000001</v>
      </c>
      <c r="CP416">
        <v>-0.43475793000000001</v>
      </c>
      <c r="CQ416">
        <v>0.34422587999999998</v>
      </c>
      <c r="CR416">
        <v>-0.48495226000000002</v>
      </c>
      <c r="CS416">
        <v>0.18250256000000001</v>
      </c>
      <c r="CT416">
        <v>-0.16623276000000001</v>
      </c>
      <c r="CU416">
        <v>-9.4743999999999995E-2</v>
      </c>
      <c r="CV416">
        <v>-1.1689752</v>
      </c>
      <c r="CW416">
        <v>-0.52188942000000005</v>
      </c>
      <c r="CX416">
        <v>0.65815442999999996</v>
      </c>
      <c r="CY416">
        <v>9.3649330000000003E-2</v>
      </c>
      <c r="CZ416">
        <v>-0.16819777</v>
      </c>
      <c r="DA416">
        <v>-0.25450494000000001</v>
      </c>
      <c r="DB416">
        <v>0.25513289</v>
      </c>
      <c r="DC416">
        <v>2.5920289999999999E-2</v>
      </c>
      <c r="DD416">
        <v>-2.5292350000000002E-2</v>
      </c>
      <c r="DE416">
        <v>0.26950531</v>
      </c>
      <c r="DF416">
        <v>-0.26887736000000001</v>
      </c>
      <c r="DG416">
        <v>0.1029841</v>
      </c>
      <c r="DH416">
        <v>-0.10235616</v>
      </c>
      <c r="DI416">
        <v>-0.19042195000000001</v>
      </c>
      <c r="DJ416">
        <v>7.7531719999999998E-2</v>
      </c>
      <c r="DK416">
        <v>-0.19522661999999999</v>
      </c>
      <c r="DL416">
        <v>-0.13095082</v>
      </c>
      <c r="DM416">
        <v>-6.0513240000000003E-2</v>
      </c>
      <c r="DN416">
        <v>0.50020885000000004</v>
      </c>
      <c r="DO416">
        <v>0.35778246000000002</v>
      </c>
      <c r="DP416">
        <v>-0.64273818000000005</v>
      </c>
      <c r="DQ416">
        <v>0.94671483000000001</v>
      </c>
      <c r="DR416">
        <v>-0.66113116000000005</v>
      </c>
      <c r="DS416">
        <v>7.7932630000000003E-2</v>
      </c>
      <c r="DT416">
        <v>-0.79014932000000004</v>
      </c>
      <c r="DU416">
        <v>1.3610861400000001</v>
      </c>
      <c r="DV416" s="10">
        <v>-0.64824150000000003</v>
      </c>
      <c r="DW416" s="8" t="s">
        <v>2298</v>
      </c>
      <c r="DX416" t="s">
        <v>2299</v>
      </c>
      <c r="DY416" s="10" t="s">
        <v>342</v>
      </c>
      <c r="DZ416" s="20">
        <v>35855</v>
      </c>
      <c r="EA416" s="21">
        <v>37200</v>
      </c>
      <c r="EB416" t="s">
        <v>2300</v>
      </c>
      <c r="EC416" s="22">
        <v>44843</v>
      </c>
      <c r="ED416" t="b">
        <f t="shared" si="19"/>
        <v>1</v>
      </c>
    </row>
    <row r="417" spans="1:134" x14ac:dyDescent="0.2">
      <c r="A417" s="8" t="s">
        <v>2301</v>
      </c>
      <c r="B417" s="8" t="s">
        <v>119</v>
      </c>
      <c r="C417" s="8" t="s">
        <v>120</v>
      </c>
      <c r="D417" s="2" t="s">
        <v>2302</v>
      </c>
      <c r="E417" s="4">
        <v>0.60638155102227398</v>
      </c>
      <c r="F417" s="28" t="b">
        <v>1</v>
      </c>
      <c r="G417" s="29">
        <f t="shared" si="20"/>
        <v>1.0197617166824962E-3</v>
      </c>
      <c r="H417" s="5" t="b">
        <f t="shared" si="18"/>
        <v>0</v>
      </c>
      <c r="I417" s="8">
        <v>40</v>
      </c>
      <c r="J417">
        <v>1</v>
      </c>
      <c r="K417">
        <v>36</v>
      </c>
      <c r="L417">
        <v>1578</v>
      </c>
      <c r="M417">
        <v>2</v>
      </c>
      <c r="N417">
        <v>1</v>
      </c>
      <c r="O417">
        <v>51.524108844470703</v>
      </c>
      <c r="P417">
        <v>2</v>
      </c>
      <c r="Q417">
        <v>5</v>
      </c>
      <c r="R417">
        <v>2</v>
      </c>
      <c r="S417" s="10">
        <v>67</v>
      </c>
      <c r="T417" s="8">
        <v>-1.2437414357759999</v>
      </c>
      <c r="U417">
        <v>7.5957643648752104E-3</v>
      </c>
      <c r="V417">
        <v>1.1651042521063699</v>
      </c>
      <c r="W417">
        <v>9.2904567873630203E-2</v>
      </c>
      <c r="X417">
        <v>-0.92748948436013701</v>
      </c>
      <c r="Y417">
        <v>-1.4044518876044501</v>
      </c>
      <c r="Z417">
        <v>3.6135651852168202E-2</v>
      </c>
      <c r="AA417">
        <v>-0.70092886045385905</v>
      </c>
      <c r="AB417">
        <v>1.4079858992310099</v>
      </c>
      <c r="AC417">
        <v>-0.68484317603607703</v>
      </c>
      <c r="AD417" s="10">
        <v>-1.6608942192223799</v>
      </c>
      <c r="AE417" s="8">
        <v>0</v>
      </c>
      <c r="AF417">
        <v>0</v>
      </c>
      <c r="AG417">
        <v>0</v>
      </c>
      <c r="AH417">
        <v>0</v>
      </c>
      <c r="AI417">
        <v>0</v>
      </c>
      <c r="AJ417">
        <v>0</v>
      </c>
      <c r="AK417">
        <v>0</v>
      </c>
      <c r="AL417">
        <v>0</v>
      </c>
      <c r="AM417">
        <v>0</v>
      </c>
      <c r="AN417">
        <v>0</v>
      </c>
      <c r="AO417">
        <v>0</v>
      </c>
      <c r="AP417">
        <v>0</v>
      </c>
      <c r="AQ417">
        <v>0</v>
      </c>
      <c r="AR417">
        <v>1</v>
      </c>
      <c r="AS417">
        <v>0</v>
      </c>
      <c r="AT417">
        <v>0</v>
      </c>
      <c r="AU417">
        <v>0</v>
      </c>
      <c r="AV417">
        <v>0</v>
      </c>
      <c r="AW417">
        <v>0</v>
      </c>
      <c r="AX417">
        <v>0</v>
      </c>
      <c r="AY417">
        <v>0</v>
      </c>
      <c r="AZ417">
        <v>1</v>
      </c>
      <c r="BA417">
        <v>0</v>
      </c>
      <c r="BB417">
        <v>1</v>
      </c>
      <c r="BC417">
        <v>1</v>
      </c>
      <c r="BD417">
        <v>0</v>
      </c>
      <c r="BE417">
        <v>0</v>
      </c>
      <c r="BF417">
        <v>1</v>
      </c>
      <c r="BG417">
        <v>1</v>
      </c>
      <c r="BH417">
        <v>0</v>
      </c>
      <c r="BI417">
        <v>0</v>
      </c>
      <c r="BJ417">
        <v>0</v>
      </c>
      <c r="BK417">
        <v>0</v>
      </c>
      <c r="BL417">
        <v>0</v>
      </c>
      <c r="BM417">
        <v>0</v>
      </c>
      <c r="BN417">
        <v>1</v>
      </c>
      <c r="BO417">
        <v>0</v>
      </c>
      <c r="BP417">
        <v>0</v>
      </c>
      <c r="BQ417">
        <v>1</v>
      </c>
      <c r="BR417">
        <v>0</v>
      </c>
      <c r="BS417">
        <v>0</v>
      </c>
      <c r="BT417" s="10">
        <v>0</v>
      </c>
      <c r="BU417">
        <v>-4.2648743800000002</v>
      </c>
      <c r="BV417">
        <v>0.17994256</v>
      </c>
      <c r="BW417">
        <v>2.5512239999999999E-2</v>
      </c>
      <c r="BX417">
        <v>1.7140852600000001</v>
      </c>
      <c r="BY417">
        <v>1.2451467300000001</v>
      </c>
      <c r="BZ417">
        <v>4.38303536</v>
      </c>
      <c r="CA417">
        <v>1.0542348399999999</v>
      </c>
      <c r="CB417">
        <v>2.36271349</v>
      </c>
      <c r="CC417">
        <v>0</v>
      </c>
      <c r="CD417">
        <v>1.26633956</v>
      </c>
      <c r="CE417">
        <v>1.2966537600000001</v>
      </c>
      <c r="CF417">
        <v>-0.34830556000000001</v>
      </c>
      <c r="CG417">
        <v>0.60595251999999999</v>
      </c>
      <c r="CH417">
        <v>-0.27080598</v>
      </c>
      <c r="CI417">
        <v>0.69837139000000004</v>
      </c>
      <c r="CJ417">
        <v>2.3914729999999999E-2</v>
      </c>
      <c r="CK417">
        <v>-0.35324707</v>
      </c>
      <c r="CL417">
        <v>-4.8291489999999999E-2</v>
      </c>
      <c r="CM417">
        <v>0.58076517999999999</v>
      </c>
      <c r="CN417">
        <v>0.72541518999999999</v>
      </c>
      <c r="CO417">
        <v>-0.20022939000000001</v>
      </c>
      <c r="CP417">
        <v>-0.43475793000000001</v>
      </c>
      <c r="CQ417">
        <v>0.34422587999999998</v>
      </c>
      <c r="CR417">
        <v>-0.48495226000000002</v>
      </c>
      <c r="CS417">
        <v>0.18250256000000001</v>
      </c>
      <c r="CT417">
        <v>-0.16623276000000001</v>
      </c>
      <c r="CU417">
        <v>-9.4743999999999995E-2</v>
      </c>
      <c r="CV417">
        <v>-1.1689752</v>
      </c>
      <c r="CW417">
        <v>-0.52188942000000005</v>
      </c>
      <c r="CX417">
        <v>0.65815442999999996</v>
      </c>
      <c r="CY417">
        <v>9.3649330000000003E-2</v>
      </c>
      <c r="CZ417">
        <v>-0.16819777</v>
      </c>
      <c r="DA417">
        <v>-0.25450494000000001</v>
      </c>
      <c r="DB417">
        <v>0.25513289</v>
      </c>
      <c r="DC417">
        <v>2.5920289999999999E-2</v>
      </c>
      <c r="DD417">
        <v>-2.5292350000000002E-2</v>
      </c>
      <c r="DE417">
        <v>0.26950531</v>
      </c>
      <c r="DF417">
        <v>-0.26887736000000001</v>
      </c>
      <c r="DG417">
        <v>0.1029841</v>
      </c>
      <c r="DH417">
        <v>-0.10235616</v>
      </c>
      <c r="DI417">
        <v>-0.19042195000000001</v>
      </c>
      <c r="DJ417">
        <v>7.7531719999999998E-2</v>
      </c>
      <c r="DK417">
        <v>-0.19522661999999999</v>
      </c>
      <c r="DL417">
        <v>-0.13095082</v>
      </c>
      <c r="DM417">
        <v>-6.0513240000000003E-2</v>
      </c>
      <c r="DN417">
        <v>0.50020885000000004</v>
      </c>
      <c r="DO417">
        <v>0.35778246000000002</v>
      </c>
      <c r="DP417">
        <v>-0.64273818000000005</v>
      </c>
      <c r="DQ417">
        <v>0.94671483000000001</v>
      </c>
      <c r="DR417">
        <v>-0.66113116000000005</v>
      </c>
      <c r="DS417">
        <v>7.7932630000000003E-2</v>
      </c>
      <c r="DT417">
        <v>-0.79014932000000004</v>
      </c>
      <c r="DU417">
        <v>1.3610861400000001</v>
      </c>
      <c r="DV417" s="10">
        <v>-0.64824150000000003</v>
      </c>
      <c r="DW417" s="8" t="s">
        <v>2303</v>
      </c>
      <c r="DX417" t="s">
        <v>2304</v>
      </c>
      <c r="DY417" s="10" t="s">
        <v>619</v>
      </c>
      <c r="DZ417" s="20">
        <v>34870</v>
      </c>
      <c r="EA417" s="21">
        <v>36899</v>
      </c>
      <c r="EB417" t="s">
        <v>2305</v>
      </c>
      <c r="EC417" s="22">
        <v>45331</v>
      </c>
      <c r="ED417" t="b">
        <f t="shared" si="19"/>
        <v>0</v>
      </c>
    </row>
    <row r="418" spans="1:134" x14ac:dyDescent="0.2">
      <c r="A418" s="8" t="s">
        <v>2306</v>
      </c>
      <c r="B418" s="8" t="s">
        <v>127</v>
      </c>
      <c r="C418" s="8" t="s">
        <v>135</v>
      </c>
      <c r="D418" s="2" t="s">
        <v>2307</v>
      </c>
      <c r="E418" s="4">
        <v>0.75152418258824305</v>
      </c>
      <c r="F418" s="28" t="b">
        <v>1</v>
      </c>
      <c r="G418" s="29">
        <f t="shared" si="20"/>
        <v>3.2800971618082996E-4</v>
      </c>
      <c r="H418" s="5" t="b">
        <f t="shared" si="18"/>
        <v>0</v>
      </c>
      <c r="I418" s="8">
        <v>67</v>
      </c>
      <c r="J418">
        <v>1</v>
      </c>
      <c r="K418">
        <v>18</v>
      </c>
      <c r="L418">
        <v>1363</v>
      </c>
      <c r="M418">
        <v>0</v>
      </c>
      <c r="N418">
        <v>4</v>
      </c>
      <c r="O418">
        <v>70.762091294121504</v>
      </c>
      <c r="P418">
        <v>4</v>
      </c>
      <c r="Q418">
        <v>5</v>
      </c>
      <c r="R418">
        <v>3</v>
      </c>
      <c r="S418" s="10">
        <v>66.599999999999994</v>
      </c>
      <c r="T418" s="8">
        <v>1.2925892867279301</v>
      </c>
      <c r="U418">
        <v>7.5957643648752104E-3</v>
      </c>
      <c r="V418">
        <v>-1.16058208423016</v>
      </c>
      <c r="W418">
        <v>-0.15773201024081199</v>
      </c>
      <c r="X418">
        <v>-1.5638459058765199</v>
      </c>
      <c r="Y418">
        <v>0.68524713920936597</v>
      </c>
      <c r="Z418">
        <v>0.69812800696923505</v>
      </c>
      <c r="AA418">
        <v>0.71867389489572897</v>
      </c>
      <c r="AB418">
        <v>1.4079858992310099</v>
      </c>
      <c r="AC418">
        <v>1.7560081436822399E-2</v>
      </c>
      <c r="AD418" s="10">
        <v>-1.7472024605590399</v>
      </c>
      <c r="AE418" s="8">
        <v>0</v>
      </c>
      <c r="AF418">
        <v>0</v>
      </c>
      <c r="AG418">
        <v>0</v>
      </c>
      <c r="AH418">
        <v>1</v>
      </c>
      <c r="AI418">
        <v>0</v>
      </c>
      <c r="AJ418">
        <v>0</v>
      </c>
      <c r="AK418">
        <v>0</v>
      </c>
      <c r="AL418">
        <v>0</v>
      </c>
      <c r="AM418">
        <v>0</v>
      </c>
      <c r="AN418">
        <v>0</v>
      </c>
      <c r="AO418">
        <v>0</v>
      </c>
      <c r="AP418">
        <v>0</v>
      </c>
      <c r="AQ418">
        <v>0</v>
      </c>
      <c r="AR418">
        <v>0</v>
      </c>
      <c r="AS418">
        <v>0</v>
      </c>
      <c r="AT418">
        <v>0</v>
      </c>
      <c r="AU418">
        <v>0</v>
      </c>
      <c r="AV418">
        <v>0</v>
      </c>
      <c r="AW418">
        <v>0</v>
      </c>
      <c r="AX418">
        <v>0</v>
      </c>
      <c r="AY418">
        <v>1</v>
      </c>
      <c r="AZ418">
        <v>0</v>
      </c>
      <c r="BA418">
        <v>1</v>
      </c>
      <c r="BB418">
        <v>0</v>
      </c>
      <c r="BC418">
        <v>1</v>
      </c>
      <c r="BD418">
        <v>0</v>
      </c>
      <c r="BE418">
        <v>1</v>
      </c>
      <c r="BF418">
        <v>0</v>
      </c>
      <c r="BG418">
        <v>0</v>
      </c>
      <c r="BH418">
        <v>0</v>
      </c>
      <c r="BI418">
        <v>0</v>
      </c>
      <c r="BJ418">
        <v>0</v>
      </c>
      <c r="BK418">
        <v>1</v>
      </c>
      <c r="BL418">
        <v>0</v>
      </c>
      <c r="BM418">
        <v>0</v>
      </c>
      <c r="BN418">
        <v>0</v>
      </c>
      <c r="BO418">
        <v>1</v>
      </c>
      <c r="BP418">
        <v>0</v>
      </c>
      <c r="BQ418">
        <v>0</v>
      </c>
      <c r="BR418">
        <v>1</v>
      </c>
      <c r="BS418">
        <v>0</v>
      </c>
      <c r="BT418" s="10">
        <v>0</v>
      </c>
      <c r="BU418">
        <v>-4.2648743800000002</v>
      </c>
      <c r="BV418">
        <v>0.17994256</v>
      </c>
      <c r="BW418">
        <v>2.5512239999999999E-2</v>
      </c>
      <c r="BX418">
        <v>1.7140852600000001</v>
      </c>
      <c r="BY418">
        <v>1.2451467300000001</v>
      </c>
      <c r="BZ418">
        <v>4.38303536</v>
      </c>
      <c r="CA418">
        <v>1.0542348399999999</v>
      </c>
      <c r="CB418">
        <v>2.36271349</v>
      </c>
      <c r="CC418">
        <v>0</v>
      </c>
      <c r="CD418">
        <v>1.26633956</v>
      </c>
      <c r="CE418">
        <v>1.2966537600000001</v>
      </c>
      <c r="CF418">
        <v>-0.34830556000000001</v>
      </c>
      <c r="CG418">
        <v>0.60595251999999999</v>
      </c>
      <c r="CH418">
        <v>-0.27080598</v>
      </c>
      <c r="CI418">
        <v>0.69837139000000004</v>
      </c>
      <c r="CJ418">
        <v>2.3914729999999999E-2</v>
      </c>
      <c r="CK418">
        <v>-0.35324707</v>
      </c>
      <c r="CL418">
        <v>-4.8291489999999999E-2</v>
      </c>
      <c r="CM418">
        <v>0.58076517999999999</v>
      </c>
      <c r="CN418">
        <v>0.72541518999999999</v>
      </c>
      <c r="CO418">
        <v>-0.20022939000000001</v>
      </c>
      <c r="CP418">
        <v>-0.43475793000000001</v>
      </c>
      <c r="CQ418">
        <v>0.34422587999999998</v>
      </c>
      <c r="CR418">
        <v>-0.48495226000000002</v>
      </c>
      <c r="CS418">
        <v>0.18250256000000001</v>
      </c>
      <c r="CT418">
        <v>-0.16623276000000001</v>
      </c>
      <c r="CU418">
        <v>-9.4743999999999995E-2</v>
      </c>
      <c r="CV418">
        <v>-1.1689752</v>
      </c>
      <c r="CW418">
        <v>-0.52188942000000005</v>
      </c>
      <c r="CX418">
        <v>0.65815442999999996</v>
      </c>
      <c r="CY418">
        <v>9.3649330000000003E-2</v>
      </c>
      <c r="CZ418">
        <v>-0.16819777</v>
      </c>
      <c r="DA418">
        <v>-0.25450494000000001</v>
      </c>
      <c r="DB418">
        <v>0.25513289</v>
      </c>
      <c r="DC418">
        <v>2.5920289999999999E-2</v>
      </c>
      <c r="DD418">
        <v>-2.5292350000000002E-2</v>
      </c>
      <c r="DE418">
        <v>0.26950531</v>
      </c>
      <c r="DF418">
        <v>-0.26887736000000001</v>
      </c>
      <c r="DG418">
        <v>0.1029841</v>
      </c>
      <c r="DH418">
        <v>-0.10235616</v>
      </c>
      <c r="DI418">
        <v>-0.19042195000000001</v>
      </c>
      <c r="DJ418">
        <v>7.7531719999999998E-2</v>
      </c>
      <c r="DK418">
        <v>-0.19522661999999999</v>
      </c>
      <c r="DL418">
        <v>-0.13095082</v>
      </c>
      <c r="DM418">
        <v>-6.0513240000000003E-2</v>
      </c>
      <c r="DN418">
        <v>0.50020885000000004</v>
      </c>
      <c r="DO418">
        <v>0.35778246000000002</v>
      </c>
      <c r="DP418">
        <v>-0.64273818000000005</v>
      </c>
      <c r="DQ418">
        <v>0.94671483000000001</v>
      </c>
      <c r="DR418">
        <v>-0.66113116000000005</v>
      </c>
      <c r="DS418">
        <v>7.7932630000000003E-2</v>
      </c>
      <c r="DT418">
        <v>-0.79014932000000004</v>
      </c>
      <c r="DU418">
        <v>1.3610861400000001</v>
      </c>
      <c r="DV418" s="10">
        <v>-0.64824150000000003</v>
      </c>
      <c r="DW418" s="8" t="s">
        <v>2308</v>
      </c>
      <c r="DX418" t="s">
        <v>2309</v>
      </c>
      <c r="DY418" s="10" t="s">
        <v>641</v>
      </c>
      <c r="DZ418" s="20">
        <v>37999</v>
      </c>
      <c r="EA418" s="21">
        <v>38177</v>
      </c>
      <c r="EB418" t="s">
        <v>2310</v>
      </c>
      <c r="EC418" s="22">
        <v>44113</v>
      </c>
      <c r="ED418" t="b">
        <f t="shared" si="19"/>
        <v>0</v>
      </c>
    </row>
    <row r="419" spans="1:134" x14ac:dyDescent="0.2">
      <c r="A419" s="8" t="s">
        <v>2311</v>
      </c>
      <c r="B419" s="8" t="s">
        <v>168</v>
      </c>
      <c r="C419" s="8" t="s">
        <v>399</v>
      </c>
      <c r="D419" s="2" t="s">
        <v>2312</v>
      </c>
      <c r="E419" s="4">
        <v>0.473997111817549</v>
      </c>
      <c r="F419" s="28" t="b">
        <v>0</v>
      </c>
      <c r="G419" s="29">
        <f t="shared" si="20"/>
        <v>1.8987215458726695E-6</v>
      </c>
      <c r="H419" s="5" t="b">
        <f t="shared" si="18"/>
        <v>0</v>
      </c>
      <c r="I419" s="8">
        <v>35</v>
      </c>
      <c r="J419">
        <v>1</v>
      </c>
      <c r="K419">
        <v>27</v>
      </c>
      <c r="L419">
        <v>2275</v>
      </c>
      <c r="M419">
        <v>3</v>
      </c>
      <c r="N419">
        <v>3</v>
      </c>
      <c r="O419">
        <v>2.8318892421080202</v>
      </c>
      <c r="P419">
        <v>4</v>
      </c>
      <c r="Q419">
        <v>3</v>
      </c>
      <c r="R419">
        <v>2</v>
      </c>
      <c r="S419" s="10">
        <v>80</v>
      </c>
      <c r="T419" s="8">
        <v>-1.7134323103137701</v>
      </c>
      <c r="U419">
        <v>7.5957643648752104E-3</v>
      </c>
      <c r="V419">
        <v>2.2610839381047498E-3</v>
      </c>
      <c r="W419">
        <v>0.90543338157486997</v>
      </c>
      <c r="X419">
        <v>-0.60931127360194304</v>
      </c>
      <c r="Y419">
        <v>-1.13192030619081E-2</v>
      </c>
      <c r="Z419">
        <v>-1.6393974875925299</v>
      </c>
      <c r="AA419">
        <v>0.71867389489572897</v>
      </c>
      <c r="AB419">
        <v>-4.5418899975194001E-2</v>
      </c>
      <c r="AC419">
        <v>-0.68484317603607703</v>
      </c>
      <c r="AD419" s="10">
        <v>1.14412362421911</v>
      </c>
      <c r="AE419" s="8">
        <v>0</v>
      </c>
      <c r="AF419">
        <v>0</v>
      </c>
      <c r="AG419">
        <v>0</v>
      </c>
      <c r="AH419">
        <v>0</v>
      </c>
      <c r="AI419">
        <v>0</v>
      </c>
      <c r="AJ419">
        <v>0</v>
      </c>
      <c r="AK419">
        <v>0</v>
      </c>
      <c r="AL419">
        <v>0</v>
      </c>
      <c r="AM419">
        <v>0</v>
      </c>
      <c r="AN419">
        <v>0</v>
      </c>
      <c r="AO419">
        <v>0</v>
      </c>
      <c r="AP419">
        <v>1</v>
      </c>
      <c r="AQ419">
        <v>0</v>
      </c>
      <c r="AR419">
        <v>0</v>
      </c>
      <c r="AS419">
        <v>0</v>
      </c>
      <c r="AT419">
        <v>0</v>
      </c>
      <c r="AU419">
        <v>0</v>
      </c>
      <c r="AV419">
        <v>0</v>
      </c>
      <c r="AW419">
        <v>0</v>
      </c>
      <c r="AX419">
        <v>0</v>
      </c>
      <c r="AY419">
        <v>1</v>
      </c>
      <c r="AZ419">
        <v>0</v>
      </c>
      <c r="BA419">
        <v>0</v>
      </c>
      <c r="BB419">
        <v>1</v>
      </c>
      <c r="BC419">
        <v>1</v>
      </c>
      <c r="BD419">
        <v>0</v>
      </c>
      <c r="BE419">
        <v>1</v>
      </c>
      <c r="BF419">
        <v>0</v>
      </c>
      <c r="BG419">
        <v>0</v>
      </c>
      <c r="BH419">
        <v>0</v>
      </c>
      <c r="BI419">
        <v>0</v>
      </c>
      <c r="BJ419">
        <v>1</v>
      </c>
      <c r="BK419">
        <v>0</v>
      </c>
      <c r="BL419">
        <v>0</v>
      </c>
      <c r="BM419">
        <v>0</v>
      </c>
      <c r="BN419">
        <v>0</v>
      </c>
      <c r="BO419">
        <v>0</v>
      </c>
      <c r="BP419">
        <v>1</v>
      </c>
      <c r="BQ419">
        <v>0</v>
      </c>
      <c r="BR419">
        <v>0</v>
      </c>
      <c r="BS419">
        <v>0</v>
      </c>
      <c r="BT419" s="10">
        <v>1</v>
      </c>
      <c r="BU419">
        <v>-4.2648743800000002</v>
      </c>
      <c r="BV419">
        <v>0.17994256</v>
      </c>
      <c r="BW419">
        <v>2.5512239999999999E-2</v>
      </c>
      <c r="BX419">
        <v>1.7140852600000001</v>
      </c>
      <c r="BY419">
        <v>1.2451467300000001</v>
      </c>
      <c r="BZ419">
        <v>4.38303536</v>
      </c>
      <c r="CA419">
        <v>1.0542348399999999</v>
      </c>
      <c r="CB419">
        <v>2.36271349</v>
      </c>
      <c r="CC419">
        <v>0</v>
      </c>
      <c r="CD419">
        <v>1.26633956</v>
      </c>
      <c r="CE419">
        <v>1.2966537600000001</v>
      </c>
      <c r="CF419">
        <v>-0.34830556000000001</v>
      </c>
      <c r="CG419">
        <v>0.60595251999999999</v>
      </c>
      <c r="CH419">
        <v>-0.27080598</v>
      </c>
      <c r="CI419">
        <v>0.69837139000000004</v>
      </c>
      <c r="CJ419">
        <v>2.3914729999999999E-2</v>
      </c>
      <c r="CK419">
        <v>-0.35324707</v>
      </c>
      <c r="CL419">
        <v>-4.8291489999999999E-2</v>
      </c>
      <c r="CM419">
        <v>0.58076517999999999</v>
      </c>
      <c r="CN419">
        <v>0.72541518999999999</v>
      </c>
      <c r="CO419">
        <v>-0.20022939000000001</v>
      </c>
      <c r="CP419">
        <v>-0.43475793000000001</v>
      </c>
      <c r="CQ419">
        <v>0.34422587999999998</v>
      </c>
      <c r="CR419">
        <v>-0.48495226000000002</v>
      </c>
      <c r="CS419">
        <v>0.18250256000000001</v>
      </c>
      <c r="CT419">
        <v>-0.16623276000000001</v>
      </c>
      <c r="CU419">
        <v>-9.4743999999999995E-2</v>
      </c>
      <c r="CV419">
        <v>-1.1689752</v>
      </c>
      <c r="CW419">
        <v>-0.52188942000000005</v>
      </c>
      <c r="CX419">
        <v>0.65815442999999996</v>
      </c>
      <c r="CY419">
        <v>9.3649330000000003E-2</v>
      </c>
      <c r="CZ419">
        <v>-0.16819777</v>
      </c>
      <c r="DA419">
        <v>-0.25450494000000001</v>
      </c>
      <c r="DB419">
        <v>0.25513289</v>
      </c>
      <c r="DC419">
        <v>2.5920289999999999E-2</v>
      </c>
      <c r="DD419">
        <v>-2.5292350000000002E-2</v>
      </c>
      <c r="DE419">
        <v>0.26950531</v>
      </c>
      <c r="DF419">
        <v>-0.26887736000000001</v>
      </c>
      <c r="DG419">
        <v>0.1029841</v>
      </c>
      <c r="DH419">
        <v>-0.10235616</v>
      </c>
      <c r="DI419">
        <v>-0.19042195000000001</v>
      </c>
      <c r="DJ419">
        <v>7.7531719999999998E-2</v>
      </c>
      <c r="DK419">
        <v>-0.19522661999999999</v>
      </c>
      <c r="DL419">
        <v>-0.13095082</v>
      </c>
      <c r="DM419">
        <v>-6.0513240000000003E-2</v>
      </c>
      <c r="DN419">
        <v>0.50020885000000004</v>
      </c>
      <c r="DO419">
        <v>0.35778246000000002</v>
      </c>
      <c r="DP419">
        <v>-0.64273818000000005</v>
      </c>
      <c r="DQ419">
        <v>0.94671483000000001</v>
      </c>
      <c r="DR419">
        <v>-0.66113116000000005</v>
      </c>
      <c r="DS419">
        <v>7.7932630000000003E-2</v>
      </c>
      <c r="DT419">
        <v>-0.79014932000000004</v>
      </c>
      <c r="DU419">
        <v>1.3610861400000001</v>
      </c>
      <c r="DV419" s="10">
        <v>-0.64824150000000003</v>
      </c>
      <c r="DW419" s="8" t="s">
        <v>2313</v>
      </c>
      <c r="DX419" t="s">
        <v>2314</v>
      </c>
      <c r="DY419" s="10" t="s">
        <v>272</v>
      </c>
      <c r="DZ419" s="20">
        <v>37611</v>
      </c>
      <c r="EA419" s="21">
        <v>39226</v>
      </c>
      <c r="EB419" t="s">
        <v>2315</v>
      </c>
      <c r="EC419" s="22">
        <v>45288</v>
      </c>
      <c r="ED419" t="b">
        <f t="shared" si="19"/>
        <v>1</v>
      </c>
    </row>
    <row r="420" spans="1:134" x14ac:dyDescent="0.2">
      <c r="A420" s="8" t="s">
        <v>2316</v>
      </c>
      <c r="B420" s="8" t="s">
        <v>168</v>
      </c>
      <c r="C420" s="8" t="s">
        <v>468</v>
      </c>
      <c r="D420" s="2" t="s">
        <v>2317</v>
      </c>
      <c r="E420" s="4">
        <v>0.43033630767576903</v>
      </c>
      <c r="F420" s="28" t="b">
        <v>0</v>
      </c>
      <c r="G420" s="29">
        <f t="shared" si="20"/>
        <v>0.70076503967793524</v>
      </c>
      <c r="H420" s="5" t="b">
        <f t="shared" si="18"/>
        <v>1</v>
      </c>
      <c r="I420" s="8">
        <v>66</v>
      </c>
      <c r="J420">
        <v>2</v>
      </c>
      <c r="K420">
        <v>21</v>
      </c>
      <c r="L420">
        <v>2243</v>
      </c>
      <c r="M420">
        <v>8</v>
      </c>
      <c r="N420">
        <v>1</v>
      </c>
      <c r="O420">
        <v>61.001487171218201</v>
      </c>
      <c r="P420">
        <v>5</v>
      </c>
      <c r="Q420">
        <v>2</v>
      </c>
      <c r="R420">
        <v>5</v>
      </c>
      <c r="S420" s="10">
        <v>68.900000000000006</v>
      </c>
      <c r="T420" s="8">
        <v>1.19865111182038</v>
      </c>
      <c r="U420">
        <v>1.0203643463482399</v>
      </c>
      <c r="V420">
        <v>-0.77296769484074401</v>
      </c>
      <c r="W420">
        <v>0.86812933273923198</v>
      </c>
      <c r="X420">
        <v>0.98157978018903103</v>
      </c>
      <c r="Y420">
        <v>-1.4044518876044501</v>
      </c>
      <c r="Z420">
        <v>0.36225883110337298</v>
      </c>
      <c r="AA420">
        <v>1.4284752725705201</v>
      </c>
      <c r="AB420">
        <v>-0.772121299578298</v>
      </c>
      <c r="AC420">
        <v>1.42236659638262</v>
      </c>
      <c r="AD420" s="10">
        <v>-1.25093007287323</v>
      </c>
      <c r="AE420" s="8">
        <v>0</v>
      </c>
      <c r="AF420">
        <v>0</v>
      </c>
      <c r="AG420">
        <v>0</v>
      </c>
      <c r="AH420">
        <v>0</v>
      </c>
      <c r="AI420">
        <v>0</v>
      </c>
      <c r="AJ420">
        <v>0</v>
      </c>
      <c r="AK420">
        <v>0</v>
      </c>
      <c r="AL420">
        <v>0</v>
      </c>
      <c r="AM420">
        <v>0</v>
      </c>
      <c r="AN420">
        <v>0</v>
      </c>
      <c r="AO420">
        <v>1</v>
      </c>
      <c r="AP420">
        <v>0</v>
      </c>
      <c r="AQ420">
        <v>0</v>
      </c>
      <c r="AR420">
        <v>0</v>
      </c>
      <c r="AS420">
        <v>0</v>
      </c>
      <c r="AT420">
        <v>0</v>
      </c>
      <c r="AU420">
        <v>0</v>
      </c>
      <c r="AV420">
        <v>0</v>
      </c>
      <c r="AW420">
        <v>0</v>
      </c>
      <c r="AX420">
        <v>0</v>
      </c>
      <c r="AY420">
        <v>0</v>
      </c>
      <c r="AZ420">
        <v>1</v>
      </c>
      <c r="BA420">
        <v>0</v>
      </c>
      <c r="BB420">
        <v>1</v>
      </c>
      <c r="BC420">
        <v>0</v>
      </c>
      <c r="BD420">
        <v>1</v>
      </c>
      <c r="BE420">
        <v>0</v>
      </c>
      <c r="BF420">
        <v>1</v>
      </c>
      <c r="BG420">
        <v>0</v>
      </c>
      <c r="BH420">
        <v>0</v>
      </c>
      <c r="BI420">
        <v>0</v>
      </c>
      <c r="BJ420">
        <v>0</v>
      </c>
      <c r="BK420">
        <v>0</v>
      </c>
      <c r="BL420">
        <v>1</v>
      </c>
      <c r="BM420">
        <v>0</v>
      </c>
      <c r="BN420">
        <v>1</v>
      </c>
      <c r="BO420">
        <v>0</v>
      </c>
      <c r="BP420">
        <v>0</v>
      </c>
      <c r="BQ420">
        <v>1</v>
      </c>
      <c r="BR420">
        <v>0</v>
      </c>
      <c r="BS420">
        <v>0</v>
      </c>
      <c r="BT420" s="10">
        <v>0</v>
      </c>
      <c r="BU420">
        <v>-4.2648743800000002</v>
      </c>
      <c r="BV420">
        <v>0.17994256</v>
      </c>
      <c r="BW420">
        <v>2.5512239999999999E-2</v>
      </c>
      <c r="BX420">
        <v>1.7140852600000001</v>
      </c>
      <c r="BY420">
        <v>1.2451467300000001</v>
      </c>
      <c r="BZ420">
        <v>4.38303536</v>
      </c>
      <c r="CA420">
        <v>1.0542348399999999</v>
      </c>
      <c r="CB420">
        <v>2.36271349</v>
      </c>
      <c r="CC420">
        <v>0</v>
      </c>
      <c r="CD420">
        <v>1.26633956</v>
      </c>
      <c r="CE420">
        <v>1.2966537600000001</v>
      </c>
      <c r="CF420">
        <v>-0.34830556000000001</v>
      </c>
      <c r="CG420">
        <v>0.60595251999999999</v>
      </c>
      <c r="CH420">
        <v>-0.27080598</v>
      </c>
      <c r="CI420">
        <v>0.69837139000000004</v>
      </c>
      <c r="CJ420">
        <v>2.3914729999999999E-2</v>
      </c>
      <c r="CK420">
        <v>-0.35324707</v>
      </c>
      <c r="CL420">
        <v>-4.8291489999999999E-2</v>
      </c>
      <c r="CM420">
        <v>0.58076517999999999</v>
      </c>
      <c r="CN420">
        <v>0.72541518999999999</v>
      </c>
      <c r="CO420">
        <v>-0.20022939000000001</v>
      </c>
      <c r="CP420">
        <v>-0.43475793000000001</v>
      </c>
      <c r="CQ420">
        <v>0.34422587999999998</v>
      </c>
      <c r="CR420">
        <v>-0.48495226000000002</v>
      </c>
      <c r="CS420">
        <v>0.18250256000000001</v>
      </c>
      <c r="CT420">
        <v>-0.16623276000000001</v>
      </c>
      <c r="CU420">
        <v>-9.4743999999999995E-2</v>
      </c>
      <c r="CV420">
        <v>-1.1689752</v>
      </c>
      <c r="CW420">
        <v>-0.52188942000000005</v>
      </c>
      <c r="CX420">
        <v>0.65815442999999996</v>
      </c>
      <c r="CY420">
        <v>9.3649330000000003E-2</v>
      </c>
      <c r="CZ420">
        <v>-0.16819777</v>
      </c>
      <c r="DA420">
        <v>-0.25450494000000001</v>
      </c>
      <c r="DB420">
        <v>0.25513289</v>
      </c>
      <c r="DC420">
        <v>2.5920289999999999E-2</v>
      </c>
      <c r="DD420">
        <v>-2.5292350000000002E-2</v>
      </c>
      <c r="DE420">
        <v>0.26950531</v>
      </c>
      <c r="DF420">
        <v>-0.26887736000000001</v>
      </c>
      <c r="DG420">
        <v>0.1029841</v>
      </c>
      <c r="DH420">
        <v>-0.10235616</v>
      </c>
      <c r="DI420">
        <v>-0.19042195000000001</v>
      </c>
      <c r="DJ420">
        <v>7.7531719999999998E-2</v>
      </c>
      <c r="DK420">
        <v>-0.19522661999999999</v>
      </c>
      <c r="DL420">
        <v>-0.13095082</v>
      </c>
      <c r="DM420">
        <v>-6.0513240000000003E-2</v>
      </c>
      <c r="DN420">
        <v>0.50020885000000004</v>
      </c>
      <c r="DO420">
        <v>0.35778246000000002</v>
      </c>
      <c r="DP420">
        <v>-0.64273818000000005</v>
      </c>
      <c r="DQ420">
        <v>0.94671483000000001</v>
      </c>
      <c r="DR420">
        <v>-0.66113116000000005</v>
      </c>
      <c r="DS420">
        <v>7.7932630000000003E-2</v>
      </c>
      <c r="DT420">
        <v>-0.79014932000000004</v>
      </c>
      <c r="DU420">
        <v>1.3610861400000001</v>
      </c>
      <c r="DV420" s="10">
        <v>-0.64824150000000003</v>
      </c>
      <c r="DW420" s="8" t="s">
        <v>2318</v>
      </c>
      <c r="DX420" t="s">
        <v>2319</v>
      </c>
      <c r="DY420" s="10" t="s">
        <v>172</v>
      </c>
      <c r="DZ420" s="20">
        <v>37300</v>
      </c>
      <c r="EA420" s="21">
        <v>37991</v>
      </c>
      <c r="EB420" t="s">
        <v>2320</v>
      </c>
      <c r="EC420" s="22">
        <v>44714</v>
      </c>
      <c r="ED420" t="b">
        <f t="shared" si="19"/>
        <v>0</v>
      </c>
    </row>
    <row r="421" spans="1:134" x14ac:dyDescent="0.2">
      <c r="A421" s="8" t="s">
        <v>2321</v>
      </c>
      <c r="B421" s="8" t="s">
        <v>119</v>
      </c>
      <c r="C421" s="8" t="s">
        <v>245</v>
      </c>
      <c r="D421" s="2" t="s">
        <v>2322</v>
      </c>
      <c r="E421" s="4">
        <v>0.38357584711853199</v>
      </c>
      <c r="F421" s="28" t="b">
        <v>0</v>
      </c>
      <c r="G421" s="29">
        <f t="shared" si="20"/>
        <v>0.95840274295958694</v>
      </c>
      <c r="H421" s="5" t="b">
        <f t="shared" si="18"/>
        <v>1</v>
      </c>
      <c r="I421" s="8">
        <v>60</v>
      </c>
      <c r="J421">
        <v>0</v>
      </c>
      <c r="K421">
        <v>19</v>
      </c>
      <c r="L421">
        <v>626</v>
      </c>
      <c r="M421">
        <v>10</v>
      </c>
      <c r="N421">
        <v>3</v>
      </c>
      <c r="O421">
        <v>75.671256892599601</v>
      </c>
      <c r="P421">
        <v>4</v>
      </c>
      <c r="Q421">
        <v>2</v>
      </c>
      <c r="R421">
        <v>4</v>
      </c>
      <c r="S421" s="10">
        <v>71.8</v>
      </c>
      <c r="T421" s="8">
        <v>0.63502206237506098</v>
      </c>
      <c r="U421">
        <v>-1.00517281761849</v>
      </c>
      <c r="V421">
        <v>-1.03137728776702</v>
      </c>
      <c r="W421">
        <v>-1.0168908849866001</v>
      </c>
      <c r="X421">
        <v>1.61793620170542</v>
      </c>
      <c r="Y421">
        <v>-1.13192030619081E-2</v>
      </c>
      <c r="Z421">
        <v>0.867055809284348</v>
      </c>
      <c r="AA421">
        <v>0.71867389489572897</v>
      </c>
      <c r="AB421">
        <v>-0.772121299578298</v>
      </c>
      <c r="AC421">
        <v>0.71996333890972197</v>
      </c>
      <c r="AD421" s="10">
        <v>-0.62519532318244297</v>
      </c>
      <c r="AE421" s="8">
        <v>0</v>
      </c>
      <c r="AF421">
        <v>0</v>
      </c>
      <c r="AG421">
        <v>0</v>
      </c>
      <c r="AH421">
        <v>0</v>
      </c>
      <c r="AI421">
        <v>0</v>
      </c>
      <c r="AJ421">
        <v>0</v>
      </c>
      <c r="AK421">
        <v>0</v>
      </c>
      <c r="AL421">
        <v>0</v>
      </c>
      <c r="AM421">
        <v>1</v>
      </c>
      <c r="AN421">
        <v>0</v>
      </c>
      <c r="AO421">
        <v>0</v>
      </c>
      <c r="AP421">
        <v>0</v>
      </c>
      <c r="AQ421">
        <v>0</v>
      </c>
      <c r="AR421">
        <v>0</v>
      </c>
      <c r="AS421">
        <v>0</v>
      </c>
      <c r="AT421">
        <v>0</v>
      </c>
      <c r="AU421">
        <v>0</v>
      </c>
      <c r="AV421">
        <v>0</v>
      </c>
      <c r="AW421">
        <v>0</v>
      </c>
      <c r="AX421">
        <v>0</v>
      </c>
      <c r="AY421">
        <v>1</v>
      </c>
      <c r="AZ421">
        <v>0</v>
      </c>
      <c r="BA421">
        <v>1</v>
      </c>
      <c r="BB421">
        <v>0</v>
      </c>
      <c r="BC421">
        <v>1</v>
      </c>
      <c r="BD421">
        <v>0</v>
      </c>
      <c r="BE421">
        <v>1</v>
      </c>
      <c r="BF421">
        <v>0</v>
      </c>
      <c r="BG421">
        <v>0</v>
      </c>
      <c r="BH421">
        <v>1</v>
      </c>
      <c r="BI421">
        <v>0</v>
      </c>
      <c r="BJ421">
        <v>0</v>
      </c>
      <c r="BK421">
        <v>0</v>
      </c>
      <c r="BL421">
        <v>0</v>
      </c>
      <c r="BM421">
        <v>0</v>
      </c>
      <c r="BN421">
        <v>0</v>
      </c>
      <c r="BO421">
        <v>1</v>
      </c>
      <c r="BP421">
        <v>0</v>
      </c>
      <c r="BQ421">
        <v>1</v>
      </c>
      <c r="BR421">
        <v>0</v>
      </c>
      <c r="BS421">
        <v>0</v>
      </c>
      <c r="BT421" s="10">
        <v>0</v>
      </c>
      <c r="BU421">
        <v>-4.2648743800000002</v>
      </c>
      <c r="BV421">
        <v>0.17994256</v>
      </c>
      <c r="BW421">
        <v>2.5512239999999999E-2</v>
      </c>
      <c r="BX421">
        <v>1.7140852600000001</v>
      </c>
      <c r="BY421">
        <v>1.2451467300000001</v>
      </c>
      <c r="BZ421">
        <v>4.38303536</v>
      </c>
      <c r="CA421">
        <v>1.0542348399999999</v>
      </c>
      <c r="CB421">
        <v>2.36271349</v>
      </c>
      <c r="CC421">
        <v>0</v>
      </c>
      <c r="CD421">
        <v>1.26633956</v>
      </c>
      <c r="CE421">
        <v>1.2966537600000001</v>
      </c>
      <c r="CF421">
        <v>-0.34830556000000001</v>
      </c>
      <c r="CG421">
        <v>0.60595251999999999</v>
      </c>
      <c r="CH421">
        <v>-0.27080598</v>
      </c>
      <c r="CI421">
        <v>0.69837139000000004</v>
      </c>
      <c r="CJ421">
        <v>2.3914729999999999E-2</v>
      </c>
      <c r="CK421">
        <v>-0.35324707</v>
      </c>
      <c r="CL421">
        <v>-4.8291489999999999E-2</v>
      </c>
      <c r="CM421">
        <v>0.58076517999999999</v>
      </c>
      <c r="CN421">
        <v>0.72541518999999999</v>
      </c>
      <c r="CO421">
        <v>-0.20022939000000001</v>
      </c>
      <c r="CP421">
        <v>-0.43475793000000001</v>
      </c>
      <c r="CQ421">
        <v>0.34422587999999998</v>
      </c>
      <c r="CR421">
        <v>-0.48495226000000002</v>
      </c>
      <c r="CS421">
        <v>0.18250256000000001</v>
      </c>
      <c r="CT421">
        <v>-0.16623276000000001</v>
      </c>
      <c r="CU421">
        <v>-9.4743999999999995E-2</v>
      </c>
      <c r="CV421">
        <v>-1.1689752</v>
      </c>
      <c r="CW421">
        <v>-0.52188942000000005</v>
      </c>
      <c r="CX421">
        <v>0.65815442999999996</v>
      </c>
      <c r="CY421">
        <v>9.3649330000000003E-2</v>
      </c>
      <c r="CZ421">
        <v>-0.16819777</v>
      </c>
      <c r="DA421">
        <v>-0.25450494000000001</v>
      </c>
      <c r="DB421">
        <v>0.25513289</v>
      </c>
      <c r="DC421">
        <v>2.5920289999999999E-2</v>
      </c>
      <c r="DD421">
        <v>-2.5292350000000002E-2</v>
      </c>
      <c r="DE421">
        <v>0.26950531</v>
      </c>
      <c r="DF421">
        <v>-0.26887736000000001</v>
      </c>
      <c r="DG421">
        <v>0.1029841</v>
      </c>
      <c r="DH421">
        <v>-0.10235616</v>
      </c>
      <c r="DI421">
        <v>-0.19042195000000001</v>
      </c>
      <c r="DJ421">
        <v>7.7531719999999998E-2</v>
      </c>
      <c r="DK421">
        <v>-0.19522661999999999</v>
      </c>
      <c r="DL421">
        <v>-0.13095082</v>
      </c>
      <c r="DM421">
        <v>-6.0513240000000003E-2</v>
      </c>
      <c r="DN421">
        <v>0.50020885000000004</v>
      </c>
      <c r="DO421">
        <v>0.35778246000000002</v>
      </c>
      <c r="DP421">
        <v>-0.64273818000000005</v>
      </c>
      <c r="DQ421">
        <v>0.94671483000000001</v>
      </c>
      <c r="DR421">
        <v>-0.66113116000000005</v>
      </c>
      <c r="DS421">
        <v>7.7932630000000003E-2</v>
      </c>
      <c r="DT421">
        <v>-0.79014932000000004</v>
      </c>
      <c r="DU421">
        <v>1.3610861400000001</v>
      </c>
      <c r="DV421" s="10">
        <v>-0.64824150000000003</v>
      </c>
      <c r="DW421" s="8" t="s">
        <v>2323</v>
      </c>
      <c r="DX421" t="s">
        <v>2324</v>
      </c>
      <c r="DY421" s="10" t="s">
        <v>1073</v>
      </c>
      <c r="DZ421" s="20">
        <v>35148</v>
      </c>
      <c r="EA421" s="21">
        <v>37829</v>
      </c>
      <c r="EB421" t="s">
        <v>2325</v>
      </c>
      <c r="EC421" s="22">
        <v>44769</v>
      </c>
      <c r="ED421" t="b">
        <f t="shared" si="19"/>
        <v>0</v>
      </c>
    </row>
    <row r="422" spans="1:134" x14ac:dyDescent="0.2">
      <c r="A422" s="8" t="s">
        <v>2326</v>
      </c>
      <c r="B422" s="8" t="s">
        <v>168</v>
      </c>
      <c r="C422" s="8" t="s">
        <v>120</v>
      </c>
      <c r="D422" s="2" t="s">
        <v>2327</v>
      </c>
      <c r="E422" s="4">
        <v>0.47232729608261298</v>
      </c>
      <c r="F422" s="28" t="b">
        <v>0</v>
      </c>
      <c r="G422" s="29">
        <f t="shared" si="20"/>
        <v>3.7238451126289152E-2</v>
      </c>
      <c r="H422" s="5" t="b">
        <f t="shared" si="18"/>
        <v>0</v>
      </c>
      <c r="I422" s="8">
        <v>48</v>
      </c>
      <c r="J422">
        <v>0</v>
      </c>
      <c r="K422">
        <v>14</v>
      </c>
      <c r="L422">
        <v>913</v>
      </c>
      <c r="M422">
        <v>7</v>
      </c>
      <c r="N422">
        <v>5</v>
      </c>
      <c r="O422">
        <v>64.355314707973506</v>
      </c>
      <c r="P422">
        <v>4</v>
      </c>
      <c r="Q422">
        <v>2</v>
      </c>
      <c r="R422">
        <v>3</v>
      </c>
      <c r="S422" s="10">
        <v>75</v>
      </c>
      <c r="T422" s="8">
        <v>-0.49223603651558001</v>
      </c>
      <c r="U422">
        <v>-1.00517281761849</v>
      </c>
      <c r="V422">
        <v>-1.6774012700827301</v>
      </c>
      <c r="W422">
        <v>-0.682320196991971</v>
      </c>
      <c r="X422">
        <v>0.66340156943083595</v>
      </c>
      <c r="Y422">
        <v>1.38181348148064</v>
      </c>
      <c r="Z422">
        <v>0.477666369057201</v>
      </c>
      <c r="AA422">
        <v>0.71867389489572897</v>
      </c>
      <c r="AB422">
        <v>-0.772121299578298</v>
      </c>
      <c r="AC422">
        <v>1.7560081436822399E-2</v>
      </c>
      <c r="AD422" s="10">
        <v>6.5270607510849094E-2</v>
      </c>
      <c r="AE422" s="8">
        <v>0</v>
      </c>
      <c r="AF422">
        <v>0</v>
      </c>
      <c r="AG422">
        <v>0</v>
      </c>
      <c r="AH422">
        <v>0</v>
      </c>
      <c r="AI422">
        <v>0</v>
      </c>
      <c r="AJ422">
        <v>1</v>
      </c>
      <c r="AK422">
        <v>0</v>
      </c>
      <c r="AL422">
        <v>0</v>
      </c>
      <c r="AM422">
        <v>0</v>
      </c>
      <c r="AN422">
        <v>0</v>
      </c>
      <c r="AO422">
        <v>0</v>
      </c>
      <c r="AP422">
        <v>0</v>
      </c>
      <c r="AQ422">
        <v>0</v>
      </c>
      <c r="AR422">
        <v>0</v>
      </c>
      <c r="AS422">
        <v>0</v>
      </c>
      <c r="AT422">
        <v>0</v>
      </c>
      <c r="AU422">
        <v>0</v>
      </c>
      <c r="AV422">
        <v>0</v>
      </c>
      <c r="AW422">
        <v>0</v>
      </c>
      <c r="AX422">
        <v>0</v>
      </c>
      <c r="AY422">
        <v>1</v>
      </c>
      <c r="AZ422">
        <v>0</v>
      </c>
      <c r="BA422">
        <v>1</v>
      </c>
      <c r="BB422">
        <v>0</v>
      </c>
      <c r="BC422">
        <v>1</v>
      </c>
      <c r="BD422">
        <v>0</v>
      </c>
      <c r="BE422">
        <v>1</v>
      </c>
      <c r="BF422">
        <v>0</v>
      </c>
      <c r="BG422">
        <v>0</v>
      </c>
      <c r="BH422">
        <v>0</v>
      </c>
      <c r="BI422">
        <v>1</v>
      </c>
      <c r="BJ422">
        <v>0</v>
      </c>
      <c r="BK422">
        <v>0</v>
      </c>
      <c r="BL422">
        <v>0</v>
      </c>
      <c r="BM422">
        <v>1</v>
      </c>
      <c r="BN422">
        <v>0</v>
      </c>
      <c r="BO422">
        <v>0</v>
      </c>
      <c r="BP422">
        <v>0</v>
      </c>
      <c r="BQ422">
        <v>1</v>
      </c>
      <c r="BR422">
        <v>0</v>
      </c>
      <c r="BS422">
        <v>0</v>
      </c>
      <c r="BT422" s="10">
        <v>0</v>
      </c>
      <c r="BU422">
        <v>-4.2648743800000002</v>
      </c>
      <c r="BV422">
        <v>0.17994256</v>
      </c>
      <c r="BW422">
        <v>2.5512239999999999E-2</v>
      </c>
      <c r="BX422">
        <v>1.7140852600000001</v>
      </c>
      <c r="BY422">
        <v>1.2451467300000001</v>
      </c>
      <c r="BZ422">
        <v>4.38303536</v>
      </c>
      <c r="CA422">
        <v>1.0542348399999999</v>
      </c>
      <c r="CB422">
        <v>2.36271349</v>
      </c>
      <c r="CC422">
        <v>0</v>
      </c>
      <c r="CD422">
        <v>1.26633956</v>
      </c>
      <c r="CE422">
        <v>1.2966537600000001</v>
      </c>
      <c r="CF422">
        <v>-0.34830556000000001</v>
      </c>
      <c r="CG422">
        <v>0.60595251999999999</v>
      </c>
      <c r="CH422">
        <v>-0.27080598</v>
      </c>
      <c r="CI422">
        <v>0.69837139000000004</v>
      </c>
      <c r="CJ422">
        <v>2.3914729999999999E-2</v>
      </c>
      <c r="CK422">
        <v>-0.35324707</v>
      </c>
      <c r="CL422">
        <v>-4.8291489999999999E-2</v>
      </c>
      <c r="CM422">
        <v>0.58076517999999999</v>
      </c>
      <c r="CN422">
        <v>0.72541518999999999</v>
      </c>
      <c r="CO422">
        <v>-0.20022939000000001</v>
      </c>
      <c r="CP422">
        <v>-0.43475793000000001</v>
      </c>
      <c r="CQ422">
        <v>0.34422587999999998</v>
      </c>
      <c r="CR422">
        <v>-0.48495226000000002</v>
      </c>
      <c r="CS422">
        <v>0.18250256000000001</v>
      </c>
      <c r="CT422">
        <v>-0.16623276000000001</v>
      </c>
      <c r="CU422">
        <v>-9.4743999999999995E-2</v>
      </c>
      <c r="CV422">
        <v>-1.1689752</v>
      </c>
      <c r="CW422">
        <v>-0.52188942000000005</v>
      </c>
      <c r="CX422">
        <v>0.65815442999999996</v>
      </c>
      <c r="CY422">
        <v>9.3649330000000003E-2</v>
      </c>
      <c r="CZ422">
        <v>-0.16819777</v>
      </c>
      <c r="DA422">
        <v>-0.25450494000000001</v>
      </c>
      <c r="DB422">
        <v>0.25513289</v>
      </c>
      <c r="DC422">
        <v>2.5920289999999999E-2</v>
      </c>
      <c r="DD422">
        <v>-2.5292350000000002E-2</v>
      </c>
      <c r="DE422">
        <v>0.26950531</v>
      </c>
      <c r="DF422">
        <v>-0.26887736000000001</v>
      </c>
      <c r="DG422">
        <v>0.1029841</v>
      </c>
      <c r="DH422">
        <v>-0.10235616</v>
      </c>
      <c r="DI422">
        <v>-0.19042195000000001</v>
      </c>
      <c r="DJ422">
        <v>7.7531719999999998E-2</v>
      </c>
      <c r="DK422">
        <v>-0.19522661999999999</v>
      </c>
      <c r="DL422">
        <v>-0.13095082</v>
      </c>
      <c r="DM422">
        <v>-6.0513240000000003E-2</v>
      </c>
      <c r="DN422">
        <v>0.50020885000000004</v>
      </c>
      <c r="DO422">
        <v>0.35778246000000002</v>
      </c>
      <c r="DP422">
        <v>-0.64273818000000005</v>
      </c>
      <c r="DQ422">
        <v>0.94671483000000001</v>
      </c>
      <c r="DR422">
        <v>-0.66113116000000005</v>
      </c>
      <c r="DS422">
        <v>7.7932630000000003E-2</v>
      </c>
      <c r="DT422">
        <v>-0.79014932000000004</v>
      </c>
      <c r="DU422">
        <v>1.3610861400000001</v>
      </c>
      <c r="DV422" s="10">
        <v>-0.64824150000000003</v>
      </c>
      <c r="DW422" s="8" t="s">
        <v>2328</v>
      </c>
      <c r="DX422" t="s">
        <v>2329</v>
      </c>
      <c r="DY422" s="10" t="s">
        <v>865</v>
      </c>
      <c r="DZ422" s="20">
        <v>35886</v>
      </c>
      <c r="EA422" s="21">
        <v>37349</v>
      </c>
      <c r="EB422" t="s">
        <v>2330</v>
      </c>
      <c r="EC422" s="22">
        <v>44664</v>
      </c>
      <c r="ED422" t="b">
        <f t="shared" si="19"/>
        <v>1</v>
      </c>
    </row>
    <row r="423" spans="1:134" x14ac:dyDescent="0.2">
      <c r="A423" s="8" t="s">
        <v>2331</v>
      </c>
      <c r="B423" s="8" t="s">
        <v>127</v>
      </c>
      <c r="C423" s="8" t="s">
        <v>188</v>
      </c>
      <c r="D423" s="2" t="s">
        <v>2332</v>
      </c>
      <c r="E423" s="4">
        <v>0.611601531707332</v>
      </c>
      <c r="F423" s="28" t="b">
        <v>1</v>
      </c>
      <c r="G423" s="29">
        <f t="shared" si="20"/>
        <v>0.24007877032230102</v>
      </c>
      <c r="H423" s="5" t="b">
        <f t="shared" si="18"/>
        <v>0</v>
      </c>
      <c r="I423" s="8">
        <v>40</v>
      </c>
      <c r="J423">
        <v>0</v>
      </c>
      <c r="K423">
        <v>31</v>
      </c>
      <c r="L423">
        <v>1809</v>
      </c>
      <c r="M423">
        <v>4</v>
      </c>
      <c r="N423">
        <v>3</v>
      </c>
      <c r="O423">
        <v>66.634099186999407</v>
      </c>
      <c r="P423">
        <v>2</v>
      </c>
      <c r="Q423">
        <v>3</v>
      </c>
      <c r="R423">
        <v>5</v>
      </c>
      <c r="S423" s="10">
        <v>73.599999999999994</v>
      </c>
      <c r="T423" s="8">
        <v>-1.2437414357759999</v>
      </c>
      <c r="U423">
        <v>-1.00517281761849</v>
      </c>
      <c r="V423">
        <v>0.51908026979067101</v>
      </c>
      <c r="W423">
        <v>0.362193170405891</v>
      </c>
      <c r="X423">
        <v>-0.29113306284374801</v>
      </c>
      <c r="Y423">
        <v>-1.13192030619081E-2</v>
      </c>
      <c r="Z423">
        <v>0.55608092775755902</v>
      </c>
      <c r="AA423">
        <v>-0.70092886045385905</v>
      </c>
      <c r="AB423">
        <v>-4.5418899975194001E-2</v>
      </c>
      <c r="AC423">
        <v>1.42236659638262</v>
      </c>
      <c r="AD423" s="10">
        <v>-0.23680823716746699</v>
      </c>
      <c r="AE423" s="8">
        <v>0</v>
      </c>
      <c r="AF423">
        <v>0</v>
      </c>
      <c r="AG423">
        <v>0</v>
      </c>
      <c r="AH423">
        <v>0</v>
      </c>
      <c r="AI423">
        <v>0</v>
      </c>
      <c r="AJ423">
        <v>0</v>
      </c>
      <c r="AK423">
        <v>0</v>
      </c>
      <c r="AL423">
        <v>0</v>
      </c>
      <c r="AM423">
        <v>0</v>
      </c>
      <c r="AN423">
        <v>0</v>
      </c>
      <c r="AO423">
        <v>0</v>
      </c>
      <c r="AP423">
        <v>0</v>
      </c>
      <c r="AQ423">
        <v>0</v>
      </c>
      <c r="AR423">
        <v>0</v>
      </c>
      <c r="AS423">
        <v>0</v>
      </c>
      <c r="AT423">
        <v>0</v>
      </c>
      <c r="AU423">
        <v>0</v>
      </c>
      <c r="AV423">
        <v>1</v>
      </c>
      <c r="AW423">
        <v>0</v>
      </c>
      <c r="AX423">
        <v>0</v>
      </c>
      <c r="AY423">
        <v>1</v>
      </c>
      <c r="AZ423">
        <v>0</v>
      </c>
      <c r="BA423">
        <v>1</v>
      </c>
      <c r="BB423">
        <v>0</v>
      </c>
      <c r="BC423">
        <v>0</v>
      </c>
      <c r="BD423">
        <v>1</v>
      </c>
      <c r="BE423">
        <v>0</v>
      </c>
      <c r="BF423">
        <v>1</v>
      </c>
      <c r="BG423">
        <v>0</v>
      </c>
      <c r="BH423">
        <v>0</v>
      </c>
      <c r="BI423">
        <v>0</v>
      </c>
      <c r="BJ423">
        <v>0</v>
      </c>
      <c r="BK423">
        <v>0</v>
      </c>
      <c r="BL423">
        <v>1</v>
      </c>
      <c r="BM423">
        <v>1</v>
      </c>
      <c r="BN423">
        <v>0</v>
      </c>
      <c r="BO423">
        <v>0</v>
      </c>
      <c r="BP423">
        <v>0</v>
      </c>
      <c r="BQ423">
        <v>0</v>
      </c>
      <c r="BR423">
        <v>1</v>
      </c>
      <c r="BS423">
        <v>0</v>
      </c>
      <c r="BT423" s="10">
        <v>0</v>
      </c>
      <c r="BU423">
        <v>-4.2648743800000002</v>
      </c>
      <c r="BV423">
        <v>0.17994256</v>
      </c>
      <c r="BW423">
        <v>2.5512239999999999E-2</v>
      </c>
      <c r="BX423">
        <v>1.7140852600000001</v>
      </c>
      <c r="BY423">
        <v>1.2451467300000001</v>
      </c>
      <c r="BZ423">
        <v>4.38303536</v>
      </c>
      <c r="CA423">
        <v>1.0542348399999999</v>
      </c>
      <c r="CB423">
        <v>2.36271349</v>
      </c>
      <c r="CC423">
        <v>0</v>
      </c>
      <c r="CD423">
        <v>1.26633956</v>
      </c>
      <c r="CE423">
        <v>1.2966537600000001</v>
      </c>
      <c r="CF423">
        <v>-0.34830556000000001</v>
      </c>
      <c r="CG423">
        <v>0.60595251999999999</v>
      </c>
      <c r="CH423">
        <v>-0.27080598</v>
      </c>
      <c r="CI423">
        <v>0.69837139000000004</v>
      </c>
      <c r="CJ423">
        <v>2.3914729999999999E-2</v>
      </c>
      <c r="CK423">
        <v>-0.35324707</v>
      </c>
      <c r="CL423">
        <v>-4.8291489999999999E-2</v>
      </c>
      <c r="CM423">
        <v>0.58076517999999999</v>
      </c>
      <c r="CN423">
        <v>0.72541518999999999</v>
      </c>
      <c r="CO423">
        <v>-0.20022939000000001</v>
      </c>
      <c r="CP423">
        <v>-0.43475793000000001</v>
      </c>
      <c r="CQ423">
        <v>0.34422587999999998</v>
      </c>
      <c r="CR423">
        <v>-0.48495226000000002</v>
      </c>
      <c r="CS423">
        <v>0.18250256000000001</v>
      </c>
      <c r="CT423">
        <v>-0.16623276000000001</v>
      </c>
      <c r="CU423">
        <v>-9.4743999999999995E-2</v>
      </c>
      <c r="CV423">
        <v>-1.1689752</v>
      </c>
      <c r="CW423">
        <v>-0.52188942000000005</v>
      </c>
      <c r="CX423">
        <v>0.65815442999999996</v>
      </c>
      <c r="CY423">
        <v>9.3649330000000003E-2</v>
      </c>
      <c r="CZ423">
        <v>-0.16819777</v>
      </c>
      <c r="DA423">
        <v>-0.25450494000000001</v>
      </c>
      <c r="DB423">
        <v>0.25513289</v>
      </c>
      <c r="DC423">
        <v>2.5920289999999999E-2</v>
      </c>
      <c r="DD423">
        <v>-2.5292350000000002E-2</v>
      </c>
      <c r="DE423">
        <v>0.26950531</v>
      </c>
      <c r="DF423">
        <v>-0.26887736000000001</v>
      </c>
      <c r="DG423">
        <v>0.1029841</v>
      </c>
      <c r="DH423">
        <v>-0.10235616</v>
      </c>
      <c r="DI423">
        <v>-0.19042195000000001</v>
      </c>
      <c r="DJ423">
        <v>7.7531719999999998E-2</v>
      </c>
      <c r="DK423">
        <v>-0.19522661999999999</v>
      </c>
      <c r="DL423">
        <v>-0.13095082</v>
      </c>
      <c r="DM423">
        <v>-6.0513240000000003E-2</v>
      </c>
      <c r="DN423">
        <v>0.50020885000000004</v>
      </c>
      <c r="DO423">
        <v>0.35778246000000002</v>
      </c>
      <c r="DP423">
        <v>-0.64273818000000005</v>
      </c>
      <c r="DQ423">
        <v>0.94671483000000001</v>
      </c>
      <c r="DR423">
        <v>-0.66113116000000005</v>
      </c>
      <c r="DS423">
        <v>7.7932630000000003E-2</v>
      </c>
      <c r="DT423">
        <v>-0.79014932000000004</v>
      </c>
      <c r="DU423">
        <v>1.3610861400000001</v>
      </c>
      <c r="DV423" s="10">
        <v>-0.64824150000000003</v>
      </c>
      <c r="DW423" s="8" t="s">
        <v>2333</v>
      </c>
      <c r="DX423" t="s">
        <v>2334</v>
      </c>
      <c r="DY423" s="10" t="s">
        <v>963</v>
      </c>
      <c r="DZ423" s="20">
        <v>36181</v>
      </c>
      <c r="EA423" s="21">
        <v>38575</v>
      </c>
      <c r="EB423" t="s">
        <v>2335</v>
      </c>
      <c r="EC423" s="22">
        <v>45419</v>
      </c>
      <c r="ED423" t="b">
        <f t="shared" si="19"/>
        <v>0</v>
      </c>
    </row>
    <row r="424" spans="1:134" x14ac:dyDescent="0.2">
      <c r="A424" s="8" t="s">
        <v>2336</v>
      </c>
      <c r="B424" s="8" t="s">
        <v>127</v>
      </c>
      <c r="C424" s="8" t="s">
        <v>154</v>
      </c>
      <c r="D424" s="2" t="s">
        <v>2337</v>
      </c>
      <c r="E424" s="4">
        <v>0.63260891359840099</v>
      </c>
      <c r="F424" s="28" t="b">
        <v>1</v>
      </c>
      <c r="G424" s="29">
        <f t="shared" si="20"/>
        <v>2.7009249261526907E-5</v>
      </c>
      <c r="H424" s="5" t="b">
        <f t="shared" si="18"/>
        <v>0</v>
      </c>
      <c r="I424" s="8">
        <v>59</v>
      </c>
      <c r="J424">
        <v>1</v>
      </c>
      <c r="K424">
        <v>38</v>
      </c>
      <c r="L424">
        <v>1099</v>
      </c>
      <c r="M424">
        <v>0</v>
      </c>
      <c r="N424">
        <v>2</v>
      </c>
      <c r="O424">
        <v>27.9711234658675</v>
      </c>
      <c r="P424">
        <v>1</v>
      </c>
      <c r="Q424">
        <v>4</v>
      </c>
      <c r="R424">
        <v>4</v>
      </c>
      <c r="S424" s="10">
        <v>67.599999999999994</v>
      </c>
      <c r="T424" s="8">
        <v>0.54108388746750802</v>
      </c>
      <c r="U424">
        <v>7.5957643648752104E-3</v>
      </c>
      <c r="V424">
        <v>1.4235138450326601</v>
      </c>
      <c r="W424">
        <v>-0.46549041313482498</v>
      </c>
      <c r="X424">
        <v>-1.5638459058765199</v>
      </c>
      <c r="Y424">
        <v>-0.70788554533318204</v>
      </c>
      <c r="Z424">
        <v>-0.774338954912137</v>
      </c>
      <c r="AA424">
        <v>-1.4107302381286499</v>
      </c>
      <c r="AB424">
        <v>0.68128349962791002</v>
      </c>
      <c r="AC424">
        <v>0.71996333890972197</v>
      </c>
      <c r="AD424" s="10">
        <v>-1.5314318572173899</v>
      </c>
      <c r="AE424" s="8">
        <v>0</v>
      </c>
      <c r="AF424">
        <v>0</v>
      </c>
      <c r="AG424">
        <v>0</v>
      </c>
      <c r="AH424">
        <v>0</v>
      </c>
      <c r="AI424">
        <v>0</v>
      </c>
      <c r="AJ424">
        <v>1</v>
      </c>
      <c r="AK424">
        <v>0</v>
      </c>
      <c r="AL424">
        <v>0</v>
      </c>
      <c r="AM424">
        <v>0</v>
      </c>
      <c r="AN424">
        <v>0</v>
      </c>
      <c r="AO424">
        <v>0</v>
      </c>
      <c r="AP424">
        <v>0</v>
      </c>
      <c r="AQ424">
        <v>0</v>
      </c>
      <c r="AR424">
        <v>0</v>
      </c>
      <c r="AS424">
        <v>0</v>
      </c>
      <c r="AT424">
        <v>0</v>
      </c>
      <c r="AU424">
        <v>0</v>
      </c>
      <c r="AV424">
        <v>0</v>
      </c>
      <c r="AW424">
        <v>0</v>
      </c>
      <c r="AX424">
        <v>0</v>
      </c>
      <c r="AY424">
        <v>0</v>
      </c>
      <c r="AZ424">
        <v>1</v>
      </c>
      <c r="BA424">
        <v>1</v>
      </c>
      <c r="BB424">
        <v>0</v>
      </c>
      <c r="BC424">
        <v>1</v>
      </c>
      <c r="BD424">
        <v>0</v>
      </c>
      <c r="BE424">
        <v>0</v>
      </c>
      <c r="BF424">
        <v>1</v>
      </c>
      <c r="BG424">
        <v>0</v>
      </c>
      <c r="BH424">
        <v>0</v>
      </c>
      <c r="BI424">
        <v>0</v>
      </c>
      <c r="BJ424">
        <v>0</v>
      </c>
      <c r="BK424">
        <v>1</v>
      </c>
      <c r="BL424">
        <v>0</v>
      </c>
      <c r="BM424">
        <v>0</v>
      </c>
      <c r="BN424">
        <v>0</v>
      </c>
      <c r="BO424">
        <v>0</v>
      </c>
      <c r="BP424">
        <v>1</v>
      </c>
      <c r="BQ424">
        <v>0</v>
      </c>
      <c r="BR424">
        <v>1</v>
      </c>
      <c r="BS424">
        <v>0</v>
      </c>
      <c r="BT424" s="10">
        <v>0</v>
      </c>
      <c r="BU424">
        <v>-4.2648743800000002</v>
      </c>
      <c r="BV424">
        <v>0.17994256</v>
      </c>
      <c r="BW424">
        <v>2.5512239999999999E-2</v>
      </c>
      <c r="BX424">
        <v>1.7140852600000001</v>
      </c>
      <c r="BY424">
        <v>1.2451467300000001</v>
      </c>
      <c r="BZ424">
        <v>4.38303536</v>
      </c>
      <c r="CA424">
        <v>1.0542348399999999</v>
      </c>
      <c r="CB424">
        <v>2.36271349</v>
      </c>
      <c r="CC424">
        <v>0</v>
      </c>
      <c r="CD424">
        <v>1.26633956</v>
      </c>
      <c r="CE424">
        <v>1.2966537600000001</v>
      </c>
      <c r="CF424">
        <v>-0.34830556000000001</v>
      </c>
      <c r="CG424">
        <v>0.60595251999999999</v>
      </c>
      <c r="CH424">
        <v>-0.27080598</v>
      </c>
      <c r="CI424">
        <v>0.69837139000000004</v>
      </c>
      <c r="CJ424">
        <v>2.3914729999999999E-2</v>
      </c>
      <c r="CK424">
        <v>-0.35324707</v>
      </c>
      <c r="CL424">
        <v>-4.8291489999999999E-2</v>
      </c>
      <c r="CM424">
        <v>0.58076517999999999</v>
      </c>
      <c r="CN424">
        <v>0.72541518999999999</v>
      </c>
      <c r="CO424">
        <v>-0.20022939000000001</v>
      </c>
      <c r="CP424">
        <v>-0.43475793000000001</v>
      </c>
      <c r="CQ424">
        <v>0.34422587999999998</v>
      </c>
      <c r="CR424">
        <v>-0.48495226000000002</v>
      </c>
      <c r="CS424">
        <v>0.18250256000000001</v>
      </c>
      <c r="CT424">
        <v>-0.16623276000000001</v>
      </c>
      <c r="CU424">
        <v>-9.4743999999999995E-2</v>
      </c>
      <c r="CV424">
        <v>-1.1689752</v>
      </c>
      <c r="CW424">
        <v>-0.52188942000000005</v>
      </c>
      <c r="CX424">
        <v>0.65815442999999996</v>
      </c>
      <c r="CY424">
        <v>9.3649330000000003E-2</v>
      </c>
      <c r="CZ424">
        <v>-0.16819777</v>
      </c>
      <c r="DA424">
        <v>-0.25450494000000001</v>
      </c>
      <c r="DB424">
        <v>0.25513289</v>
      </c>
      <c r="DC424">
        <v>2.5920289999999999E-2</v>
      </c>
      <c r="DD424">
        <v>-2.5292350000000002E-2</v>
      </c>
      <c r="DE424">
        <v>0.26950531</v>
      </c>
      <c r="DF424">
        <v>-0.26887736000000001</v>
      </c>
      <c r="DG424">
        <v>0.1029841</v>
      </c>
      <c r="DH424">
        <v>-0.10235616</v>
      </c>
      <c r="DI424">
        <v>-0.19042195000000001</v>
      </c>
      <c r="DJ424">
        <v>7.7531719999999998E-2</v>
      </c>
      <c r="DK424">
        <v>-0.19522661999999999</v>
      </c>
      <c r="DL424">
        <v>-0.13095082</v>
      </c>
      <c r="DM424">
        <v>-6.0513240000000003E-2</v>
      </c>
      <c r="DN424">
        <v>0.50020885000000004</v>
      </c>
      <c r="DO424">
        <v>0.35778246000000002</v>
      </c>
      <c r="DP424">
        <v>-0.64273818000000005</v>
      </c>
      <c r="DQ424">
        <v>0.94671483000000001</v>
      </c>
      <c r="DR424">
        <v>-0.66113116000000005</v>
      </c>
      <c r="DS424">
        <v>7.7932630000000003E-2</v>
      </c>
      <c r="DT424">
        <v>-0.79014932000000004</v>
      </c>
      <c r="DU424">
        <v>1.3610861400000001</v>
      </c>
      <c r="DV424" s="10">
        <v>-0.64824150000000003</v>
      </c>
      <c r="DW424" s="8" t="s">
        <v>2338</v>
      </c>
      <c r="DX424" t="s">
        <v>2339</v>
      </c>
      <c r="DY424" s="10" t="s">
        <v>854</v>
      </c>
      <c r="DZ424" s="20">
        <v>36921</v>
      </c>
      <c r="EA424" s="21">
        <v>38432</v>
      </c>
      <c r="EB424" t="s">
        <v>2340</v>
      </c>
      <c r="EC424" s="22">
        <v>43929</v>
      </c>
      <c r="ED424" t="b">
        <f t="shared" si="19"/>
        <v>0</v>
      </c>
    </row>
    <row r="425" spans="1:134" x14ac:dyDescent="0.2">
      <c r="A425" s="8" t="s">
        <v>2341</v>
      </c>
      <c r="B425" s="8" t="s">
        <v>127</v>
      </c>
      <c r="C425" s="8" t="s">
        <v>245</v>
      </c>
      <c r="D425" s="2" t="s">
        <v>2342</v>
      </c>
      <c r="E425" s="4">
        <v>0.55292049754067196</v>
      </c>
      <c r="F425" s="28" t="b">
        <v>0</v>
      </c>
      <c r="G425" s="29">
        <f t="shared" si="20"/>
        <v>0.54706552142139242</v>
      </c>
      <c r="H425" s="5" t="b">
        <f t="shared" si="18"/>
        <v>1</v>
      </c>
      <c r="I425" s="8">
        <v>51</v>
      </c>
      <c r="J425">
        <v>3</v>
      </c>
      <c r="K425">
        <v>24</v>
      </c>
      <c r="L425">
        <v>835</v>
      </c>
      <c r="M425">
        <v>6</v>
      </c>
      <c r="N425">
        <v>5</v>
      </c>
      <c r="O425">
        <v>43.835248770336399</v>
      </c>
      <c r="P425">
        <v>3</v>
      </c>
      <c r="Q425">
        <v>2</v>
      </c>
      <c r="R425">
        <v>5</v>
      </c>
      <c r="S425" s="10">
        <v>80.3</v>
      </c>
      <c r="T425" s="8">
        <v>-0.21042151179292001</v>
      </c>
      <c r="U425">
        <v>2.03313292833161</v>
      </c>
      <c r="V425">
        <v>-0.38535330545132002</v>
      </c>
      <c r="W425">
        <v>-0.77324881602883899</v>
      </c>
      <c r="X425">
        <v>0.34522335867264098</v>
      </c>
      <c r="Y425">
        <v>1.38181348148064</v>
      </c>
      <c r="Z425">
        <v>-0.22844337050441499</v>
      </c>
      <c r="AA425">
        <v>8.8725172209350497E-3</v>
      </c>
      <c r="AB425">
        <v>-0.772121299578298</v>
      </c>
      <c r="AC425">
        <v>1.42236659638262</v>
      </c>
      <c r="AD425" s="10">
        <v>1.2088548052216099</v>
      </c>
      <c r="AE425" s="8">
        <v>0</v>
      </c>
      <c r="AF425">
        <v>0</v>
      </c>
      <c r="AG425">
        <v>0</v>
      </c>
      <c r="AH425">
        <v>0</v>
      </c>
      <c r="AI425">
        <v>0</v>
      </c>
      <c r="AJ425">
        <v>0</v>
      </c>
      <c r="AK425">
        <v>0</v>
      </c>
      <c r="AL425">
        <v>0</v>
      </c>
      <c r="AM425">
        <v>0</v>
      </c>
      <c r="AN425">
        <v>0</v>
      </c>
      <c r="AO425">
        <v>0</v>
      </c>
      <c r="AP425">
        <v>0</v>
      </c>
      <c r="AQ425">
        <v>0</v>
      </c>
      <c r="AR425">
        <v>0</v>
      </c>
      <c r="AS425">
        <v>0</v>
      </c>
      <c r="AT425">
        <v>0</v>
      </c>
      <c r="AU425">
        <v>0</v>
      </c>
      <c r="AV425">
        <v>1</v>
      </c>
      <c r="AW425">
        <v>0</v>
      </c>
      <c r="AX425">
        <v>0</v>
      </c>
      <c r="AY425">
        <v>1</v>
      </c>
      <c r="AZ425">
        <v>0</v>
      </c>
      <c r="BA425">
        <v>1</v>
      </c>
      <c r="BB425">
        <v>0</v>
      </c>
      <c r="BC425">
        <v>1</v>
      </c>
      <c r="BD425">
        <v>0</v>
      </c>
      <c r="BE425">
        <v>1</v>
      </c>
      <c r="BF425">
        <v>0</v>
      </c>
      <c r="BG425">
        <v>0</v>
      </c>
      <c r="BH425">
        <v>1</v>
      </c>
      <c r="BI425">
        <v>0</v>
      </c>
      <c r="BJ425">
        <v>0</v>
      </c>
      <c r="BK425">
        <v>0</v>
      </c>
      <c r="BL425">
        <v>0</v>
      </c>
      <c r="BM425">
        <v>0</v>
      </c>
      <c r="BN425">
        <v>0</v>
      </c>
      <c r="BO425">
        <v>1</v>
      </c>
      <c r="BP425">
        <v>0</v>
      </c>
      <c r="BQ425">
        <v>0</v>
      </c>
      <c r="BR425">
        <v>0</v>
      </c>
      <c r="BS425">
        <v>1</v>
      </c>
      <c r="BT425" s="10">
        <v>0</v>
      </c>
      <c r="BU425">
        <v>-4.2648743800000002</v>
      </c>
      <c r="BV425">
        <v>0.17994256</v>
      </c>
      <c r="BW425">
        <v>2.5512239999999999E-2</v>
      </c>
      <c r="BX425">
        <v>1.7140852600000001</v>
      </c>
      <c r="BY425">
        <v>1.2451467300000001</v>
      </c>
      <c r="BZ425">
        <v>4.38303536</v>
      </c>
      <c r="CA425">
        <v>1.0542348399999999</v>
      </c>
      <c r="CB425">
        <v>2.36271349</v>
      </c>
      <c r="CC425">
        <v>0</v>
      </c>
      <c r="CD425">
        <v>1.26633956</v>
      </c>
      <c r="CE425">
        <v>1.2966537600000001</v>
      </c>
      <c r="CF425">
        <v>-0.34830556000000001</v>
      </c>
      <c r="CG425">
        <v>0.60595251999999999</v>
      </c>
      <c r="CH425">
        <v>-0.27080598</v>
      </c>
      <c r="CI425">
        <v>0.69837139000000004</v>
      </c>
      <c r="CJ425">
        <v>2.3914729999999999E-2</v>
      </c>
      <c r="CK425">
        <v>-0.35324707</v>
      </c>
      <c r="CL425">
        <v>-4.8291489999999999E-2</v>
      </c>
      <c r="CM425">
        <v>0.58076517999999999</v>
      </c>
      <c r="CN425">
        <v>0.72541518999999999</v>
      </c>
      <c r="CO425">
        <v>-0.20022939000000001</v>
      </c>
      <c r="CP425">
        <v>-0.43475793000000001</v>
      </c>
      <c r="CQ425">
        <v>0.34422587999999998</v>
      </c>
      <c r="CR425">
        <v>-0.48495226000000002</v>
      </c>
      <c r="CS425">
        <v>0.18250256000000001</v>
      </c>
      <c r="CT425">
        <v>-0.16623276000000001</v>
      </c>
      <c r="CU425">
        <v>-9.4743999999999995E-2</v>
      </c>
      <c r="CV425">
        <v>-1.1689752</v>
      </c>
      <c r="CW425">
        <v>-0.52188942000000005</v>
      </c>
      <c r="CX425">
        <v>0.65815442999999996</v>
      </c>
      <c r="CY425">
        <v>9.3649330000000003E-2</v>
      </c>
      <c r="CZ425">
        <v>-0.16819777</v>
      </c>
      <c r="DA425">
        <v>-0.25450494000000001</v>
      </c>
      <c r="DB425">
        <v>0.25513289</v>
      </c>
      <c r="DC425">
        <v>2.5920289999999999E-2</v>
      </c>
      <c r="DD425">
        <v>-2.5292350000000002E-2</v>
      </c>
      <c r="DE425">
        <v>0.26950531</v>
      </c>
      <c r="DF425">
        <v>-0.26887736000000001</v>
      </c>
      <c r="DG425">
        <v>0.1029841</v>
      </c>
      <c r="DH425">
        <v>-0.10235616</v>
      </c>
      <c r="DI425">
        <v>-0.19042195000000001</v>
      </c>
      <c r="DJ425">
        <v>7.7531719999999998E-2</v>
      </c>
      <c r="DK425">
        <v>-0.19522661999999999</v>
      </c>
      <c r="DL425">
        <v>-0.13095082</v>
      </c>
      <c r="DM425">
        <v>-6.0513240000000003E-2</v>
      </c>
      <c r="DN425">
        <v>0.50020885000000004</v>
      </c>
      <c r="DO425">
        <v>0.35778246000000002</v>
      </c>
      <c r="DP425">
        <v>-0.64273818000000005</v>
      </c>
      <c r="DQ425">
        <v>0.94671483000000001</v>
      </c>
      <c r="DR425">
        <v>-0.66113116000000005</v>
      </c>
      <c r="DS425">
        <v>7.7932630000000003E-2</v>
      </c>
      <c r="DT425">
        <v>-0.79014932000000004</v>
      </c>
      <c r="DU425">
        <v>1.3610861400000001</v>
      </c>
      <c r="DV425" s="10">
        <v>-0.64824150000000003</v>
      </c>
      <c r="DW425" s="8" t="s">
        <v>2343</v>
      </c>
      <c r="DX425" t="s">
        <v>2344</v>
      </c>
      <c r="DY425" s="10" t="s">
        <v>1345</v>
      </c>
      <c r="DZ425" s="20">
        <v>35264</v>
      </c>
      <c r="EA425" s="21">
        <v>39211</v>
      </c>
      <c r="EB425" t="s">
        <v>2345</v>
      </c>
      <c r="EC425" s="22">
        <v>44307</v>
      </c>
      <c r="ED425" t="b">
        <f t="shared" si="19"/>
        <v>0</v>
      </c>
    </row>
    <row r="426" spans="1:134" x14ac:dyDescent="0.2">
      <c r="A426" s="8" t="s">
        <v>2346</v>
      </c>
      <c r="B426" s="8" t="s">
        <v>127</v>
      </c>
      <c r="C426" s="8" t="s">
        <v>399</v>
      </c>
      <c r="D426" s="2" t="s">
        <v>2347</v>
      </c>
      <c r="E426" s="4">
        <v>0.46740700377685601</v>
      </c>
      <c r="F426" s="28" t="b">
        <v>0</v>
      </c>
      <c r="G426" s="29">
        <f t="shared" si="20"/>
        <v>3.2002667365155186E-4</v>
      </c>
      <c r="H426" s="5" t="b">
        <f t="shared" si="18"/>
        <v>0</v>
      </c>
      <c r="I426" s="8">
        <v>62</v>
      </c>
      <c r="J426">
        <v>0</v>
      </c>
      <c r="K426">
        <v>17</v>
      </c>
      <c r="L426">
        <v>125</v>
      </c>
      <c r="M426">
        <v>4</v>
      </c>
      <c r="N426">
        <v>4</v>
      </c>
      <c r="O426">
        <v>96.828501888428207</v>
      </c>
      <c r="P426">
        <v>4</v>
      </c>
      <c r="Q426">
        <v>3</v>
      </c>
      <c r="R426">
        <v>1</v>
      </c>
      <c r="S426" s="10">
        <v>67.400000000000006</v>
      </c>
      <c r="T426" s="8">
        <v>0.82289841219016902</v>
      </c>
      <c r="U426">
        <v>-1.00517281761849</v>
      </c>
      <c r="V426">
        <v>-1.2897868806933099</v>
      </c>
      <c r="W426">
        <v>-1.6009323995695499</v>
      </c>
      <c r="X426">
        <v>-0.29113306284374801</v>
      </c>
      <c r="Y426">
        <v>0.68524713920936597</v>
      </c>
      <c r="Z426">
        <v>1.5950913233635</v>
      </c>
      <c r="AA426">
        <v>0.71867389489572897</v>
      </c>
      <c r="AB426">
        <v>-4.5418899975194001E-2</v>
      </c>
      <c r="AC426">
        <v>-1.38724643350897</v>
      </c>
      <c r="AD426" s="10">
        <v>-1.5745859778857101</v>
      </c>
      <c r="AE426" s="8">
        <v>0</v>
      </c>
      <c r="AF426">
        <v>0</v>
      </c>
      <c r="AG426">
        <v>0</v>
      </c>
      <c r="AH426">
        <v>0</v>
      </c>
      <c r="AI426">
        <v>0</v>
      </c>
      <c r="AJ426">
        <v>0</v>
      </c>
      <c r="AK426">
        <v>0</v>
      </c>
      <c r="AL426">
        <v>0</v>
      </c>
      <c r="AM426">
        <v>0</v>
      </c>
      <c r="AN426">
        <v>0</v>
      </c>
      <c r="AO426">
        <v>0</v>
      </c>
      <c r="AP426">
        <v>0</v>
      </c>
      <c r="AQ426">
        <v>0</v>
      </c>
      <c r="AR426">
        <v>0</v>
      </c>
      <c r="AS426">
        <v>0</v>
      </c>
      <c r="AT426">
        <v>0</v>
      </c>
      <c r="AU426">
        <v>1</v>
      </c>
      <c r="AV426">
        <v>0</v>
      </c>
      <c r="AW426">
        <v>0</v>
      </c>
      <c r="AX426">
        <v>0</v>
      </c>
      <c r="AY426">
        <v>1</v>
      </c>
      <c r="AZ426">
        <v>0</v>
      </c>
      <c r="BA426">
        <v>1</v>
      </c>
      <c r="BB426">
        <v>0</v>
      </c>
      <c r="BC426">
        <v>0</v>
      </c>
      <c r="BD426">
        <v>1</v>
      </c>
      <c r="BE426">
        <v>0</v>
      </c>
      <c r="BF426">
        <v>1</v>
      </c>
      <c r="BG426">
        <v>0</v>
      </c>
      <c r="BH426">
        <v>0</v>
      </c>
      <c r="BI426">
        <v>1</v>
      </c>
      <c r="BJ426">
        <v>0</v>
      </c>
      <c r="BK426">
        <v>0</v>
      </c>
      <c r="BL426">
        <v>0</v>
      </c>
      <c r="BM426">
        <v>1</v>
      </c>
      <c r="BN426">
        <v>0</v>
      </c>
      <c r="BO426">
        <v>0</v>
      </c>
      <c r="BP426">
        <v>0</v>
      </c>
      <c r="BQ426">
        <v>0</v>
      </c>
      <c r="BR426">
        <v>0</v>
      </c>
      <c r="BS426">
        <v>0</v>
      </c>
      <c r="BT426" s="10">
        <v>1</v>
      </c>
      <c r="BU426">
        <v>-4.2648743800000002</v>
      </c>
      <c r="BV426">
        <v>0.17994256</v>
      </c>
      <c r="BW426">
        <v>2.5512239999999999E-2</v>
      </c>
      <c r="BX426">
        <v>1.7140852600000001</v>
      </c>
      <c r="BY426">
        <v>1.2451467300000001</v>
      </c>
      <c r="BZ426">
        <v>4.38303536</v>
      </c>
      <c r="CA426">
        <v>1.0542348399999999</v>
      </c>
      <c r="CB426">
        <v>2.36271349</v>
      </c>
      <c r="CC426">
        <v>0</v>
      </c>
      <c r="CD426">
        <v>1.26633956</v>
      </c>
      <c r="CE426">
        <v>1.2966537600000001</v>
      </c>
      <c r="CF426">
        <v>-0.34830556000000001</v>
      </c>
      <c r="CG426">
        <v>0.60595251999999999</v>
      </c>
      <c r="CH426">
        <v>-0.27080598</v>
      </c>
      <c r="CI426">
        <v>0.69837139000000004</v>
      </c>
      <c r="CJ426">
        <v>2.3914729999999999E-2</v>
      </c>
      <c r="CK426">
        <v>-0.35324707</v>
      </c>
      <c r="CL426">
        <v>-4.8291489999999999E-2</v>
      </c>
      <c r="CM426">
        <v>0.58076517999999999</v>
      </c>
      <c r="CN426">
        <v>0.72541518999999999</v>
      </c>
      <c r="CO426">
        <v>-0.20022939000000001</v>
      </c>
      <c r="CP426">
        <v>-0.43475793000000001</v>
      </c>
      <c r="CQ426">
        <v>0.34422587999999998</v>
      </c>
      <c r="CR426">
        <v>-0.48495226000000002</v>
      </c>
      <c r="CS426">
        <v>0.18250256000000001</v>
      </c>
      <c r="CT426">
        <v>-0.16623276000000001</v>
      </c>
      <c r="CU426">
        <v>-9.4743999999999995E-2</v>
      </c>
      <c r="CV426">
        <v>-1.1689752</v>
      </c>
      <c r="CW426">
        <v>-0.52188942000000005</v>
      </c>
      <c r="CX426">
        <v>0.65815442999999996</v>
      </c>
      <c r="CY426">
        <v>9.3649330000000003E-2</v>
      </c>
      <c r="CZ426">
        <v>-0.16819777</v>
      </c>
      <c r="DA426">
        <v>-0.25450494000000001</v>
      </c>
      <c r="DB426">
        <v>0.25513289</v>
      </c>
      <c r="DC426">
        <v>2.5920289999999999E-2</v>
      </c>
      <c r="DD426">
        <v>-2.5292350000000002E-2</v>
      </c>
      <c r="DE426">
        <v>0.26950531</v>
      </c>
      <c r="DF426">
        <v>-0.26887736000000001</v>
      </c>
      <c r="DG426">
        <v>0.1029841</v>
      </c>
      <c r="DH426">
        <v>-0.10235616</v>
      </c>
      <c r="DI426">
        <v>-0.19042195000000001</v>
      </c>
      <c r="DJ426">
        <v>7.7531719999999998E-2</v>
      </c>
      <c r="DK426">
        <v>-0.19522661999999999</v>
      </c>
      <c r="DL426">
        <v>-0.13095082</v>
      </c>
      <c r="DM426">
        <v>-6.0513240000000003E-2</v>
      </c>
      <c r="DN426">
        <v>0.50020885000000004</v>
      </c>
      <c r="DO426">
        <v>0.35778246000000002</v>
      </c>
      <c r="DP426">
        <v>-0.64273818000000005</v>
      </c>
      <c r="DQ426">
        <v>0.94671483000000001</v>
      </c>
      <c r="DR426">
        <v>-0.66113116000000005</v>
      </c>
      <c r="DS426">
        <v>7.7932630000000003E-2</v>
      </c>
      <c r="DT426">
        <v>-0.79014932000000004</v>
      </c>
      <c r="DU426">
        <v>1.3610861400000001</v>
      </c>
      <c r="DV426" s="10">
        <v>-0.64824150000000003</v>
      </c>
      <c r="DW426" s="8" t="s">
        <v>2348</v>
      </c>
      <c r="DX426" t="s">
        <v>2349</v>
      </c>
      <c r="DY426" s="10" t="s">
        <v>757</v>
      </c>
      <c r="DZ426" s="20">
        <v>36682</v>
      </c>
      <c r="EA426" s="21">
        <v>37267</v>
      </c>
      <c r="EB426" t="s">
        <v>2350</v>
      </c>
      <c r="EC426" s="22">
        <v>44301</v>
      </c>
      <c r="ED426" t="b">
        <f t="shared" si="19"/>
        <v>1</v>
      </c>
    </row>
    <row r="427" spans="1:134" x14ac:dyDescent="0.2">
      <c r="A427" s="8" t="s">
        <v>2351</v>
      </c>
      <c r="B427" s="8" t="s">
        <v>127</v>
      </c>
      <c r="C427" s="8" t="s">
        <v>245</v>
      </c>
      <c r="D427" s="2" t="s">
        <v>2352</v>
      </c>
      <c r="E427" s="4">
        <v>0.58533398984531904</v>
      </c>
      <c r="F427" s="28" t="b">
        <v>0</v>
      </c>
      <c r="G427" s="29">
        <f t="shared" si="20"/>
        <v>2.8967677574425242E-3</v>
      </c>
      <c r="H427" s="5" t="b">
        <f t="shared" si="18"/>
        <v>0</v>
      </c>
      <c r="I427" s="8">
        <v>42</v>
      </c>
      <c r="J427">
        <v>1</v>
      </c>
      <c r="K427">
        <v>27</v>
      </c>
      <c r="L427">
        <v>1710</v>
      </c>
      <c r="M427">
        <v>3</v>
      </c>
      <c r="N427">
        <v>1</v>
      </c>
      <c r="O427">
        <v>91.833661589326098</v>
      </c>
      <c r="P427">
        <v>1</v>
      </c>
      <c r="Q427">
        <v>2</v>
      </c>
      <c r="R427">
        <v>3</v>
      </c>
      <c r="S427" s="10">
        <v>73.5</v>
      </c>
      <c r="T427" s="8">
        <v>-1.0558650859609</v>
      </c>
      <c r="U427">
        <v>7.5957643648752104E-3</v>
      </c>
      <c r="V427">
        <v>2.2610839381047498E-3</v>
      </c>
      <c r="W427">
        <v>0.246783769320636</v>
      </c>
      <c r="X427">
        <v>-0.60931127360194304</v>
      </c>
      <c r="Y427">
        <v>-1.4044518876044501</v>
      </c>
      <c r="Z427">
        <v>1.4232153950175801</v>
      </c>
      <c r="AA427">
        <v>-1.4107302381286499</v>
      </c>
      <c r="AB427">
        <v>-0.772121299578298</v>
      </c>
      <c r="AC427">
        <v>1.7560081436822399E-2</v>
      </c>
      <c r="AD427" s="10">
        <v>-0.25838529750163097</v>
      </c>
      <c r="AE427" s="8">
        <v>0</v>
      </c>
      <c r="AF427">
        <v>0</v>
      </c>
      <c r="AG427">
        <v>0</v>
      </c>
      <c r="AH427">
        <v>0</v>
      </c>
      <c r="AI427">
        <v>0</v>
      </c>
      <c r="AJ427">
        <v>0</v>
      </c>
      <c r="AK427">
        <v>0</v>
      </c>
      <c r="AL427">
        <v>0</v>
      </c>
      <c r="AM427">
        <v>0</v>
      </c>
      <c r="AN427">
        <v>0</v>
      </c>
      <c r="AO427">
        <v>0</v>
      </c>
      <c r="AP427">
        <v>0</v>
      </c>
      <c r="AQ427">
        <v>0</v>
      </c>
      <c r="AR427">
        <v>0</v>
      </c>
      <c r="AS427">
        <v>0</v>
      </c>
      <c r="AT427">
        <v>0</v>
      </c>
      <c r="AU427">
        <v>0</v>
      </c>
      <c r="AV427">
        <v>0</v>
      </c>
      <c r="AW427">
        <v>1</v>
      </c>
      <c r="AX427">
        <v>0</v>
      </c>
      <c r="AY427">
        <v>1</v>
      </c>
      <c r="AZ427">
        <v>0</v>
      </c>
      <c r="BA427">
        <v>0</v>
      </c>
      <c r="BB427">
        <v>1</v>
      </c>
      <c r="BC427">
        <v>0</v>
      </c>
      <c r="BD427">
        <v>1</v>
      </c>
      <c r="BE427">
        <v>0</v>
      </c>
      <c r="BF427">
        <v>1</v>
      </c>
      <c r="BG427">
        <v>0</v>
      </c>
      <c r="BH427">
        <v>1</v>
      </c>
      <c r="BI427">
        <v>0</v>
      </c>
      <c r="BJ427">
        <v>0</v>
      </c>
      <c r="BK427">
        <v>0</v>
      </c>
      <c r="BL427">
        <v>0</v>
      </c>
      <c r="BM427">
        <v>1</v>
      </c>
      <c r="BN427">
        <v>0</v>
      </c>
      <c r="BO427">
        <v>0</v>
      </c>
      <c r="BP427">
        <v>0</v>
      </c>
      <c r="BQ427">
        <v>1</v>
      </c>
      <c r="BR427">
        <v>0</v>
      </c>
      <c r="BS427">
        <v>0</v>
      </c>
      <c r="BT427" s="10">
        <v>0</v>
      </c>
      <c r="BU427">
        <v>-4.2648743800000002</v>
      </c>
      <c r="BV427">
        <v>0.17994256</v>
      </c>
      <c r="BW427">
        <v>2.5512239999999999E-2</v>
      </c>
      <c r="BX427">
        <v>1.7140852600000001</v>
      </c>
      <c r="BY427">
        <v>1.2451467300000001</v>
      </c>
      <c r="BZ427">
        <v>4.38303536</v>
      </c>
      <c r="CA427">
        <v>1.0542348399999999</v>
      </c>
      <c r="CB427">
        <v>2.36271349</v>
      </c>
      <c r="CC427">
        <v>0</v>
      </c>
      <c r="CD427">
        <v>1.26633956</v>
      </c>
      <c r="CE427">
        <v>1.2966537600000001</v>
      </c>
      <c r="CF427">
        <v>-0.34830556000000001</v>
      </c>
      <c r="CG427">
        <v>0.60595251999999999</v>
      </c>
      <c r="CH427">
        <v>-0.27080598</v>
      </c>
      <c r="CI427">
        <v>0.69837139000000004</v>
      </c>
      <c r="CJ427">
        <v>2.3914729999999999E-2</v>
      </c>
      <c r="CK427">
        <v>-0.35324707</v>
      </c>
      <c r="CL427">
        <v>-4.8291489999999999E-2</v>
      </c>
      <c r="CM427">
        <v>0.58076517999999999</v>
      </c>
      <c r="CN427">
        <v>0.72541518999999999</v>
      </c>
      <c r="CO427">
        <v>-0.20022939000000001</v>
      </c>
      <c r="CP427">
        <v>-0.43475793000000001</v>
      </c>
      <c r="CQ427">
        <v>0.34422587999999998</v>
      </c>
      <c r="CR427">
        <v>-0.48495226000000002</v>
      </c>
      <c r="CS427">
        <v>0.18250256000000001</v>
      </c>
      <c r="CT427">
        <v>-0.16623276000000001</v>
      </c>
      <c r="CU427">
        <v>-9.4743999999999995E-2</v>
      </c>
      <c r="CV427">
        <v>-1.1689752</v>
      </c>
      <c r="CW427">
        <v>-0.52188942000000005</v>
      </c>
      <c r="CX427">
        <v>0.65815442999999996</v>
      </c>
      <c r="CY427">
        <v>9.3649330000000003E-2</v>
      </c>
      <c r="CZ427">
        <v>-0.16819777</v>
      </c>
      <c r="DA427">
        <v>-0.25450494000000001</v>
      </c>
      <c r="DB427">
        <v>0.25513289</v>
      </c>
      <c r="DC427">
        <v>2.5920289999999999E-2</v>
      </c>
      <c r="DD427">
        <v>-2.5292350000000002E-2</v>
      </c>
      <c r="DE427">
        <v>0.26950531</v>
      </c>
      <c r="DF427">
        <v>-0.26887736000000001</v>
      </c>
      <c r="DG427">
        <v>0.1029841</v>
      </c>
      <c r="DH427">
        <v>-0.10235616</v>
      </c>
      <c r="DI427">
        <v>-0.19042195000000001</v>
      </c>
      <c r="DJ427">
        <v>7.7531719999999998E-2</v>
      </c>
      <c r="DK427">
        <v>-0.19522661999999999</v>
      </c>
      <c r="DL427">
        <v>-0.13095082</v>
      </c>
      <c r="DM427">
        <v>-6.0513240000000003E-2</v>
      </c>
      <c r="DN427">
        <v>0.50020885000000004</v>
      </c>
      <c r="DO427">
        <v>0.35778246000000002</v>
      </c>
      <c r="DP427">
        <v>-0.64273818000000005</v>
      </c>
      <c r="DQ427">
        <v>0.94671483000000001</v>
      </c>
      <c r="DR427">
        <v>-0.66113116000000005</v>
      </c>
      <c r="DS427">
        <v>7.7932630000000003E-2</v>
      </c>
      <c r="DT427">
        <v>-0.79014932000000004</v>
      </c>
      <c r="DU427">
        <v>1.3610861400000001</v>
      </c>
      <c r="DV427" s="10">
        <v>-0.64824150000000003</v>
      </c>
      <c r="DW427" s="8" t="s">
        <v>2353</v>
      </c>
      <c r="DX427" t="s">
        <v>2354</v>
      </c>
      <c r="DY427" s="10" t="s">
        <v>2289</v>
      </c>
      <c r="DZ427" s="20">
        <v>34626</v>
      </c>
      <c r="EA427" s="21">
        <v>37878</v>
      </c>
      <c r="EB427" t="s">
        <v>2355</v>
      </c>
      <c r="EC427" s="22">
        <v>44972</v>
      </c>
      <c r="ED427" t="b">
        <f t="shared" si="19"/>
        <v>1</v>
      </c>
    </row>
    <row r="428" spans="1:134" x14ac:dyDescent="0.2">
      <c r="A428" s="8" t="s">
        <v>2356</v>
      </c>
      <c r="B428" s="8" t="s">
        <v>168</v>
      </c>
      <c r="C428" s="8" t="s">
        <v>188</v>
      </c>
      <c r="D428" s="2" t="s">
        <v>2357</v>
      </c>
      <c r="E428" s="4">
        <v>0.60418180685412104</v>
      </c>
      <c r="F428" s="28" t="b">
        <v>1</v>
      </c>
      <c r="G428" s="29">
        <f t="shared" si="20"/>
        <v>7.7449652749003236E-6</v>
      </c>
      <c r="H428" s="5" t="b">
        <f t="shared" si="18"/>
        <v>0</v>
      </c>
      <c r="I428" s="8">
        <v>59</v>
      </c>
      <c r="J428">
        <v>2</v>
      </c>
      <c r="K428">
        <v>30</v>
      </c>
      <c r="L428">
        <v>433</v>
      </c>
      <c r="M428">
        <v>1</v>
      </c>
      <c r="N428">
        <v>2</v>
      </c>
      <c r="O428">
        <v>52.9492367603942</v>
      </c>
      <c r="P428">
        <v>5</v>
      </c>
      <c r="Q428">
        <v>4</v>
      </c>
      <c r="R428">
        <v>3</v>
      </c>
      <c r="S428" s="10">
        <v>77.2</v>
      </c>
      <c r="T428" s="8">
        <v>0.54108388746750802</v>
      </c>
      <c r="U428">
        <v>1.0203643463482399</v>
      </c>
      <c r="V428">
        <v>0.38987547332752898</v>
      </c>
      <c r="W428">
        <v>-1.2418809295265401</v>
      </c>
      <c r="X428">
        <v>-1.2456676951183301</v>
      </c>
      <c r="Y428">
        <v>-0.70788554533318204</v>
      </c>
      <c r="Z428">
        <v>8.5175294542060395E-2</v>
      </c>
      <c r="AA428">
        <v>1.4284752725705201</v>
      </c>
      <c r="AB428">
        <v>0.68128349962791002</v>
      </c>
      <c r="AC428">
        <v>1.7560081436822399E-2</v>
      </c>
      <c r="AD428" s="10">
        <v>0.53996593486248801</v>
      </c>
      <c r="AE428" s="8">
        <v>0</v>
      </c>
      <c r="AF428">
        <v>0</v>
      </c>
      <c r="AG428">
        <v>0</v>
      </c>
      <c r="AH428">
        <v>0</v>
      </c>
      <c r="AI428">
        <v>0</v>
      </c>
      <c r="AJ428">
        <v>0</v>
      </c>
      <c r="AK428">
        <v>0</v>
      </c>
      <c r="AL428">
        <v>0</v>
      </c>
      <c r="AM428">
        <v>0</v>
      </c>
      <c r="AN428">
        <v>0</v>
      </c>
      <c r="AO428">
        <v>0</v>
      </c>
      <c r="AP428">
        <v>0</v>
      </c>
      <c r="AQ428">
        <v>0</v>
      </c>
      <c r="AR428">
        <v>0</v>
      </c>
      <c r="AS428">
        <v>1</v>
      </c>
      <c r="AT428">
        <v>0</v>
      </c>
      <c r="AU428">
        <v>0</v>
      </c>
      <c r="AV428">
        <v>0</v>
      </c>
      <c r="AW428">
        <v>0</v>
      </c>
      <c r="AX428">
        <v>0</v>
      </c>
      <c r="AY428">
        <v>1</v>
      </c>
      <c r="AZ428">
        <v>0</v>
      </c>
      <c r="BA428">
        <v>0</v>
      </c>
      <c r="BB428">
        <v>1</v>
      </c>
      <c r="BC428">
        <v>0</v>
      </c>
      <c r="BD428">
        <v>1</v>
      </c>
      <c r="BE428">
        <v>0</v>
      </c>
      <c r="BF428">
        <v>1</v>
      </c>
      <c r="BG428">
        <v>0</v>
      </c>
      <c r="BH428">
        <v>0</v>
      </c>
      <c r="BI428">
        <v>0</v>
      </c>
      <c r="BJ428">
        <v>1</v>
      </c>
      <c r="BK428">
        <v>0</v>
      </c>
      <c r="BL428">
        <v>0</v>
      </c>
      <c r="BM428">
        <v>0</v>
      </c>
      <c r="BN428">
        <v>1</v>
      </c>
      <c r="BO428">
        <v>0</v>
      </c>
      <c r="BP428">
        <v>0</v>
      </c>
      <c r="BQ428">
        <v>1</v>
      </c>
      <c r="BR428">
        <v>0</v>
      </c>
      <c r="BS428">
        <v>0</v>
      </c>
      <c r="BT428" s="10">
        <v>0</v>
      </c>
      <c r="BU428">
        <v>-4.2648743800000002</v>
      </c>
      <c r="BV428">
        <v>0.17994256</v>
      </c>
      <c r="BW428">
        <v>2.5512239999999999E-2</v>
      </c>
      <c r="BX428">
        <v>1.7140852600000001</v>
      </c>
      <c r="BY428">
        <v>1.2451467300000001</v>
      </c>
      <c r="BZ428">
        <v>4.38303536</v>
      </c>
      <c r="CA428">
        <v>1.0542348399999999</v>
      </c>
      <c r="CB428">
        <v>2.36271349</v>
      </c>
      <c r="CC428">
        <v>0</v>
      </c>
      <c r="CD428">
        <v>1.26633956</v>
      </c>
      <c r="CE428">
        <v>1.2966537600000001</v>
      </c>
      <c r="CF428">
        <v>-0.34830556000000001</v>
      </c>
      <c r="CG428">
        <v>0.60595251999999999</v>
      </c>
      <c r="CH428">
        <v>-0.27080598</v>
      </c>
      <c r="CI428">
        <v>0.69837139000000004</v>
      </c>
      <c r="CJ428">
        <v>2.3914729999999999E-2</v>
      </c>
      <c r="CK428">
        <v>-0.35324707</v>
      </c>
      <c r="CL428">
        <v>-4.8291489999999999E-2</v>
      </c>
      <c r="CM428">
        <v>0.58076517999999999</v>
      </c>
      <c r="CN428">
        <v>0.72541518999999999</v>
      </c>
      <c r="CO428">
        <v>-0.20022939000000001</v>
      </c>
      <c r="CP428">
        <v>-0.43475793000000001</v>
      </c>
      <c r="CQ428">
        <v>0.34422587999999998</v>
      </c>
      <c r="CR428">
        <v>-0.48495226000000002</v>
      </c>
      <c r="CS428">
        <v>0.18250256000000001</v>
      </c>
      <c r="CT428">
        <v>-0.16623276000000001</v>
      </c>
      <c r="CU428">
        <v>-9.4743999999999995E-2</v>
      </c>
      <c r="CV428">
        <v>-1.1689752</v>
      </c>
      <c r="CW428">
        <v>-0.52188942000000005</v>
      </c>
      <c r="CX428">
        <v>0.65815442999999996</v>
      </c>
      <c r="CY428">
        <v>9.3649330000000003E-2</v>
      </c>
      <c r="CZ428">
        <v>-0.16819777</v>
      </c>
      <c r="DA428">
        <v>-0.25450494000000001</v>
      </c>
      <c r="DB428">
        <v>0.25513289</v>
      </c>
      <c r="DC428">
        <v>2.5920289999999999E-2</v>
      </c>
      <c r="DD428">
        <v>-2.5292350000000002E-2</v>
      </c>
      <c r="DE428">
        <v>0.26950531</v>
      </c>
      <c r="DF428">
        <v>-0.26887736000000001</v>
      </c>
      <c r="DG428">
        <v>0.1029841</v>
      </c>
      <c r="DH428">
        <v>-0.10235616</v>
      </c>
      <c r="DI428">
        <v>-0.19042195000000001</v>
      </c>
      <c r="DJ428">
        <v>7.7531719999999998E-2</v>
      </c>
      <c r="DK428">
        <v>-0.19522661999999999</v>
      </c>
      <c r="DL428">
        <v>-0.13095082</v>
      </c>
      <c r="DM428">
        <v>-6.0513240000000003E-2</v>
      </c>
      <c r="DN428">
        <v>0.50020885000000004</v>
      </c>
      <c r="DO428">
        <v>0.35778246000000002</v>
      </c>
      <c r="DP428">
        <v>-0.64273818000000005</v>
      </c>
      <c r="DQ428">
        <v>0.94671483000000001</v>
      </c>
      <c r="DR428">
        <v>-0.66113116000000005</v>
      </c>
      <c r="DS428">
        <v>7.7932630000000003E-2</v>
      </c>
      <c r="DT428">
        <v>-0.79014932000000004</v>
      </c>
      <c r="DU428">
        <v>1.3610861400000001</v>
      </c>
      <c r="DV428" s="10">
        <v>-0.64824150000000003</v>
      </c>
      <c r="DW428" s="8" t="s">
        <v>2358</v>
      </c>
      <c r="DX428" t="s">
        <v>2359</v>
      </c>
      <c r="DY428" s="10" t="s">
        <v>213</v>
      </c>
      <c r="DZ428" s="20">
        <v>35970</v>
      </c>
      <c r="EA428" s="21">
        <v>38987</v>
      </c>
      <c r="EB428" t="s">
        <v>2360</v>
      </c>
      <c r="EC428" s="22">
        <v>45414</v>
      </c>
      <c r="ED428" t="b">
        <f t="shared" si="19"/>
        <v>0</v>
      </c>
    </row>
    <row r="429" spans="1:134" x14ac:dyDescent="0.2">
      <c r="A429" s="8" t="s">
        <v>2361</v>
      </c>
      <c r="B429" s="8" t="s">
        <v>119</v>
      </c>
      <c r="C429" s="8" t="s">
        <v>363</v>
      </c>
      <c r="D429" s="2" t="s">
        <v>2362</v>
      </c>
      <c r="E429" s="4">
        <v>0.56082729589040703</v>
      </c>
      <c r="F429" s="28" t="b">
        <v>0</v>
      </c>
      <c r="G429" s="29">
        <f t="shared" si="20"/>
        <v>3.683503518407706E-6</v>
      </c>
      <c r="H429" s="5" t="b">
        <f t="shared" si="18"/>
        <v>0</v>
      </c>
      <c r="I429" s="8">
        <v>41</v>
      </c>
      <c r="J429">
        <v>1</v>
      </c>
      <c r="K429">
        <v>29</v>
      </c>
      <c r="L429">
        <v>3291</v>
      </c>
      <c r="M429">
        <v>1</v>
      </c>
      <c r="N429">
        <v>4</v>
      </c>
      <c r="O429">
        <v>19.5803146118702</v>
      </c>
      <c r="P429">
        <v>4</v>
      </c>
      <c r="Q429">
        <v>3</v>
      </c>
      <c r="R429">
        <v>1</v>
      </c>
      <c r="S429" s="10">
        <v>81.599999999999994</v>
      </c>
      <c r="T429" s="8">
        <v>-1.1498032608684501</v>
      </c>
      <c r="U429">
        <v>7.5957643648752104E-3</v>
      </c>
      <c r="V429">
        <v>0.260670676864387</v>
      </c>
      <c r="W429">
        <v>2.0898369321063699</v>
      </c>
      <c r="X429">
        <v>-1.2456676951183301</v>
      </c>
      <c r="Y429">
        <v>0.68524713920936597</v>
      </c>
      <c r="Z429">
        <v>-1.06307252295298</v>
      </c>
      <c r="AA429">
        <v>0.71867389489572897</v>
      </c>
      <c r="AB429">
        <v>-4.5418899975194001E-2</v>
      </c>
      <c r="AC429">
        <v>-1.38724643350897</v>
      </c>
      <c r="AD429" s="10">
        <v>1.4893565895657599</v>
      </c>
      <c r="AE429" s="8">
        <v>0</v>
      </c>
      <c r="AF429">
        <v>0</v>
      </c>
      <c r="AG429">
        <v>0</v>
      </c>
      <c r="AH429">
        <v>0</v>
      </c>
      <c r="AI429">
        <v>0</v>
      </c>
      <c r="AJ429">
        <v>0</v>
      </c>
      <c r="AK429">
        <v>0</v>
      </c>
      <c r="AL429">
        <v>0</v>
      </c>
      <c r="AM429">
        <v>0</v>
      </c>
      <c r="AN429">
        <v>0</v>
      </c>
      <c r="AO429">
        <v>0</v>
      </c>
      <c r="AP429">
        <v>1</v>
      </c>
      <c r="AQ429">
        <v>0</v>
      </c>
      <c r="AR429">
        <v>0</v>
      </c>
      <c r="AS429">
        <v>0</v>
      </c>
      <c r="AT429">
        <v>0</v>
      </c>
      <c r="AU429">
        <v>0</v>
      </c>
      <c r="AV429">
        <v>0</v>
      </c>
      <c r="AW429">
        <v>0</v>
      </c>
      <c r="AX429">
        <v>0</v>
      </c>
      <c r="AY429">
        <v>0</v>
      </c>
      <c r="AZ429">
        <v>1</v>
      </c>
      <c r="BA429">
        <v>0</v>
      </c>
      <c r="BB429">
        <v>1</v>
      </c>
      <c r="BC429">
        <v>1</v>
      </c>
      <c r="BD429">
        <v>0</v>
      </c>
      <c r="BE429">
        <v>1</v>
      </c>
      <c r="BF429">
        <v>0</v>
      </c>
      <c r="BG429">
        <v>0</v>
      </c>
      <c r="BH429">
        <v>0</v>
      </c>
      <c r="BI429">
        <v>0</v>
      </c>
      <c r="BJ429">
        <v>1</v>
      </c>
      <c r="BK429">
        <v>0</v>
      </c>
      <c r="BL429">
        <v>0</v>
      </c>
      <c r="BM429">
        <v>0</v>
      </c>
      <c r="BN429">
        <v>0</v>
      </c>
      <c r="BO429">
        <v>0</v>
      </c>
      <c r="BP429">
        <v>1</v>
      </c>
      <c r="BQ429">
        <v>0</v>
      </c>
      <c r="BR429">
        <v>1</v>
      </c>
      <c r="BS429">
        <v>0</v>
      </c>
      <c r="BT429" s="10">
        <v>0</v>
      </c>
      <c r="BU429">
        <v>-4.2648743800000002</v>
      </c>
      <c r="BV429">
        <v>0.17994256</v>
      </c>
      <c r="BW429">
        <v>2.5512239999999999E-2</v>
      </c>
      <c r="BX429">
        <v>1.7140852600000001</v>
      </c>
      <c r="BY429">
        <v>1.2451467300000001</v>
      </c>
      <c r="BZ429">
        <v>4.38303536</v>
      </c>
      <c r="CA429">
        <v>1.0542348399999999</v>
      </c>
      <c r="CB429">
        <v>2.36271349</v>
      </c>
      <c r="CC429">
        <v>0</v>
      </c>
      <c r="CD429">
        <v>1.26633956</v>
      </c>
      <c r="CE429">
        <v>1.2966537600000001</v>
      </c>
      <c r="CF429">
        <v>-0.34830556000000001</v>
      </c>
      <c r="CG429">
        <v>0.60595251999999999</v>
      </c>
      <c r="CH429">
        <v>-0.27080598</v>
      </c>
      <c r="CI429">
        <v>0.69837139000000004</v>
      </c>
      <c r="CJ429">
        <v>2.3914729999999999E-2</v>
      </c>
      <c r="CK429">
        <v>-0.35324707</v>
      </c>
      <c r="CL429">
        <v>-4.8291489999999999E-2</v>
      </c>
      <c r="CM429">
        <v>0.58076517999999999</v>
      </c>
      <c r="CN429">
        <v>0.72541518999999999</v>
      </c>
      <c r="CO429">
        <v>-0.20022939000000001</v>
      </c>
      <c r="CP429">
        <v>-0.43475793000000001</v>
      </c>
      <c r="CQ429">
        <v>0.34422587999999998</v>
      </c>
      <c r="CR429">
        <v>-0.48495226000000002</v>
      </c>
      <c r="CS429">
        <v>0.18250256000000001</v>
      </c>
      <c r="CT429">
        <v>-0.16623276000000001</v>
      </c>
      <c r="CU429">
        <v>-9.4743999999999995E-2</v>
      </c>
      <c r="CV429">
        <v>-1.1689752</v>
      </c>
      <c r="CW429">
        <v>-0.52188942000000005</v>
      </c>
      <c r="CX429">
        <v>0.65815442999999996</v>
      </c>
      <c r="CY429">
        <v>9.3649330000000003E-2</v>
      </c>
      <c r="CZ429">
        <v>-0.16819777</v>
      </c>
      <c r="DA429">
        <v>-0.25450494000000001</v>
      </c>
      <c r="DB429">
        <v>0.25513289</v>
      </c>
      <c r="DC429">
        <v>2.5920289999999999E-2</v>
      </c>
      <c r="DD429">
        <v>-2.5292350000000002E-2</v>
      </c>
      <c r="DE429">
        <v>0.26950531</v>
      </c>
      <c r="DF429">
        <v>-0.26887736000000001</v>
      </c>
      <c r="DG429">
        <v>0.1029841</v>
      </c>
      <c r="DH429">
        <v>-0.10235616</v>
      </c>
      <c r="DI429">
        <v>-0.19042195000000001</v>
      </c>
      <c r="DJ429">
        <v>7.7531719999999998E-2</v>
      </c>
      <c r="DK429">
        <v>-0.19522661999999999</v>
      </c>
      <c r="DL429">
        <v>-0.13095082</v>
      </c>
      <c r="DM429">
        <v>-6.0513240000000003E-2</v>
      </c>
      <c r="DN429">
        <v>0.50020885000000004</v>
      </c>
      <c r="DO429">
        <v>0.35778246000000002</v>
      </c>
      <c r="DP429">
        <v>-0.64273818000000005</v>
      </c>
      <c r="DQ429">
        <v>0.94671483000000001</v>
      </c>
      <c r="DR429">
        <v>-0.66113116000000005</v>
      </c>
      <c r="DS429">
        <v>7.7932630000000003E-2</v>
      </c>
      <c r="DT429">
        <v>-0.79014932000000004</v>
      </c>
      <c r="DU429">
        <v>1.3610861400000001</v>
      </c>
      <c r="DV429" s="10">
        <v>-0.64824150000000003</v>
      </c>
      <c r="DW429" s="8" t="s">
        <v>2363</v>
      </c>
      <c r="DX429" t="s">
        <v>2364</v>
      </c>
      <c r="DY429" s="10" t="s">
        <v>1067</v>
      </c>
      <c r="DZ429" s="20">
        <v>34972</v>
      </c>
      <c r="EA429" s="21">
        <v>39464</v>
      </c>
      <c r="EB429" t="s">
        <v>2365</v>
      </c>
      <c r="EC429" s="22">
        <v>44302</v>
      </c>
      <c r="ED429" t="b">
        <f t="shared" si="19"/>
        <v>1</v>
      </c>
    </row>
    <row r="430" spans="1:134" x14ac:dyDescent="0.2">
      <c r="A430" s="8" t="s">
        <v>2366</v>
      </c>
      <c r="B430" s="8" t="s">
        <v>119</v>
      </c>
      <c r="C430" s="8" t="s">
        <v>128</v>
      </c>
      <c r="D430" s="2" t="s">
        <v>2367</v>
      </c>
      <c r="E430" s="4">
        <v>0.69643389145719803</v>
      </c>
      <c r="F430" s="28" t="b">
        <v>1</v>
      </c>
      <c r="G430" s="29">
        <f t="shared" si="20"/>
        <v>9.2960506020145468E-5</v>
      </c>
      <c r="H430" s="5" t="b">
        <f t="shared" si="18"/>
        <v>0</v>
      </c>
      <c r="I430" s="8">
        <v>61</v>
      </c>
      <c r="J430">
        <v>1</v>
      </c>
      <c r="K430">
        <v>38</v>
      </c>
      <c r="L430">
        <v>1606</v>
      </c>
      <c r="M430">
        <v>1</v>
      </c>
      <c r="N430">
        <v>4</v>
      </c>
      <c r="O430">
        <v>48.216945728599001</v>
      </c>
      <c r="P430">
        <v>5</v>
      </c>
      <c r="Q430">
        <v>2</v>
      </c>
      <c r="R430">
        <v>1</v>
      </c>
      <c r="S430" s="10">
        <v>75.7</v>
      </c>
      <c r="T430" s="8">
        <v>0.72896023728261505</v>
      </c>
      <c r="U430">
        <v>7.5957643648752104E-3</v>
      </c>
      <c r="V430">
        <v>1.4235138450326601</v>
      </c>
      <c r="W430">
        <v>0.12554561060481301</v>
      </c>
      <c r="X430">
        <v>-1.2456676951183301</v>
      </c>
      <c r="Y430">
        <v>0.68524713920936597</v>
      </c>
      <c r="Z430">
        <v>-7.7666130926353494E-2</v>
      </c>
      <c r="AA430">
        <v>1.4284752725705201</v>
      </c>
      <c r="AB430">
        <v>-0.772121299578298</v>
      </c>
      <c r="AC430">
        <v>-1.38724643350897</v>
      </c>
      <c r="AD430" s="10">
        <v>0.216310029850007</v>
      </c>
      <c r="AE430" s="8">
        <v>0</v>
      </c>
      <c r="AF430">
        <v>0</v>
      </c>
      <c r="AG430">
        <v>0</v>
      </c>
      <c r="AH430">
        <v>0</v>
      </c>
      <c r="AI430">
        <v>0</v>
      </c>
      <c r="AJ430">
        <v>0</v>
      </c>
      <c r="AK430">
        <v>0</v>
      </c>
      <c r="AL430">
        <v>0</v>
      </c>
      <c r="AM430">
        <v>0</v>
      </c>
      <c r="AN430">
        <v>0</v>
      </c>
      <c r="AO430">
        <v>0</v>
      </c>
      <c r="AP430">
        <v>0</v>
      </c>
      <c r="AQ430">
        <v>0</v>
      </c>
      <c r="AR430">
        <v>0</v>
      </c>
      <c r="AS430">
        <v>1</v>
      </c>
      <c r="AT430">
        <v>0</v>
      </c>
      <c r="AU430">
        <v>0</v>
      </c>
      <c r="AV430">
        <v>0</v>
      </c>
      <c r="AW430">
        <v>0</v>
      </c>
      <c r="AX430">
        <v>0</v>
      </c>
      <c r="AY430">
        <v>0</v>
      </c>
      <c r="AZ430">
        <v>1</v>
      </c>
      <c r="BA430">
        <v>0</v>
      </c>
      <c r="BB430">
        <v>1</v>
      </c>
      <c r="BC430">
        <v>1</v>
      </c>
      <c r="BD430">
        <v>0</v>
      </c>
      <c r="BE430">
        <v>1</v>
      </c>
      <c r="BF430">
        <v>0</v>
      </c>
      <c r="BG430">
        <v>1</v>
      </c>
      <c r="BH430">
        <v>0</v>
      </c>
      <c r="BI430">
        <v>0</v>
      </c>
      <c r="BJ430">
        <v>0</v>
      </c>
      <c r="BK430">
        <v>0</v>
      </c>
      <c r="BL430">
        <v>0</v>
      </c>
      <c r="BM430">
        <v>1</v>
      </c>
      <c r="BN430">
        <v>0</v>
      </c>
      <c r="BO430">
        <v>0</v>
      </c>
      <c r="BP430">
        <v>0</v>
      </c>
      <c r="BQ430">
        <v>0</v>
      </c>
      <c r="BR430">
        <v>0</v>
      </c>
      <c r="BS430">
        <v>0</v>
      </c>
      <c r="BT430" s="10">
        <v>1</v>
      </c>
      <c r="BU430">
        <v>-4.2648743800000002</v>
      </c>
      <c r="BV430">
        <v>0.17994256</v>
      </c>
      <c r="BW430">
        <v>2.5512239999999999E-2</v>
      </c>
      <c r="BX430">
        <v>1.7140852600000001</v>
      </c>
      <c r="BY430">
        <v>1.2451467300000001</v>
      </c>
      <c r="BZ430">
        <v>4.38303536</v>
      </c>
      <c r="CA430">
        <v>1.0542348399999999</v>
      </c>
      <c r="CB430">
        <v>2.36271349</v>
      </c>
      <c r="CC430">
        <v>0</v>
      </c>
      <c r="CD430">
        <v>1.26633956</v>
      </c>
      <c r="CE430">
        <v>1.2966537600000001</v>
      </c>
      <c r="CF430">
        <v>-0.34830556000000001</v>
      </c>
      <c r="CG430">
        <v>0.60595251999999999</v>
      </c>
      <c r="CH430">
        <v>-0.27080598</v>
      </c>
      <c r="CI430">
        <v>0.69837139000000004</v>
      </c>
      <c r="CJ430">
        <v>2.3914729999999999E-2</v>
      </c>
      <c r="CK430">
        <v>-0.35324707</v>
      </c>
      <c r="CL430">
        <v>-4.8291489999999999E-2</v>
      </c>
      <c r="CM430">
        <v>0.58076517999999999</v>
      </c>
      <c r="CN430">
        <v>0.72541518999999999</v>
      </c>
      <c r="CO430">
        <v>-0.20022939000000001</v>
      </c>
      <c r="CP430">
        <v>-0.43475793000000001</v>
      </c>
      <c r="CQ430">
        <v>0.34422587999999998</v>
      </c>
      <c r="CR430">
        <v>-0.48495226000000002</v>
      </c>
      <c r="CS430">
        <v>0.18250256000000001</v>
      </c>
      <c r="CT430">
        <v>-0.16623276000000001</v>
      </c>
      <c r="CU430">
        <v>-9.4743999999999995E-2</v>
      </c>
      <c r="CV430">
        <v>-1.1689752</v>
      </c>
      <c r="CW430">
        <v>-0.52188942000000005</v>
      </c>
      <c r="CX430">
        <v>0.65815442999999996</v>
      </c>
      <c r="CY430">
        <v>9.3649330000000003E-2</v>
      </c>
      <c r="CZ430">
        <v>-0.16819777</v>
      </c>
      <c r="DA430">
        <v>-0.25450494000000001</v>
      </c>
      <c r="DB430">
        <v>0.25513289</v>
      </c>
      <c r="DC430">
        <v>2.5920289999999999E-2</v>
      </c>
      <c r="DD430">
        <v>-2.5292350000000002E-2</v>
      </c>
      <c r="DE430">
        <v>0.26950531</v>
      </c>
      <c r="DF430">
        <v>-0.26887736000000001</v>
      </c>
      <c r="DG430">
        <v>0.1029841</v>
      </c>
      <c r="DH430">
        <v>-0.10235616</v>
      </c>
      <c r="DI430">
        <v>-0.19042195000000001</v>
      </c>
      <c r="DJ430">
        <v>7.7531719999999998E-2</v>
      </c>
      <c r="DK430">
        <v>-0.19522661999999999</v>
      </c>
      <c r="DL430">
        <v>-0.13095082</v>
      </c>
      <c r="DM430">
        <v>-6.0513240000000003E-2</v>
      </c>
      <c r="DN430">
        <v>0.50020885000000004</v>
      </c>
      <c r="DO430">
        <v>0.35778246000000002</v>
      </c>
      <c r="DP430">
        <v>-0.64273818000000005</v>
      </c>
      <c r="DQ430">
        <v>0.94671483000000001</v>
      </c>
      <c r="DR430">
        <v>-0.66113116000000005</v>
      </c>
      <c r="DS430">
        <v>7.7932630000000003E-2</v>
      </c>
      <c r="DT430">
        <v>-0.79014932000000004</v>
      </c>
      <c r="DU430">
        <v>1.3610861400000001</v>
      </c>
      <c r="DV430" s="10">
        <v>-0.64824150000000003</v>
      </c>
      <c r="DW430" s="8" t="s">
        <v>2368</v>
      </c>
      <c r="DX430" t="s">
        <v>2369</v>
      </c>
      <c r="DY430" s="10" t="s">
        <v>192</v>
      </c>
      <c r="DZ430" s="20">
        <v>37422</v>
      </c>
      <c r="EA430" s="21">
        <v>38208</v>
      </c>
      <c r="EB430" t="s">
        <v>2370</v>
      </c>
      <c r="EC430" s="22">
        <v>45269</v>
      </c>
      <c r="ED430" t="b">
        <f t="shared" si="19"/>
        <v>0</v>
      </c>
    </row>
    <row r="431" spans="1:134" x14ac:dyDescent="0.2">
      <c r="A431" s="8" t="s">
        <v>2371</v>
      </c>
      <c r="B431" s="8" t="s">
        <v>127</v>
      </c>
      <c r="C431" s="8" t="s">
        <v>181</v>
      </c>
      <c r="D431" s="2" t="s">
        <v>2372</v>
      </c>
      <c r="E431" s="4">
        <v>0.49030521055873399</v>
      </c>
      <c r="F431" s="28" t="b">
        <v>0</v>
      </c>
      <c r="G431" s="29">
        <f t="shared" si="20"/>
        <v>2.5420309624763732E-3</v>
      </c>
      <c r="H431" s="5" t="b">
        <f t="shared" si="18"/>
        <v>0</v>
      </c>
      <c r="I431" s="8">
        <v>55</v>
      </c>
      <c r="J431">
        <v>0</v>
      </c>
      <c r="K431">
        <v>15</v>
      </c>
      <c r="L431">
        <v>2337</v>
      </c>
      <c r="M431">
        <v>5</v>
      </c>
      <c r="N431">
        <v>2</v>
      </c>
      <c r="O431">
        <v>80.985938612700593</v>
      </c>
      <c r="P431">
        <v>5</v>
      </c>
      <c r="Q431">
        <v>2</v>
      </c>
      <c r="R431">
        <v>2</v>
      </c>
      <c r="S431" s="10">
        <v>74</v>
      </c>
      <c r="T431" s="8">
        <v>0.165331187837294</v>
      </c>
      <c r="U431">
        <v>-1.00517281761849</v>
      </c>
      <c r="V431">
        <v>-1.5481964736195899</v>
      </c>
      <c r="W431">
        <v>0.97770997619391797</v>
      </c>
      <c r="X431">
        <v>2.70451479144465E-2</v>
      </c>
      <c r="Y431">
        <v>-0.70788554533318204</v>
      </c>
      <c r="Z431">
        <v>1.0499377033600401</v>
      </c>
      <c r="AA431">
        <v>1.4284752725705201</v>
      </c>
      <c r="AB431">
        <v>-0.772121299578298</v>
      </c>
      <c r="AC431">
        <v>-0.68484317603607703</v>
      </c>
      <c r="AD431" s="10">
        <v>-0.15049999583080401</v>
      </c>
      <c r="AE431" s="8">
        <v>0</v>
      </c>
      <c r="AF431">
        <v>0</v>
      </c>
      <c r="AG431">
        <v>0</v>
      </c>
      <c r="AH431">
        <v>0</v>
      </c>
      <c r="AI431">
        <v>0</v>
      </c>
      <c r="AJ431">
        <v>0</v>
      </c>
      <c r="AK431">
        <v>0</v>
      </c>
      <c r="AL431">
        <v>0</v>
      </c>
      <c r="AM431">
        <v>0</v>
      </c>
      <c r="AN431">
        <v>0</v>
      </c>
      <c r="AO431">
        <v>0</v>
      </c>
      <c r="AP431">
        <v>0</v>
      </c>
      <c r="AQ431">
        <v>0</v>
      </c>
      <c r="AR431">
        <v>0</v>
      </c>
      <c r="AS431">
        <v>0</v>
      </c>
      <c r="AT431">
        <v>0</v>
      </c>
      <c r="AU431">
        <v>0</v>
      </c>
      <c r="AV431">
        <v>1</v>
      </c>
      <c r="AW431">
        <v>0</v>
      </c>
      <c r="AX431">
        <v>0</v>
      </c>
      <c r="AY431">
        <v>0</v>
      </c>
      <c r="AZ431">
        <v>1</v>
      </c>
      <c r="BA431">
        <v>0</v>
      </c>
      <c r="BB431">
        <v>1</v>
      </c>
      <c r="BC431">
        <v>1</v>
      </c>
      <c r="BD431">
        <v>0</v>
      </c>
      <c r="BE431">
        <v>0</v>
      </c>
      <c r="BF431">
        <v>1</v>
      </c>
      <c r="BG431">
        <v>0</v>
      </c>
      <c r="BH431">
        <v>0</v>
      </c>
      <c r="BI431">
        <v>0</v>
      </c>
      <c r="BJ431">
        <v>0</v>
      </c>
      <c r="BK431">
        <v>1</v>
      </c>
      <c r="BL431">
        <v>0</v>
      </c>
      <c r="BM431">
        <v>0</v>
      </c>
      <c r="BN431">
        <v>0</v>
      </c>
      <c r="BO431">
        <v>0</v>
      </c>
      <c r="BP431">
        <v>1</v>
      </c>
      <c r="BQ431">
        <v>0</v>
      </c>
      <c r="BR431">
        <v>0</v>
      </c>
      <c r="BS431">
        <v>0</v>
      </c>
      <c r="BT431" s="10">
        <v>1</v>
      </c>
      <c r="BU431">
        <v>-4.2648743800000002</v>
      </c>
      <c r="BV431">
        <v>0.17994256</v>
      </c>
      <c r="BW431">
        <v>2.5512239999999999E-2</v>
      </c>
      <c r="BX431">
        <v>1.7140852600000001</v>
      </c>
      <c r="BY431">
        <v>1.2451467300000001</v>
      </c>
      <c r="BZ431">
        <v>4.38303536</v>
      </c>
      <c r="CA431">
        <v>1.0542348399999999</v>
      </c>
      <c r="CB431">
        <v>2.36271349</v>
      </c>
      <c r="CC431">
        <v>0</v>
      </c>
      <c r="CD431">
        <v>1.26633956</v>
      </c>
      <c r="CE431">
        <v>1.2966537600000001</v>
      </c>
      <c r="CF431">
        <v>-0.34830556000000001</v>
      </c>
      <c r="CG431">
        <v>0.60595251999999999</v>
      </c>
      <c r="CH431">
        <v>-0.27080598</v>
      </c>
      <c r="CI431">
        <v>0.69837139000000004</v>
      </c>
      <c r="CJ431">
        <v>2.3914729999999999E-2</v>
      </c>
      <c r="CK431">
        <v>-0.35324707</v>
      </c>
      <c r="CL431">
        <v>-4.8291489999999999E-2</v>
      </c>
      <c r="CM431">
        <v>0.58076517999999999</v>
      </c>
      <c r="CN431">
        <v>0.72541518999999999</v>
      </c>
      <c r="CO431">
        <v>-0.20022939000000001</v>
      </c>
      <c r="CP431">
        <v>-0.43475793000000001</v>
      </c>
      <c r="CQ431">
        <v>0.34422587999999998</v>
      </c>
      <c r="CR431">
        <v>-0.48495226000000002</v>
      </c>
      <c r="CS431">
        <v>0.18250256000000001</v>
      </c>
      <c r="CT431">
        <v>-0.16623276000000001</v>
      </c>
      <c r="CU431">
        <v>-9.4743999999999995E-2</v>
      </c>
      <c r="CV431">
        <v>-1.1689752</v>
      </c>
      <c r="CW431">
        <v>-0.52188942000000005</v>
      </c>
      <c r="CX431">
        <v>0.65815442999999996</v>
      </c>
      <c r="CY431">
        <v>9.3649330000000003E-2</v>
      </c>
      <c r="CZ431">
        <v>-0.16819777</v>
      </c>
      <c r="DA431">
        <v>-0.25450494000000001</v>
      </c>
      <c r="DB431">
        <v>0.25513289</v>
      </c>
      <c r="DC431">
        <v>2.5920289999999999E-2</v>
      </c>
      <c r="DD431">
        <v>-2.5292350000000002E-2</v>
      </c>
      <c r="DE431">
        <v>0.26950531</v>
      </c>
      <c r="DF431">
        <v>-0.26887736000000001</v>
      </c>
      <c r="DG431">
        <v>0.1029841</v>
      </c>
      <c r="DH431">
        <v>-0.10235616</v>
      </c>
      <c r="DI431">
        <v>-0.19042195000000001</v>
      </c>
      <c r="DJ431">
        <v>7.7531719999999998E-2</v>
      </c>
      <c r="DK431">
        <v>-0.19522661999999999</v>
      </c>
      <c r="DL431">
        <v>-0.13095082</v>
      </c>
      <c r="DM431">
        <v>-6.0513240000000003E-2</v>
      </c>
      <c r="DN431">
        <v>0.50020885000000004</v>
      </c>
      <c r="DO431">
        <v>0.35778246000000002</v>
      </c>
      <c r="DP431">
        <v>-0.64273818000000005</v>
      </c>
      <c r="DQ431">
        <v>0.94671483000000001</v>
      </c>
      <c r="DR431">
        <v>-0.66113116000000005</v>
      </c>
      <c r="DS431">
        <v>7.7932630000000003E-2</v>
      </c>
      <c r="DT431">
        <v>-0.79014932000000004</v>
      </c>
      <c r="DU431">
        <v>1.3610861400000001</v>
      </c>
      <c r="DV431" s="10">
        <v>-0.64824150000000003</v>
      </c>
      <c r="DW431" s="8" t="s">
        <v>2373</v>
      </c>
      <c r="DX431" t="s">
        <v>2374</v>
      </c>
      <c r="DY431" s="10" t="s">
        <v>1137</v>
      </c>
      <c r="DZ431" s="20">
        <v>36858</v>
      </c>
      <c r="EA431" s="21">
        <v>39019</v>
      </c>
      <c r="EB431" t="s">
        <v>2375</v>
      </c>
      <c r="EC431" s="22">
        <v>43885</v>
      </c>
      <c r="ED431" t="b">
        <f t="shared" si="19"/>
        <v>1</v>
      </c>
    </row>
    <row r="432" spans="1:134" x14ac:dyDescent="0.2">
      <c r="A432" s="8" t="s">
        <v>2376</v>
      </c>
      <c r="B432" s="8" t="s">
        <v>119</v>
      </c>
      <c r="C432" s="8" t="s">
        <v>216</v>
      </c>
      <c r="D432" s="2">
        <v>3053845372</v>
      </c>
      <c r="E432" s="4">
        <v>0.39530793311946</v>
      </c>
      <c r="F432" s="28" t="b">
        <v>0</v>
      </c>
      <c r="G432" s="29">
        <f t="shared" si="20"/>
        <v>0.82388274993138289</v>
      </c>
      <c r="H432" s="5" t="b">
        <f t="shared" si="18"/>
        <v>1</v>
      </c>
      <c r="I432" s="8">
        <v>62</v>
      </c>
      <c r="J432">
        <v>0</v>
      </c>
      <c r="K432">
        <v>17</v>
      </c>
      <c r="L432">
        <v>492</v>
      </c>
      <c r="M432">
        <v>9</v>
      </c>
      <c r="N432">
        <v>2</v>
      </c>
      <c r="O432">
        <v>81.587299893063403</v>
      </c>
      <c r="P432">
        <v>4</v>
      </c>
      <c r="Q432">
        <v>2</v>
      </c>
      <c r="R432">
        <v>5</v>
      </c>
      <c r="S432" s="10">
        <v>75.599999999999994</v>
      </c>
      <c r="T432" s="8">
        <v>0.82289841219016902</v>
      </c>
      <c r="U432">
        <v>-1.00517281761849</v>
      </c>
      <c r="V432">
        <v>-1.2897868806933099</v>
      </c>
      <c r="W432">
        <v>-1.1731015894858301</v>
      </c>
      <c r="X432">
        <v>1.2997579909472201</v>
      </c>
      <c r="Y432">
        <v>-0.70788554533318204</v>
      </c>
      <c r="Z432">
        <v>1.0706309632330899</v>
      </c>
      <c r="AA432">
        <v>0.71867389489572897</v>
      </c>
      <c r="AB432">
        <v>-0.772121299578298</v>
      </c>
      <c r="AC432">
        <v>1.42236659638262</v>
      </c>
      <c r="AD432" s="10">
        <v>0.19473296951583999</v>
      </c>
      <c r="AE432" s="8">
        <v>0</v>
      </c>
      <c r="AF432">
        <v>0</v>
      </c>
      <c r="AG432">
        <v>0</v>
      </c>
      <c r="AH432">
        <v>0</v>
      </c>
      <c r="AI432">
        <v>0</v>
      </c>
      <c r="AJ432">
        <v>0</v>
      </c>
      <c r="AK432">
        <v>0</v>
      </c>
      <c r="AL432">
        <v>0</v>
      </c>
      <c r="AM432">
        <v>0</v>
      </c>
      <c r="AN432">
        <v>0</v>
      </c>
      <c r="AO432">
        <v>0</v>
      </c>
      <c r="AP432">
        <v>0</v>
      </c>
      <c r="AQ432">
        <v>0</v>
      </c>
      <c r="AR432">
        <v>0</v>
      </c>
      <c r="AS432">
        <v>0</v>
      </c>
      <c r="AT432">
        <v>0</v>
      </c>
      <c r="AU432">
        <v>0</v>
      </c>
      <c r="AV432">
        <v>0</v>
      </c>
      <c r="AW432">
        <v>0</v>
      </c>
      <c r="AX432">
        <v>1</v>
      </c>
      <c r="AY432">
        <v>1</v>
      </c>
      <c r="AZ432">
        <v>0</v>
      </c>
      <c r="BA432">
        <v>1</v>
      </c>
      <c r="BB432">
        <v>0</v>
      </c>
      <c r="BC432">
        <v>1</v>
      </c>
      <c r="BD432">
        <v>0</v>
      </c>
      <c r="BE432">
        <v>1</v>
      </c>
      <c r="BF432">
        <v>0</v>
      </c>
      <c r="BG432">
        <v>0</v>
      </c>
      <c r="BH432">
        <v>1</v>
      </c>
      <c r="BI432">
        <v>0</v>
      </c>
      <c r="BJ432">
        <v>0</v>
      </c>
      <c r="BK432">
        <v>0</v>
      </c>
      <c r="BL432">
        <v>0</v>
      </c>
      <c r="BM432">
        <v>0</v>
      </c>
      <c r="BN432">
        <v>0</v>
      </c>
      <c r="BO432">
        <v>1</v>
      </c>
      <c r="BP432">
        <v>0</v>
      </c>
      <c r="BQ432">
        <v>1</v>
      </c>
      <c r="BR432">
        <v>0</v>
      </c>
      <c r="BS432">
        <v>0</v>
      </c>
      <c r="BT432" s="10">
        <v>0</v>
      </c>
      <c r="BU432">
        <v>-4.2648743800000002</v>
      </c>
      <c r="BV432">
        <v>0.17994256</v>
      </c>
      <c r="BW432">
        <v>2.5512239999999999E-2</v>
      </c>
      <c r="BX432">
        <v>1.7140852600000001</v>
      </c>
      <c r="BY432">
        <v>1.2451467300000001</v>
      </c>
      <c r="BZ432">
        <v>4.38303536</v>
      </c>
      <c r="CA432">
        <v>1.0542348399999999</v>
      </c>
      <c r="CB432">
        <v>2.36271349</v>
      </c>
      <c r="CC432">
        <v>0</v>
      </c>
      <c r="CD432">
        <v>1.26633956</v>
      </c>
      <c r="CE432">
        <v>1.2966537600000001</v>
      </c>
      <c r="CF432">
        <v>-0.34830556000000001</v>
      </c>
      <c r="CG432">
        <v>0.60595251999999999</v>
      </c>
      <c r="CH432">
        <v>-0.27080598</v>
      </c>
      <c r="CI432">
        <v>0.69837139000000004</v>
      </c>
      <c r="CJ432">
        <v>2.3914729999999999E-2</v>
      </c>
      <c r="CK432">
        <v>-0.35324707</v>
      </c>
      <c r="CL432">
        <v>-4.8291489999999999E-2</v>
      </c>
      <c r="CM432">
        <v>0.58076517999999999</v>
      </c>
      <c r="CN432">
        <v>0.72541518999999999</v>
      </c>
      <c r="CO432">
        <v>-0.20022939000000001</v>
      </c>
      <c r="CP432">
        <v>-0.43475793000000001</v>
      </c>
      <c r="CQ432">
        <v>0.34422587999999998</v>
      </c>
      <c r="CR432">
        <v>-0.48495226000000002</v>
      </c>
      <c r="CS432">
        <v>0.18250256000000001</v>
      </c>
      <c r="CT432">
        <v>-0.16623276000000001</v>
      </c>
      <c r="CU432">
        <v>-9.4743999999999995E-2</v>
      </c>
      <c r="CV432">
        <v>-1.1689752</v>
      </c>
      <c r="CW432">
        <v>-0.52188942000000005</v>
      </c>
      <c r="CX432">
        <v>0.65815442999999996</v>
      </c>
      <c r="CY432">
        <v>9.3649330000000003E-2</v>
      </c>
      <c r="CZ432">
        <v>-0.16819777</v>
      </c>
      <c r="DA432">
        <v>-0.25450494000000001</v>
      </c>
      <c r="DB432">
        <v>0.25513289</v>
      </c>
      <c r="DC432">
        <v>2.5920289999999999E-2</v>
      </c>
      <c r="DD432">
        <v>-2.5292350000000002E-2</v>
      </c>
      <c r="DE432">
        <v>0.26950531</v>
      </c>
      <c r="DF432">
        <v>-0.26887736000000001</v>
      </c>
      <c r="DG432">
        <v>0.1029841</v>
      </c>
      <c r="DH432">
        <v>-0.10235616</v>
      </c>
      <c r="DI432">
        <v>-0.19042195000000001</v>
      </c>
      <c r="DJ432">
        <v>7.7531719999999998E-2</v>
      </c>
      <c r="DK432">
        <v>-0.19522661999999999</v>
      </c>
      <c r="DL432">
        <v>-0.13095082</v>
      </c>
      <c r="DM432">
        <v>-6.0513240000000003E-2</v>
      </c>
      <c r="DN432">
        <v>0.50020885000000004</v>
      </c>
      <c r="DO432">
        <v>0.35778246000000002</v>
      </c>
      <c r="DP432">
        <v>-0.64273818000000005</v>
      </c>
      <c r="DQ432">
        <v>0.94671483000000001</v>
      </c>
      <c r="DR432">
        <v>-0.66113116000000005</v>
      </c>
      <c r="DS432">
        <v>7.7932630000000003E-2</v>
      </c>
      <c r="DT432">
        <v>-0.79014932000000004</v>
      </c>
      <c r="DU432">
        <v>1.3610861400000001</v>
      </c>
      <c r="DV432" s="10">
        <v>-0.64824150000000003</v>
      </c>
      <c r="DW432" s="8" t="s">
        <v>2377</v>
      </c>
      <c r="DX432" t="s">
        <v>2378</v>
      </c>
      <c r="DY432" s="10" t="s">
        <v>301</v>
      </c>
      <c r="DZ432" s="20">
        <v>36897</v>
      </c>
      <c r="EA432" s="21">
        <v>37757</v>
      </c>
      <c r="EB432" t="s">
        <v>2379</v>
      </c>
      <c r="EC432" s="22">
        <v>45099</v>
      </c>
      <c r="ED432" t="b">
        <f t="shared" si="19"/>
        <v>0</v>
      </c>
    </row>
    <row r="433" spans="1:134" x14ac:dyDescent="0.2">
      <c r="A433" s="8" t="s">
        <v>2380</v>
      </c>
      <c r="B433" s="8" t="s">
        <v>119</v>
      </c>
      <c r="C433" s="8" t="s">
        <v>202</v>
      </c>
      <c r="D433" s="2" t="s">
        <v>2381</v>
      </c>
      <c r="E433" s="4">
        <v>0.43796660998494902</v>
      </c>
      <c r="F433" s="28" t="b">
        <v>0</v>
      </c>
      <c r="G433" s="29">
        <f t="shared" si="20"/>
        <v>1.5496507633190707E-6</v>
      </c>
      <c r="H433" s="5" t="b">
        <f t="shared" si="18"/>
        <v>0</v>
      </c>
      <c r="I433" s="8">
        <v>62</v>
      </c>
      <c r="J433">
        <v>1</v>
      </c>
      <c r="K433">
        <v>18</v>
      </c>
      <c r="L433">
        <v>1286</v>
      </c>
      <c r="M433">
        <v>2</v>
      </c>
      <c r="N433">
        <v>2</v>
      </c>
      <c r="O433">
        <v>32.316638325807901</v>
      </c>
      <c r="P433">
        <v>1</v>
      </c>
      <c r="Q433">
        <v>1</v>
      </c>
      <c r="R433">
        <v>4</v>
      </c>
      <c r="S433" s="10">
        <v>77.5</v>
      </c>
      <c r="T433" s="8">
        <v>0.82289841219016902</v>
      </c>
      <c r="U433">
        <v>7.5957643648752104E-3</v>
      </c>
      <c r="V433">
        <v>-1.16058208423016</v>
      </c>
      <c r="W433">
        <v>-0.24749487775156601</v>
      </c>
      <c r="X433">
        <v>-0.92748948436013701</v>
      </c>
      <c r="Y433">
        <v>-0.70788554533318204</v>
      </c>
      <c r="Z433">
        <v>-0.62480676650012401</v>
      </c>
      <c r="AA433">
        <v>-1.4107302381286499</v>
      </c>
      <c r="AB433">
        <v>-1.4988236991813999</v>
      </c>
      <c r="AC433">
        <v>0.71996333890972197</v>
      </c>
      <c r="AD433" s="10">
        <v>0.60469711586498298</v>
      </c>
      <c r="AE433" s="8">
        <v>1</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1</v>
      </c>
      <c r="BA433">
        <v>1</v>
      </c>
      <c r="BB433">
        <v>0</v>
      </c>
      <c r="BC433">
        <v>1</v>
      </c>
      <c r="BD433">
        <v>0</v>
      </c>
      <c r="BE433">
        <v>1</v>
      </c>
      <c r="BF433">
        <v>0</v>
      </c>
      <c r="BG433">
        <v>0</v>
      </c>
      <c r="BH433">
        <v>0</v>
      </c>
      <c r="BI433">
        <v>1</v>
      </c>
      <c r="BJ433">
        <v>0</v>
      </c>
      <c r="BK433">
        <v>0</v>
      </c>
      <c r="BL433">
        <v>0</v>
      </c>
      <c r="BM433">
        <v>0</v>
      </c>
      <c r="BN433">
        <v>1</v>
      </c>
      <c r="BO433">
        <v>0</v>
      </c>
      <c r="BP433">
        <v>0</v>
      </c>
      <c r="BQ433">
        <v>1</v>
      </c>
      <c r="BR433">
        <v>0</v>
      </c>
      <c r="BS433">
        <v>0</v>
      </c>
      <c r="BT433" s="10">
        <v>0</v>
      </c>
      <c r="BU433">
        <v>-4.2648743800000002</v>
      </c>
      <c r="BV433">
        <v>0.17994256</v>
      </c>
      <c r="BW433">
        <v>2.5512239999999999E-2</v>
      </c>
      <c r="BX433">
        <v>1.7140852600000001</v>
      </c>
      <c r="BY433">
        <v>1.2451467300000001</v>
      </c>
      <c r="BZ433">
        <v>4.38303536</v>
      </c>
      <c r="CA433">
        <v>1.0542348399999999</v>
      </c>
      <c r="CB433">
        <v>2.36271349</v>
      </c>
      <c r="CC433">
        <v>0</v>
      </c>
      <c r="CD433">
        <v>1.26633956</v>
      </c>
      <c r="CE433">
        <v>1.2966537600000001</v>
      </c>
      <c r="CF433">
        <v>-0.34830556000000001</v>
      </c>
      <c r="CG433">
        <v>0.60595251999999999</v>
      </c>
      <c r="CH433">
        <v>-0.27080598</v>
      </c>
      <c r="CI433">
        <v>0.69837139000000004</v>
      </c>
      <c r="CJ433">
        <v>2.3914729999999999E-2</v>
      </c>
      <c r="CK433">
        <v>-0.35324707</v>
      </c>
      <c r="CL433">
        <v>-4.8291489999999999E-2</v>
      </c>
      <c r="CM433">
        <v>0.58076517999999999</v>
      </c>
      <c r="CN433">
        <v>0.72541518999999999</v>
      </c>
      <c r="CO433">
        <v>-0.20022939000000001</v>
      </c>
      <c r="CP433">
        <v>-0.43475793000000001</v>
      </c>
      <c r="CQ433">
        <v>0.34422587999999998</v>
      </c>
      <c r="CR433">
        <v>-0.48495226000000002</v>
      </c>
      <c r="CS433">
        <v>0.18250256000000001</v>
      </c>
      <c r="CT433">
        <v>-0.16623276000000001</v>
      </c>
      <c r="CU433">
        <v>-9.4743999999999995E-2</v>
      </c>
      <c r="CV433">
        <v>-1.1689752</v>
      </c>
      <c r="CW433">
        <v>-0.52188942000000005</v>
      </c>
      <c r="CX433">
        <v>0.65815442999999996</v>
      </c>
      <c r="CY433">
        <v>9.3649330000000003E-2</v>
      </c>
      <c r="CZ433">
        <v>-0.16819777</v>
      </c>
      <c r="DA433">
        <v>-0.25450494000000001</v>
      </c>
      <c r="DB433">
        <v>0.25513289</v>
      </c>
      <c r="DC433">
        <v>2.5920289999999999E-2</v>
      </c>
      <c r="DD433">
        <v>-2.5292350000000002E-2</v>
      </c>
      <c r="DE433">
        <v>0.26950531</v>
      </c>
      <c r="DF433">
        <v>-0.26887736000000001</v>
      </c>
      <c r="DG433">
        <v>0.1029841</v>
      </c>
      <c r="DH433">
        <v>-0.10235616</v>
      </c>
      <c r="DI433">
        <v>-0.19042195000000001</v>
      </c>
      <c r="DJ433">
        <v>7.7531719999999998E-2</v>
      </c>
      <c r="DK433">
        <v>-0.19522661999999999</v>
      </c>
      <c r="DL433">
        <v>-0.13095082</v>
      </c>
      <c r="DM433">
        <v>-6.0513240000000003E-2</v>
      </c>
      <c r="DN433">
        <v>0.50020885000000004</v>
      </c>
      <c r="DO433">
        <v>0.35778246000000002</v>
      </c>
      <c r="DP433">
        <v>-0.64273818000000005</v>
      </c>
      <c r="DQ433">
        <v>0.94671483000000001</v>
      </c>
      <c r="DR433">
        <v>-0.66113116000000005</v>
      </c>
      <c r="DS433">
        <v>7.7932630000000003E-2</v>
      </c>
      <c r="DT433">
        <v>-0.79014932000000004</v>
      </c>
      <c r="DU433">
        <v>1.3610861400000001</v>
      </c>
      <c r="DV433" s="10">
        <v>-0.64824150000000003</v>
      </c>
      <c r="DW433" s="8" t="s">
        <v>2382</v>
      </c>
      <c r="DX433" t="s">
        <v>2383</v>
      </c>
      <c r="DY433" s="10" t="s">
        <v>826</v>
      </c>
      <c r="DZ433" s="20">
        <v>35748</v>
      </c>
      <c r="EA433" s="21">
        <v>36206</v>
      </c>
      <c r="EB433" t="s">
        <v>2384</v>
      </c>
      <c r="EC433" s="22">
        <v>45388</v>
      </c>
      <c r="ED433" t="b">
        <f t="shared" si="19"/>
        <v>1</v>
      </c>
    </row>
    <row r="434" spans="1:134" x14ac:dyDescent="0.2">
      <c r="A434" s="8" t="s">
        <v>2385</v>
      </c>
      <c r="B434" s="8" t="s">
        <v>168</v>
      </c>
      <c r="C434" s="8" t="s">
        <v>181</v>
      </c>
      <c r="D434" s="2" t="s">
        <v>2386</v>
      </c>
      <c r="E434" s="4">
        <v>0.52309158807632306</v>
      </c>
      <c r="F434" s="28" t="b">
        <v>0</v>
      </c>
      <c r="G434" s="29">
        <f t="shared" si="20"/>
        <v>7.2361697667159106E-6</v>
      </c>
      <c r="H434" s="5" t="b">
        <f t="shared" si="18"/>
        <v>0</v>
      </c>
      <c r="I434" s="8">
        <v>36</v>
      </c>
      <c r="J434">
        <v>1</v>
      </c>
      <c r="K434">
        <v>19</v>
      </c>
      <c r="L434">
        <v>1460</v>
      </c>
      <c r="M434">
        <v>3</v>
      </c>
      <c r="N434">
        <v>4</v>
      </c>
      <c r="O434">
        <v>59.045794038161503</v>
      </c>
      <c r="P434">
        <v>4</v>
      </c>
      <c r="Q434">
        <v>1</v>
      </c>
      <c r="R434">
        <v>1</v>
      </c>
      <c r="S434" s="10">
        <v>74</v>
      </c>
      <c r="T434" s="8">
        <v>-1.61949413540622</v>
      </c>
      <c r="U434">
        <v>7.5957643648752104E-3</v>
      </c>
      <c r="V434">
        <v>-1.03137728776702</v>
      </c>
      <c r="W434">
        <v>-4.4654112207784799E-2</v>
      </c>
      <c r="X434">
        <v>-0.60931127360194304</v>
      </c>
      <c r="Y434">
        <v>0.68524713920936597</v>
      </c>
      <c r="Z434">
        <v>0.29496207031118499</v>
      </c>
      <c r="AA434">
        <v>0.71867389489572897</v>
      </c>
      <c r="AB434">
        <v>-1.4988236991813999</v>
      </c>
      <c r="AC434">
        <v>-1.38724643350897</v>
      </c>
      <c r="AD434" s="10">
        <v>-0.15049999583080401</v>
      </c>
      <c r="AE434" s="8">
        <v>0</v>
      </c>
      <c r="AF434">
        <v>0</v>
      </c>
      <c r="AG434">
        <v>0</v>
      </c>
      <c r="AH434">
        <v>0</v>
      </c>
      <c r="AI434">
        <v>0</v>
      </c>
      <c r="AJ434">
        <v>0</v>
      </c>
      <c r="AK434">
        <v>0</v>
      </c>
      <c r="AL434">
        <v>0</v>
      </c>
      <c r="AM434">
        <v>0</v>
      </c>
      <c r="AN434">
        <v>0</v>
      </c>
      <c r="AO434">
        <v>0</v>
      </c>
      <c r="AP434">
        <v>0</v>
      </c>
      <c r="AQ434">
        <v>0</v>
      </c>
      <c r="AR434">
        <v>0</v>
      </c>
      <c r="AS434">
        <v>0</v>
      </c>
      <c r="AT434">
        <v>0</v>
      </c>
      <c r="AU434">
        <v>0</v>
      </c>
      <c r="AV434">
        <v>1</v>
      </c>
      <c r="AW434">
        <v>0</v>
      </c>
      <c r="AX434">
        <v>0</v>
      </c>
      <c r="AY434">
        <v>1</v>
      </c>
      <c r="AZ434">
        <v>0</v>
      </c>
      <c r="BA434">
        <v>0</v>
      </c>
      <c r="BB434">
        <v>1</v>
      </c>
      <c r="BC434">
        <v>0</v>
      </c>
      <c r="BD434">
        <v>1</v>
      </c>
      <c r="BE434">
        <v>1</v>
      </c>
      <c r="BF434">
        <v>0</v>
      </c>
      <c r="BG434">
        <v>1</v>
      </c>
      <c r="BH434">
        <v>0</v>
      </c>
      <c r="BI434">
        <v>0</v>
      </c>
      <c r="BJ434">
        <v>0</v>
      </c>
      <c r="BK434">
        <v>0</v>
      </c>
      <c r="BL434">
        <v>0</v>
      </c>
      <c r="BM434">
        <v>0</v>
      </c>
      <c r="BN434">
        <v>0</v>
      </c>
      <c r="BO434">
        <v>0</v>
      </c>
      <c r="BP434">
        <v>1</v>
      </c>
      <c r="BQ434">
        <v>1</v>
      </c>
      <c r="BR434">
        <v>0</v>
      </c>
      <c r="BS434">
        <v>0</v>
      </c>
      <c r="BT434" s="10">
        <v>0</v>
      </c>
      <c r="BU434">
        <v>-4.2648743800000002</v>
      </c>
      <c r="BV434">
        <v>0.17994256</v>
      </c>
      <c r="BW434">
        <v>2.5512239999999999E-2</v>
      </c>
      <c r="BX434">
        <v>1.7140852600000001</v>
      </c>
      <c r="BY434">
        <v>1.2451467300000001</v>
      </c>
      <c r="BZ434">
        <v>4.38303536</v>
      </c>
      <c r="CA434">
        <v>1.0542348399999999</v>
      </c>
      <c r="CB434">
        <v>2.36271349</v>
      </c>
      <c r="CC434">
        <v>0</v>
      </c>
      <c r="CD434">
        <v>1.26633956</v>
      </c>
      <c r="CE434">
        <v>1.2966537600000001</v>
      </c>
      <c r="CF434">
        <v>-0.34830556000000001</v>
      </c>
      <c r="CG434">
        <v>0.60595251999999999</v>
      </c>
      <c r="CH434">
        <v>-0.27080598</v>
      </c>
      <c r="CI434">
        <v>0.69837139000000004</v>
      </c>
      <c r="CJ434">
        <v>2.3914729999999999E-2</v>
      </c>
      <c r="CK434">
        <v>-0.35324707</v>
      </c>
      <c r="CL434">
        <v>-4.8291489999999999E-2</v>
      </c>
      <c r="CM434">
        <v>0.58076517999999999</v>
      </c>
      <c r="CN434">
        <v>0.72541518999999999</v>
      </c>
      <c r="CO434">
        <v>-0.20022939000000001</v>
      </c>
      <c r="CP434">
        <v>-0.43475793000000001</v>
      </c>
      <c r="CQ434">
        <v>0.34422587999999998</v>
      </c>
      <c r="CR434">
        <v>-0.48495226000000002</v>
      </c>
      <c r="CS434">
        <v>0.18250256000000001</v>
      </c>
      <c r="CT434">
        <v>-0.16623276000000001</v>
      </c>
      <c r="CU434">
        <v>-9.4743999999999995E-2</v>
      </c>
      <c r="CV434">
        <v>-1.1689752</v>
      </c>
      <c r="CW434">
        <v>-0.52188942000000005</v>
      </c>
      <c r="CX434">
        <v>0.65815442999999996</v>
      </c>
      <c r="CY434">
        <v>9.3649330000000003E-2</v>
      </c>
      <c r="CZ434">
        <v>-0.16819777</v>
      </c>
      <c r="DA434">
        <v>-0.25450494000000001</v>
      </c>
      <c r="DB434">
        <v>0.25513289</v>
      </c>
      <c r="DC434">
        <v>2.5920289999999999E-2</v>
      </c>
      <c r="DD434">
        <v>-2.5292350000000002E-2</v>
      </c>
      <c r="DE434">
        <v>0.26950531</v>
      </c>
      <c r="DF434">
        <v>-0.26887736000000001</v>
      </c>
      <c r="DG434">
        <v>0.1029841</v>
      </c>
      <c r="DH434">
        <v>-0.10235616</v>
      </c>
      <c r="DI434">
        <v>-0.19042195000000001</v>
      </c>
      <c r="DJ434">
        <v>7.7531719999999998E-2</v>
      </c>
      <c r="DK434">
        <v>-0.19522661999999999</v>
      </c>
      <c r="DL434">
        <v>-0.13095082</v>
      </c>
      <c r="DM434">
        <v>-6.0513240000000003E-2</v>
      </c>
      <c r="DN434">
        <v>0.50020885000000004</v>
      </c>
      <c r="DO434">
        <v>0.35778246000000002</v>
      </c>
      <c r="DP434">
        <v>-0.64273818000000005</v>
      </c>
      <c r="DQ434">
        <v>0.94671483000000001</v>
      </c>
      <c r="DR434">
        <v>-0.66113116000000005</v>
      </c>
      <c r="DS434">
        <v>7.7932630000000003E-2</v>
      </c>
      <c r="DT434">
        <v>-0.79014932000000004</v>
      </c>
      <c r="DU434">
        <v>1.3610861400000001</v>
      </c>
      <c r="DV434" s="10">
        <v>-0.64824150000000003</v>
      </c>
      <c r="DW434" s="8" t="s">
        <v>2387</v>
      </c>
      <c r="DX434" t="s">
        <v>2388</v>
      </c>
      <c r="DY434" s="10" t="s">
        <v>1067</v>
      </c>
      <c r="DZ434" s="20">
        <v>36933</v>
      </c>
      <c r="EA434" s="21">
        <v>39676</v>
      </c>
      <c r="EB434" t="s">
        <v>2389</v>
      </c>
      <c r="EC434" s="22">
        <v>45354</v>
      </c>
      <c r="ED434" t="b">
        <f t="shared" si="19"/>
        <v>1</v>
      </c>
    </row>
    <row r="435" spans="1:134" x14ac:dyDescent="0.2">
      <c r="A435" s="8" t="s">
        <v>2390</v>
      </c>
      <c r="B435" s="8" t="s">
        <v>127</v>
      </c>
      <c r="C435" s="8" t="s">
        <v>216</v>
      </c>
      <c r="D435" s="2" t="s">
        <v>2391</v>
      </c>
      <c r="E435" s="4">
        <v>0.51085592207715103</v>
      </c>
      <c r="F435" s="28" t="b">
        <v>0</v>
      </c>
      <c r="G435" s="29">
        <f t="shared" si="20"/>
        <v>4.4369936928645257E-2</v>
      </c>
      <c r="H435" s="5" t="b">
        <f t="shared" si="18"/>
        <v>0</v>
      </c>
      <c r="I435" s="8">
        <v>65</v>
      </c>
      <c r="J435">
        <v>1</v>
      </c>
      <c r="K435">
        <v>18</v>
      </c>
      <c r="L435">
        <v>1781</v>
      </c>
      <c r="M435">
        <v>6</v>
      </c>
      <c r="N435">
        <v>5</v>
      </c>
      <c r="O435">
        <v>48.761294371908903</v>
      </c>
      <c r="P435">
        <v>5</v>
      </c>
      <c r="Q435">
        <v>3</v>
      </c>
      <c r="R435">
        <v>3</v>
      </c>
      <c r="S435" s="10">
        <v>82.2</v>
      </c>
      <c r="T435" s="8">
        <v>1.1047129369128199</v>
      </c>
      <c r="U435">
        <v>7.5957643648752104E-3</v>
      </c>
      <c r="V435">
        <v>-1.16058208423016</v>
      </c>
      <c r="W435">
        <v>0.32955212767470798</v>
      </c>
      <c r="X435">
        <v>0.34522335867264098</v>
      </c>
      <c r="Y435">
        <v>1.38181348148064</v>
      </c>
      <c r="Z435">
        <v>-5.8934715543652698E-2</v>
      </c>
      <c r="AA435">
        <v>1.4284752725705201</v>
      </c>
      <c r="AB435">
        <v>-4.5418899975194001E-2</v>
      </c>
      <c r="AC435">
        <v>1.7560081436822399E-2</v>
      </c>
      <c r="AD435" s="10">
        <v>1.6188189515707501</v>
      </c>
      <c r="AE435" s="8">
        <v>0</v>
      </c>
      <c r="AF435">
        <v>0</v>
      </c>
      <c r="AG435">
        <v>0</v>
      </c>
      <c r="AH435">
        <v>0</v>
      </c>
      <c r="AI435">
        <v>0</v>
      </c>
      <c r="AJ435">
        <v>0</v>
      </c>
      <c r="AK435">
        <v>0</v>
      </c>
      <c r="AL435">
        <v>0</v>
      </c>
      <c r="AM435">
        <v>0</v>
      </c>
      <c r="AN435">
        <v>0</v>
      </c>
      <c r="AO435">
        <v>0</v>
      </c>
      <c r="AP435">
        <v>0</v>
      </c>
      <c r="AQ435">
        <v>1</v>
      </c>
      <c r="AR435">
        <v>0</v>
      </c>
      <c r="AS435">
        <v>0</v>
      </c>
      <c r="AT435">
        <v>0</v>
      </c>
      <c r="AU435">
        <v>0</v>
      </c>
      <c r="AV435">
        <v>0</v>
      </c>
      <c r="AW435">
        <v>0</v>
      </c>
      <c r="AX435">
        <v>0</v>
      </c>
      <c r="AY435">
        <v>1</v>
      </c>
      <c r="AZ435">
        <v>0</v>
      </c>
      <c r="BA435">
        <v>0</v>
      </c>
      <c r="BB435">
        <v>1</v>
      </c>
      <c r="BC435">
        <v>1</v>
      </c>
      <c r="BD435">
        <v>0</v>
      </c>
      <c r="BE435">
        <v>1</v>
      </c>
      <c r="BF435">
        <v>0</v>
      </c>
      <c r="BG435">
        <v>0</v>
      </c>
      <c r="BH435">
        <v>0</v>
      </c>
      <c r="BI435">
        <v>0</v>
      </c>
      <c r="BJ435">
        <v>0</v>
      </c>
      <c r="BK435">
        <v>0</v>
      </c>
      <c r="BL435">
        <v>1</v>
      </c>
      <c r="BM435">
        <v>1</v>
      </c>
      <c r="BN435">
        <v>0</v>
      </c>
      <c r="BO435">
        <v>0</v>
      </c>
      <c r="BP435">
        <v>0</v>
      </c>
      <c r="BQ435">
        <v>0</v>
      </c>
      <c r="BR435">
        <v>1</v>
      </c>
      <c r="BS435">
        <v>0</v>
      </c>
      <c r="BT435" s="10">
        <v>0</v>
      </c>
      <c r="BU435">
        <v>-4.2648743800000002</v>
      </c>
      <c r="BV435">
        <v>0.17994256</v>
      </c>
      <c r="BW435">
        <v>2.5512239999999999E-2</v>
      </c>
      <c r="BX435">
        <v>1.7140852600000001</v>
      </c>
      <c r="BY435">
        <v>1.2451467300000001</v>
      </c>
      <c r="BZ435">
        <v>4.38303536</v>
      </c>
      <c r="CA435">
        <v>1.0542348399999999</v>
      </c>
      <c r="CB435">
        <v>2.36271349</v>
      </c>
      <c r="CC435">
        <v>0</v>
      </c>
      <c r="CD435">
        <v>1.26633956</v>
      </c>
      <c r="CE435">
        <v>1.2966537600000001</v>
      </c>
      <c r="CF435">
        <v>-0.34830556000000001</v>
      </c>
      <c r="CG435">
        <v>0.60595251999999999</v>
      </c>
      <c r="CH435">
        <v>-0.27080598</v>
      </c>
      <c r="CI435">
        <v>0.69837139000000004</v>
      </c>
      <c r="CJ435">
        <v>2.3914729999999999E-2</v>
      </c>
      <c r="CK435">
        <v>-0.35324707</v>
      </c>
      <c r="CL435">
        <v>-4.8291489999999999E-2</v>
      </c>
      <c r="CM435">
        <v>0.58076517999999999</v>
      </c>
      <c r="CN435">
        <v>0.72541518999999999</v>
      </c>
      <c r="CO435">
        <v>-0.20022939000000001</v>
      </c>
      <c r="CP435">
        <v>-0.43475793000000001</v>
      </c>
      <c r="CQ435">
        <v>0.34422587999999998</v>
      </c>
      <c r="CR435">
        <v>-0.48495226000000002</v>
      </c>
      <c r="CS435">
        <v>0.18250256000000001</v>
      </c>
      <c r="CT435">
        <v>-0.16623276000000001</v>
      </c>
      <c r="CU435">
        <v>-9.4743999999999995E-2</v>
      </c>
      <c r="CV435">
        <v>-1.1689752</v>
      </c>
      <c r="CW435">
        <v>-0.52188942000000005</v>
      </c>
      <c r="CX435">
        <v>0.65815442999999996</v>
      </c>
      <c r="CY435">
        <v>9.3649330000000003E-2</v>
      </c>
      <c r="CZ435">
        <v>-0.16819777</v>
      </c>
      <c r="DA435">
        <v>-0.25450494000000001</v>
      </c>
      <c r="DB435">
        <v>0.25513289</v>
      </c>
      <c r="DC435">
        <v>2.5920289999999999E-2</v>
      </c>
      <c r="DD435">
        <v>-2.5292350000000002E-2</v>
      </c>
      <c r="DE435">
        <v>0.26950531</v>
      </c>
      <c r="DF435">
        <v>-0.26887736000000001</v>
      </c>
      <c r="DG435">
        <v>0.1029841</v>
      </c>
      <c r="DH435">
        <v>-0.10235616</v>
      </c>
      <c r="DI435">
        <v>-0.19042195000000001</v>
      </c>
      <c r="DJ435">
        <v>7.7531719999999998E-2</v>
      </c>
      <c r="DK435">
        <v>-0.19522661999999999</v>
      </c>
      <c r="DL435">
        <v>-0.13095082</v>
      </c>
      <c r="DM435">
        <v>-6.0513240000000003E-2</v>
      </c>
      <c r="DN435">
        <v>0.50020885000000004</v>
      </c>
      <c r="DO435">
        <v>0.35778246000000002</v>
      </c>
      <c r="DP435">
        <v>-0.64273818000000005</v>
      </c>
      <c r="DQ435">
        <v>0.94671483000000001</v>
      </c>
      <c r="DR435">
        <v>-0.66113116000000005</v>
      </c>
      <c r="DS435">
        <v>7.7932630000000003E-2</v>
      </c>
      <c r="DT435">
        <v>-0.79014932000000004</v>
      </c>
      <c r="DU435">
        <v>1.3610861400000001</v>
      </c>
      <c r="DV435" s="10">
        <v>-0.64824150000000003</v>
      </c>
      <c r="DW435" s="8" t="s">
        <v>2392</v>
      </c>
      <c r="DX435" t="s">
        <v>2393</v>
      </c>
      <c r="DY435" s="10" t="s">
        <v>220</v>
      </c>
      <c r="DZ435" s="20">
        <v>37635</v>
      </c>
      <c r="EA435" s="21">
        <v>38558</v>
      </c>
      <c r="EB435" t="s">
        <v>2394</v>
      </c>
      <c r="EC435" s="22">
        <v>44308</v>
      </c>
      <c r="ED435" t="b">
        <f t="shared" si="19"/>
        <v>1</v>
      </c>
    </row>
    <row r="436" spans="1:134" x14ac:dyDescent="0.2">
      <c r="A436" s="8" t="s">
        <v>2395</v>
      </c>
      <c r="B436" s="8" t="s">
        <v>168</v>
      </c>
      <c r="C436" s="8" t="s">
        <v>216</v>
      </c>
      <c r="D436" s="2" t="s">
        <v>2396</v>
      </c>
      <c r="E436" s="4">
        <v>0.39171053765382402</v>
      </c>
      <c r="F436" s="28" t="b">
        <v>0</v>
      </c>
      <c r="G436" s="29">
        <f t="shared" si="20"/>
        <v>3.5699071984869608E-5</v>
      </c>
      <c r="H436" s="5" t="b">
        <f t="shared" si="18"/>
        <v>0</v>
      </c>
      <c r="I436" s="8">
        <v>49</v>
      </c>
      <c r="J436">
        <v>1</v>
      </c>
      <c r="K436">
        <v>17</v>
      </c>
      <c r="L436">
        <v>2433</v>
      </c>
      <c r="M436">
        <v>4</v>
      </c>
      <c r="N436">
        <v>5</v>
      </c>
      <c r="O436">
        <v>5.0219354935790701</v>
      </c>
      <c r="P436">
        <v>1</v>
      </c>
      <c r="Q436">
        <v>1</v>
      </c>
      <c r="R436">
        <v>3</v>
      </c>
      <c r="S436" s="10">
        <v>79.099999999999994</v>
      </c>
      <c r="T436" s="8">
        <v>-0.39829786160802699</v>
      </c>
      <c r="U436">
        <v>7.5957643648752104E-3</v>
      </c>
      <c r="V436">
        <v>-1.2897868806933099</v>
      </c>
      <c r="W436">
        <v>1.08962212270083</v>
      </c>
      <c r="X436">
        <v>-0.29113306284374801</v>
      </c>
      <c r="Y436">
        <v>1.38181348148064</v>
      </c>
      <c r="Z436">
        <v>-1.5640364730151901</v>
      </c>
      <c r="AA436">
        <v>-1.4107302381286499</v>
      </c>
      <c r="AB436">
        <v>-1.4988236991813999</v>
      </c>
      <c r="AC436">
        <v>1.7560081436822399E-2</v>
      </c>
      <c r="AD436" s="10">
        <v>0.94993008121162803</v>
      </c>
      <c r="AE436" s="8">
        <v>0</v>
      </c>
      <c r="AF436">
        <v>0</v>
      </c>
      <c r="AG436">
        <v>0</v>
      </c>
      <c r="AH436">
        <v>0</v>
      </c>
      <c r="AI436">
        <v>0</v>
      </c>
      <c r="AJ436">
        <v>0</v>
      </c>
      <c r="AK436">
        <v>0</v>
      </c>
      <c r="AL436">
        <v>0</v>
      </c>
      <c r="AM436">
        <v>0</v>
      </c>
      <c r="AN436">
        <v>0</v>
      </c>
      <c r="AO436">
        <v>0</v>
      </c>
      <c r="AP436">
        <v>0</v>
      </c>
      <c r="AQ436">
        <v>0</v>
      </c>
      <c r="AR436">
        <v>0</v>
      </c>
      <c r="AS436">
        <v>0</v>
      </c>
      <c r="AT436">
        <v>0</v>
      </c>
      <c r="AU436">
        <v>0</v>
      </c>
      <c r="AV436">
        <v>0</v>
      </c>
      <c r="AW436">
        <v>1</v>
      </c>
      <c r="AX436">
        <v>0</v>
      </c>
      <c r="AY436">
        <v>0</v>
      </c>
      <c r="AZ436">
        <v>1</v>
      </c>
      <c r="BA436">
        <v>0</v>
      </c>
      <c r="BB436">
        <v>1</v>
      </c>
      <c r="BC436">
        <v>0</v>
      </c>
      <c r="BD436">
        <v>1</v>
      </c>
      <c r="BE436">
        <v>1</v>
      </c>
      <c r="BF436">
        <v>0</v>
      </c>
      <c r="BG436">
        <v>0</v>
      </c>
      <c r="BH436">
        <v>1</v>
      </c>
      <c r="BI436">
        <v>0</v>
      </c>
      <c r="BJ436">
        <v>0</v>
      </c>
      <c r="BK436">
        <v>0</v>
      </c>
      <c r="BL436">
        <v>0</v>
      </c>
      <c r="BM436">
        <v>1</v>
      </c>
      <c r="BN436">
        <v>0</v>
      </c>
      <c r="BO436">
        <v>0</v>
      </c>
      <c r="BP436">
        <v>0</v>
      </c>
      <c r="BQ436">
        <v>1</v>
      </c>
      <c r="BR436">
        <v>0</v>
      </c>
      <c r="BS436">
        <v>0</v>
      </c>
      <c r="BT436" s="10">
        <v>0</v>
      </c>
      <c r="BU436">
        <v>-4.2648743800000002</v>
      </c>
      <c r="BV436">
        <v>0.17994256</v>
      </c>
      <c r="BW436">
        <v>2.5512239999999999E-2</v>
      </c>
      <c r="BX436">
        <v>1.7140852600000001</v>
      </c>
      <c r="BY436">
        <v>1.2451467300000001</v>
      </c>
      <c r="BZ436">
        <v>4.38303536</v>
      </c>
      <c r="CA436">
        <v>1.0542348399999999</v>
      </c>
      <c r="CB436">
        <v>2.36271349</v>
      </c>
      <c r="CC436">
        <v>0</v>
      </c>
      <c r="CD436">
        <v>1.26633956</v>
      </c>
      <c r="CE436">
        <v>1.2966537600000001</v>
      </c>
      <c r="CF436">
        <v>-0.34830556000000001</v>
      </c>
      <c r="CG436">
        <v>0.60595251999999999</v>
      </c>
      <c r="CH436">
        <v>-0.27080598</v>
      </c>
      <c r="CI436">
        <v>0.69837139000000004</v>
      </c>
      <c r="CJ436">
        <v>2.3914729999999999E-2</v>
      </c>
      <c r="CK436">
        <v>-0.35324707</v>
      </c>
      <c r="CL436">
        <v>-4.8291489999999999E-2</v>
      </c>
      <c r="CM436">
        <v>0.58076517999999999</v>
      </c>
      <c r="CN436">
        <v>0.72541518999999999</v>
      </c>
      <c r="CO436">
        <v>-0.20022939000000001</v>
      </c>
      <c r="CP436">
        <v>-0.43475793000000001</v>
      </c>
      <c r="CQ436">
        <v>0.34422587999999998</v>
      </c>
      <c r="CR436">
        <v>-0.48495226000000002</v>
      </c>
      <c r="CS436">
        <v>0.18250256000000001</v>
      </c>
      <c r="CT436">
        <v>-0.16623276000000001</v>
      </c>
      <c r="CU436">
        <v>-9.4743999999999995E-2</v>
      </c>
      <c r="CV436">
        <v>-1.1689752</v>
      </c>
      <c r="CW436">
        <v>-0.52188942000000005</v>
      </c>
      <c r="CX436">
        <v>0.65815442999999996</v>
      </c>
      <c r="CY436">
        <v>9.3649330000000003E-2</v>
      </c>
      <c r="CZ436">
        <v>-0.16819777</v>
      </c>
      <c r="DA436">
        <v>-0.25450494000000001</v>
      </c>
      <c r="DB436">
        <v>0.25513289</v>
      </c>
      <c r="DC436">
        <v>2.5920289999999999E-2</v>
      </c>
      <c r="DD436">
        <v>-2.5292350000000002E-2</v>
      </c>
      <c r="DE436">
        <v>0.26950531</v>
      </c>
      <c r="DF436">
        <v>-0.26887736000000001</v>
      </c>
      <c r="DG436">
        <v>0.1029841</v>
      </c>
      <c r="DH436">
        <v>-0.10235616</v>
      </c>
      <c r="DI436">
        <v>-0.19042195000000001</v>
      </c>
      <c r="DJ436">
        <v>7.7531719999999998E-2</v>
      </c>
      <c r="DK436">
        <v>-0.19522661999999999</v>
      </c>
      <c r="DL436">
        <v>-0.13095082</v>
      </c>
      <c r="DM436">
        <v>-6.0513240000000003E-2</v>
      </c>
      <c r="DN436">
        <v>0.50020885000000004</v>
      </c>
      <c r="DO436">
        <v>0.35778246000000002</v>
      </c>
      <c r="DP436">
        <v>-0.64273818000000005</v>
      </c>
      <c r="DQ436">
        <v>0.94671483000000001</v>
      </c>
      <c r="DR436">
        <v>-0.66113116000000005</v>
      </c>
      <c r="DS436">
        <v>7.7932630000000003E-2</v>
      </c>
      <c r="DT436">
        <v>-0.79014932000000004</v>
      </c>
      <c r="DU436">
        <v>1.3610861400000001</v>
      </c>
      <c r="DV436" s="10">
        <v>-0.64824150000000003</v>
      </c>
      <c r="DW436" s="8" t="s">
        <v>2397</v>
      </c>
      <c r="DX436" t="s">
        <v>2398</v>
      </c>
      <c r="DY436" s="10" t="s">
        <v>260</v>
      </c>
      <c r="DZ436" s="20">
        <v>35261</v>
      </c>
      <c r="EA436" s="21">
        <v>38662</v>
      </c>
      <c r="EB436" t="s">
        <v>2399</v>
      </c>
      <c r="EC436" s="22">
        <v>44582</v>
      </c>
      <c r="ED436" t="b">
        <f t="shared" si="19"/>
        <v>1</v>
      </c>
    </row>
    <row r="437" spans="1:134" x14ac:dyDescent="0.2">
      <c r="A437" s="8" t="s">
        <v>2400</v>
      </c>
      <c r="B437" s="8" t="s">
        <v>127</v>
      </c>
      <c r="C437" s="8" t="s">
        <v>188</v>
      </c>
      <c r="D437" s="2" t="s">
        <v>2401</v>
      </c>
      <c r="E437" s="4">
        <v>0.48096396955976001</v>
      </c>
      <c r="F437" s="28" t="b">
        <v>0</v>
      </c>
      <c r="G437" s="29">
        <f t="shared" si="20"/>
        <v>2.2553023304496424E-6</v>
      </c>
      <c r="H437" s="5" t="b">
        <f t="shared" si="18"/>
        <v>0</v>
      </c>
      <c r="I437" s="8">
        <v>50</v>
      </c>
      <c r="J437">
        <v>1</v>
      </c>
      <c r="K437">
        <v>18</v>
      </c>
      <c r="L437">
        <v>2595</v>
      </c>
      <c r="M437">
        <v>2</v>
      </c>
      <c r="N437">
        <v>2</v>
      </c>
      <c r="O437">
        <v>35.4819847798802</v>
      </c>
      <c r="P437">
        <v>2</v>
      </c>
      <c r="Q437">
        <v>3</v>
      </c>
      <c r="R437">
        <v>2</v>
      </c>
      <c r="S437" s="10">
        <v>71.7</v>
      </c>
      <c r="T437" s="8">
        <v>-0.30435968670047298</v>
      </c>
      <c r="U437">
        <v>7.5957643648752104E-3</v>
      </c>
      <c r="V437">
        <v>-1.16058208423016</v>
      </c>
      <c r="W437">
        <v>1.2784738699312499</v>
      </c>
      <c r="X437">
        <v>-0.92748948436013701</v>
      </c>
      <c r="Y437">
        <v>-0.70788554533318204</v>
      </c>
      <c r="Z437">
        <v>-0.51588499368029295</v>
      </c>
      <c r="AA437">
        <v>-0.70092886045385905</v>
      </c>
      <c r="AB437">
        <v>-4.5418899975194001E-2</v>
      </c>
      <c r="AC437">
        <v>-0.68484317603607703</v>
      </c>
      <c r="AD437" s="10">
        <v>-0.64677238351660704</v>
      </c>
      <c r="AE437" s="8">
        <v>0</v>
      </c>
      <c r="AF437">
        <v>0</v>
      </c>
      <c r="AG437">
        <v>0</v>
      </c>
      <c r="AH437">
        <v>0</v>
      </c>
      <c r="AI437">
        <v>0</v>
      </c>
      <c r="AJ437">
        <v>0</v>
      </c>
      <c r="AK437">
        <v>0</v>
      </c>
      <c r="AL437">
        <v>0</v>
      </c>
      <c r="AM437">
        <v>0</v>
      </c>
      <c r="AN437">
        <v>0</v>
      </c>
      <c r="AO437">
        <v>0</v>
      </c>
      <c r="AP437">
        <v>0</v>
      </c>
      <c r="AQ437">
        <v>0</v>
      </c>
      <c r="AR437">
        <v>0</v>
      </c>
      <c r="AS437">
        <v>0</v>
      </c>
      <c r="AT437">
        <v>1</v>
      </c>
      <c r="AU437">
        <v>0</v>
      </c>
      <c r="AV437">
        <v>0</v>
      </c>
      <c r="AW437">
        <v>0</v>
      </c>
      <c r="AX437">
        <v>0</v>
      </c>
      <c r="AY437">
        <v>0</v>
      </c>
      <c r="AZ437">
        <v>1</v>
      </c>
      <c r="BA437">
        <v>1</v>
      </c>
      <c r="BB437">
        <v>0</v>
      </c>
      <c r="BC437">
        <v>0</v>
      </c>
      <c r="BD437">
        <v>1</v>
      </c>
      <c r="BE437">
        <v>1</v>
      </c>
      <c r="BF437">
        <v>0</v>
      </c>
      <c r="BG437">
        <v>1</v>
      </c>
      <c r="BH437">
        <v>0</v>
      </c>
      <c r="BI437">
        <v>0</v>
      </c>
      <c r="BJ437">
        <v>0</v>
      </c>
      <c r="BK437">
        <v>0</v>
      </c>
      <c r="BL437">
        <v>0</v>
      </c>
      <c r="BM437">
        <v>1</v>
      </c>
      <c r="BN437">
        <v>0</v>
      </c>
      <c r="BO437">
        <v>0</v>
      </c>
      <c r="BP437">
        <v>0</v>
      </c>
      <c r="BQ437">
        <v>0</v>
      </c>
      <c r="BR437">
        <v>0</v>
      </c>
      <c r="BS437">
        <v>0</v>
      </c>
      <c r="BT437" s="10">
        <v>1</v>
      </c>
      <c r="BU437">
        <v>-4.2648743800000002</v>
      </c>
      <c r="BV437">
        <v>0.17994256</v>
      </c>
      <c r="BW437">
        <v>2.5512239999999999E-2</v>
      </c>
      <c r="BX437">
        <v>1.7140852600000001</v>
      </c>
      <c r="BY437">
        <v>1.2451467300000001</v>
      </c>
      <c r="BZ437">
        <v>4.38303536</v>
      </c>
      <c r="CA437">
        <v>1.0542348399999999</v>
      </c>
      <c r="CB437">
        <v>2.36271349</v>
      </c>
      <c r="CC437">
        <v>0</v>
      </c>
      <c r="CD437">
        <v>1.26633956</v>
      </c>
      <c r="CE437">
        <v>1.2966537600000001</v>
      </c>
      <c r="CF437">
        <v>-0.34830556000000001</v>
      </c>
      <c r="CG437">
        <v>0.60595251999999999</v>
      </c>
      <c r="CH437">
        <v>-0.27080598</v>
      </c>
      <c r="CI437">
        <v>0.69837139000000004</v>
      </c>
      <c r="CJ437">
        <v>2.3914729999999999E-2</v>
      </c>
      <c r="CK437">
        <v>-0.35324707</v>
      </c>
      <c r="CL437">
        <v>-4.8291489999999999E-2</v>
      </c>
      <c r="CM437">
        <v>0.58076517999999999</v>
      </c>
      <c r="CN437">
        <v>0.72541518999999999</v>
      </c>
      <c r="CO437">
        <v>-0.20022939000000001</v>
      </c>
      <c r="CP437">
        <v>-0.43475793000000001</v>
      </c>
      <c r="CQ437">
        <v>0.34422587999999998</v>
      </c>
      <c r="CR437">
        <v>-0.48495226000000002</v>
      </c>
      <c r="CS437">
        <v>0.18250256000000001</v>
      </c>
      <c r="CT437">
        <v>-0.16623276000000001</v>
      </c>
      <c r="CU437">
        <v>-9.4743999999999995E-2</v>
      </c>
      <c r="CV437">
        <v>-1.1689752</v>
      </c>
      <c r="CW437">
        <v>-0.52188942000000005</v>
      </c>
      <c r="CX437">
        <v>0.65815442999999996</v>
      </c>
      <c r="CY437">
        <v>9.3649330000000003E-2</v>
      </c>
      <c r="CZ437">
        <v>-0.16819777</v>
      </c>
      <c r="DA437">
        <v>-0.25450494000000001</v>
      </c>
      <c r="DB437">
        <v>0.25513289</v>
      </c>
      <c r="DC437">
        <v>2.5920289999999999E-2</v>
      </c>
      <c r="DD437">
        <v>-2.5292350000000002E-2</v>
      </c>
      <c r="DE437">
        <v>0.26950531</v>
      </c>
      <c r="DF437">
        <v>-0.26887736000000001</v>
      </c>
      <c r="DG437">
        <v>0.1029841</v>
      </c>
      <c r="DH437">
        <v>-0.10235616</v>
      </c>
      <c r="DI437">
        <v>-0.19042195000000001</v>
      </c>
      <c r="DJ437">
        <v>7.7531719999999998E-2</v>
      </c>
      <c r="DK437">
        <v>-0.19522661999999999</v>
      </c>
      <c r="DL437">
        <v>-0.13095082</v>
      </c>
      <c r="DM437">
        <v>-6.0513240000000003E-2</v>
      </c>
      <c r="DN437">
        <v>0.50020885000000004</v>
      </c>
      <c r="DO437">
        <v>0.35778246000000002</v>
      </c>
      <c r="DP437">
        <v>-0.64273818000000005</v>
      </c>
      <c r="DQ437">
        <v>0.94671483000000001</v>
      </c>
      <c r="DR437">
        <v>-0.66113116000000005</v>
      </c>
      <c r="DS437">
        <v>7.7932630000000003E-2</v>
      </c>
      <c r="DT437">
        <v>-0.79014932000000004</v>
      </c>
      <c r="DU437">
        <v>1.3610861400000001</v>
      </c>
      <c r="DV437" s="10">
        <v>-0.64824150000000003</v>
      </c>
      <c r="DW437" s="8" t="s">
        <v>2402</v>
      </c>
      <c r="DX437" t="s">
        <v>2403</v>
      </c>
      <c r="DY437" s="10" t="s">
        <v>1239</v>
      </c>
      <c r="DZ437" s="20">
        <v>34886</v>
      </c>
      <c r="EA437" s="21">
        <v>35601</v>
      </c>
      <c r="EB437" t="s">
        <v>2404</v>
      </c>
      <c r="EC437" s="22">
        <v>44706</v>
      </c>
      <c r="ED437" t="b">
        <f t="shared" si="19"/>
        <v>1</v>
      </c>
    </row>
    <row r="438" spans="1:134" x14ac:dyDescent="0.2">
      <c r="A438" s="8" t="s">
        <v>2405</v>
      </c>
      <c r="B438" s="8" t="s">
        <v>168</v>
      </c>
      <c r="C438" s="8" t="s">
        <v>491</v>
      </c>
      <c r="D438" s="2" t="s">
        <v>2406</v>
      </c>
      <c r="E438" s="4">
        <v>0.33982686287405001</v>
      </c>
      <c r="F438" s="28" t="b">
        <v>0</v>
      </c>
      <c r="G438" s="29">
        <f t="shared" si="20"/>
        <v>5.9139692883699323E-6</v>
      </c>
      <c r="H438" s="5" t="b">
        <f t="shared" si="18"/>
        <v>0</v>
      </c>
      <c r="I438" s="8">
        <v>58</v>
      </c>
      <c r="J438">
        <v>0</v>
      </c>
      <c r="K438">
        <v>29</v>
      </c>
      <c r="L438">
        <v>859</v>
      </c>
      <c r="M438">
        <v>4</v>
      </c>
      <c r="N438">
        <v>2</v>
      </c>
      <c r="O438">
        <v>6.3217647703584996</v>
      </c>
      <c r="P438">
        <v>1</v>
      </c>
      <c r="Q438">
        <v>3</v>
      </c>
      <c r="R438">
        <v>1</v>
      </c>
      <c r="S438" s="10">
        <v>78</v>
      </c>
      <c r="T438" s="8">
        <v>0.447145712559954</v>
      </c>
      <c r="U438">
        <v>-1.00517281761849</v>
      </c>
      <c r="V438">
        <v>0.260670676864387</v>
      </c>
      <c r="W438">
        <v>-0.74527077940210995</v>
      </c>
      <c r="X438">
        <v>-0.29113306284374801</v>
      </c>
      <c r="Y438">
        <v>-0.70788554533318204</v>
      </c>
      <c r="Z438">
        <v>-1.5193084436369899</v>
      </c>
      <c r="AA438">
        <v>-1.4107302381286499</v>
      </c>
      <c r="AB438">
        <v>-4.5418899975194001E-2</v>
      </c>
      <c r="AC438">
        <v>-1.38724643350897</v>
      </c>
      <c r="AD438" s="10">
        <v>0.71258241753580998</v>
      </c>
      <c r="AE438" s="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1</v>
      </c>
      <c r="AY438">
        <v>0</v>
      </c>
      <c r="AZ438">
        <v>1</v>
      </c>
      <c r="BA438">
        <v>0</v>
      </c>
      <c r="BB438">
        <v>1</v>
      </c>
      <c r="BC438">
        <v>1</v>
      </c>
      <c r="BD438">
        <v>0</v>
      </c>
      <c r="BE438">
        <v>1</v>
      </c>
      <c r="BF438">
        <v>0</v>
      </c>
      <c r="BG438">
        <v>0</v>
      </c>
      <c r="BH438">
        <v>0</v>
      </c>
      <c r="BI438">
        <v>0</v>
      </c>
      <c r="BJ438">
        <v>0</v>
      </c>
      <c r="BK438">
        <v>0</v>
      </c>
      <c r="BL438">
        <v>1</v>
      </c>
      <c r="BM438">
        <v>0</v>
      </c>
      <c r="BN438">
        <v>1</v>
      </c>
      <c r="BO438">
        <v>0</v>
      </c>
      <c r="BP438">
        <v>0</v>
      </c>
      <c r="BQ438">
        <v>1</v>
      </c>
      <c r="BR438">
        <v>0</v>
      </c>
      <c r="BS438">
        <v>0</v>
      </c>
      <c r="BT438" s="10">
        <v>0</v>
      </c>
      <c r="BU438">
        <v>-4.2648743800000002</v>
      </c>
      <c r="BV438">
        <v>0.17994256</v>
      </c>
      <c r="BW438">
        <v>2.5512239999999999E-2</v>
      </c>
      <c r="BX438">
        <v>1.7140852600000001</v>
      </c>
      <c r="BY438">
        <v>1.2451467300000001</v>
      </c>
      <c r="BZ438">
        <v>4.38303536</v>
      </c>
      <c r="CA438">
        <v>1.0542348399999999</v>
      </c>
      <c r="CB438">
        <v>2.36271349</v>
      </c>
      <c r="CC438">
        <v>0</v>
      </c>
      <c r="CD438">
        <v>1.26633956</v>
      </c>
      <c r="CE438">
        <v>1.2966537600000001</v>
      </c>
      <c r="CF438">
        <v>-0.34830556000000001</v>
      </c>
      <c r="CG438">
        <v>0.60595251999999999</v>
      </c>
      <c r="CH438">
        <v>-0.27080598</v>
      </c>
      <c r="CI438">
        <v>0.69837139000000004</v>
      </c>
      <c r="CJ438">
        <v>2.3914729999999999E-2</v>
      </c>
      <c r="CK438">
        <v>-0.35324707</v>
      </c>
      <c r="CL438">
        <v>-4.8291489999999999E-2</v>
      </c>
      <c r="CM438">
        <v>0.58076517999999999</v>
      </c>
      <c r="CN438">
        <v>0.72541518999999999</v>
      </c>
      <c r="CO438">
        <v>-0.20022939000000001</v>
      </c>
      <c r="CP438">
        <v>-0.43475793000000001</v>
      </c>
      <c r="CQ438">
        <v>0.34422587999999998</v>
      </c>
      <c r="CR438">
        <v>-0.48495226000000002</v>
      </c>
      <c r="CS438">
        <v>0.18250256000000001</v>
      </c>
      <c r="CT438">
        <v>-0.16623276000000001</v>
      </c>
      <c r="CU438">
        <v>-9.4743999999999995E-2</v>
      </c>
      <c r="CV438">
        <v>-1.1689752</v>
      </c>
      <c r="CW438">
        <v>-0.52188942000000005</v>
      </c>
      <c r="CX438">
        <v>0.65815442999999996</v>
      </c>
      <c r="CY438">
        <v>9.3649330000000003E-2</v>
      </c>
      <c r="CZ438">
        <v>-0.16819777</v>
      </c>
      <c r="DA438">
        <v>-0.25450494000000001</v>
      </c>
      <c r="DB438">
        <v>0.25513289</v>
      </c>
      <c r="DC438">
        <v>2.5920289999999999E-2</v>
      </c>
      <c r="DD438">
        <v>-2.5292350000000002E-2</v>
      </c>
      <c r="DE438">
        <v>0.26950531</v>
      </c>
      <c r="DF438">
        <v>-0.26887736000000001</v>
      </c>
      <c r="DG438">
        <v>0.1029841</v>
      </c>
      <c r="DH438">
        <v>-0.10235616</v>
      </c>
      <c r="DI438">
        <v>-0.19042195000000001</v>
      </c>
      <c r="DJ438">
        <v>7.7531719999999998E-2</v>
      </c>
      <c r="DK438">
        <v>-0.19522661999999999</v>
      </c>
      <c r="DL438">
        <v>-0.13095082</v>
      </c>
      <c r="DM438">
        <v>-6.0513240000000003E-2</v>
      </c>
      <c r="DN438">
        <v>0.50020885000000004</v>
      </c>
      <c r="DO438">
        <v>0.35778246000000002</v>
      </c>
      <c r="DP438">
        <v>-0.64273818000000005</v>
      </c>
      <c r="DQ438">
        <v>0.94671483000000001</v>
      </c>
      <c r="DR438">
        <v>-0.66113116000000005</v>
      </c>
      <c r="DS438">
        <v>7.7932630000000003E-2</v>
      </c>
      <c r="DT438">
        <v>-0.79014932000000004</v>
      </c>
      <c r="DU438">
        <v>1.3610861400000001</v>
      </c>
      <c r="DV438" s="10">
        <v>-0.64824150000000003</v>
      </c>
      <c r="DW438" s="8" t="s">
        <v>2407</v>
      </c>
      <c r="DX438" t="s">
        <v>2408</v>
      </c>
      <c r="DY438" s="10" t="s">
        <v>592</v>
      </c>
      <c r="DZ438" s="20">
        <v>36135</v>
      </c>
      <c r="EA438" s="21">
        <v>36598</v>
      </c>
      <c r="EB438" t="s">
        <v>2409</v>
      </c>
      <c r="EC438" s="22">
        <v>44552</v>
      </c>
      <c r="ED438" t="b">
        <f t="shared" si="19"/>
        <v>1</v>
      </c>
    </row>
    <row r="439" spans="1:134" x14ac:dyDescent="0.2">
      <c r="A439" s="8" t="s">
        <v>2410</v>
      </c>
      <c r="B439" s="8" t="s">
        <v>168</v>
      </c>
      <c r="C439" s="8" t="s">
        <v>188</v>
      </c>
      <c r="D439" s="2" t="s">
        <v>2411</v>
      </c>
      <c r="E439" s="4">
        <v>0.318149056035681</v>
      </c>
      <c r="F439" s="28" t="b">
        <v>0</v>
      </c>
      <c r="G439" s="29">
        <f t="shared" si="20"/>
        <v>1.072231616811987E-3</v>
      </c>
      <c r="H439" s="5" t="b">
        <f t="shared" si="18"/>
        <v>0</v>
      </c>
      <c r="I439" s="8">
        <v>51</v>
      </c>
      <c r="J439">
        <v>2</v>
      </c>
      <c r="K439">
        <v>20</v>
      </c>
      <c r="L439">
        <v>2115</v>
      </c>
      <c r="M439">
        <v>7</v>
      </c>
      <c r="N439">
        <v>2</v>
      </c>
      <c r="O439">
        <v>40.741194684507498</v>
      </c>
      <c r="P439">
        <v>2</v>
      </c>
      <c r="Q439">
        <v>1</v>
      </c>
      <c r="R439">
        <v>4</v>
      </c>
      <c r="S439" s="10">
        <v>79.599999999999994</v>
      </c>
      <c r="T439" s="8">
        <v>-0.21042151179292001</v>
      </c>
      <c r="U439">
        <v>1.0203643463482399</v>
      </c>
      <c r="V439">
        <v>-0.90217249130388599</v>
      </c>
      <c r="W439">
        <v>0.71891313739667995</v>
      </c>
      <c r="X439">
        <v>0.66340156943083595</v>
      </c>
      <c r="Y439">
        <v>-0.70788554533318204</v>
      </c>
      <c r="Z439">
        <v>-0.33491192335282799</v>
      </c>
      <c r="AA439">
        <v>-0.70092886045385905</v>
      </c>
      <c r="AB439">
        <v>-1.4988236991813999</v>
      </c>
      <c r="AC439">
        <v>0.71996333890972197</v>
      </c>
      <c r="AD439" s="10">
        <v>1.0578153828824499</v>
      </c>
      <c r="AE439" s="8">
        <v>0</v>
      </c>
      <c r="AF439">
        <v>0</v>
      </c>
      <c r="AG439">
        <v>0</v>
      </c>
      <c r="AH439">
        <v>0</v>
      </c>
      <c r="AI439">
        <v>0</v>
      </c>
      <c r="AJ439">
        <v>0</v>
      </c>
      <c r="AK439">
        <v>0</v>
      </c>
      <c r="AL439">
        <v>0</v>
      </c>
      <c r="AM439">
        <v>1</v>
      </c>
      <c r="AN439">
        <v>0</v>
      </c>
      <c r="AO439">
        <v>0</v>
      </c>
      <c r="AP439">
        <v>0</v>
      </c>
      <c r="AQ439">
        <v>0</v>
      </c>
      <c r="AR439">
        <v>0</v>
      </c>
      <c r="AS439">
        <v>0</v>
      </c>
      <c r="AT439">
        <v>0</v>
      </c>
      <c r="AU439">
        <v>0</v>
      </c>
      <c r="AV439">
        <v>0</v>
      </c>
      <c r="AW439">
        <v>0</v>
      </c>
      <c r="AX439">
        <v>0</v>
      </c>
      <c r="AY439">
        <v>1</v>
      </c>
      <c r="AZ439">
        <v>0</v>
      </c>
      <c r="BA439">
        <v>1</v>
      </c>
      <c r="BB439">
        <v>0</v>
      </c>
      <c r="BC439">
        <v>0</v>
      </c>
      <c r="BD439">
        <v>1</v>
      </c>
      <c r="BE439">
        <v>1</v>
      </c>
      <c r="BF439">
        <v>0</v>
      </c>
      <c r="BG439">
        <v>0</v>
      </c>
      <c r="BH439">
        <v>0</v>
      </c>
      <c r="BI439">
        <v>0</v>
      </c>
      <c r="BJ439">
        <v>0</v>
      </c>
      <c r="BK439">
        <v>1</v>
      </c>
      <c r="BL439">
        <v>0</v>
      </c>
      <c r="BM439">
        <v>0</v>
      </c>
      <c r="BN439">
        <v>1</v>
      </c>
      <c r="BO439">
        <v>0</v>
      </c>
      <c r="BP439">
        <v>0</v>
      </c>
      <c r="BQ439">
        <v>0</v>
      </c>
      <c r="BR439">
        <v>0</v>
      </c>
      <c r="BS439">
        <v>0</v>
      </c>
      <c r="BT439" s="10">
        <v>1</v>
      </c>
      <c r="BU439">
        <v>-4.2648743800000002</v>
      </c>
      <c r="BV439">
        <v>0.17994256</v>
      </c>
      <c r="BW439">
        <v>2.5512239999999999E-2</v>
      </c>
      <c r="BX439">
        <v>1.7140852600000001</v>
      </c>
      <c r="BY439">
        <v>1.2451467300000001</v>
      </c>
      <c r="BZ439">
        <v>4.38303536</v>
      </c>
      <c r="CA439">
        <v>1.0542348399999999</v>
      </c>
      <c r="CB439">
        <v>2.36271349</v>
      </c>
      <c r="CC439">
        <v>0</v>
      </c>
      <c r="CD439">
        <v>1.26633956</v>
      </c>
      <c r="CE439">
        <v>1.2966537600000001</v>
      </c>
      <c r="CF439">
        <v>-0.34830556000000001</v>
      </c>
      <c r="CG439">
        <v>0.60595251999999999</v>
      </c>
      <c r="CH439">
        <v>-0.27080598</v>
      </c>
      <c r="CI439">
        <v>0.69837139000000004</v>
      </c>
      <c r="CJ439">
        <v>2.3914729999999999E-2</v>
      </c>
      <c r="CK439">
        <v>-0.35324707</v>
      </c>
      <c r="CL439">
        <v>-4.8291489999999999E-2</v>
      </c>
      <c r="CM439">
        <v>0.58076517999999999</v>
      </c>
      <c r="CN439">
        <v>0.72541518999999999</v>
      </c>
      <c r="CO439">
        <v>-0.20022939000000001</v>
      </c>
      <c r="CP439">
        <v>-0.43475793000000001</v>
      </c>
      <c r="CQ439">
        <v>0.34422587999999998</v>
      </c>
      <c r="CR439">
        <v>-0.48495226000000002</v>
      </c>
      <c r="CS439">
        <v>0.18250256000000001</v>
      </c>
      <c r="CT439">
        <v>-0.16623276000000001</v>
      </c>
      <c r="CU439">
        <v>-9.4743999999999995E-2</v>
      </c>
      <c r="CV439">
        <v>-1.1689752</v>
      </c>
      <c r="CW439">
        <v>-0.52188942000000005</v>
      </c>
      <c r="CX439">
        <v>0.65815442999999996</v>
      </c>
      <c r="CY439">
        <v>9.3649330000000003E-2</v>
      </c>
      <c r="CZ439">
        <v>-0.16819777</v>
      </c>
      <c r="DA439">
        <v>-0.25450494000000001</v>
      </c>
      <c r="DB439">
        <v>0.25513289</v>
      </c>
      <c r="DC439">
        <v>2.5920289999999999E-2</v>
      </c>
      <c r="DD439">
        <v>-2.5292350000000002E-2</v>
      </c>
      <c r="DE439">
        <v>0.26950531</v>
      </c>
      <c r="DF439">
        <v>-0.26887736000000001</v>
      </c>
      <c r="DG439">
        <v>0.1029841</v>
      </c>
      <c r="DH439">
        <v>-0.10235616</v>
      </c>
      <c r="DI439">
        <v>-0.19042195000000001</v>
      </c>
      <c r="DJ439">
        <v>7.7531719999999998E-2</v>
      </c>
      <c r="DK439">
        <v>-0.19522661999999999</v>
      </c>
      <c r="DL439">
        <v>-0.13095082</v>
      </c>
      <c r="DM439">
        <v>-6.0513240000000003E-2</v>
      </c>
      <c r="DN439">
        <v>0.50020885000000004</v>
      </c>
      <c r="DO439">
        <v>0.35778246000000002</v>
      </c>
      <c r="DP439">
        <v>-0.64273818000000005</v>
      </c>
      <c r="DQ439">
        <v>0.94671483000000001</v>
      </c>
      <c r="DR439">
        <v>-0.66113116000000005</v>
      </c>
      <c r="DS439">
        <v>7.7932630000000003E-2</v>
      </c>
      <c r="DT439">
        <v>-0.79014932000000004</v>
      </c>
      <c r="DU439">
        <v>1.3610861400000001</v>
      </c>
      <c r="DV439" s="10">
        <v>-0.64824150000000003</v>
      </c>
      <c r="DW439" s="8" t="s">
        <v>2412</v>
      </c>
      <c r="DX439" t="s">
        <v>2413</v>
      </c>
      <c r="DY439" s="10" t="s">
        <v>1137</v>
      </c>
      <c r="DZ439" s="20">
        <v>37836</v>
      </c>
      <c r="EA439" s="21">
        <v>39065</v>
      </c>
      <c r="EB439" t="s">
        <v>2414</v>
      </c>
      <c r="EC439" s="22">
        <v>44129</v>
      </c>
      <c r="ED439" t="b">
        <f t="shared" si="19"/>
        <v>1</v>
      </c>
    </row>
    <row r="440" spans="1:134" x14ac:dyDescent="0.2">
      <c r="A440" s="8" t="s">
        <v>2415</v>
      </c>
      <c r="B440" s="8" t="s">
        <v>127</v>
      </c>
      <c r="C440" s="8" t="s">
        <v>188</v>
      </c>
      <c r="D440" s="2" t="s">
        <v>2416</v>
      </c>
      <c r="E440" s="4">
        <v>0.52960830735811404</v>
      </c>
      <c r="F440" s="28" t="b">
        <v>0</v>
      </c>
      <c r="G440" s="29">
        <f t="shared" si="20"/>
        <v>0.18833571090060947</v>
      </c>
      <c r="H440" s="5" t="b">
        <f t="shared" si="18"/>
        <v>0</v>
      </c>
      <c r="I440" s="8">
        <v>68</v>
      </c>
      <c r="J440">
        <v>0</v>
      </c>
      <c r="K440">
        <v>32</v>
      </c>
      <c r="L440">
        <v>323</v>
      </c>
      <c r="M440">
        <v>5</v>
      </c>
      <c r="N440">
        <v>3</v>
      </c>
      <c r="O440">
        <v>68.912487012390301</v>
      </c>
      <c r="P440">
        <v>3</v>
      </c>
      <c r="Q440">
        <v>5</v>
      </c>
      <c r="R440">
        <v>4</v>
      </c>
      <c r="S440" s="10">
        <v>74.099999999999994</v>
      </c>
      <c r="T440" s="8">
        <v>1.3865274616354899</v>
      </c>
      <c r="U440">
        <v>-1.00517281761849</v>
      </c>
      <c r="V440">
        <v>0.64828506625381199</v>
      </c>
      <c r="W440">
        <v>-1.3701135973990399</v>
      </c>
      <c r="X440">
        <v>2.70451479144465E-2</v>
      </c>
      <c r="Y440">
        <v>-1.13192030619081E-2</v>
      </c>
      <c r="Z440">
        <v>0.63448183733048102</v>
      </c>
      <c r="AA440">
        <v>8.8725172209350497E-3</v>
      </c>
      <c r="AB440">
        <v>1.4079858992310099</v>
      </c>
      <c r="AC440">
        <v>0.71996333890972197</v>
      </c>
      <c r="AD440" s="10">
        <v>-0.12892293549664</v>
      </c>
      <c r="AE440" s="8">
        <v>0</v>
      </c>
      <c r="AF440">
        <v>0</v>
      </c>
      <c r="AG440">
        <v>0</v>
      </c>
      <c r="AH440">
        <v>0</v>
      </c>
      <c r="AI440">
        <v>0</v>
      </c>
      <c r="AJ440">
        <v>1</v>
      </c>
      <c r="AK440">
        <v>0</v>
      </c>
      <c r="AL440">
        <v>0</v>
      </c>
      <c r="AM440">
        <v>0</v>
      </c>
      <c r="AN440">
        <v>0</v>
      </c>
      <c r="AO440">
        <v>0</v>
      </c>
      <c r="AP440">
        <v>0</v>
      </c>
      <c r="AQ440">
        <v>0</v>
      </c>
      <c r="AR440">
        <v>0</v>
      </c>
      <c r="AS440">
        <v>0</v>
      </c>
      <c r="AT440">
        <v>0</v>
      </c>
      <c r="AU440">
        <v>0</v>
      </c>
      <c r="AV440">
        <v>0</v>
      </c>
      <c r="AW440">
        <v>0</v>
      </c>
      <c r="AX440">
        <v>0</v>
      </c>
      <c r="AY440">
        <v>1</v>
      </c>
      <c r="AZ440">
        <v>0</v>
      </c>
      <c r="BA440">
        <v>0</v>
      </c>
      <c r="BB440">
        <v>1</v>
      </c>
      <c r="BC440">
        <v>0</v>
      </c>
      <c r="BD440">
        <v>1</v>
      </c>
      <c r="BE440">
        <v>0</v>
      </c>
      <c r="BF440">
        <v>1</v>
      </c>
      <c r="BG440">
        <v>0</v>
      </c>
      <c r="BH440">
        <v>0</v>
      </c>
      <c r="BI440">
        <v>0</v>
      </c>
      <c r="BJ440">
        <v>0</v>
      </c>
      <c r="BK440">
        <v>1</v>
      </c>
      <c r="BL440">
        <v>0</v>
      </c>
      <c r="BM440">
        <v>1</v>
      </c>
      <c r="BN440">
        <v>0</v>
      </c>
      <c r="BO440">
        <v>0</v>
      </c>
      <c r="BP440">
        <v>0</v>
      </c>
      <c r="BQ440">
        <v>0</v>
      </c>
      <c r="BR440">
        <v>1</v>
      </c>
      <c r="BS440">
        <v>0</v>
      </c>
      <c r="BT440" s="10">
        <v>0</v>
      </c>
      <c r="BU440">
        <v>-4.2648743800000002</v>
      </c>
      <c r="BV440">
        <v>0.17994256</v>
      </c>
      <c r="BW440">
        <v>2.5512239999999999E-2</v>
      </c>
      <c r="BX440">
        <v>1.7140852600000001</v>
      </c>
      <c r="BY440">
        <v>1.2451467300000001</v>
      </c>
      <c r="BZ440">
        <v>4.38303536</v>
      </c>
      <c r="CA440">
        <v>1.0542348399999999</v>
      </c>
      <c r="CB440">
        <v>2.36271349</v>
      </c>
      <c r="CC440">
        <v>0</v>
      </c>
      <c r="CD440">
        <v>1.26633956</v>
      </c>
      <c r="CE440">
        <v>1.2966537600000001</v>
      </c>
      <c r="CF440">
        <v>-0.34830556000000001</v>
      </c>
      <c r="CG440">
        <v>0.60595251999999999</v>
      </c>
      <c r="CH440">
        <v>-0.27080598</v>
      </c>
      <c r="CI440">
        <v>0.69837139000000004</v>
      </c>
      <c r="CJ440">
        <v>2.3914729999999999E-2</v>
      </c>
      <c r="CK440">
        <v>-0.35324707</v>
      </c>
      <c r="CL440">
        <v>-4.8291489999999999E-2</v>
      </c>
      <c r="CM440">
        <v>0.58076517999999999</v>
      </c>
      <c r="CN440">
        <v>0.72541518999999999</v>
      </c>
      <c r="CO440">
        <v>-0.20022939000000001</v>
      </c>
      <c r="CP440">
        <v>-0.43475793000000001</v>
      </c>
      <c r="CQ440">
        <v>0.34422587999999998</v>
      </c>
      <c r="CR440">
        <v>-0.48495226000000002</v>
      </c>
      <c r="CS440">
        <v>0.18250256000000001</v>
      </c>
      <c r="CT440">
        <v>-0.16623276000000001</v>
      </c>
      <c r="CU440">
        <v>-9.4743999999999995E-2</v>
      </c>
      <c r="CV440">
        <v>-1.1689752</v>
      </c>
      <c r="CW440">
        <v>-0.52188942000000005</v>
      </c>
      <c r="CX440">
        <v>0.65815442999999996</v>
      </c>
      <c r="CY440">
        <v>9.3649330000000003E-2</v>
      </c>
      <c r="CZ440">
        <v>-0.16819777</v>
      </c>
      <c r="DA440">
        <v>-0.25450494000000001</v>
      </c>
      <c r="DB440">
        <v>0.25513289</v>
      </c>
      <c r="DC440">
        <v>2.5920289999999999E-2</v>
      </c>
      <c r="DD440">
        <v>-2.5292350000000002E-2</v>
      </c>
      <c r="DE440">
        <v>0.26950531</v>
      </c>
      <c r="DF440">
        <v>-0.26887736000000001</v>
      </c>
      <c r="DG440">
        <v>0.1029841</v>
      </c>
      <c r="DH440">
        <v>-0.10235616</v>
      </c>
      <c r="DI440">
        <v>-0.19042195000000001</v>
      </c>
      <c r="DJ440">
        <v>7.7531719999999998E-2</v>
      </c>
      <c r="DK440">
        <v>-0.19522661999999999</v>
      </c>
      <c r="DL440">
        <v>-0.13095082</v>
      </c>
      <c r="DM440">
        <v>-6.0513240000000003E-2</v>
      </c>
      <c r="DN440">
        <v>0.50020885000000004</v>
      </c>
      <c r="DO440">
        <v>0.35778246000000002</v>
      </c>
      <c r="DP440">
        <v>-0.64273818000000005</v>
      </c>
      <c r="DQ440">
        <v>0.94671483000000001</v>
      </c>
      <c r="DR440">
        <v>-0.66113116000000005</v>
      </c>
      <c r="DS440">
        <v>7.7932630000000003E-2</v>
      </c>
      <c r="DT440">
        <v>-0.79014932000000004</v>
      </c>
      <c r="DU440">
        <v>1.3610861400000001</v>
      </c>
      <c r="DV440" s="10">
        <v>-0.64824150000000003</v>
      </c>
      <c r="DW440" s="8" t="s">
        <v>2417</v>
      </c>
      <c r="DX440" t="s">
        <v>2418</v>
      </c>
      <c r="DY440" s="10" t="s">
        <v>1100</v>
      </c>
      <c r="DZ440" s="20">
        <v>34946</v>
      </c>
      <c r="EA440" s="21">
        <v>39777</v>
      </c>
      <c r="EB440" t="s">
        <v>2419</v>
      </c>
      <c r="EC440" s="22">
        <v>45164</v>
      </c>
      <c r="ED440" t="b">
        <f t="shared" si="19"/>
        <v>1</v>
      </c>
    </row>
    <row r="441" spans="1:134" x14ac:dyDescent="0.2">
      <c r="A441" s="8" t="s">
        <v>2420</v>
      </c>
      <c r="B441" s="8" t="s">
        <v>119</v>
      </c>
      <c r="C441" s="8" t="s">
        <v>209</v>
      </c>
      <c r="D441" s="2">
        <v>9756786445</v>
      </c>
      <c r="E441" s="4">
        <v>0.60336609613458503</v>
      </c>
      <c r="F441" s="28" t="b">
        <v>1</v>
      </c>
      <c r="G441" s="29">
        <f t="shared" si="20"/>
        <v>2.7947898238968257E-4</v>
      </c>
      <c r="H441" s="5" t="b">
        <f t="shared" si="18"/>
        <v>0</v>
      </c>
      <c r="I441" s="8">
        <v>69</v>
      </c>
      <c r="J441">
        <v>0</v>
      </c>
      <c r="K441">
        <v>38</v>
      </c>
      <c r="L441">
        <v>2153</v>
      </c>
      <c r="M441">
        <v>1</v>
      </c>
      <c r="N441">
        <v>2</v>
      </c>
      <c r="O441">
        <v>23.349714733959601</v>
      </c>
      <c r="P441">
        <v>1</v>
      </c>
      <c r="Q441">
        <v>3</v>
      </c>
      <c r="R441">
        <v>3</v>
      </c>
      <c r="S441" s="10">
        <v>68.400000000000006</v>
      </c>
      <c r="T441" s="8">
        <v>1.48046563654304</v>
      </c>
      <c r="U441">
        <v>-1.00517281761849</v>
      </c>
      <c r="V441">
        <v>1.4235138450326601</v>
      </c>
      <c r="W441">
        <v>0.76321169538900002</v>
      </c>
      <c r="X441">
        <v>-1.2456676951183301</v>
      </c>
      <c r="Y441">
        <v>-0.70788554533318204</v>
      </c>
      <c r="Z441">
        <v>-0.933364843328508</v>
      </c>
      <c r="AA441">
        <v>-1.4107302381286499</v>
      </c>
      <c r="AB441">
        <v>-4.5418899975194001E-2</v>
      </c>
      <c r="AC441">
        <v>1.7560081436822399E-2</v>
      </c>
      <c r="AD441" s="10">
        <v>-1.3588153745440601</v>
      </c>
      <c r="AE441" s="8">
        <v>0</v>
      </c>
      <c r="AF441">
        <v>0</v>
      </c>
      <c r="AG441">
        <v>0</v>
      </c>
      <c r="AH441">
        <v>0</v>
      </c>
      <c r="AI441">
        <v>0</v>
      </c>
      <c r="AJ441">
        <v>0</v>
      </c>
      <c r="AK441">
        <v>0</v>
      </c>
      <c r="AL441">
        <v>0</v>
      </c>
      <c r="AM441">
        <v>0</v>
      </c>
      <c r="AN441">
        <v>0</v>
      </c>
      <c r="AO441">
        <v>0</v>
      </c>
      <c r="AP441">
        <v>0</v>
      </c>
      <c r="AQ441">
        <v>0</v>
      </c>
      <c r="AR441">
        <v>0</v>
      </c>
      <c r="AS441">
        <v>0</v>
      </c>
      <c r="AT441">
        <v>0</v>
      </c>
      <c r="AU441">
        <v>0</v>
      </c>
      <c r="AV441">
        <v>0</v>
      </c>
      <c r="AW441">
        <v>1</v>
      </c>
      <c r="AX441">
        <v>0</v>
      </c>
      <c r="AY441">
        <v>1</v>
      </c>
      <c r="AZ441">
        <v>0</v>
      </c>
      <c r="BA441">
        <v>0</v>
      </c>
      <c r="BB441">
        <v>1</v>
      </c>
      <c r="BC441">
        <v>1</v>
      </c>
      <c r="BD441">
        <v>0</v>
      </c>
      <c r="BE441">
        <v>1</v>
      </c>
      <c r="BF441">
        <v>0</v>
      </c>
      <c r="BG441">
        <v>0</v>
      </c>
      <c r="BH441">
        <v>0</v>
      </c>
      <c r="BI441">
        <v>0</v>
      </c>
      <c r="BJ441">
        <v>0</v>
      </c>
      <c r="BK441">
        <v>1</v>
      </c>
      <c r="BL441">
        <v>0</v>
      </c>
      <c r="BM441">
        <v>0</v>
      </c>
      <c r="BN441">
        <v>0</v>
      </c>
      <c r="BO441">
        <v>1</v>
      </c>
      <c r="BP441">
        <v>0</v>
      </c>
      <c r="BQ441">
        <v>0</v>
      </c>
      <c r="BR441">
        <v>0</v>
      </c>
      <c r="BS441">
        <v>0</v>
      </c>
      <c r="BT441" s="10">
        <v>1</v>
      </c>
      <c r="BU441">
        <v>-4.2648743800000002</v>
      </c>
      <c r="BV441">
        <v>0.17994256</v>
      </c>
      <c r="BW441">
        <v>2.5512239999999999E-2</v>
      </c>
      <c r="BX441">
        <v>1.7140852600000001</v>
      </c>
      <c r="BY441">
        <v>1.2451467300000001</v>
      </c>
      <c r="BZ441">
        <v>4.38303536</v>
      </c>
      <c r="CA441">
        <v>1.0542348399999999</v>
      </c>
      <c r="CB441">
        <v>2.36271349</v>
      </c>
      <c r="CC441">
        <v>0</v>
      </c>
      <c r="CD441">
        <v>1.26633956</v>
      </c>
      <c r="CE441">
        <v>1.2966537600000001</v>
      </c>
      <c r="CF441">
        <v>-0.34830556000000001</v>
      </c>
      <c r="CG441">
        <v>0.60595251999999999</v>
      </c>
      <c r="CH441">
        <v>-0.27080598</v>
      </c>
      <c r="CI441">
        <v>0.69837139000000004</v>
      </c>
      <c r="CJ441">
        <v>2.3914729999999999E-2</v>
      </c>
      <c r="CK441">
        <v>-0.35324707</v>
      </c>
      <c r="CL441">
        <v>-4.8291489999999999E-2</v>
      </c>
      <c r="CM441">
        <v>0.58076517999999999</v>
      </c>
      <c r="CN441">
        <v>0.72541518999999999</v>
      </c>
      <c r="CO441">
        <v>-0.20022939000000001</v>
      </c>
      <c r="CP441">
        <v>-0.43475793000000001</v>
      </c>
      <c r="CQ441">
        <v>0.34422587999999998</v>
      </c>
      <c r="CR441">
        <v>-0.48495226000000002</v>
      </c>
      <c r="CS441">
        <v>0.18250256000000001</v>
      </c>
      <c r="CT441">
        <v>-0.16623276000000001</v>
      </c>
      <c r="CU441">
        <v>-9.4743999999999995E-2</v>
      </c>
      <c r="CV441">
        <v>-1.1689752</v>
      </c>
      <c r="CW441">
        <v>-0.52188942000000005</v>
      </c>
      <c r="CX441">
        <v>0.65815442999999996</v>
      </c>
      <c r="CY441">
        <v>9.3649330000000003E-2</v>
      </c>
      <c r="CZ441">
        <v>-0.16819777</v>
      </c>
      <c r="DA441">
        <v>-0.25450494000000001</v>
      </c>
      <c r="DB441">
        <v>0.25513289</v>
      </c>
      <c r="DC441">
        <v>2.5920289999999999E-2</v>
      </c>
      <c r="DD441">
        <v>-2.5292350000000002E-2</v>
      </c>
      <c r="DE441">
        <v>0.26950531</v>
      </c>
      <c r="DF441">
        <v>-0.26887736000000001</v>
      </c>
      <c r="DG441">
        <v>0.1029841</v>
      </c>
      <c r="DH441">
        <v>-0.10235616</v>
      </c>
      <c r="DI441">
        <v>-0.19042195000000001</v>
      </c>
      <c r="DJ441">
        <v>7.7531719999999998E-2</v>
      </c>
      <c r="DK441">
        <v>-0.19522661999999999</v>
      </c>
      <c r="DL441">
        <v>-0.13095082</v>
      </c>
      <c r="DM441">
        <v>-6.0513240000000003E-2</v>
      </c>
      <c r="DN441">
        <v>0.50020885000000004</v>
      </c>
      <c r="DO441">
        <v>0.35778246000000002</v>
      </c>
      <c r="DP441">
        <v>-0.64273818000000005</v>
      </c>
      <c r="DQ441">
        <v>0.94671483000000001</v>
      </c>
      <c r="DR441">
        <v>-0.66113116000000005</v>
      </c>
      <c r="DS441">
        <v>7.7932630000000003E-2</v>
      </c>
      <c r="DT441">
        <v>-0.79014932000000004</v>
      </c>
      <c r="DU441">
        <v>1.3610861400000001</v>
      </c>
      <c r="DV441" s="10">
        <v>-0.64824150000000003</v>
      </c>
      <c r="DW441" s="8" t="s">
        <v>2421</v>
      </c>
      <c r="DX441" t="s">
        <v>2422</v>
      </c>
      <c r="DY441" s="10" t="s">
        <v>1239</v>
      </c>
      <c r="DZ441" s="20">
        <v>37683</v>
      </c>
      <c r="EA441" s="21">
        <v>38710</v>
      </c>
      <c r="EB441" t="s">
        <v>2423</v>
      </c>
      <c r="EC441" s="22">
        <v>44322</v>
      </c>
      <c r="ED441" t="b">
        <f t="shared" si="19"/>
        <v>0</v>
      </c>
    </row>
    <row r="442" spans="1:134" x14ac:dyDescent="0.2">
      <c r="A442" s="8" t="s">
        <v>2424</v>
      </c>
      <c r="B442" s="8" t="s">
        <v>119</v>
      </c>
      <c r="C442" s="8" t="s">
        <v>245</v>
      </c>
      <c r="D442" s="2" t="s">
        <v>2425</v>
      </c>
      <c r="E442" s="4">
        <v>0.67066003123606199</v>
      </c>
      <c r="F442" s="28" t="b">
        <v>1</v>
      </c>
      <c r="G442" s="29">
        <f t="shared" si="20"/>
        <v>0.10506394146931189</v>
      </c>
      <c r="H442" s="5" t="b">
        <f t="shared" si="18"/>
        <v>0</v>
      </c>
      <c r="I442" s="8">
        <v>35</v>
      </c>
      <c r="J442">
        <v>1</v>
      </c>
      <c r="K442">
        <v>29</v>
      </c>
      <c r="L442">
        <v>812</v>
      </c>
      <c r="M442">
        <v>4</v>
      </c>
      <c r="N442">
        <v>5</v>
      </c>
      <c r="O442">
        <v>58.5966822846976</v>
      </c>
      <c r="P442">
        <v>5</v>
      </c>
      <c r="Q442">
        <v>2</v>
      </c>
      <c r="R442">
        <v>5</v>
      </c>
      <c r="S442" s="10">
        <v>78.400000000000006</v>
      </c>
      <c r="T442" s="8">
        <v>-1.7134323103137701</v>
      </c>
      <c r="U442">
        <v>7.5957643648752104E-3</v>
      </c>
      <c r="V442">
        <v>0.260670676864387</v>
      </c>
      <c r="W442">
        <v>-0.80006110112945406</v>
      </c>
      <c r="X442">
        <v>-0.29113306284374801</v>
      </c>
      <c r="Y442">
        <v>1.38181348148064</v>
      </c>
      <c r="Z442">
        <v>0.27950782254043299</v>
      </c>
      <c r="AA442">
        <v>1.4284752725705201</v>
      </c>
      <c r="AB442">
        <v>-0.772121299578298</v>
      </c>
      <c r="AC442">
        <v>1.42236659638262</v>
      </c>
      <c r="AD442" s="10">
        <v>0.79889065887247301</v>
      </c>
      <c r="AE442" s="8">
        <v>0</v>
      </c>
      <c r="AF442">
        <v>0</v>
      </c>
      <c r="AG442">
        <v>0</v>
      </c>
      <c r="AH442">
        <v>0</v>
      </c>
      <c r="AI442">
        <v>0</v>
      </c>
      <c r="AJ442">
        <v>0</v>
      </c>
      <c r="AK442">
        <v>0</v>
      </c>
      <c r="AL442">
        <v>0</v>
      </c>
      <c r="AM442">
        <v>0</v>
      </c>
      <c r="AN442">
        <v>0</v>
      </c>
      <c r="AO442">
        <v>0</v>
      </c>
      <c r="AP442">
        <v>0</v>
      </c>
      <c r="AQ442">
        <v>0</v>
      </c>
      <c r="AR442">
        <v>0</v>
      </c>
      <c r="AS442">
        <v>0</v>
      </c>
      <c r="AT442">
        <v>0</v>
      </c>
      <c r="AU442">
        <v>0</v>
      </c>
      <c r="AV442">
        <v>1</v>
      </c>
      <c r="AW442">
        <v>0</v>
      </c>
      <c r="AX442">
        <v>0</v>
      </c>
      <c r="AY442">
        <v>0</v>
      </c>
      <c r="AZ442">
        <v>1</v>
      </c>
      <c r="BA442">
        <v>1</v>
      </c>
      <c r="BB442">
        <v>0</v>
      </c>
      <c r="BC442">
        <v>0</v>
      </c>
      <c r="BD442">
        <v>1</v>
      </c>
      <c r="BE442">
        <v>1</v>
      </c>
      <c r="BF442">
        <v>0</v>
      </c>
      <c r="BG442">
        <v>0</v>
      </c>
      <c r="BH442">
        <v>1</v>
      </c>
      <c r="BI442">
        <v>0</v>
      </c>
      <c r="BJ442">
        <v>0</v>
      </c>
      <c r="BK442">
        <v>0</v>
      </c>
      <c r="BL442">
        <v>0</v>
      </c>
      <c r="BM442">
        <v>0</v>
      </c>
      <c r="BN442">
        <v>0</v>
      </c>
      <c r="BO442">
        <v>0</v>
      </c>
      <c r="BP442">
        <v>1</v>
      </c>
      <c r="BQ442">
        <v>0</v>
      </c>
      <c r="BR442">
        <v>0</v>
      </c>
      <c r="BS442">
        <v>1</v>
      </c>
      <c r="BT442" s="10">
        <v>0</v>
      </c>
      <c r="BU442">
        <v>-4.2648743800000002</v>
      </c>
      <c r="BV442">
        <v>0.17994256</v>
      </c>
      <c r="BW442">
        <v>2.5512239999999999E-2</v>
      </c>
      <c r="BX442">
        <v>1.7140852600000001</v>
      </c>
      <c r="BY442">
        <v>1.2451467300000001</v>
      </c>
      <c r="BZ442">
        <v>4.38303536</v>
      </c>
      <c r="CA442">
        <v>1.0542348399999999</v>
      </c>
      <c r="CB442">
        <v>2.36271349</v>
      </c>
      <c r="CC442">
        <v>0</v>
      </c>
      <c r="CD442">
        <v>1.26633956</v>
      </c>
      <c r="CE442">
        <v>1.2966537600000001</v>
      </c>
      <c r="CF442">
        <v>-0.34830556000000001</v>
      </c>
      <c r="CG442">
        <v>0.60595251999999999</v>
      </c>
      <c r="CH442">
        <v>-0.27080598</v>
      </c>
      <c r="CI442">
        <v>0.69837139000000004</v>
      </c>
      <c r="CJ442">
        <v>2.3914729999999999E-2</v>
      </c>
      <c r="CK442">
        <v>-0.35324707</v>
      </c>
      <c r="CL442">
        <v>-4.8291489999999999E-2</v>
      </c>
      <c r="CM442">
        <v>0.58076517999999999</v>
      </c>
      <c r="CN442">
        <v>0.72541518999999999</v>
      </c>
      <c r="CO442">
        <v>-0.20022939000000001</v>
      </c>
      <c r="CP442">
        <v>-0.43475793000000001</v>
      </c>
      <c r="CQ442">
        <v>0.34422587999999998</v>
      </c>
      <c r="CR442">
        <v>-0.48495226000000002</v>
      </c>
      <c r="CS442">
        <v>0.18250256000000001</v>
      </c>
      <c r="CT442">
        <v>-0.16623276000000001</v>
      </c>
      <c r="CU442">
        <v>-9.4743999999999995E-2</v>
      </c>
      <c r="CV442">
        <v>-1.1689752</v>
      </c>
      <c r="CW442">
        <v>-0.52188942000000005</v>
      </c>
      <c r="CX442">
        <v>0.65815442999999996</v>
      </c>
      <c r="CY442">
        <v>9.3649330000000003E-2</v>
      </c>
      <c r="CZ442">
        <v>-0.16819777</v>
      </c>
      <c r="DA442">
        <v>-0.25450494000000001</v>
      </c>
      <c r="DB442">
        <v>0.25513289</v>
      </c>
      <c r="DC442">
        <v>2.5920289999999999E-2</v>
      </c>
      <c r="DD442">
        <v>-2.5292350000000002E-2</v>
      </c>
      <c r="DE442">
        <v>0.26950531</v>
      </c>
      <c r="DF442">
        <v>-0.26887736000000001</v>
      </c>
      <c r="DG442">
        <v>0.1029841</v>
      </c>
      <c r="DH442">
        <v>-0.10235616</v>
      </c>
      <c r="DI442">
        <v>-0.19042195000000001</v>
      </c>
      <c r="DJ442">
        <v>7.7531719999999998E-2</v>
      </c>
      <c r="DK442">
        <v>-0.19522661999999999</v>
      </c>
      <c r="DL442">
        <v>-0.13095082</v>
      </c>
      <c r="DM442">
        <v>-6.0513240000000003E-2</v>
      </c>
      <c r="DN442">
        <v>0.50020885000000004</v>
      </c>
      <c r="DO442">
        <v>0.35778246000000002</v>
      </c>
      <c r="DP442">
        <v>-0.64273818000000005</v>
      </c>
      <c r="DQ442">
        <v>0.94671483000000001</v>
      </c>
      <c r="DR442">
        <v>-0.66113116000000005</v>
      </c>
      <c r="DS442">
        <v>7.7932630000000003E-2</v>
      </c>
      <c r="DT442">
        <v>-0.79014932000000004</v>
      </c>
      <c r="DU442">
        <v>1.3610861400000001</v>
      </c>
      <c r="DV442" s="10">
        <v>-0.64824150000000003</v>
      </c>
      <c r="DW442" s="8" t="s">
        <v>2426</v>
      </c>
      <c r="DX442" t="s">
        <v>2427</v>
      </c>
      <c r="DY442" s="10" t="s">
        <v>806</v>
      </c>
      <c r="DZ442" s="20">
        <v>35889</v>
      </c>
      <c r="EA442" s="21">
        <v>36081</v>
      </c>
      <c r="EB442" t="s">
        <v>2428</v>
      </c>
      <c r="EC442" s="22">
        <v>44691</v>
      </c>
      <c r="ED442" t="b">
        <f t="shared" si="19"/>
        <v>0</v>
      </c>
    </row>
    <row r="443" spans="1:134" x14ac:dyDescent="0.2">
      <c r="A443" s="8" t="s">
        <v>2429</v>
      </c>
      <c r="B443" s="8" t="s">
        <v>168</v>
      </c>
      <c r="C443" s="8" t="s">
        <v>202</v>
      </c>
      <c r="D443" s="2" t="s">
        <v>2430</v>
      </c>
      <c r="E443" s="4">
        <v>0.40504837079420603</v>
      </c>
      <c r="F443" s="28" t="b">
        <v>0</v>
      </c>
      <c r="G443" s="29">
        <f t="shared" si="20"/>
        <v>9.0836001770168321E-6</v>
      </c>
      <c r="H443" s="5" t="b">
        <f t="shared" si="18"/>
        <v>0</v>
      </c>
      <c r="I443" s="8">
        <v>64</v>
      </c>
      <c r="J443">
        <v>0</v>
      </c>
      <c r="K443">
        <v>37</v>
      </c>
      <c r="L443">
        <v>2004</v>
      </c>
      <c r="M443">
        <v>3</v>
      </c>
      <c r="N443">
        <v>1</v>
      </c>
      <c r="O443">
        <v>2.4185397103215701E-2</v>
      </c>
      <c r="P443">
        <v>1</v>
      </c>
      <c r="Q443">
        <v>4</v>
      </c>
      <c r="R443">
        <v>2</v>
      </c>
      <c r="S443" s="10">
        <v>75.3</v>
      </c>
      <c r="T443" s="8">
        <v>1.0107747620052701</v>
      </c>
      <c r="U443">
        <v>-1.00517281761849</v>
      </c>
      <c r="V443">
        <v>1.2943090485695199</v>
      </c>
      <c r="W443">
        <v>0.58951471799806099</v>
      </c>
      <c r="X443">
        <v>-0.60931127360194304</v>
      </c>
      <c r="Y443">
        <v>-1.4044518876044501</v>
      </c>
      <c r="Z443">
        <v>-1.7360125295123601</v>
      </c>
      <c r="AA443">
        <v>-1.4107302381286499</v>
      </c>
      <c r="AB443">
        <v>0.68128349962791002</v>
      </c>
      <c r="AC443">
        <v>-0.68484317603607703</v>
      </c>
      <c r="AD443" s="10">
        <v>0.13000178851334401</v>
      </c>
      <c r="AE443" s="8">
        <v>0</v>
      </c>
      <c r="AF443">
        <v>0</v>
      </c>
      <c r="AG443">
        <v>0</v>
      </c>
      <c r="AH443">
        <v>0</v>
      </c>
      <c r="AI443">
        <v>0</v>
      </c>
      <c r="AJ443">
        <v>0</v>
      </c>
      <c r="AK443">
        <v>0</v>
      </c>
      <c r="AL443">
        <v>0</v>
      </c>
      <c r="AM443">
        <v>0</v>
      </c>
      <c r="AN443">
        <v>0</v>
      </c>
      <c r="AO443">
        <v>0</v>
      </c>
      <c r="AP443">
        <v>0</v>
      </c>
      <c r="AQ443">
        <v>0</v>
      </c>
      <c r="AR443">
        <v>0</v>
      </c>
      <c r="AS443">
        <v>0</v>
      </c>
      <c r="AT443">
        <v>0</v>
      </c>
      <c r="AU443">
        <v>0</v>
      </c>
      <c r="AV443">
        <v>0</v>
      </c>
      <c r="AW443">
        <v>1</v>
      </c>
      <c r="AX443">
        <v>0</v>
      </c>
      <c r="AY443">
        <v>1</v>
      </c>
      <c r="AZ443">
        <v>0</v>
      </c>
      <c r="BA443">
        <v>1</v>
      </c>
      <c r="BB443">
        <v>0</v>
      </c>
      <c r="BC443">
        <v>0</v>
      </c>
      <c r="BD443">
        <v>1</v>
      </c>
      <c r="BE443">
        <v>0</v>
      </c>
      <c r="BF443">
        <v>1</v>
      </c>
      <c r="BG443">
        <v>1</v>
      </c>
      <c r="BH443">
        <v>0</v>
      </c>
      <c r="BI443">
        <v>0</v>
      </c>
      <c r="BJ443">
        <v>0</v>
      </c>
      <c r="BK443">
        <v>0</v>
      </c>
      <c r="BL443">
        <v>0</v>
      </c>
      <c r="BM443">
        <v>0</v>
      </c>
      <c r="BN443">
        <v>1</v>
      </c>
      <c r="BO443">
        <v>0</v>
      </c>
      <c r="BP443">
        <v>0</v>
      </c>
      <c r="BQ443">
        <v>0</v>
      </c>
      <c r="BR443">
        <v>1</v>
      </c>
      <c r="BS443">
        <v>0</v>
      </c>
      <c r="BT443" s="10">
        <v>0</v>
      </c>
      <c r="BU443">
        <v>-4.2648743800000002</v>
      </c>
      <c r="BV443">
        <v>0.17994256</v>
      </c>
      <c r="BW443">
        <v>2.5512239999999999E-2</v>
      </c>
      <c r="BX443">
        <v>1.7140852600000001</v>
      </c>
      <c r="BY443">
        <v>1.2451467300000001</v>
      </c>
      <c r="BZ443">
        <v>4.38303536</v>
      </c>
      <c r="CA443">
        <v>1.0542348399999999</v>
      </c>
      <c r="CB443">
        <v>2.36271349</v>
      </c>
      <c r="CC443">
        <v>0</v>
      </c>
      <c r="CD443">
        <v>1.26633956</v>
      </c>
      <c r="CE443">
        <v>1.2966537600000001</v>
      </c>
      <c r="CF443">
        <v>-0.34830556000000001</v>
      </c>
      <c r="CG443">
        <v>0.60595251999999999</v>
      </c>
      <c r="CH443">
        <v>-0.27080598</v>
      </c>
      <c r="CI443">
        <v>0.69837139000000004</v>
      </c>
      <c r="CJ443">
        <v>2.3914729999999999E-2</v>
      </c>
      <c r="CK443">
        <v>-0.35324707</v>
      </c>
      <c r="CL443">
        <v>-4.8291489999999999E-2</v>
      </c>
      <c r="CM443">
        <v>0.58076517999999999</v>
      </c>
      <c r="CN443">
        <v>0.72541518999999999</v>
      </c>
      <c r="CO443">
        <v>-0.20022939000000001</v>
      </c>
      <c r="CP443">
        <v>-0.43475793000000001</v>
      </c>
      <c r="CQ443">
        <v>0.34422587999999998</v>
      </c>
      <c r="CR443">
        <v>-0.48495226000000002</v>
      </c>
      <c r="CS443">
        <v>0.18250256000000001</v>
      </c>
      <c r="CT443">
        <v>-0.16623276000000001</v>
      </c>
      <c r="CU443">
        <v>-9.4743999999999995E-2</v>
      </c>
      <c r="CV443">
        <v>-1.1689752</v>
      </c>
      <c r="CW443">
        <v>-0.52188942000000005</v>
      </c>
      <c r="CX443">
        <v>0.65815442999999996</v>
      </c>
      <c r="CY443">
        <v>9.3649330000000003E-2</v>
      </c>
      <c r="CZ443">
        <v>-0.16819777</v>
      </c>
      <c r="DA443">
        <v>-0.25450494000000001</v>
      </c>
      <c r="DB443">
        <v>0.25513289</v>
      </c>
      <c r="DC443">
        <v>2.5920289999999999E-2</v>
      </c>
      <c r="DD443">
        <v>-2.5292350000000002E-2</v>
      </c>
      <c r="DE443">
        <v>0.26950531</v>
      </c>
      <c r="DF443">
        <v>-0.26887736000000001</v>
      </c>
      <c r="DG443">
        <v>0.1029841</v>
      </c>
      <c r="DH443">
        <v>-0.10235616</v>
      </c>
      <c r="DI443">
        <v>-0.19042195000000001</v>
      </c>
      <c r="DJ443">
        <v>7.7531719999999998E-2</v>
      </c>
      <c r="DK443">
        <v>-0.19522661999999999</v>
      </c>
      <c r="DL443">
        <v>-0.13095082</v>
      </c>
      <c r="DM443">
        <v>-6.0513240000000003E-2</v>
      </c>
      <c r="DN443">
        <v>0.50020885000000004</v>
      </c>
      <c r="DO443">
        <v>0.35778246000000002</v>
      </c>
      <c r="DP443">
        <v>-0.64273818000000005</v>
      </c>
      <c r="DQ443">
        <v>0.94671483000000001</v>
      </c>
      <c r="DR443">
        <v>-0.66113116000000005</v>
      </c>
      <c r="DS443">
        <v>7.7932630000000003E-2</v>
      </c>
      <c r="DT443">
        <v>-0.79014932000000004</v>
      </c>
      <c r="DU443">
        <v>1.3610861400000001</v>
      </c>
      <c r="DV443" s="10">
        <v>-0.64824150000000003</v>
      </c>
      <c r="DW443" s="8" t="s">
        <v>2431</v>
      </c>
      <c r="DX443" t="s">
        <v>2432</v>
      </c>
      <c r="DY443" s="10" t="s">
        <v>1431</v>
      </c>
      <c r="DZ443" s="20">
        <v>34578</v>
      </c>
      <c r="EA443" s="21">
        <v>38277</v>
      </c>
      <c r="EB443" t="s">
        <v>2433</v>
      </c>
      <c r="EC443" s="22">
        <v>44099</v>
      </c>
      <c r="ED443" t="b">
        <f t="shared" si="19"/>
        <v>1</v>
      </c>
    </row>
    <row r="444" spans="1:134" x14ac:dyDescent="0.2">
      <c r="A444" s="8" t="s">
        <v>2434</v>
      </c>
      <c r="B444" s="8" t="s">
        <v>168</v>
      </c>
      <c r="C444" s="8" t="s">
        <v>245</v>
      </c>
      <c r="D444" s="2" t="s">
        <v>2435</v>
      </c>
      <c r="E444" s="4">
        <v>0.42437383176571702</v>
      </c>
      <c r="F444" s="28" t="b">
        <v>0</v>
      </c>
      <c r="G444" s="29">
        <f t="shared" si="20"/>
        <v>0.76988423925060889</v>
      </c>
      <c r="H444" s="5" t="b">
        <f t="shared" si="18"/>
        <v>1</v>
      </c>
      <c r="I444" s="8">
        <v>41</v>
      </c>
      <c r="J444">
        <v>0</v>
      </c>
      <c r="K444">
        <v>24</v>
      </c>
      <c r="L444">
        <v>1083</v>
      </c>
      <c r="M444">
        <v>8</v>
      </c>
      <c r="N444">
        <v>2</v>
      </c>
      <c r="O444">
        <v>65.520249216192298</v>
      </c>
      <c r="P444">
        <v>1</v>
      </c>
      <c r="Q444">
        <v>3</v>
      </c>
      <c r="R444">
        <v>3</v>
      </c>
      <c r="S444" s="10">
        <v>68.599999999999994</v>
      </c>
      <c r="T444" s="8">
        <v>-1.1498032608684501</v>
      </c>
      <c r="U444">
        <v>-1.00517281761849</v>
      </c>
      <c r="V444">
        <v>-0.38535330545132002</v>
      </c>
      <c r="W444">
        <v>-0.48414243755264402</v>
      </c>
      <c r="X444">
        <v>0.98157978018903103</v>
      </c>
      <c r="Y444">
        <v>-0.70788554533318204</v>
      </c>
      <c r="Z444">
        <v>0.51775257563687604</v>
      </c>
      <c r="AA444">
        <v>-1.4107302381286499</v>
      </c>
      <c r="AB444">
        <v>-4.5418899975194001E-2</v>
      </c>
      <c r="AC444">
        <v>1.7560081436822399E-2</v>
      </c>
      <c r="AD444" s="10">
        <v>-1.31566125387573</v>
      </c>
      <c r="AE444" s="8">
        <v>0</v>
      </c>
      <c r="AF444">
        <v>0</v>
      </c>
      <c r="AG444">
        <v>0</v>
      </c>
      <c r="AH444">
        <v>0</v>
      </c>
      <c r="AI444">
        <v>0</v>
      </c>
      <c r="AJ444">
        <v>0</v>
      </c>
      <c r="AK444">
        <v>0</v>
      </c>
      <c r="AL444">
        <v>0</v>
      </c>
      <c r="AM444">
        <v>0</v>
      </c>
      <c r="AN444">
        <v>0</v>
      </c>
      <c r="AO444">
        <v>0</v>
      </c>
      <c r="AP444">
        <v>0</v>
      </c>
      <c r="AQ444">
        <v>0</v>
      </c>
      <c r="AR444">
        <v>0</v>
      </c>
      <c r="AS444">
        <v>1</v>
      </c>
      <c r="AT444">
        <v>0</v>
      </c>
      <c r="AU444">
        <v>0</v>
      </c>
      <c r="AV444">
        <v>0</v>
      </c>
      <c r="AW444">
        <v>0</v>
      </c>
      <c r="AX444">
        <v>0</v>
      </c>
      <c r="AY444">
        <v>0</v>
      </c>
      <c r="AZ444">
        <v>1</v>
      </c>
      <c r="BA444">
        <v>0</v>
      </c>
      <c r="BB444">
        <v>1</v>
      </c>
      <c r="BC444">
        <v>0</v>
      </c>
      <c r="BD444">
        <v>1</v>
      </c>
      <c r="BE444">
        <v>1</v>
      </c>
      <c r="BF444">
        <v>0</v>
      </c>
      <c r="BG444">
        <v>0</v>
      </c>
      <c r="BH444">
        <v>1</v>
      </c>
      <c r="BI444">
        <v>0</v>
      </c>
      <c r="BJ444">
        <v>0</v>
      </c>
      <c r="BK444">
        <v>0</v>
      </c>
      <c r="BL444">
        <v>0</v>
      </c>
      <c r="BM444">
        <v>1</v>
      </c>
      <c r="BN444">
        <v>0</v>
      </c>
      <c r="BO444">
        <v>0</v>
      </c>
      <c r="BP444">
        <v>0</v>
      </c>
      <c r="BQ444">
        <v>0</v>
      </c>
      <c r="BR444">
        <v>0</v>
      </c>
      <c r="BS444">
        <v>1</v>
      </c>
      <c r="BT444" s="10">
        <v>0</v>
      </c>
      <c r="BU444">
        <v>-4.2648743800000002</v>
      </c>
      <c r="BV444">
        <v>0.17994256</v>
      </c>
      <c r="BW444">
        <v>2.5512239999999999E-2</v>
      </c>
      <c r="BX444">
        <v>1.7140852600000001</v>
      </c>
      <c r="BY444">
        <v>1.2451467300000001</v>
      </c>
      <c r="BZ444">
        <v>4.38303536</v>
      </c>
      <c r="CA444">
        <v>1.0542348399999999</v>
      </c>
      <c r="CB444">
        <v>2.36271349</v>
      </c>
      <c r="CC444">
        <v>0</v>
      </c>
      <c r="CD444">
        <v>1.26633956</v>
      </c>
      <c r="CE444">
        <v>1.2966537600000001</v>
      </c>
      <c r="CF444">
        <v>-0.34830556000000001</v>
      </c>
      <c r="CG444">
        <v>0.60595251999999999</v>
      </c>
      <c r="CH444">
        <v>-0.27080598</v>
      </c>
      <c r="CI444">
        <v>0.69837139000000004</v>
      </c>
      <c r="CJ444">
        <v>2.3914729999999999E-2</v>
      </c>
      <c r="CK444">
        <v>-0.35324707</v>
      </c>
      <c r="CL444">
        <v>-4.8291489999999999E-2</v>
      </c>
      <c r="CM444">
        <v>0.58076517999999999</v>
      </c>
      <c r="CN444">
        <v>0.72541518999999999</v>
      </c>
      <c r="CO444">
        <v>-0.20022939000000001</v>
      </c>
      <c r="CP444">
        <v>-0.43475793000000001</v>
      </c>
      <c r="CQ444">
        <v>0.34422587999999998</v>
      </c>
      <c r="CR444">
        <v>-0.48495226000000002</v>
      </c>
      <c r="CS444">
        <v>0.18250256000000001</v>
      </c>
      <c r="CT444">
        <v>-0.16623276000000001</v>
      </c>
      <c r="CU444">
        <v>-9.4743999999999995E-2</v>
      </c>
      <c r="CV444">
        <v>-1.1689752</v>
      </c>
      <c r="CW444">
        <v>-0.52188942000000005</v>
      </c>
      <c r="CX444">
        <v>0.65815442999999996</v>
      </c>
      <c r="CY444">
        <v>9.3649330000000003E-2</v>
      </c>
      <c r="CZ444">
        <v>-0.16819777</v>
      </c>
      <c r="DA444">
        <v>-0.25450494000000001</v>
      </c>
      <c r="DB444">
        <v>0.25513289</v>
      </c>
      <c r="DC444">
        <v>2.5920289999999999E-2</v>
      </c>
      <c r="DD444">
        <v>-2.5292350000000002E-2</v>
      </c>
      <c r="DE444">
        <v>0.26950531</v>
      </c>
      <c r="DF444">
        <v>-0.26887736000000001</v>
      </c>
      <c r="DG444">
        <v>0.1029841</v>
      </c>
      <c r="DH444">
        <v>-0.10235616</v>
      </c>
      <c r="DI444">
        <v>-0.19042195000000001</v>
      </c>
      <c r="DJ444">
        <v>7.7531719999999998E-2</v>
      </c>
      <c r="DK444">
        <v>-0.19522661999999999</v>
      </c>
      <c r="DL444">
        <v>-0.13095082</v>
      </c>
      <c r="DM444">
        <v>-6.0513240000000003E-2</v>
      </c>
      <c r="DN444">
        <v>0.50020885000000004</v>
      </c>
      <c r="DO444">
        <v>0.35778246000000002</v>
      </c>
      <c r="DP444">
        <v>-0.64273818000000005</v>
      </c>
      <c r="DQ444">
        <v>0.94671483000000001</v>
      </c>
      <c r="DR444">
        <v>-0.66113116000000005</v>
      </c>
      <c r="DS444">
        <v>7.7932630000000003E-2</v>
      </c>
      <c r="DT444">
        <v>-0.79014932000000004</v>
      </c>
      <c r="DU444">
        <v>1.3610861400000001</v>
      </c>
      <c r="DV444" s="10">
        <v>-0.64824150000000003</v>
      </c>
      <c r="DW444" s="8" t="s">
        <v>2436</v>
      </c>
      <c r="DX444" t="s">
        <v>2437</v>
      </c>
      <c r="DY444" s="10" t="s">
        <v>301</v>
      </c>
      <c r="DZ444" s="20">
        <v>36109</v>
      </c>
      <c r="EA444" s="21">
        <v>38092</v>
      </c>
      <c r="EB444" t="s">
        <v>2438</v>
      </c>
      <c r="EC444" s="22">
        <v>44571</v>
      </c>
      <c r="ED444" t="b">
        <f t="shared" si="19"/>
        <v>0</v>
      </c>
    </row>
    <row r="445" spans="1:134" x14ac:dyDescent="0.2">
      <c r="A445" s="8" t="s">
        <v>2439</v>
      </c>
      <c r="B445" s="8" t="s">
        <v>119</v>
      </c>
      <c r="C445" s="8" t="s">
        <v>332</v>
      </c>
      <c r="D445" s="2" t="s">
        <v>2440</v>
      </c>
      <c r="E445" s="4">
        <v>0.644157362635984</v>
      </c>
      <c r="F445" s="28" t="b">
        <v>1</v>
      </c>
      <c r="G445" s="29">
        <f t="shared" si="20"/>
        <v>3.5587636407558254E-4</v>
      </c>
      <c r="H445" s="5" t="b">
        <f t="shared" si="18"/>
        <v>0</v>
      </c>
      <c r="I445" s="8">
        <v>38</v>
      </c>
      <c r="J445">
        <v>0</v>
      </c>
      <c r="K445">
        <v>36</v>
      </c>
      <c r="L445">
        <v>1192</v>
      </c>
      <c r="M445">
        <v>2</v>
      </c>
      <c r="N445">
        <v>1</v>
      </c>
      <c r="O445">
        <v>70.412014651325606</v>
      </c>
      <c r="P445">
        <v>3</v>
      </c>
      <c r="Q445">
        <v>2</v>
      </c>
      <c r="R445">
        <v>4</v>
      </c>
      <c r="S445" s="10">
        <v>77.7</v>
      </c>
      <c r="T445" s="8">
        <v>-1.4316177855911101</v>
      </c>
      <c r="U445">
        <v>-1.00517281761849</v>
      </c>
      <c r="V445">
        <v>1.1651042521063699</v>
      </c>
      <c r="W445">
        <v>-0.35707552120625302</v>
      </c>
      <c r="X445">
        <v>-0.92748948436013701</v>
      </c>
      <c r="Y445">
        <v>-1.4044518876044501</v>
      </c>
      <c r="Z445">
        <v>0.68608162623037905</v>
      </c>
      <c r="AA445">
        <v>8.8725172209350497E-3</v>
      </c>
      <c r="AB445">
        <v>-0.772121299578298</v>
      </c>
      <c r="AC445">
        <v>0.71996333890972197</v>
      </c>
      <c r="AD445" s="10">
        <v>0.647851236533315</v>
      </c>
      <c r="AE445" s="8">
        <v>0</v>
      </c>
      <c r="AF445">
        <v>0</v>
      </c>
      <c r="AG445">
        <v>0</v>
      </c>
      <c r="AH445">
        <v>0</v>
      </c>
      <c r="AI445">
        <v>0</v>
      </c>
      <c r="AJ445">
        <v>0</v>
      </c>
      <c r="AK445">
        <v>0</v>
      </c>
      <c r="AL445">
        <v>0</v>
      </c>
      <c r="AM445">
        <v>0</v>
      </c>
      <c r="AN445">
        <v>0</v>
      </c>
      <c r="AO445">
        <v>0</v>
      </c>
      <c r="AP445">
        <v>0</v>
      </c>
      <c r="AQ445">
        <v>0</v>
      </c>
      <c r="AR445">
        <v>0</v>
      </c>
      <c r="AS445">
        <v>0</v>
      </c>
      <c r="AT445">
        <v>0</v>
      </c>
      <c r="AU445">
        <v>1</v>
      </c>
      <c r="AV445">
        <v>0</v>
      </c>
      <c r="AW445">
        <v>0</v>
      </c>
      <c r="AX445">
        <v>0</v>
      </c>
      <c r="AY445">
        <v>0</v>
      </c>
      <c r="AZ445">
        <v>1</v>
      </c>
      <c r="BA445">
        <v>0</v>
      </c>
      <c r="BB445">
        <v>1</v>
      </c>
      <c r="BC445">
        <v>1</v>
      </c>
      <c r="BD445">
        <v>0</v>
      </c>
      <c r="BE445">
        <v>0</v>
      </c>
      <c r="BF445">
        <v>1</v>
      </c>
      <c r="BG445">
        <v>0</v>
      </c>
      <c r="BH445">
        <v>0</v>
      </c>
      <c r="BI445">
        <v>0</v>
      </c>
      <c r="BJ445">
        <v>0</v>
      </c>
      <c r="BK445">
        <v>1</v>
      </c>
      <c r="BL445">
        <v>0</v>
      </c>
      <c r="BM445">
        <v>0</v>
      </c>
      <c r="BN445">
        <v>1</v>
      </c>
      <c r="BO445">
        <v>0</v>
      </c>
      <c r="BP445">
        <v>0</v>
      </c>
      <c r="BQ445">
        <v>1</v>
      </c>
      <c r="BR445">
        <v>0</v>
      </c>
      <c r="BS445">
        <v>0</v>
      </c>
      <c r="BT445" s="10">
        <v>0</v>
      </c>
      <c r="BU445">
        <v>-4.2648743800000002</v>
      </c>
      <c r="BV445">
        <v>0.17994256</v>
      </c>
      <c r="BW445">
        <v>2.5512239999999999E-2</v>
      </c>
      <c r="BX445">
        <v>1.7140852600000001</v>
      </c>
      <c r="BY445">
        <v>1.2451467300000001</v>
      </c>
      <c r="BZ445">
        <v>4.38303536</v>
      </c>
      <c r="CA445">
        <v>1.0542348399999999</v>
      </c>
      <c r="CB445">
        <v>2.36271349</v>
      </c>
      <c r="CC445">
        <v>0</v>
      </c>
      <c r="CD445">
        <v>1.26633956</v>
      </c>
      <c r="CE445">
        <v>1.2966537600000001</v>
      </c>
      <c r="CF445">
        <v>-0.34830556000000001</v>
      </c>
      <c r="CG445">
        <v>0.60595251999999999</v>
      </c>
      <c r="CH445">
        <v>-0.27080598</v>
      </c>
      <c r="CI445">
        <v>0.69837139000000004</v>
      </c>
      <c r="CJ445">
        <v>2.3914729999999999E-2</v>
      </c>
      <c r="CK445">
        <v>-0.35324707</v>
      </c>
      <c r="CL445">
        <v>-4.8291489999999999E-2</v>
      </c>
      <c r="CM445">
        <v>0.58076517999999999</v>
      </c>
      <c r="CN445">
        <v>0.72541518999999999</v>
      </c>
      <c r="CO445">
        <v>-0.20022939000000001</v>
      </c>
      <c r="CP445">
        <v>-0.43475793000000001</v>
      </c>
      <c r="CQ445">
        <v>0.34422587999999998</v>
      </c>
      <c r="CR445">
        <v>-0.48495226000000002</v>
      </c>
      <c r="CS445">
        <v>0.18250256000000001</v>
      </c>
      <c r="CT445">
        <v>-0.16623276000000001</v>
      </c>
      <c r="CU445">
        <v>-9.4743999999999995E-2</v>
      </c>
      <c r="CV445">
        <v>-1.1689752</v>
      </c>
      <c r="CW445">
        <v>-0.52188942000000005</v>
      </c>
      <c r="CX445">
        <v>0.65815442999999996</v>
      </c>
      <c r="CY445">
        <v>9.3649330000000003E-2</v>
      </c>
      <c r="CZ445">
        <v>-0.16819777</v>
      </c>
      <c r="DA445">
        <v>-0.25450494000000001</v>
      </c>
      <c r="DB445">
        <v>0.25513289</v>
      </c>
      <c r="DC445">
        <v>2.5920289999999999E-2</v>
      </c>
      <c r="DD445">
        <v>-2.5292350000000002E-2</v>
      </c>
      <c r="DE445">
        <v>0.26950531</v>
      </c>
      <c r="DF445">
        <v>-0.26887736000000001</v>
      </c>
      <c r="DG445">
        <v>0.1029841</v>
      </c>
      <c r="DH445">
        <v>-0.10235616</v>
      </c>
      <c r="DI445">
        <v>-0.19042195000000001</v>
      </c>
      <c r="DJ445">
        <v>7.7531719999999998E-2</v>
      </c>
      <c r="DK445">
        <v>-0.19522661999999999</v>
      </c>
      <c r="DL445">
        <v>-0.13095082</v>
      </c>
      <c r="DM445">
        <v>-6.0513240000000003E-2</v>
      </c>
      <c r="DN445">
        <v>0.50020885000000004</v>
      </c>
      <c r="DO445">
        <v>0.35778246000000002</v>
      </c>
      <c r="DP445">
        <v>-0.64273818000000005</v>
      </c>
      <c r="DQ445">
        <v>0.94671483000000001</v>
      </c>
      <c r="DR445">
        <v>-0.66113116000000005</v>
      </c>
      <c r="DS445">
        <v>7.7932630000000003E-2</v>
      </c>
      <c r="DT445">
        <v>-0.79014932000000004</v>
      </c>
      <c r="DU445">
        <v>1.3610861400000001</v>
      </c>
      <c r="DV445" s="10">
        <v>-0.64824150000000003</v>
      </c>
      <c r="DW445" s="8" t="s">
        <v>2441</v>
      </c>
      <c r="DX445" t="s">
        <v>2442</v>
      </c>
      <c r="DY445" s="10" t="s">
        <v>675</v>
      </c>
      <c r="DZ445" s="20">
        <v>35753</v>
      </c>
      <c r="EA445" s="21">
        <v>39264</v>
      </c>
      <c r="EB445" t="s">
        <v>2443</v>
      </c>
      <c r="EC445" s="22">
        <v>45242</v>
      </c>
      <c r="ED445" t="b">
        <f t="shared" si="19"/>
        <v>0</v>
      </c>
    </row>
    <row r="446" spans="1:134" x14ac:dyDescent="0.2">
      <c r="A446" s="8" t="s">
        <v>2444</v>
      </c>
      <c r="B446" s="8" t="s">
        <v>168</v>
      </c>
      <c r="C446" s="8" t="s">
        <v>195</v>
      </c>
      <c r="D446" s="2" t="s">
        <v>2445</v>
      </c>
      <c r="E446" s="4">
        <v>0.28039434152069898</v>
      </c>
      <c r="F446" s="28" t="b">
        <v>0</v>
      </c>
      <c r="G446" s="29">
        <f t="shared" si="20"/>
        <v>1.7731456548678742E-4</v>
      </c>
      <c r="H446" s="5" t="b">
        <f t="shared" si="18"/>
        <v>0</v>
      </c>
      <c r="I446" s="8">
        <v>47</v>
      </c>
      <c r="J446">
        <v>1</v>
      </c>
      <c r="K446">
        <v>14</v>
      </c>
      <c r="L446">
        <v>437</v>
      </c>
      <c r="M446">
        <v>6</v>
      </c>
      <c r="N446">
        <v>2</v>
      </c>
      <c r="O446">
        <v>30.755504093683101</v>
      </c>
      <c r="P446">
        <v>1</v>
      </c>
      <c r="Q446">
        <v>2</v>
      </c>
      <c r="R446">
        <v>4</v>
      </c>
      <c r="S446" s="10">
        <v>75.900000000000006</v>
      </c>
      <c r="T446" s="8">
        <v>-0.58617421142313397</v>
      </c>
      <c r="U446">
        <v>7.5957643648752104E-3</v>
      </c>
      <c r="V446">
        <v>-1.6774012700827301</v>
      </c>
      <c r="W446">
        <v>-1.2372179234220799</v>
      </c>
      <c r="X446">
        <v>0.34522335867264098</v>
      </c>
      <c r="Y446">
        <v>-0.70788554533318204</v>
      </c>
      <c r="Z446">
        <v>-0.67852648111588099</v>
      </c>
      <c r="AA446">
        <v>-1.4107302381286499</v>
      </c>
      <c r="AB446">
        <v>-0.772121299578298</v>
      </c>
      <c r="AC446">
        <v>0.71996333890972197</v>
      </c>
      <c r="AD446" s="10">
        <v>0.25946415051833799</v>
      </c>
      <c r="AE446" s="8">
        <v>0</v>
      </c>
      <c r="AF446">
        <v>0</v>
      </c>
      <c r="AG446">
        <v>0</v>
      </c>
      <c r="AH446">
        <v>0</v>
      </c>
      <c r="AI446">
        <v>0</v>
      </c>
      <c r="AJ446">
        <v>0</v>
      </c>
      <c r="AK446">
        <v>0</v>
      </c>
      <c r="AL446">
        <v>0</v>
      </c>
      <c r="AM446">
        <v>0</v>
      </c>
      <c r="AN446">
        <v>0</v>
      </c>
      <c r="AO446">
        <v>0</v>
      </c>
      <c r="AP446">
        <v>0</v>
      </c>
      <c r="AQ446">
        <v>1</v>
      </c>
      <c r="AR446">
        <v>0</v>
      </c>
      <c r="AS446">
        <v>0</v>
      </c>
      <c r="AT446">
        <v>0</v>
      </c>
      <c r="AU446">
        <v>0</v>
      </c>
      <c r="AV446">
        <v>0</v>
      </c>
      <c r="AW446">
        <v>0</v>
      </c>
      <c r="AX446">
        <v>0</v>
      </c>
      <c r="AY446">
        <v>1</v>
      </c>
      <c r="AZ446">
        <v>0</v>
      </c>
      <c r="BA446">
        <v>0</v>
      </c>
      <c r="BB446">
        <v>1</v>
      </c>
      <c r="BC446">
        <v>0</v>
      </c>
      <c r="BD446">
        <v>1</v>
      </c>
      <c r="BE446">
        <v>0</v>
      </c>
      <c r="BF446">
        <v>1</v>
      </c>
      <c r="BG446">
        <v>0</v>
      </c>
      <c r="BH446">
        <v>0</v>
      </c>
      <c r="BI446">
        <v>0</v>
      </c>
      <c r="BJ446">
        <v>1</v>
      </c>
      <c r="BK446">
        <v>0</v>
      </c>
      <c r="BL446">
        <v>0</v>
      </c>
      <c r="BM446">
        <v>1</v>
      </c>
      <c r="BN446">
        <v>0</v>
      </c>
      <c r="BO446">
        <v>0</v>
      </c>
      <c r="BP446">
        <v>0</v>
      </c>
      <c r="BQ446">
        <v>0</v>
      </c>
      <c r="BR446">
        <v>0</v>
      </c>
      <c r="BS446">
        <v>1</v>
      </c>
      <c r="BT446" s="10">
        <v>0</v>
      </c>
      <c r="BU446">
        <v>-4.2648743800000002</v>
      </c>
      <c r="BV446">
        <v>0.17994256</v>
      </c>
      <c r="BW446">
        <v>2.5512239999999999E-2</v>
      </c>
      <c r="BX446">
        <v>1.7140852600000001</v>
      </c>
      <c r="BY446">
        <v>1.2451467300000001</v>
      </c>
      <c r="BZ446">
        <v>4.38303536</v>
      </c>
      <c r="CA446">
        <v>1.0542348399999999</v>
      </c>
      <c r="CB446">
        <v>2.36271349</v>
      </c>
      <c r="CC446">
        <v>0</v>
      </c>
      <c r="CD446">
        <v>1.26633956</v>
      </c>
      <c r="CE446">
        <v>1.2966537600000001</v>
      </c>
      <c r="CF446">
        <v>-0.34830556000000001</v>
      </c>
      <c r="CG446">
        <v>0.60595251999999999</v>
      </c>
      <c r="CH446">
        <v>-0.27080598</v>
      </c>
      <c r="CI446">
        <v>0.69837139000000004</v>
      </c>
      <c r="CJ446">
        <v>2.3914729999999999E-2</v>
      </c>
      <c r="CK446">
        <v>-0.35324707</v>
      </c>
      <c r="CL446">
        <v>-4.8291489999999999E-2</v>
      </c>
      <c r="CM446">
        <v>0.58076517999999999</v>
      </c>
      <c r="CN446">
        <v>0.72541518999999999</v>
      </c>
      <c r="CO446">
        <v>-0.20022939000000001</v>
      </c>
      <c r="CP446">
        <v>-0.43475793000000001</v>
      </c>
      <c r="CQ446">
        <v>0.34422587999999998</v>
      </c>
      <c r="CR446">
        <v>-0.48495226000000002</v>
      </c>
      <c r="CS446">
        <v>0.18250256000000001</v>
      </c>
      <c r="CT446">
        <v>-0.16623276000000001</v>
      </c>
      <c r="CU446">
        <v>-9.4743999999999995E-2</v>
      </c>
      <c r="CV446">
        <v>-1.1689752</v>
      </c>
      <c r="CW446">
        <v>-0.52188942000000005</v>
      </c>
      <c r="CX446">
        <v>0.65815442999999996</v>
      </c>
      <c r="CY446">
        <v>9.3649330000000003E-2</v>
      </c>
      <c r="CZ446">
        <v>-0.16819777</v>
      </c>
      <c r="DA446">
        <v>-0.25450494000000001</v>
      </c>
      <c r="DB446">
        <v>0.25513289</v>
      </c>
      <c r="DC446">
        <v>2.5920289999999999E-2</v>
      </c>
      <c r="DD446">
        <v>-2.5292350000000002E-2</v>
      </c>
      <c r="DE446">
        <v>0.26950531</v>
      </c>
      <c r="DF446">
        <v>-0.26887736000000001</v>
      </c>
      <c r="DG446">
        <v>0.1029841</v>
      </c>
      <c r="DH446">
        <v>-0.10235616</v>
      </c>
      <c r="DI446">
        <v>-0.19042195000000001</v>
      </c>
      <c r="DJ446">
        <v>7.7531719999999998E-2</v>
      </c>
      <c r="DK446">
        <v>-0.19522661999999999</v>
      </c>
      <c r="DL446">
        <v>-0.13095082</v>
      </c>
      <c r="DM446">
        <v>-6.0513240000000003E-2</v>
      </c>
      <c r="DN446">
        <v>0.50020885000000004</v>
      </c>
      <c r="DO446">
        <v>0.35778246000000002</v>
      </c>
      <c r="DP446">
        <v>-0.64273818000000005</v>
      </c>
      <c r="DQ446">
        <v>0.94671483000000001</v>
      </c>
      <c r="DR446">
        <v>-0.66113116000000005</v>
      </c>
      <c r="DS446">
        <v>7.7932630000000003E-2</v>
      </c>
      <c r="DT446">
        <v>-0.79014932000000004</v>
      </c>
      <c r="DU446">
        <v>1.3610861400000001</v>
      </c>
      <c r="DV446" s="10">
        <v>-0.64824150000000003</v>
      </c>
      <c r="DW446" s="8" t="s">
        <v>2446</v>
      </c>
      <c r="DX446" t="s">
        <v>2447</v>
      </c>
      <c r="DY446" s="10" t="s">
        <v>482</v>
      </c>
      <c r="DZ446" s="20">
        <v>36965</v>
      </c>
      <c r="EA446" s="21">
        <v>38570</v>
      </c>
      <c r="EB446" t="s">
        <v>2448</v>
      </c>
      <c r="EC446" s="22">
        <v>43707</v>
      </c>
      <c r="ED446" t="b">
        <f t="shared" si="19"/>
        <v>1</v>
      </c>
    </row>
    <row r="447" spans="1:134" x14ac:dyDescent="0.2">
      <c r="A447" s="8" t="s">
        <v>2449</v>
      </c>
      <c r="B447" s="8" t="s">
        <v>119</v>
      </c>
      <c r="C447" s="8" t="s">
        <v>135</v>
      </c>
      <c r="D447" s="2" t="s">
        <v>2450</v>
      </c>
      <c r="E447" s="4">
        <v>6.3471770920828702E-2</v>
      </c>
      <c r="F447" s="28" t="b">
        <v>0</v>
      </c>
      <c r="G447" s="29">
        <f t="shared" si="20"/>
        <v>2.3346531340915548E-5</v>
      </c>
      <c r="H447" s="5" t="b">
        <f t="shared" si="18"/>
        <v>0</v>
      </c>
      <c r="I447" s="8">
        <v>70</v>
      </c>
      <c r="J447">
        <v>3</v>
      </c>
      <c r="K447">
        <v>25</v>
      </c>
      <c r="L447">
        <v>24</v>
      </c>
      <c r="M447">
        <v>8</v>
      </c>
      <c r="N447">
        <v>1</v>
      </c>
      <c r="O447">
        <v>9.1025521270810099</v>
      </c>
      <c r="P447">
        <v>2</v>
      </c>
      <c r="Q447">
        <v>3</v>
      </c>
      <c r="R447">
        <v>1</v>
      </c>
      <c r="S447" s="10">
        <v>75.3</v>
      </c>
      <c r="T447" s="8">
        <v>1.5744038114505901</v>
      </c>
      <c r="U447">
        <v>2.03313292833161</v>
      </c>
      <c r="V447">
        <v>-0.25614850898817798</v>
      </c>
      <c r="W447">
        <v>-1.7186733037070301</v>
      </c>
      <c r="X447">
        <v>0.98157978018903103</v>
      </c>
      <c r="Y447">
        <v>-1.4044518876044501</v>
      </c>
      <c r="Z447">
        <v>-1.42361961679798</v>
      </c>
      <c r="AA447">
        <v>-0.70092886045385905</v>
      </c>
      <c r="AB447">
        <v>-4.5418899975194001E-2</v>
      </c>
      <c r="AC447">
        <v>-1.38724643350897</v>
      </c>
      <c r="AD447" s="10">
        <v>0.13000178851334401</v>
      </c>
      <c r="AE447" s="8">
        <v>0</v>
      </c>
      <c r="AF447">
        <v>0</v>
      </c>
      <c r="AG447">
        <v>0</v>
      </c>
      <c r="AH447">
        <v>1</v>
      </c>
      <c r="AI447">
        <v>0</v>
      </c>
      <c r="AJ447">
        <v>0</v>
      </c>
      <c r="AK447">
        <v>0</v>
      </c>
      <c r="AL447">
        <v>0</v>
      </c>
      <c r="AM447">
        <v>0</v>
      </c>
      <c r="AN447">
        <v>0</v>
      </c>
      <c r="AO447">
        <v>0</v>
      </c>
      <c r="AP447">
        <v>0</v>
      </c>
      <c r="AQ447">
        <v>0</v>
      </c>
      <c r="AR447">
        <v>0</v>
      </c>
      <c r="AS447">
        <v>0</v>
      </c>
      <c r="AT447">
        <v>0</v>
      </c>
      <c r="AU447">
        <v>0</v>
      </c>
      <c r="AV447">
        <v>0</v>
      </c>
      <c r="AW447">
        <v>0</v>
      </c>
      <c r="AX447">
        <v>0</v>
      </c>
      <c r="AY447">
        <v>0</v>
      </c>
      <c r="AZ447">
        <v>1</v>
      </c>
      <c r="BA447">
        <v>1</v>
      </c>
      <c r="BB447">
        <v>0</v>
      </c>
      <c r="BC447">
        <v>0</v>
      </c>
      <c r="BD447">
        <v>1</v>
      </c>
      <c r="BE447">
        <v>0</v>
      </c>
      <c r="BF447">
        <v>1</v>
      </c>
      <c r="BG447">
        <v>0</v>
      </c>
      <c r="BH447">
        <v>0</v>
      </c>
      <c r="BI447">
        <v>1</v>
      </c>
      <c r="BJ447">
        <v>0</v>
      </c>
      <c r="BK447">
        <v>0</v>
      </c>
      <c r="BL447">
        <v>0</v>
      </c>
      <c r="BM447">
        <v>0</v>
      </c>
      <c r="BN447">
        <v>0</v>
      </c>
      <c r="BO447">
        <v>0</v>
      </c>
      <c r="BP447">
        <v>1</v>
      </c>
      <c r="BQ447">
        <v>0</v>
      </c>
      <c r="BR447">
        <v>1</v>
      </c>
      <c r="BS447">
        <v>0</v>
      </c>
      <c r="BT447" s="10">
        <v>0</v>
      </c>
      <c r="BU447">
        <v>-4.2648743800000002</v>
      </c>
      <c r="BV447">
        <v>0.17994256</v>
      </c>
      <c r="BW447">
        <v>2.5512239999999999E-2</v>
      </c>
      <c r="BX447">
        <v>1.7140852600000001</v>
      </c>
      <c r="BY447">
        <v>1.2451467300000001</v>
      </c>
      <c r="BZ447">
        <v>4.38303536</v>
      </c>
      <c r="CA447">
        <v>1.0542348399999999</v>
      </c>
      <c r="CB447">
        <v>2.36271349</v>
      </c>
      <c r="CC447">
        <v>0</v>
      </c>
      <c r="CD447">
        <v>1.26633956</v>
      </c>
      <c r="CE447">
        <v>1.2966537600000001</v>
      </c>
      <c r="CF447">
        <v>-0.34830556000000001</v>
      </c>
      <c r="CG447">
        <v>0.60595251999999999</v>
      </c>
      <c r="CH447">
        <v>-0.27080598</v>
      </c>
      <c r="CI447">
        <v>0.69837139000000004</v>
      </c>
      <c r="CJ447">
        <v>2.3914729999999999E-2</v>
      </c>
      <c r="CK447">
        <v>-0.35324707</v>
      </c>
      <c r="CL447">
        <v>-4.8291489999999999E-2</v>
      </c>
      <c r="CM447">
        <v>0.58076517999999999</v>
      </c>
      <c r="CN447">
        <v>0.72541518999999999</v>
      </c>
      <c r="CO447">
        <v>-0.20022939000000001</v>
      </c>
      <c r="CP447">
        <v>-0.43475793000000001</v>
      </c>
      <c r="CQ447">
        <v>0.34422587999999998</v>
      </c>
      <c r="CR447">
        <v>-0.48495226000000002</v>
      </c>
      <c r="CS447">
        <v>0.18250256000000001</v>
      </c>
      <c r="CT447">
        <v>-0.16623276000000001</v>
      </c>
      <c r="CU447">
        <v>-9.4743999999999995E-2</v>
      </c>
      <c r="CV447">
        <v>-1.1689752</v>
      </c>
      <c r="CW447">
        <v>-0.52188942000000005</v>
      </c>
      <c r="CX447">
        <v>0.65815442999999996</v>
      </c>
      <c r="CY447">
        <v>9.3649330000000003E-2</v>
      </c>
      <c r="CZ447">
        <v>-0.16819777</v>
      </c>
      <c r="DA447">
        <v>-0.25450494000000001</v>
      </c>
      <c r="DB447">
        <v>0.25513289</v>
      </c>
      <c r="DC447">
        <v>2.5920289999999999E-2</v>
      </c>
      <c r="DD447">
        <v>-2.5292350000000002E-2</v>
      </c>
      <c r="DE447">
        <v>0.26950531</v>
      </c>
      <c r="DF447">
        <v>-0.26887736000000001</v>
      </c>
      <c r="DG447">
        <v>0.1029841</v>
      </c>
      <c r="DH447">
        <v>-0.10235616</v>
      </c>
      <c r="DI447">
        <v>-0.19042195000000001</v>
      </c>
      <c r="DJ447">
        <v>7.7531719999999998E-2</v>
      </c>
      <c r="DK447">
        <v>-0.19522661999999999</v>
      </c>
      <c r="DL447">
        <v>-0.13095082</v>
      </c>
      <c r="DM447">
        <v>-6.0513240000000003E-2</v>
      </c>
      <c r="DN447">
        <v>0.50020885000000004</v>
      </c>
      <c r="DO447">
        <v>0.35778246000000002</v>
      </c>
      <c r="DP447">
        <v>-0.64273818000000005</v>
      </c>
      <c r="DQ447">
        <v>0.94671483000000001</v>
      </c>
      <c r="DR447">
        <v>-0.66113116000000005</v>
      </c>
      <c r="DS447">
        <v>7.7932630000000003E-2</v>
      </c>
      <c r="DT447">
        <v>-0.79014932000000004</v>
      </c>
      <c r="DU447">
        <v>1.3610861400000001</v>
      </c>
      <c r="DV447" s="10">
        <v>-0.64824150000000003</v>
      </c>
      <c r="DW447" s="8" t="s">
        <v>2451</v>
      </c>
      <c r="DX447" t="s">
        <v>2452</v>
      </c>
      <c r="DY447" s="10" t="s">
        <v>571</v>
      </c>
      <c r="DZ447" s="20">
        <v>37672</v>
      </c>
      <c r="EA447" s="21">
        <v>38302</v>
      </c>
      <c r="EB447" t="s">
        <v>2453</v>
      </c>
      <c r="EC447" s="22">
        <v>45017</v>
      </c>
      <c r="ED447" t="b">
        <f t="shared" si="19"/>
        <v>1</v>
      </c>
    </row>
    <row r="448" spans="1:134" x14ac:dyDescent="0.2">
      <c r="A448" s="8" t="s">
        <v>2454</v>
      </c>
      <c r="B448" s="8" t="s">
        <v>119</v>
      </c>
      <c r="C448" s="8" t="s">
        <v>188</v>
      </c>
      <c r="D448" s="2" t="s">
        <v>2455</v>
      </c>
      <c r="E448" s="4">
        <v>0.61877295654666398</v>
      </c>
      <c r="F448" s="28" t="b">
        <v>1</v>
      </c>
      <c r="G448" s="29">
        <f t="shared" si="20"/>
        <v>8.5563607456214247E-3</v>
      </c>
      <c r="H448" s="5" t="b">
        <f t="shared" si="18"/>
        <v>0</v>
      </c>
      <c r="I448" s="8">
        <v>42</v>
      </c>
      <c r="J448">
        <v>2</v>
      </c>
      <c r="K448">
        <v>38</v>
      </c>
      <c r="L448">
        <v>759</v>
      </c>
      <c r="M448">
        <v>3</v>
      </c>
      <c r="N448">
        <v>4</v>
      </c>
      <c r="O448">
        <v>17.461478273331899</v>
      </c>
      <c r="P448">
        <v>4</v>
      </c>
      <c r="Q448">
        <v>5</v>
      </c>
      <c r="R448">
        <v>3</v>
      </c>
      <c r="S448" s="10">
        <v>73</v>
      </c>
      <c r="T448" s="8">
        <v>-1.0558650859609</v>
      </c>
      <c r="U448">
        <v>1.0203643463482399</v>
      </c>
      <c r="V448">
        <v>1.4235138450326601</v>
      </c>
      <c r="W448">
        <v>-0.86184593201347903</v>
      </c>
      <c r="X448">
        <v>-0.60931127360194304</v>
      </c>
      <c r="Y448">
        <v>0.68524713920936597</v>
      </c>
      <c r="Z448">
        <v>-1.13598315490347</v>
      </c>
      <c r="AA448">
        <v>0.71867389489572897</v>
      </c>
      <c r="AB448">
        <v>1.4079858992310099</v>
      </c>
      <c r="AC448">
        <v>1.7560081436822399E-2</v>
      </c>
      <c r="AD448" s="10">
        <v>-0.36627059917245802</v>
      </c>
      <c r="AE448" s="8">
        <v>0</v>
      </c>
      <c r="AF448">
        <v>0</v>
      </c>
      <c r="AG448">
        <v>0</v>
      </c>
      <c r="AH448">
        <v>0</v>
      </c>
      <c r="AI448">
        <v>0</v>
      </c>
      <c r="AJ448">
        <v>0</v>
      </c>
      <c r="AK448">
        <v>0</v>
      </c>
      <c r="AL448">
        <v>0</v>
      </c>
      <c r="AM448">
        <v>0</v>
      </c>
      <c r="AN448">
        <v>0</v>
      </c>
      <c r="AO448">
        <v>0</v>
      </c>
      <c r="AP448">
        <v>0</v>
      </c>
      <c r="AQ448">
        <v>0</v>
      </c>
      <c r="AR448">
        <v>0</v>
      </c>
      <c r="AS448">
        <v>0</v>
      </c>
      <c r="AT448">
        <v>0</v>
      </c>
      <c r="AU448">
        <v>0</v>
      </c>
      <c r="AV448">
        <v>1</v>
      </c>
      <c r="AW448">
        <v>0</v>
      </c>
      <c r="AX448">
        <v>0</v>
      </c>
      <c r="AY448">
        <v>1</v>
      </c>
      <c r="AZ448">
        <v>0</v>
      </c>
      <c r="BA448">
        <v>0</v>
      </c>
      <c r="BB448">
        <v>1</v>
      </c>
      <c r="BC448">
        <v>0</v>
      </c>
      <c r="BD448">
        <v>1</v>
      </c>
      <c r="BE448">
        <v>1</v>
      </c>
      <c r="BF448">
        <v>0</v>
      </c>
      <c r="BG448">
        <v>0</v>
      </c>
      <c r="BH448">
        <v>1</v>
      </c>
      <c r="BI448">
        <v>0</v>
      </c>
      <c r="BJ448">
        <v>0</v>
      </c>
      <c r="BK448">
        <v>0</v>
      </c>
      <c r="BL448">
        <v>0</v>
      </c>
      <c r="BM448">
        <v>0</v>
      </c>
      <c r="BN448">
        <v>1</v>
      </c>
      <c r="BO448">
        <v>0</v>
      </c>
      <c r="BP448">
        <v>0</v>
      </c>
      <c r="BQ448">
        <v>0</v>
      </c>
      <c r="BR448">
        <v>0</v>
      </c>
      <c r="BS448">
        <v>1</v>
      </c>
      <c r="BT448" s="10">
        <v>0</v>
      </c>
      <c r="BU448">
        <v>-4.2648743800000002</v>
      </c>
      <c r="BV448">
        <v>0.17994256</v>
      </c>
      <c r="BW448">
        <v>2.5512239999999999E-2</v>
      </c>
      <c r="BX448">
        <v>1.7140852600000001</v>
      </c>
      <c r="BY448">
        <v>1.2451467300000001</v>
      </c>
      <c r="BZ448">
        <v>4.38303536</v>
      </c>
      <c r="CA448">
        <v>1.0542348399999999</v>
      </c>
      <c r="CB448">
        <v>2.36271349</v>
      </c>
      <c r="CC448">
        <v>0</v>
      </c>
      <c r="CD448">
        <v>1.26633956</v>
      </c>
      <c r="CE448">
        <v>1.2966537600000001</v>
      </c>
      <c r="CF448">
        <v>-0.34830556000000001</v>
      </c>
      <c r="CG448">
        <v>0.60595251999999999</v>
      </c>
      <c r="CH448">
        <v>-0.27080598</v>
      </c>
      <c r="CI448">
        <v>0.69837139000000004</v>
      </c>
      <c r="CJ448">
        <v>2.3914729999999999E-2</v>
      </c>
      <c r="CK448">
        <v>-0.35324707</v>
      </c>
      <c r="CL448">
        <v>-4.8291489999999999E-2</v>
      </c>
      <c r="CM448">
        <v>0.58076517999999999</v>
      </c>
      <c r="CN448">
        <v>0.72541518999999999</v>
      </c>
      <c r="CO448">
        <v>-0.20022939000000001</v>
      </c>
      <c r="CP448">
        <v>-0.43475793000000001</v>
      </c>
      <c r="CQ448">
        <v>0.34422587999999998</v>
      </c>
      <c r="CR448">
        <v>-0.48495226000000002</v>
      </c>
      <c r="CS448">
        <v>0.18250256000000001</v>
      </c>
      <c r="CT448">
        <v>-0.16623276000000001</v>
      </c>
      <c r="CU448">
        <v>-9.4743999999999995E-2</v>
      </c>
      <c r="CV448">
        <v>-1.1689752</v>
      </c>
      <c r="CW448">
        <v>-0.52188942000000005</v>
      </c>
      <c r="CX448">
        <v>0.65815442999999996</v>
      </c>
      <c r="CY448">
        <v>9.3649330000000003E-2</v>
      </c>
      <c r="CZ448">
        <v>-0.16819777</v>
      </c>
      <c r="DA448">
        <v>-0.25450494000000001</v>
      </c>
      <c r="DB448">
        <v>0.25513289</v>
      </c>
      <c r="DC448">
        <v>2.5920289999999999E-2</v>
      </c>
      <c r="DD448">
        <v>-2.5292350000000002E-2</v>
      </c>
      <c r="DE448">
        <v>0.26950531</v>
      </c>
      <c r="DF448">
        <v>-0.26887736000000001</v>
      </c>
      <c r="DG448">
        <v>0.1029841</v>
      </c>
      <c r="DH448">
        <v>-0.10235616</v>
      </c>
      <c r="DI448">
        <v>-0.19042195000000001</v>
      </c>
      <c r="DJ448">
        <v>7.7531719999999998E-2</v>
      </c>
      <c r="DK448">
        <v>-0.19522661999999999</v>
      </c>
      <c r="DL448">
        <v>-0.13095082</v>
      </c>
      <c r="DM448">
        <v>-6.0513240000000003E-2</v>
      </c>
      <c r="DN448">
        <v>0.50020885000000004</v>
      </c>
      <c r="DO448">
        <v>0.35778246000000002</v>
      </c>
      <c r="DP448">
        <v>-0.64273818000000005</v>
      </c>
      <c r="DQ448">
        <v>0.94671483000000001</v>
      </c>
      <c r="DR448">
        <v>-0.66113116000000005</v>
      </c>
      <c r="DS448">
        <v>7.7932630000000003E-2</v>
      </c>
      <c r="DT448">
        <v>-0.79014932000000004</v>
      </c>
      <c r="DU448">
        <v>1.3610861400000001</v>
      </c>
      <c r="DV448" s="10">
        <v>-0.64824150000000003</v>
      </c>
      <c r="DW448" s="8" t="s">
        <v>2456</v>
      </c>
      <c r="DX448" t="s">
        <v>2457</v>
      </c>
      <c r="DY448" s="10" t="s">
        <v>1385</v>
      </c>
      <c r="DZ448" s="20">
        <v>34550</v>
      </c>
      <c r="EA448" s="21">
        <v>36820</v>
      </c>
      <c r="EB448" t="s">
        <v>2458</v>
      </c>
      <c r="EC448" s="22">
        <v>44421</v>
      </c>
      <c r="ED448" t="b">
        <f t="shared" si="19"/>
        <v>0</v>
      </c>
    </row>
    <row r="449" spans="1:134" x14ac:dyDescent="0.2">
      <c r="A449" s="8" t="s">
        <v>2459</v>
      </c>
      <c r="B449" s="8" t="s">
        <v>127</v>
      </c>
      <c r="C449" s="8" t="s">
        <v>216</v>
      </c>
      <c r="D449" s="2" t="s">
        <v>2460</v>
      </c>
      <c r="E449" s="4">
        <v>0.46357451446891601</v>
      </c>
      <c r="F449" s="28" t="b">
        <v>0</v>
      </c>
      <c r="G449" s="29">
        <f t="shared" si="20"/>
        <v>3.3638029991320518E-3</v>
      </c>
      <c r="H449" s="5" t="b">
        <f t="shared" si="18"/>
        <v>0</v>
      </c>
      <c r="I449" s="8">
        <v>54</v>
      </c>
      <c r="J449">
        <v>0</v>
      </c>
      <c r="K449">
        <v>25</v>
      </c>
      <c r="L449">
        <v>1589</v>
      </c>
      <c r="M449">
        <v>5</v>
      </c>
      <c r="N449">
        <v>1</v>
      </c>
      <c r="O449">
        <v>54.287257234458103</v>
      </c>
      <c r="P449">
        <v>2</v>
      </c>
      <c r="Q449">
        <v>1</v>
      </c>
      <c r="R449">
        <v>5</v>
      </c>
      <c r="S449" s="10">
        <v>71.099999999999994</v>
      </c>
      <c r="T449" s="8">
        <v>7.1393012929740499E-2</v>
      </c>
      <c r="U449">
        <v>-1.00517281761849</v>
      </c>
      <c r="V449">
        <v>-0.25614850898817798</v>
      </c>
      <c r="W449">
        <v>0.10572783466088</v>
      </c>
      <c r="X449">
        <v>2.70451479144465E-2</v>
      </c>
      <c r="Y449">
        <v>-1.4044518876044501</v>
      </c>
      <c r="Z449">
        <v>0.13121750957882899</v>
      </c>
      <c r="AA449">
        <v>-0.70092886045385905</v>
      </c>
      <c r="AB449">
        <v>-1.4988236991813999</v>
      </c>
      <c r="AC449">
        <v>1.42236659638262</v>
      </c>
      <c r="AD449" s="10">
        <v>-0.77623474552160099</v>
      </c>
      <c r="AE449" s="8">
        <v>0</v>
      </c>
      <c r="AF449">
        <v>0</v>
      </c>
      <c r="AG449">
        <v>0</v>
      </c>
      <c r="AH449">
        <v>0</v>
      </c>
      <c r="AI449">
        <v>0</v>
      </c>
      <c r="AJ449">
        <v>0</v>
      </c>
      <c r="AK449">
        <v>0</v>
      </c>
      <c r="AL449">
        <v>0</v>
      </c>
      <c r="AM449">
        <v>0</v>
      </c>
      <c r="AN449">
        <v>0</v>
      </c>
      <c r="AO449">
        <v>0</v>
      </c>
      <c r="AP449">
        <v>0</v>
      </c>
      <c r="AQ449">
        <v>0</v>
      </c>
      <c r="AR449">
        <v>0</v>
      </c>
      <c r="AS449">
        <v>1</v>
      </c>
      <c r="AT449">
        <v>0</v>
      </c>
      <c r="AU449">
        <v>0</v>
      </c>
      <c r="AV449">
        <v>0</v>
      </c>
      <c r="AW449">
        <v>0</v>
      </c>
      <c r="AX449">
        <v>0</v>
      </c>
      <c r="AY449">
        <v>0</v>
      </c>
      <c r="AZ449">
        <v>1</v>
      </c>
      <c r="BA449">
        <v>0</v>
      </c>
      <c r="BB449">
        <v>1</v>
      </c>
      <c r="BC449">
        <v>1</v>
      </c>
      <c r="BD449">
        <v>0</v>
      </c>
      <c r="BE449">
        <v>1</v>
      </c>
      <c r="BF449">
        <v>0</v>
      </c>
      <c r="BG449">
        <v>0</v>
      </c>
      <c r="BH449">
        <v>0</v>
      </c>
      <c r="BI449">
        <v>1</v>
      </c>
      <c r="BJ449">
        <v>0</v>
      </c>
      <c r="BK449">
        <v>0</v>
      </c>
      <c r="BL449">
        <v>0</v>
      </c>
      <c r="BM449">
        <v>0</v>
      </c>
      <c r="BN449">
        <v>0</v>
      </c>
      <c r="BO449">
        <v>0</v>
      </c>
      <c r="BP449">
        <v>1</v>
      </c>
      <c r="BQ449">
        <v>1</v>
      </c>
      <c r="BR449">
        <v>0</v>
      </c>
      <c r="BS449">
        <v>0</v>
      </c>
      <c r="BT449" s="10">
        <v>0</v>
      </c>
      <c r="BU449">
        <v>-4.2648743800000002</v>
      </c>
      <c r="BV449">
        <v>0.17994256</v>
      </c>
      <c r="BW449">
        <v>2.5512239999999999E-2</v>
      </c>
      <c r="BX449">
        <v>1.7140852600000001</v>
      </c>
      <c r="BY449">
        <v>1.2451467300000001</v>
      </c>
      <c r="BZ449">
        <v>4.38303536</v>
      </c>
      <c r="CA449">
        <v>1.0542348399999999</v>
      </c>
      <c r="CB449">
        <v>2.36271349</v>
      </c>
      <c r="CC449">
        <v>0</v>
      </c>
      <c r="CD449">
        <v>1.26633956</v>
      </c>
      <c r="CE449">
        <v>1.2966537600000001</v>
      </c>
      <c r="CF449">
        <v>-0.34830556000000001</v>
      </c>
      <c r="CG449">
        <v>0.60595251999999999</v>
      </c>
      <c r="CH449">
        <v>-0.27080598</v>
      </c>
      <c r="CI449">
        <v>0.69837139000000004</v>
      </c>
      <c r="CJ449">
        <v>2.3914729999999999E-2</v>
      </c>
      <c r="CK449">
        <v>-0.35324707</v>
      </c>
      <c r="CL449">
        <v>-4.8291489999999999E-2</v>
      </c>
      <c r="CM449">
        <v>0.58076517999999999</v>
      </c>
      <c r="CN449">
        <v>0.72541518999999999</v>
      </c>
      <c r="CO449">
        <v>-0.20022939000000001</v>
      </c>
      <c r="CP449">
        <v>-0.43475793000000001</v>
      </c>
      <c r="CQ449">
        <v>0.34422587999999998</v>
      </c>
      <c r="CR449">
        <v>-0.48495226000000002</v>
      </c>
      <c r="CS449">
        <v>0.18250256000000001</v>
      </c>
      <c r="CT449">
        <v>-0.16623276000000001</v>
      </c>
      <c r="CU449">
        <v>-9.4743999999999995E-2</v>
      </c>
      <c r="CV449">
        <v>-1.1689752</v>
      </c>
      <c r="CW449">
        <v>-0.52188942000000005</v>
      </c>
      <c r="CX449">
        <v>0.65815442999999996</v>
      </c>
      <c r="CY449">
        <v>9.3649330000000003E-2</v>
      </c>
      <c r="CZ449">
        <v>-0.16819777</v>
      </c>
      <c r="DA449">
        <v>-0.25450494000000001</v>
      </c>
      <c r="DB449">
        <v>0.25513289</v>
      </c>
      <c r="DC449">
        <v>2.5920289999999999E-2</v>
      </c>
      <c r="DD449">
        <v>-2.5292350000000002E-2</v>
      </c>
      <c r="DE449">
        <v>0.26950531</v>
      </c>
      <c r="DF449">
        <v>-0.26887736000000001</v>
      </c>
      <c r="DG449">
        <v>0.1029841</v>
      </c>
      <c r="DH449">
        <v>-0.10235616</v>
      </c>
      <c r="DI449">
        <v>-0.19042195000000001</v>
      </c>
      <c r="DJ449">
        <v>7.7531719999999998E-2</v>
      </c>
      <c r="DK449">
        <v>-0.19522661999999999</v>
      </c>
      <c r="DL449">
        <v>-0.13095082</v>
      </c>
      <c r="DM449">
        <v>-6.0513240000000003E-2</v>
      </c>
      <c r="DN449">
        <v>0.50020885000000004</v>
      </c>
      <c r="DO449">
        <v>0.35778246000000002</v>
      </c>
      <c r="DP449">
        <v>-0.64273818000000005</v>
      </c>
      <c r="DQ449">
        <v>0.94671483000000001</v>
      </c>
      <c r="DR449">
        <v>-0.66113116000000005</v>
      </c>
      <c r="DS449">
        <v>7.7932630000000003E-2</v>
      </c>
      <c r="DT449">
        <v>-0.79014932000000004</v>
      </c>
      <c r="DU449">
        <v>1.3610861400000001</v>
      </c>
      <c r="DV449" s="10">
        <v>-0.64824150000000003</v>
      </c>
      <c r="DW449" s="8" t="s">
        <v>2461</v>
      </c>
      <c r="DX449" t="s">
        <v>2462</v>
      </c>
      <c r="DY449" s="10" t="s">
        <v>454</v>
      </c>
      <c r="DZ449" s="20">
        <v>36015</v>
      </c>
      <c r="EA449" s="21">
        <v>37424</v>
      </c>
      <c r="EB449" t="s">
        <v>2463</v>
      </c>
      <c r="EC449" s="22">
        <v>45421</v>
      </c>
      <c r="ED449" t="b">
        <f t="shared" si="19"/>
        <v>1</v>
      </c>
    </row>
    <row r="450" spans="1:134" x14ac:dyDescent="0.2">
      <c r="A450" s="8" t="s">
        <v>2464</v>
      </c>
      <c r="B450" s="8" t="s">
        <v>127</v>
      </c>
      <c r="C450" s="8" t="s">
        <v>399</v>
      </c>
      <c r="D450" s="2" t="s">
        <v>2465</v>
      </c>
      <c r="E450" s="4">
        <v>0.51406409662368302</v>
      </c>
      <c r="F450" s="28" t="b">
        <v>0</v>
      </c>
      <c r="G450" s="29">
        <f t="shared" si="20"/>
        <v>1.9894361903436363E-7</v>
      </c>
      <c r="H450" s="5" t="b">
        <f t="shared" si="18"/>
        <v>0</v>
      </c>
      <c r="I450" s="8">
        <v>50</v>
      </c>
      <c r="J450">
        <v>1</v>
      </c>
      <c r="K450">
        <v>14</v>
      </c>
      <c r="L450">
        <v>865</v>
      </c>
      <c r="M450">
        <v>1</v>
      </c>
      <c r="N450">
        <v>5</v>
      </c>
      <c r="O450">
        <v>13.8237149785082</v>
      </c>
      <c r="P450">
        <v>2</v>
      </c>
      <c r="Q450">
        <v>3</v>
      </c>
      <c r="R450">
        <v>5</v>
      </c>
      <c r="S450" s="10">
        <v>77.5</v>
      </c>
      <c r="T450" s="8">
        <v>-0.30435968670047298</v>
      </c>
      <c r="U450">
        <v>7.5957643648752104E-3</v>
      </c>
      <c r="V450">
        <v>-1.6774012700827301</v>
      </c>
      <c r="W450">
        <v>-0.73827627024542797</v>
      </c>
      <c r="X450">
        <v>-1.2456676951183301</v>
      </c>
      <c r="Y450">
        <v>1.38181348148064</v>
      </c>
      <c r="Z450">
        <v>-1.26116111975511</v>
      </c>
      <c r="AA450">
        <v>-0.70092886045385905</v>
      </c>
      <c r="AB450">
        <v>-4.5418899975194001E-2</v>
      </c>
      <c r="AC450">
        <v>1.42236659638262</v>
      </c>
      <c r="AD450" s="10">
        <v>0.60469711586498298</v>
      </c>
      <c r="AE450" s="8">
        <v>0</v>
      </c>
      <c r="AF450">
        <v>0</v>
      </c>
      <c r="AG450">
        <v>0</v>
      </c>
      <c r="AH450">
        <v>0</v>
      </c>
      <c r="AI450">
        <v>0</v>
      </c>
      <c r="AJ450">
        <v>0</v>
      </c>
      <c r="AK450">
        <v>0</v>
      </c>
      <c r="AL450">
        <v>0</v>
      </c>
      <c r="AM450">
        <v>0</v>
      </c>
      <c r="AN450">
        <v>0</v>
      </c>
      <c r="AO450">
        <v>0</v>
      </c>
      <c r="AP450">
        <v>0</v>
      </c>
      <c r="AQ450">
        <v>1</v>
      </c>
      <c r="AR450">
        <v>0</v>
      </c>
      <c r="AS450">
        <v>0</v>
      </c>
      <c r="AT450">
        <v>0</v>
      </c>
      <c r="AU450">
        <v>0</v>
      </c>
      <c r="AV450">
        <v>0</v>
      </c>
      <c r="AW450">
        <v>0</v>
      </c>
      <c r="AX450">
        <v>0</v>
      </c>
      <c r="AY450">
        <v>1</v>
      </c>
      <c r="AZ450">
        <v>0</v>
      </c>
      <c r="BA450">
        <v>0</v>
      </c>
      <c r="BB450">
        <v>1</v>
      </c>
      <c r="BC450">
        <v>0</v>
      </c>
      <c r="BD450">
        <v>1</v>
      </c>
      <c r="BE450">
        <v>1</v>
      </c>
      <c r="BF450">
        <v>0</v>
      </c>
      <c r="BG450">
        <v>0</v>
      </c>
      <c r="BH450">
        <v>0</v>
      </c>
      <c r="BI450">
        <v>1</v>
      </c>
      <c r="BJ450">
        <v>0</v>
      </c>
      <c r="BK450">
        <v>0</v>
      </c>
      <c r="BL450">
        <v>0</v>
      </c>
      <c r="BM450">
        <v>0</v>
      </c>
      <c r="BN450">
        <v>0</v>
      </c>
      <c r="BO450">
        <v>0</v>
      </c>
      <c r="BP450">
        <v>1</v>
      </c>
      <c r="BQ450">
        <v>0</v>
      </c>
      <c r="BR450">
        <v>1</v>
      </c>
      <c r="BS450">
        <v>0</v>
      </c>
      <c r="BT450" s="10">
        <v>0</v>
      </c>
      <c r="BU450">
        <v>-4.2648743800000002</v>
      </c>
      <c r="BV450">
        <v>0.17994256</v>
      </c>
      <c r="BW450">
        <v>2.5512239999999999E-2</v>
      </c>
      <c r="BX450">
        <v>1.7140852600000001</v>
      </c>
      <c r="BY450">
        <v>1.2451467300000001</v>
      </c>
      <c r="BZ450">
        <v>4.38303536</v>
      </c>
      <c r="CA450">
        <v>1.0542348399999999</v>
      </c>
      <c r="CB450">
        <v>2.36271349</v>
      </c>
      <c r="CC450">
        <v>0</v>
      </c>
      <c r="CD450">
        <v>1.26633956</v>
      </c>
      <c r="CE450">
        <v>1.2966537600000001</v>
      </c>
      <c r="CF450">
        <v>-0.34830556000000001</v>
      </c>
      <c r="CG450">
        <v>0.60595251999999999</v>
      </c>
      <c r="CH450">
        <v>-0.27080598</v>
      </c>
      <c r="CI450">
        <v>0.69837139000000004</v>
      </c>
      <c r="CJ450">
        <v>2.3914729999999999E-2</v>
      </c>
      <c r="CK450">
        <v>-0.35324707</v>
      </c>
      <c r="CL450">
        <v>-4.8291489999999999E-2</v>
      </c>
      <c r="CM450">
        <v>0.58076517999999999</v>
      </c>
      <c r="CN450">
        <v>0.72541518999999999</v>
      </c>
      <c r="CO450">
        <v>-0.20022939000000001</v>
      </c>
      <c r="CP450">
        <v>-0.43475793000000001</v>
      </c>
      <c r="CQ450">
        <v>0.34422587999999998</v>
      </c>
      <c r="CR450">
        <v>-0.48495226000000002</v>
      </c>
      <c r="CS450">
        <v>0.18250256000000001</v>
      </c>
      <c r="CT450">
        <v>-0.16623276000000001</v>
      </c>
      <c r="CU450">
        <v>-9.4743999999999995E-2</v>
      </c>
      <c r="CV450">
        <v>-1.1689752</v>
      </c>
      <c r="CW450">
        <v>-0.52188942000000005</v>
      </c>
      <c r="CX450">
        <v>0.65815442999999996</v>
      </c>
      <c r="CY450">
        <v>9.3649330000000003E-2</v>
      </c>
      <c r="CZ450">
        <v>-0.16819777</v>
      </c>
      <c r="DA450">
        <v>-0.25450494000000001</v>
      </c>
      <c r="DB450">
        <v>0.25513289</v>
      </c>
      <c r="DC450">
        <v>2.5920289999999999E-2</v>
      </c>
      <c r="DD450">
        <v>-2.5292350000000002E-2</v>
      </c>
      <c r="DE450">
        <v>0.26950531</v>
      </c>
      <c r="DF450">
        <v>-0.26887736000000001</v>
      </c>
      <c r="DG450">
        <v>0.1029841</v>
      </c>
      <c r="DH450">
        <v>-0.10235616</v>
      </c>
      <c r="DI450">
        <v>-0.19042195000000001</v>
      </c>
      <c r="DJ450">
        <v>7.7531719999999998E-2</v>
      </c>
      <c r="DK450">
        <v>-0.19522661999999999</v>
      </c>
      <c r="DL450">
        <v>-0.13095082</v>
      </c>
      <c r="DM450">
        <v>-6.0513240000000003E-2</v>
      </c>
      <c r="DN450">
        <v>0.50020885000000004</v>
      </c>
      <c r="DO450">
        <v>0.35778246000000002</v>
      </c>
      <c r="DP450">
        <v>-0.64273818000000005</v>
      </c>
      <c r="DQ450">
        <v>0.94671483000000001</v>
      </c>
      <c r="DR450">
        <v>-0.66113116000000005</v>
      </c>
      <c r="DS450">
        <v>7.7932630000000003E-2</v>
      </c>
      <c r="DT450">
        <v>-0.79014932000000004</v>
      </c>
      <c r="DU450">
        <v>1.3610861400000001</v>
      </c>
      <c r="DV450" s="10">
        <v>-0.64824150000000003</v>
      </c>
      <c r="DW450" s="8" t="s">
        <v>2466</v>
      </c>
      <c r="DX450" t="s">
        <v>2467</v>
      </c>
      <c r="DY450" s="10" t="s">
        <v>260</v>
      </c>
      <c r="DZ450" s="20">
        <v>37112</v>
      </c>
      <c r="EA450" s="21">
        <v>38193</v>
      </c>
      <c r="EB450" t="s">
        <v>2468</v>
      </c>
      <c r="EC450" s="22">
        <v>43954</v>
      </c>
      <c r="ED450" t="b">
        <f t="shared" si="19"/>
        <v>1</v>
      </c>
    </row>
    <row r="451" spans="1:134" x14ac:dyDescent="0.2">
      <c r="A451" s="8" t="s">
        <v>2469</v>
      </c>
      <c r="B451" s="8" t="s">
        <v>168</v>
      </c>
      <c r="C451" s="8" t="s">
        <v>363</v>
      </c>
      <c r="D451" s="2" t="s">
        <v>2470</v>
      </c>
      <c r="E451" s="4">
        <v>0.79933441635552904</v>
      </c>
      <c r="F451" s="28" t="b">
        <v>1</v>
      </c>
      <c r="G451" s="29">
        <f t="shared" si="20"/>
        <v>7.7094649521364947E-3</v>
      </c>
      <c r="H451" s="5" t="b">
        <f t="shared" ref="H451:H514" si="21">IF(G451&gt;threshold,TRUE,FALSE)</f>
        <v>0</v>
      </c>
      <c r="I451" s="8">
        <v>57</v>
      </c>
      <c r="J451">
        <v>1</v>
      </c>
      <c r="K451">
        <v>39</v>
      </c>
      <c r="L451">
        <v>552</v>
      </c>
      <c r="M451">
        <v>1</v>
      </c>
      <c r="N451">
        <v>3</v>
      </c>
      <c r="O451">
        <v>84.100541511098101</v>
      </c>
      <c r="P451">
        <v>4</v>
      </c>
      <c r="Q451">
        <v>5</v>
      </c>
      <c r="R451">
        <v>3</v>
      </c>
      <c r="S451" s="10">
        <v>78.400000000000006</v>
      </c>
      <c r="T451" s="8">
        <v>0.35320753765240098</v>
      </c>
      <c r="U451">
        <v>7.5957643648752104E-3</v>
      </c>
      <c r="V451">
        <v>1.5527186414958001</v>
      </c>
      <c r="W451">
        <v>-1.10315649791901</v>
      </c>
      <c r="X451">
        <v>-1.2456676951183301</v>
      </c>
      <c r="Y451">
        <v>-1.13192030619081E-2</v>
      </c>
      <c r="Z451">
        <v>1.15711335513958</v>
      </c>
      <c r="AA451">
        <v>0.71867389489572897</v>
      </c>
      <c r="AB451">
        <v>1.4079858992310099</v>
      </c>
      <c r="AC451">
        <v>1.7560081436822399E-2</v>
      </c>
      <c r="AD451" s="10">
        <v>0.79889065887247301</v>
      </c>
      <c r="AE451" s="8">
        <v>0</v>
      </c>
      <c r="AF451">
        <v>0</v>
      </c>
      <c r="AG451">
        <v>0</v>
      </c>
      <c r="AH451">
        <v>0</v>
      </c>
      <c r="AI451">
        <v>0</v>
      </c>
      <c r="AJ451">
        <v>0</v>
      </c>
      <c r="AK451">
        <v>0</v>
      </c>
      <c r="AL451">
        <v>0</v>
      </c>
      <c r="AM451">
        <v>0</v>
      </c>
      <c r="AN451">
        <v>0</v>
      </c>
      <c r="AO451">
        <v>0</v>
      </c>
      <c r="AP451">
        <v>0</v>
      </c>
      <c r="AQ451">
        <v>0</v>
      </c>
      <c r="AR451">
        <v>0</v>
      </c>
      <c r="AS451">
        <v>0</v>
      </c>
      <c r="AT451">
        <v>1</v>
      </c>
      <c r="AU451">
        <v>0</v>
      </c>
      <c r="AV451">
        <v>0</v>
      </c>
      <c r="AW451">
        <v>0</v>
      </c>
      <c r="AX451">
        <v>0</v>
      </c>
      <c r="AY451">
        <v>1</v>
      </c>
      <c r="AZ451">
        <v>0</v>
      </c>
      <c r="BA451">
        <v>1</v>
      </c>
      <c r="BB451">
        <v>0</v>
      </c>
      <c r="BC451">
        <v>0</v>
      </c>
      <c r="BD451">
        <v>1</v>
      </c>
      <c r="BE451">
        <v>1</v>
      </c>
      <c r="BF451">
        <v>0</v>
      </c>
      <c r="BG451">
        <v>0</v>
      </c>
      <c r="BH451">
        <v>0</v>
      </c>
      <c r="BI451">
        <v>1</v>
      </c>
      <c r="BJ451">
        <v>0</v>
      </c>
      <c r="BK451">
        <v>0</v>
      </c>
      <c r="BL451">
        <v>0</v>
      </c>
      <c r="BM451">
        <v>0</v>
      </c>
      <c r="BN451">
        <v>0</v>
      </c>
      <c r="BO451">
        <v>1</v>
      </c>
      <c r="BP451">
        <v>0</v>
      </c>
      <c r="BQ451">
        <v>1</v>
      </c>
      <c r="BR451">
        <v>0</v>
      </c>
      <c r="BS451">
        <v>0</v>
      </c>
      <c r="BT451" s="10">
        <v>0</v>
      </c>
      <c r="BU451">
        <v>-4.2648743800000002</v>
      </c>
      <c r="BV451">
        <v>0.17994256</v>
      </c>
      <c r="BW451">
        <v>2.5512239999999999E-2</v>
      </c>
      <c r="BX451">
        <v>1.7140852600000001</v>
      </c>
      <c r="BY451">
        <v>1.2451467300000001</v>
      </c>
      <c r="BZ451">
        <v>4.38303536</v>
      </c>
      <c r="CA451">
        <v>1.0542348399999999</v>
      </c>
      <c r="CB451">
        <v>2.36271349</v>
      </c>
      <c r="CC451">
        <v>0</v>
      </c>
      <c r="CD451">
        <v>1.26633956</v>
      </c>
      <c r="CE451">
        <v>1.2966537600000001</v>
      </c>
      <c r="CF451">
        <v>-0.34830556000000001</v>
      </c>
      <c r="CG451">
        <v>0.60595251999999999</v>
      </c>
      <c r="CH451">
        <v>-0.27080598</v>
      </c>
      <c r="CI451">
        <v>0.69837139000000004</v>
      </c>
      <c r="CJ451">
        <v>2.3914729999999999E-2</v>
      </c>
      <c r="CK451">
        <v>-0.35324707</v>
      </c>
      <c r="CL451">
        <v>-4.8291489999999999E-2</v>
      </c>
      <c r="CM451">
        <v>0.58076517999999999</v>
      </c>
      <c r="CN451">
        <v>0.72541518999999999</v>
      </c>
      <c r="CO451">
        <v>-0.20022939000000001</v>
      </c>
      <c r="CP451">
        <v>-0.43475793000000001</v>
      </c>
      <c r="CQ451">
        <v>0.34422587999999998</v>
      </c>
      <c r="CR451">
        <v>-0.48495226000000002</v>
      </c>
      <c r="CS451">
        <v>0.18250256000000001</v>
      </c>
      <c r="CT451">
        <v>-0.16623276000000001</v>
      </c>
      <c r="CU451">
        <v>-9.4743999999999995E-2</v>
      </c>
      <c r="CV451">
        <v>-1.1689752</v>
      </c>
      <c r="CW451">
        <v>-0.52188942000000005</v>
      </c>
      <c r="CX451">
        <v>0.65815442999999996</v>
      </c>
      <c r="CY451">
        <v>9.3649330000000003E-2</v>
      </c>
      <c r="CZ451">
        <v>-0.16819777</v>
      </c>
      <c r="DA451">
        <v>-0.25450494000000001</v>
      </c>
      <c r="DB451">
        <v>0.25513289</v>
      </c>
      <c r="DC451">
        <v>2.5920289999999999E-2</v>
      </c>
      <c r="DD451">
        <v>-2.5292350000000002E-2</v>
      </c>
      <c r="DE451">
        <v>0.26950531</v>
      </c>
      <c r="DF451">
        <v>-0.26887736000000001</v>
      </c>
      <c r="DG451">
        <v>0.1029841</v>
      </c>
      <c r="DH451">
        <v>-0.10235616</v>
      </c>
      <c r="DI451">
        <v>-0.19042195000000001</v>
      </c>
      <c r="DJ451">
        <v>7.7531719999999998E-2</v>
      </c>
      <c r="DK451">
        <v>-0.19522661999999999</v>
      </c>
      <c r="DL451">
        <v>-0.13095082</v>
      </c>
      <c r="DM451">
        <v>-6.0513240000000003E-2</v>
      </c>
      <c r="DN451">
        <v>0.50020885000000004</v>
      </c>
      <c r="DO451">
        <v>0.35778246000000002</v>
      </c>
      <c r="DP451">
        <v>-0.64273818000000005</v>
      </c>
      <c r="DQ451">
        <v>0.94671483000000001</v>
      </c>
      <c r="DR451">
        <v>-0.66113116000000005</v>
      </c>
      <c r="DS451">
        <v>7.7932630000000003E-2</v>
      </c>
      <c r="DT451">
        <v>-0.79014932000000004</v>
      </c>
      <c r="DU451">
        <v>1.3610861400000001</v>
      </c>
      <c r="DV451" s="10">
        <v>-0.64824150000000003</v>
      </c>
      <c r="DW451" s="8" t="s">
        <v>2471</v>
      </c>
      <c r="DX451" t="s">
        <v>2472</v>
      </c>
      <c r="DY451" s="10" t="s">
        <v>724</v>
      </c>
      <c r="DZ451" s="20">
        <v>36148</v>
      </c>
      <c r="EA451" s="21">
        <v>36416</v>
      </c>
      <c r="EB451" t="s">
        <v>2473</v>
      </c>
      <c r="EC451" s="22">
        <v>43860</v>
      </c>
      <c r="ED451" t="b">
        <f t="shared" si="19"/>
        <v>0</v>
      </c>
    </row>
    <row r="452" spans="1:134" x14ac:dyDescent="0.2">
      <c r="A452" s="8" t="s">
        <v>2474</v>
      </c>
      <c r="B452" s="8" t="s">
        <v>127</v>
      </c>
      <c r="C452" s="8" t="s">
        <v>468</v>
      </c>
      <c r="D452" s="2" t="s">
        <v>2475</v>
      </c>
      <c r="E452" s="4">
        <v>0.44998071038625098</v>
      </c>
      <c r="F452" s="28" t="b">
        <v>0</v>
      </c>
      <c r="G452" s="29">
        <f t="shared" si="20"/>
        <v>8.1883828270302005E-3</v>
      </c>
      <c r="H452" s="5" t="b">
        <f t="shared" si="21"/>
        <v>0</v>
      </c>
      <c r="I452" s="8">
        <v>61</v>
      </c>
      <c r="J452">
        <v>0</v>
      </c>
      <c r="K452">
        <v>29</v>
      </c>
      <c r="L452">
        <v>1179</v>
      </c>
      <c r="M452">
        <v>5</v>
      </c>
      <c r="N452">
        <v>1</v>
      </c>
      <c r="O452">
        <v>69.157021859792195</v>
      </c>
      <c r="P452">
        <v>1</v>
      </c>
      <c r="Q452">
        <v>2</v>
      </c>
      <c r="R452">
        <v>1</v>
      </c>
      <c r="S452" s="10">
        <v>66.599999999999994</v>
      </c>
      <c r="T452" s="8">
        <v>0.72896023728261505</v>
      </c>
      <c r="U452">
        <v>-1.00517281761849</v>
      </c>
      <c r="V452">
        <v>0.260670676864387</v>
      </c>
      <c r="W452">
        <v>-0.37223029104573002</v>
      </c>
      <c r="X452">
        <v>2.70451479144465E-2</v>
      </c>
      <c r="Y452">
        <v>-1.4044518876044501</v>
      </c>
      <c r="Z452">
        <v>0.64289645149095598</v>
      </c>
      <c r="AA452">
        <v>-1.4107302381286499</v>
      </c>
      <c r="AB452">
        <v>-0.772121299578298</v>
      </c>
      <c r="AC452">
        <v>-1.38724643350897</v>
      </c>
      <c r="AD452" s="10">
        <v>-1.7472024605590399</v>
      </c>
      <c r="AE452" s="8">
        <v>0</v>
      </c>
      <c r="AF452">
        <v>0</v>
      </c>
      <c r="AG452">
        <v>0</v>
      </c>
      <c r="AH452">
        <v>0</v>
      </c>
      <c r="AI452">
        <v>0</v>
      </c>
      <c r="AJ452">
        <v>0</v>
      </c>
      <c r="AK452">
        <v>0</v>
      </c>
      <c r="AL452">
        <v>0</v>
      </c>
      <c r="AM452">
        <v>0</v>
      </c>
      <c r="AN452">
        <v>0</v>
      </c>
      <c r="AO452">
        <v>0</v>
      </c>
      <c r="AP452">
        <v>0</v>
      </c>
      <c r="AQ452">
        <v>0</v>
      </c>
      <c r="AR452">
        <v>0</v>
      </c>
      <c r="AS452">
        <v>0</v>
      </c>
      <c r="AT452">
        <v>0</v>
      </c>
      <c r="AU452">
        <v>0</v>
      </c>
      <c r="AV452">
        <v>1</v>
      </c>
      <c r="AW452">
        <v>0</v>
      </c>
      <c r="AX452">
        <v>0</v>
      </c>
      <c r="AY452">
        <v>1</v>
      </c>
      <c r="AZ452">
        <v>0</v>
      </c>
      <c r="BA452">
        <v>0</v>
      </c>
      <c r="BB452">
        <v>1</v>
      </c>
      <c r="BC452">
        <v>1</v>
      </c>
      <c r="BD452">
        <v>0</v>
      </c>
      <c r="BE452">
        <v>1</v>
      </c>
      <c r="BF452">
        <v>0</v>
      </c>
      <c r="BG452">
        <v>0</v>
      </c>
      <c r="BH452">
        <v>0</v>
      </c>
      <c r="BI452">
        <v>0</v>
      </c>
      <c r="BJ452">
        <v>0</v>
      </c>
      <c r="BK452">
        <v>1</v>
      </c>
      <c r="BL452">
        <v>0</v>
      </c>
      <c r="BM452">
        <v>0</v>
      </c>
      <c r="BN452">
        <v>0</v>
      </c>
      <c r="BO452">
        <v>0</v>
      </c>
      <c r="BP452">
        <v>1</v>
      </c>
      <c r="BQ452">
        <v>0</v>
      </c>
      <c r="BR452">
        <v>0</v>
      </c>
      <c r="BS452">
        <v>1</v>
      </c>
      <c r="BT452" s="10">
        <v>0</v>
      </c>
      <c r="BU452">
        <v>-4.2648743800000002</v>
      </c>
      <c r="BV452">
        <v>0.17994256</v>
      </c>
      <c r="BW452">
        <v>2.5512239999999999E-2</v>
      </c>
      <c r="BX452">
        <v>1.7140852600000001</v>
      </c>
      <c r="BY452">
        <v>1.2451467300000001</v>
      </c>
      <c r="BZ452">
        <v>4.38303536</v>
      </c>
      <c r="CA452">
        <v>1.0542348399999999</v>
      </c>
      <c r="CB452">
        <v>2.36271349</v>
      </c>
      <c r="CC452">
        <v>0</v>
      </c>
      <c r="CD452">
        <v>1.26633956</v>
      </c>
      <c r="CE452">
        <v>1.2966537600000001</v>
      </c>
      <c r="CF452">
        <v>-0.34830556000000001</v>
      </c>
      <c r="CG452">
        <v>0.60595251999999999</v>
      </c>
      <c r="CH452">
        <v>-0.27080598</v>
      </c>
      <c r="CI452">
        <v>0.69837139000000004</v>
      </c>
      <c r="CJ452">
        <v>2.3914729999999999E-2</v>
      </c>
      <c r="CK452">
        <v>-0.35324707</v>
      </c>
      <c r="CL452">
        <v>-4.8291489999999999E-2</v>
      </c>
      <c r="CM452">
        <v>0.58076517999999999</v>
      </c>
      <c r="CN452">
        <v>0.72541518999999999</v>
      </c>
      <c r="CO452">
        <v>-0.20022939000000001</v>
      </c>
      <c r="CP452">
        <v>-0.43475793000000001</v>
      </c>
      <c r="CQ452">
        <v>0.34422587999999998</v>
      </c>
      <c r="CR452">
        <v>-0.48495226000000002</v>
      </c>
      <c r="CS452">
        <v>0.18250256000000001</v>
      </c>
      <c r="CT452">
        <v>-0.16623276000000001</v>
      </c>
      <c r="CU452">
        <v>-9.4743999999999995E-2</v>
      </c>
      <c r="CV452">
        <v>-1.1689752</v>
      </c>
      <c r="CW452">
        <v>-0.52188942000000005</v>
      </c>
      <c r="CX452">
        <v>0.65815442999999996</v>
      </c>
      <c r="CY452">
        <v>9.3649330000000003E-2</v>
      </c>
      <c r="CZ452">
        <v>-0.16819777</v>
      </c>
      <c r="DA452">
        <v>-0.25450494000000001</v>
      </c>
      <c r="DB452">
        <v>0.25513289</v>
      </c>
      <c r="DC452">
        <v>2.5920289999999999E-2</v>
      </c>
      <c r="DD452">
        <v>-2.5292350000000002E-2</v>
      </c>
      <c r="DE452">
        <v>0.26950531</v>
      </c>
      <c r="DF452">
        <v>-0.26887736000000001</v>
      </c>
      <c r="DG452">
        <v>0.1029841</v>
      </c>
      <c r="DH452">
        <v>-0.10235616</v>
      </c>
      <c r="DI452">
        <v>-0.19042195000000001</v>
      </c>
      <c r="DJ452">
        <v>7.7531719999999998E-2</v>
      </c>
      <c r="DK452">
        <v>-0.19522661999999999</v>
      </c>
      <c r="DL452">
        <v>-0.13095082</v>
      </c>
      <c r="DM452">
        <v>-6.0513240000000003E-2</v>
      </c>
      <c r="DN452">
        <v>0.50020885000000004</v>
      </c>
      <c r="DO452">
        <v>0.35778246000000002</v>
      </c>
      <c r="DP452">
        <v>-0.64273818000000005</v>
      </c>
      <c r="DQ452">
        <v>0.94671483000000001</v>
      </c>
      <c r="DR452">
        <v>-0.66113116000000005</v>
      </c>
      <c r="DS452">
        <v>7.7932630000000003E-2</v>
      </c>
      <c r="DT452">
        <v>-0.79014932000000004</v>
      </c>
      <c r="DU452">
        <v>1.3610861400000001</v>
      </c>
      <c r="DV452" s="10">
        <v>-0.64824150000000003</v>
      </c>
      <c r="DW452" s="8" t="s">
        <v>2476</v>
      </c>
      <c r="DX452" t="s">
        <v>2477</v>
      </c>
      <c r="DY452" s="10" t="s">
        <v>471</v>
      </c>
      <c r="DZ452" s="20">
        <v>35206</v>
      </c>
      <c r="EA452" s="21">
        <v>38124</v>
      </c>
      <c r="EB452" t="s">
        <v>2478</v>
      </c>
      <c r="EC452" s="22">
        <v>43727</v>
      </c>
      <c r="ED452" t="b">
        <f t="shared" ref="ED452:ED515" si="22">F452=H452</f>
        <v>1</v>
      </c>
    </row>
    <row r="453" spans="1:134" x14ac:dyDescent="0.2">
      <c r="A453" s="8" t="s">
        <v>2479</v>
      </c>
      <c r="B453" s="8" t="s">
        <v>127</v>
      </c>
      <c r="C453" s="8" t="s">
        <v>188</v>
      </c>
      <c r="D453" s="2" t="s">
        <v>2480</v>
      </c>
      <c r="E453" s="4">
        <v>0.38491801642796902</v>
      </c>
      <c r="F453" s="28" t="b">
        <v>0</v>
      </c>
      <c r="G453" s="29">
        <f t="shared" si="20"/>
        <v>7.3776376189730389E-2</v>
      </c>
      <c r="H453" s="5" t="b">
        <f t="shared" si="21"/>
        <v>0</v>
      </c>
      <c r="I453" s="8">
        <v>68</v>
      </c>
      <c r="J453">
        <v>1</v>
      </c>
      <c r="K453">
        <v>26</v>
      </c>
      <c r="L453">
        <v>3906</v>
      </c>
      <c r="M453">
        <v>6</v>
      </c>
      <c r="N453">
        <v>4</v>
      </c>
      <c r="O453">
        <v>15.7923415473178</v>
      </c>
      <c r="P453">
        <v>1</v>
      </c>
      <c r="Q453">
        <v>2</v>
      </c>
      <c r="R453">
        <v>4</v>
      </c>
      <c r="S453" s="10">
        <v>79.2</v>
      </c>
      <c r="T453" s="8">
        <v>1.3865274616354899</v>
      </c>
      <c r="U453">
        <v>7.5957643648752104E-3</v>
      </c>
      <c r="V453">
        <v>-0.126943712525036</v>
      </c>
      <c r="W453">
        <v>2.8067741206662902</v>
      </c>
      <c r="X453">
        <v>0.34522335867264098</v>
      </c>
      <c r="Y453">
        <v>0.68524713920936597</v>
      </c>
      <c r="Z453">
        <v>-1.19341931044412</v>
      </c>
      <c r="AA453">
        <v>-1.4107302381286499</v>
      </c>
      <c r="AB453">
        <v>-0.772121299578298</v>
      </c>
      <c r="AC453">
        <v>0.71996333890972197</v>
      </c>
      <c r="AD453" s="10">
        <v>0.97150714154579498</v>
      </c>
      <c r="AE453" s="8">
        <v>1</v>
      </c>
      <c r="AF453">
        <v>0</v>
      </c>
      <c r="AG453">
        <v>0</v>
      </c>
      <c r="AH453">
        <v>0</v>
      </c>
      <c r="AI453">
        <v>0</v>
      </c>
      <c r="AJ453">
        <v>0</v>
      </c>
      <c r="AK453">
        <v>0</v>
      </c>
      <c r="AL453">
        <v>0</v>
      </c>
      <c r="AM453">
        <v>0</v>
      </c>
      <c r="AN453">
        <v>0</v>
      </c>
      <c r="AO453">
        <v>0</v>
      </c>
      <c r="AP453">
        <v>0</v>
      </c>
      <c r="AQ453">
        <v>0</v>
      </c>
      <c r="AR453">
        <v>0</v>
      </c>
      <c r="AS453">
        <v>0</v>
      </c>
      <c r="AT453">
        <v>0</v>
      </c>
      <c r="AU453">
        <v>0</v>
      </c>
      <c r="AV453">
        <v>0</v>
      </c>
      <c r="AW453">
        <v>0</v>
      </c>
      <c r="AX453">
        <v>0</v>
      </c>
      <c r="AY453">
        <v>1</v>
      </c>
      <c r="AZ453">
        <v>0</v>
      </c>
      <c r="BA453">
        <v>1</v>
      </c>
      <c r="BB453">
        <v>0</v>
      </c>
      <c r="BC453">
        <v>1</v>
      </c>
      <c r="BD453">
        <v>0</v>
      </c>
      <c r="BE453">
        <v>0</v>
      </c>
      <c r="BF453">
        <v>1</v>
      </c>
      <c r="BG453">
        <v>0</v>
      </c>
      <c r="BH453">
        <v>0</v>
      </c>
      <c r="BI453">
        <v>0</v>
      </c>
      <c r="BJ453">
        <v>0</v>
      </c>
      <c r="BK453">
        <v>1</v>
      </c>
      <c r="BL453">
        <v>0</v>
      </c>
      <c r="BM453">
        <v>0</v>
      </c>
      <c r="BN453">
        <v>0</v>
      </c>
      <c r="BO453">
        <v>0</v>
      </c>
      <c r="BP453">
        <v>1</v>
      </c>
      <c r="BQ453">
        <v>0</v>
      </c>
      <c r="BR453">
        <v>0</v>
      </c>
      <c r="BS453">
        <v>0</v>
      </c>
      <c r="BT453" s="10">
        <v>1</v>
      </c>
      <c r="BU453">
        <v>-4.2648743800000002</v>
      </c>
      <c r="BV453">
        <v>0.17994256</v>
      </c>
      <c r="BW453">
        <v>2.5512239999999999E-2</v>
      </c>
      <c r="BX453">
        <v>1.7140852600000001</v>
      </c>
      <c r="BY453">
        <v>1.2451467300000001</v>
      </c>
      <c r="BZ453">
        <v>4.38303536</v>
      </c>
      <c r="CA453">
        <v>1.0542348399999999</v>
      </c>
      <c r="CB453">
        <v>2.36271349</v>
      </c>
      <c r="CC453">
        <v>0</v>
      </c>
      <c r="CD453">
        <v>1.26633956</v>
      </c>
      <c r="CE453">
        <v>1.2966537600000001</v>
      </c>
      <c r="CF453">
        <v>-0.34830556000000001</v>
      </c>
      <c r="CG453">
        <v>0.60595251999999999</v>
      </c>
      <c r="CH453">
        <v>-0.27080598</v>
      </c>
      <c r="CI453">
        <v>0.69837139000000004</v>
      </c>
      <c r="CJ453">
        <v>2.3914729999999999E-2</v>
      </c>
      <c r="CK453">
        <v>-0.35324707</v>
      </c>
      <c r="CL453">
        <v>-4.8291489999999999E-2</v>
      </c>
      <c r="CM453">
        <v>0.58076517999999999</v>
      </c>
      <c r="CN453">
        <v>0.72541518999999999</v>
      </c>
      <c r="CO453">
        <v>-0.20022939000000001</v>
      </c>
      <c r="CP453">
        <v>-0.43475793000000001</v>
      </c>
      <c r="CQ453">
        <v>0.34422587999999998</v>
      </c>
      <c r="CR453">
        <v>-0.48495226000000002</v>
      </c>
      <c r="CS453">
        <v>0.18250256000000001</v>
      </c>
      <c r="CT453">
        <v>-0.16623276000000001</v>
      </c>
      <c r="CU453">
        <v>-9.4743999999999995E-2</v>
      </c>
      <c r="CV453">
        <v>-1.1689752</v>
      </c>
      <c r="CW453">
        <v>-0.52188942000000005</v>
      </c>
      <c r="CX453">
        <v>0.65815442999999996</v>
      </c>
      <c r="CY453">
        <v>9.3649330000000003E-2</v>
      </c>
      <c r="CZ453">
        <v>-0.16819777</v>
      </c>
      <c r="DA453">
        <v>-0.25450494000000001</v>
      </c>
      <c r="DB453">
        <v>0.25513289</v>
      </c>
      <c r="DC453">
        <v>2.5920289999999999E-2</v>
      </c>
      <c r="DD453">
        <v>-2.5292350000000002E-2</v>
      </c>
      <c r="DE453">
        <v>0.26950531</v>
      </c>
      <c r="DF453">
        <v>-0.26887736000000001</v>
      </c>
      <c r="DG453">
        <v>0.1029841</v>
      </c>
      <c r="DH453">
        <v>-0.10235616</v>
      </c>
      <c r="DI453">
        <v>-0.19042195000000001</v>
      </c>
      <c r="DJ453">
        <v>7.7531719999999998E-2</v>
      </c>
      <c r="DK453">
        <v>-0.19522661999999999</v>
      </c>
      <c r="DL453">
        <v>-0.13095082</v>
      </c>
      <c r="DM453">
        <v>-6.0513240000000003E-2</v>
      </c>
      <c r="DN453">
        <v>0.50020885000000004</v>
      </c>
      <c r="DO453">
        <v>0.35778246000000002</v>
      </c>
      <c r="DP453">
        <v>-0.64273818000000005</v>
      </c>
      <c r="DQ453">
        <v>0.94671483000000001</v>
      </c>
      <c r="DR453">
        <v>-0.66113116000000005</v>
      </c>
      <c r="DS453">
        <v>7.7932630000000003E-2</v>
      </c>
      <c r="DT453">
        <v>-0.79014932000000004</v>
      </c>
      <c r="DU453">
        <v>1.3610861400000001</v>
      </c>
      <c r="DV453" s="10">
        <v>-0.64824150000000003</v>
      </c>
      <c r="DW453" s="8" t="s">
        <v>2481</v>
      </c>
      <c r="DX453" t="s">
        <v>2482</v>
      </c>
      <c r="DY453" s="10" t="s">
        <v>1897</v>
      </c>
      <c r="DZ453" s="20">
        <v>36299</v>
      </c>
      <c r="EA453" s="21">
        <v>39232</v>
      </c>
      <c r="EB453" t="s">
        <v>2483</v>
      </c>
      <c r="EC453" s="22">
        <v>44899</v>
      </c>
      <c r="ED453" t="b">
        <f t="shared" si="22"/>
        <v>1</v>
      </c>
    </row>
    <row r="454" spans="1:134" x14ac:dyDescent="0.2">
      <c r="A454" s="8" t="s">
        <v>2484</v>
      </c>
      <c r="B454" s="8" t="s">
        <v>119</v>
      </c>
      <c r="C454" s="8" t="s">
        <v>275</v>
      </c>
      <c r="D454" s="2" t="s">
        <v>2485</v>
      </c>
      <c r="E454" s="4">
        <v>0.50047369258782204</v>
      </c>
      <c r="F454" s="28" t="b">
        <v>0</v>
      </c>
      <c r="G454" s="29">
        <f t="shared" ref="G454:G517" si="23">1/(1+EXP(-(SUMPRODUCT(T454:BT454,BV454:DV454)+BU454)))</f>
        <v>4.0117511987634736E-6</v>
      </c>
      <c r="H454" s="5" t="b">
        <f t="shared" si="21"/>
        <v>0</v>
      </c>
      <c r="I454" s="8">
        <v>51</v>
      </c>
      <c r="J454">
        <v>1</v>
      </c>
      <c r="K454">
        <v>17</v>
      </c>
      <c r="L454">
        <v>526</v>
      </c>
      <c r="M454">
        <v>2</v>
      </c>
      <c r="N454">
        <v>5</v>
      </c>
      <c r="O454">
        <v>21.6201796272446</v>
      </c>
      <c r="P454">
        <v>5</v>
      </c>
      <c r="Q454">
        <v>3</v>
      </c>
      <c r="R454">
        <v>3</v>
      </c>
      <c r="S454" s="10">
        <v>71.900000000000006</v>
      </c>
      <c r="T454" s="8">
        <v>-0.21042151179292001</v>
      </c>
      <c r="U454">
        <v>7.5957643648752104E-3</v>
      </c>
      <c r="V454">
        <v>-1.2897868806933099</v>
      </c>
      <c r="W454">
        <v>-1.1334660375979599</v>
      </c>
      <c r="X454">
        <v>-0.92748948436013701</v>
      </c>
      <c r="Y454">
        <v>1.38181348148064</v>
      </c>
      <c r="Z454">
        <v>-0.992879349153034</v>
      </c>
      <c r="AA454">
        <v>1.4284752725705201</v>
      </c>
      <c r="AB454">
        <v>-4.5418899975194001E-2</v>
      </c>
      <c r="AC454">
        <v>1.7560081436822399E-2</v>
      </c>
      <c r="AD454" s="10">
        <v>-0.60361826284827602</v>
      </c>
      <c r="AE454" s="8">
        <v>0</v>
      </c>
      <c r="AF454">
        <v>0</v>
      </c>
      <c r="AG454">
        <v>0</v>
      </c>
      <c r="AH454">
        <v>0</v>
      </c>
      <c r="AI454">
        <v>0</v>
      </c>
      <c r="AJ454">
        <v>0</v>
      </c>
      <c r="AK454">
        <v>0</v>
      </c>
      <c r="AL454">
        <v>1</v>
      </c>
      <c r="AM454">
        <v>0</v>
      </c>
      <c r="AN454">
        <v>0</v>
      </c>
      <c r="AO454">
        <v>0</v>
      </c>
      <c r="AP454">
        <v>0</v>
      </c>
      <c r="AQ454">
        <v>0</v>
      </c>
      <c r="AR454">
        <v>0</v>
      </c>
      <c r="AS454">
        <v>0</v>
      </c>
      <c r="AT454">
        <v>0</v>
      </c>
      <c r="AU454">
        <v>0</v>
      </c>
      <c r="AV454">
        <v>0</v>
      </c>
      <c r="AW454">
        <v>0</v>
      </c>
      <c r="AX454">
        <v>0</v>
      </c>
      <c r="AY454">
        <v>0</v>
      </c>
      <c r="AZ454">
        <v>1</v>
      </c>
      <c r="BA454">
        <v>1</v>
      </c>
      <c r="BB454">
        <v>0</v>
      </c>
      <c r="BC454">
        <v>0</v>
      </c>
      <c r="BD454">
        <v>1</v>
      </c>
      <c r="BE454">
        <v>1</v>
      </c>
      <c r="BF454">
        <v>0</v>
      </c>
      <c r="BG454">
        <v>0</v>
      </c>
      <c r="BH454">
        <v>0</v>
      </c>
      <c r="BI454">
        <v>0</v>
      </c>
      <c r="BJ454">
        <v>1</v>
      </c>
      <c r="BK454">
        <v>0</v>
      </c>
      <c r="BL454">
        <v>0</v>
      </c>
      <c r="BM454">
        <v>1</v>
      </c>
      <c r="BN454">
        <v>0</v>
      </c>
      <c r="BO454">
        <v>0</v>
      </c>
      <c r="BP454">
        <v>0</v>
      </c>
      <c r="BQ454">
        <v>0</v>
      </c>
      <c r="BR454">
        <v>1</v>
      </c>
      <c r="BS454">
        <v>0</v>
      </c>
      <c r="BT454" s="10">
        <v>0</v>
      </c>
      <c r="BU454">
        <v>-4.2648743800000002</v>
      </c>
      <c r="BV454">
        <v>0.17994256</v>
      </c>
      <c r="BW454">
        <v>2.5512239999999999E-2</v>
      </c>
      <c r="BX454">
        <v>1.7140852600000001</v>
      </c>
      <c r="BY454">
        <v>1.2451467300000001</v>
      </c>
      <c r="BZ454">
        <v>4.38303536</v>
      </c>
      <c r="CA454">
        <v>1.0542348399999999</v>
      </c>
      <c r="CB454">
        <v>2.36271349</v>
      </c>
      <c r="CC454">
        <v>0</v>
      </c>
      <c r="CD454">
        <v>1.26633956</v>
      </c>
      <c r="CE454">
        <v>1.2966537600000001</v>
      </c>
      <c r="CF454">
        <v>-0.34830556000000001</v>
      </c>
      <c r="CG454">
        <v>0.60595251999999999</v>
      </c>
      <c r="CH454">
        <v>-0.27080598</v>
      </c>
      <c r="CI454">
        <v>0.69837139000000004</v>
      </c>
      <c r="CJ454">
        <v>2.3914729999999999E-2</v>
      </c>
      <c r="CK454">
        <v>-0.35324707</v>
      </c>
      <c r="CL454">
        <v>-4.8291489999999999E-2</v>
      </c>
      <c r="CM454">
        <v>0.58076517999999999</v>
      </c>
      <c r="CN454">
        <v>0.72541518999999999</v>
      </c>
      <c r="CO454">
        <v>-0.20022939000000001</v>
      </c>
      <c r="CP454">
        <v>-0.43475793000000001</v>
      </c>
      <c r="CQ454">
        <v>0.34422587999999998</v>
      </c>
      <c r="CR454">
        <v>-0.48495226000000002</v>
      </c>
      <c r="CS454">
        <v>0.18250256000000001</v>
      </c>
      <c r="CT454">
        <v>-0.16623276000000001</v>
      </c>
      <c r="CU454">
        <v>-9.4743999999999995E-2</v>
      </c>
      <c r="CV454">
        <v>-1.1689752</v>
      </c>
      <c r="CW454">
        <v>-0.52188942000000005</v>
      </c>
      <c r="CX454">
        <v>0.65815442999999996</v>
      </c>
      <c r="CY454">
        <v>9.3649330000000003E-2</v>
      </c>
      <c r="CZ454">
        <v>-0.16819777</v>
      </c>
      <c r="DA454">
        <v>-0.25450494000000001</v>
      </c>
      <c r="DB454">
        <v>0.25513289</v>
      </c>
      <c r="DC454">
        <v>2.5920289999999999E-2</v>
      </c>
      <c r="DD454">
        <v>-2.5292350000000002E-2</v>
      </c>
      <c r="DE454">
        <v>0.26950531</v>
      </c>
      <c r="DF454">
        <v>-0.26887736000000001</v>
      </c>
      <c r="DG454">
        <v>0.1029841</v>
      </c>
      <c r="DH454">
        <v>-0.10235616</v>
      </c>
      <c r="DI454">
        <v>-0.19042195000000001</v>
      </c>
      <c r="DJ454">
        <v>7.7531719999999998E-2</v>
      </c>
      <c r="DK454">
        <v>-0.19522661999999999</v>
      </c>
      <c r="DL454">
        <v>-0.13095082</v>
      </c>
      <c r="DM454">
        <v>-6.0513240000000003E-2</v>
      </c>
      <c r="DN454">
        <v>0.50020885000000004</v>
      </c>
      <c r="DO454">
        <v>0.35778246000000002</v>
      </c>
      <c r="DP454">
        <v>-0.64273818000000005</v>
      </c>
      <c r="DQ454">
        <v>0.94671483000000001</v>
      </c>
      <c r="DR454">
        <v>-0.66113116000000005</v>
      </c>
      <c r="DS454">
        <v>7.7932630000000003E-2</v>
      </c>
      <c r="DT454">
        <v>-0.79014932000000004</v>
      </c>
      <c r="DU454">
        <v>1.3610861400000001</v>
      </c>
      <c r="DV454" s="10">
        <v>-0.64824150000000003</v>
      </c>
      <c r="DW454" s="8" t="s">
        <v>2486</v>
      </c>
      <c r="DX454" t="s">
        <v>2487</v>
      </c>
      <c r="DY454" s="10" t="s">
        <v>199</v>
      </c>
      <c r="DZ454" s="20">
        <v>38025</v>
      </c>
      <c r="EA454" s="21">
        <v>38275</v>
      </c>
      <c r="EB454" t="s">
        <v>2488</v>
      </c>
      <c r="EC454" s="22">
        <v>44093</v>
      </c>
      <c r="ED454" t="b">
        <f t="shared" si="22"/>
        <v>1</v>
      </c>
    </row>
    <row r="455" spans="1:134" x14ac:dyDescent="0.2">
      <c r="A455" s="8" t="s">
        <v>2489</v>
      </c>
      <c r="B455" s="8" t="s">
        <v>127</v>
      </c>
      <c r="C455" s="8" t="s">
        <v>188</v>
      </c>
      <c r="D455" s="2" t="s">
        <v>2490</v>
      </c>
      <c r="E455" s="4">
        <v>0.492416081117593</v>
      </c>
      <c r="F455" s="28" t="b">
        <v>0</v>
      </c>
      <c r="G455" s="29">
        <f t="shared" si="23"/>
        <v>0.94931847900369459</v>
      </c>
      <c r="H455" s="5" t="b">
        <f t="shared" si="21"/>
        <v>1</v>
      </c>
      <c r="I455" s="8">
        <v>67</v>
      </c>
      <c r="J455">
        <v>1</v>
      </c>
      <c r="K455">
        <v>30</v>
      </c>
      <c r="L455">
        <v>871</v>
      </c>
      <c r="M455">
        <v>9</v>
      </c>
      <c r="N455">
        <v>4</v>
      </c>
      <c r="O455">
        <v>65.883040558796793</v>
      </c>
      <c r="P455">
        <v>5</v>
      </c>
      <c r="Q455">
        <v>5</v>
      </c>
      <c r="R455">
        <v>1</v>
      </c>
      <c r="S455" s="10">
        <v>81</v>
      </c>
      <c r="T455" s="8">
        <v>1.2925892867279301</v>
      </c>
      <c r="U455">
        <v>7.5957643648752104E-3</v>
      </c>
      <c r="V455">
        <v>0.38987547332752898</v>
      </c>
      <c r="W455">
        <v>-0.73128176108874599</v>
      </c>
      <c r="X455">
        <v>1.2997579909472201</v>
      </c>
      <c r="Y455">
        <v>0.68524713920936597</v>
      </c>
      <c r="Z455">
        <v>0.530236478038565</v>
      </c>
      <c r="AA455">
        <v>1.4284752725705201</v>
      </c>
      <c r="AB455">
        <v>1.4079858992310099</v>
      </c>
      <c r="AC455">
        <v>-1.38724643350897</v>
      </c>
      <c r="AD455" s="10">
        <v>1.3598942275607699</v>
      </c>
      <c r="AE455" s="8">
        <v>0</v>
      </c>
      <c r="AF455">
        <v>0</v>
      </c>
      <c r="AG455">
        <v>0</v>
      </c>
      <c r="AH455">
        <v>0</v>
      </c>
      <c r="AI455">
        <v>0</v>
      </c>
      <c r="AJ455">
        <v>0</v>
      </c>
      <c r="AK455">
        <v>0</v>
      </c>
      <c r="AL455">
        <v>0</v>
      </c>
      <c r="AM455">
        <v>0</v>
      </c>
      <c r="AN455">
        <v>0</v>
      </c>
      <c r="AO455">
        <v>0</v>
      </c>
      <c r="AP455">
        <v>0</v>
      </c>
      <c r="AQ455">
        <v>0</v>
      </c>
      <c r="AR455">
        <v>0</v>
      </c>
      <c r="AS455">
        <v>1</v>
      </c>
      <c r="AT455">
        <v>0</v>
      </c>
      <c r="AU455">
        <v>0</v>
      </c>
      <c r="AV455">
        <v>0</v>
      </c>
      <c r="AW455">
        <v>0</v>
      </c>
      <c r="AX455">
        <v>0</v>
      </c>
      <c r="AY455">
        <v>0</v>
      </c>
      <c r="AZ455">
        <v>1</v>
      </c>
      <c r="BA455">
        <v>0</v>
      </c>
      <c r="BB455">
        <v>1</v>
      </c>
      <c r="BC455">
        <v>1</v>
      </c>
      <c r="BD455">
        <v>0</v>
      </c>
      <c r="BE455">
        <v>1</v>
      </c>
      <c r="BF455">
        <v>0</v>
      </c>
      <c r="BG455">
        <v>0</v>
      </c>
      <c r="BH455">
        <v>0</v>
      </c>
      <c r="BI455">
        <v>1</v>
      </c>
      <c r="BJ455">
        <v>0</v>
      </c>
      <c r="BK455">
        <v>0</v>
      </c>
      <c r="BL455">
        <v>0</v>
      </c>
      <c r="BM455">
        <v>1</v>
      </c>
      <c r="BN455">
        <v>0</v>
      </c>
      <c r="BO455">
        <v>0</v>
      </c>
      <c r="BP455">
        <v>0</v>
      </c>
      <c r="BQ455">
        <v>0</v>
      </c>
      <c r="BR455">
        <v>0</v>
      </c>
      <c r="BS455">
        <v>0</v>
      </c>
      <c r="BT455" s="10">
        <v>1</v>
      </c>
      <c r="BU455">
        <v>-4.2648743800000002</v>
      </c>
      <c r="BV455">
        <v>0.17994256</v>
      </c>
      <c r="BW455">
        <v>2.5512239999999999E-2</v>
      </c>
      <c r="BX455">
        <v>1.7140852600000001</v>
      </c>
      <c r="BY455">
        <v>1.2451467300000001</v>
      </c>
      <c r="BZ455">
        <v>4.38303536</v>
      </c>
      <c r="CA455">
        <v>1.0542348399999999</v>
      </c>
      <c r="CB455">
        <v>2.36271349</v>
      </c>
      <c r="CC455">
        <v>0</v>
      </c>
      <c r="CD455">
        <v>1.26633956</v>
      </c>
      <c r="CE455">
        <v>1.2966537600000001</v>
      </c>
      <c r="CF455">
        <v>-0.34830556000000001</v>
      </c>
      <c r="CG455">
        <v>0.60595251999999999</v>
      </c>
      <c r="CH455">
        <v>-0.27080598</v>
      </c>
      <c r="CI455">
        <v>0.69837139000000004</v>
      </c>
      <c r="CJ455">
        <v>2.3914729999999999E-2</v>
      </c>
      <c r="CK455">
        <v>-0.35324707</v>
      </c>
      <c r="CL455">
        <v>-4.8291489999999999E-2</v>
      </c>
      <c r="CM455">
        <v>0.58076517999999999</v>
      </c>
      <c r="CN455">
        <v>0.72541518999999999</v>
      </c>
      <c r="CO455">
        <v>-0.20022939000000001</v>
      </c>
      <c r="CP455">
        <v>-0.43475793000000001</v>
      </c>
      <c r="CQ455">
        <v>0.34422587999999998</v>
      </c>
      <c r="CR455">
        <v>-0.48495226000000002</v>
      </c>
      <c r="CS455">
        <v>0.18250256000000001</v>
      </c>
      <c r="CT455">
        <v>-0.16623276000000001</v>
      </c>
      <c r="CU455">
        <v>-9.4743999999999995E-2</v>
      </c>
      <c r="CV455">
        <v>-1.1689752</v>
      </c>
      <c r="CW455">
        <v>-0.52188942000000005</v>
      </c>
      <c r="CX455">
        <v>0.65815442999999996</v>
      </c>
      <c r="CY455">
        <v>9.3649330000000003E-2</v>
      </c>
      <c r="CZ455">
        <v>-0.16819777</v>
      </c>
      <c r="DA455">
        <v>-0.25450494000000001</v>
      </c>
      <c r="DB455">
        <v>0.25513289</v>
      </c>
      <c r="DC455">
        <v>2.5920289999999999E-2</v>
      </c>
      <c r="DD455">
        <v>-2.5292350000000002E-2</v>
      </c>
      <c r="DE455">
        <v>0.26950531</v>
      </c>
      <c r="DF455">
        <v>-0.26887736000000001</v>
      </c>
      <c r="DG455">
        <v>0.1029841</v>
      </c>
      <c r="DH455">
        <v>-0.10235616</v>
      </c>
      <c r="DI455">
        <v>-0.19042195000000001</v>
      </c>
      <c r="DJ455">
        <v>7.7531719999999998E-2</v>
      </c>
      <c r="DK455">
        <v>-0.19522661999999999</v>
      </c>
      <c r="DL455">
        <v>-0.13095082</v>
      </c>
      <c r="DM455">
        <v>-6.0513240000000003E-2</v>
      </c>
      <c r="DN455">
        <v>0.50020885000000004</v>
      </c>
      <c r="DO455">
        <v>0.35778246000000002</v>
      </c>
      <c r="DP455">
        <v>-0.64273818000000005</v>
      </c>
      <c r="DQ455">
        <v>0.94671483000000001</v>
      </c>
      <c r="DR455">
        <v>-0.66113116000000005</v>
      </c>
      <c r="DS455">
        <v>7.7932630000000003E-2</v>
      </c>
      <c r="DT455">
        <v>-0.79014932000000004</v>
      </c>
      <c r="DU455">
        <v>1.3610861400000001</v>
      </c>
      <c r="DV455" s="10">
        <v>-0.64824150000000003</v>
      </c>
      <c r="DW455" s="8" t="s">
        <v>2491</v>
      </c>
      <c r="DX455" t="s">
        <v>2492</v>
      </c>
      <c r="DY455" s="10" t="s">
        <v>2204</v>
      </c>
      <c r="DZ455" s="20">
        <v>35918</v>
      </c>
      <c r="EA455" s="21">
        <v>37763</v>
      </c>
      <c r="EB455" t="s">
        <v>2493</v>
      </c>
      <c r="EC455" s="22">
        <v>43894</v>
      </c>
      <c r="ED455" t="b">
        <f t="shared" si="22"/>
        <v>0</v>
      </c>
    </row>
    <row r="456" spans="1:134" x14ac:dyDescent="0.2">
      <c r="A456" s="8" t="s">
        <v>2494</v>
      </c>
      <c r="B456" s="8" t="s">
        <v>119</v>
      </c>
      <c r="C456" s="8" t="s">
        <v>209</v>
      </c>
      <c r="D456" s="2" t="s">
        <v>2495</v>
      </c>
      <c r="E456" s="4">
        <v>0.58688775322739095</v>
      </c>
      <c r="F456" s="28" t="b">
        <v>0</v>
      </c>
      <c r="G456" s="29">
        <f t="shared" si="23"/>
        <v>3.7253925052942704E-7</v>
      </c>
      <c r="H456" s="5" t="b">
        <f t="shared" si="21"/>
        <v>0</v>
      </c>
      <c r="I456" s="8">
        <v>61</v>
      </c>
      <c r="J456">
        <v>0</v>
      </c>
      <c r="K456">
        <v>38</v>
      </c>
      <c r="L456">
        <v>978</v>
      </c>
      <c r="M456">
        <v>1</v>
      </c>
      <c r="N456">
        <v>3</v>
      </c>
      <c r="O456">
        <v>9.3876613695475994E-2</v>
      </c>
      <c r="P456">
        <v>5</v>
      </c>
      <c r="Q456">
        <v>1</v>
      </c>
      <c r="R456">
        <v>5</v>
      </c>
      <c r="S456" s="10">
        <v>74.3</v>
      </c>
      <c r="T456" s="8">
        <v>0.72896023728261505</v>
      </c>
      <c r="U456">
        <v>-1.00517281761849</v>
      </c>
      <c r="V456">
        <v>1.4235138450326601</v>
      </c>
      <c r="W456">
        <v>-0.60654634779458205</v>
      </c>
      <c r="X456">
        <v>-1.2456676951183301</v>
      </c>
      <c r="Y456">
        <v>-1.13192030619081E-2</v>
      </c>
      <c r="Z456">
        <v>-1.7336144062827701</v>
      </c>
      <c r="AA456">
        <v>1.4284752725705201</v>
      </c>
      <c r="AB456">
        <v>-1.4988236991813999</v>
      </c>
      <c r="AC456">
        <v>1.42236659638262</v>
      </c>
      <c r="AD456" s="10">
        <v>-8.5768814828309101E-2</v>
      </c>
      <c r="AE456" s="8">
        <v>0</v>
      </c>
      <c r="AF456">
        <v>0</v>
      </c>
      <c r="AG456">
        <v>0</v>
      </c>
      <c r="AH456">
        <v>0</v>
      </c>
      <c r="AI456">
        <v>0</v>
      </c>
      <c r="AJ456">
        <v>0</v>
      </c>
      <c r="AK456">
        <v>0</v>
      </c>
      <c r="AL456">
        <v>0</v>
      </c>
      <c r="AM456">
        <v>0</v>
      </c>
      <c r="AN456">
        <v>0</v>
      </c>
      <c r="AO456">
        <v>0</v>
      </c>
      <c r="AP456">
        <v>0</v>
      </c>
      <c r="AQ456">
        <v>0</v>
      </c>
      <c r="AR456">
        <v>0</v>
      </c>
      <c r="AS456">
        <v>0</v>
      </c>
      <c r="AT456">
        <v>0</v>
      </c>
      <c r="AU456">
        <v>1</v>
      </c>
      <c r="AV456">
        <v>0</v>
      </c>
      <c r="AW456">
        <v>0</v>
      </c>
      <c r="AX456">
        <v>0</v>
      </c>
      <c r="AY456">
        <v>1</v>
      </c>
      <c r="AZ456">
        <v>0</v>
      </c>
      <c r="BA456">
        <v>0</v>
      </c>
      <c r="BB456">
        <v>1</v>
      </c>
      <c r="BC456">
        <v>0</v>
      </c>
      <c r="BD456">
        <v>1</v>
      </c>
      <c r="BE456">
        <v>0</v>
      </c>
      <c r="BF456">
        <v>1</v>
      </c>
      <c r="BG456">
        <v>0</v>
      </c>
      <c r="BH456">
        <v>0</v>
      </c>
      <c r="BI456">
        <v>0</v>
      </c>
      <c r="BJ456">
        <v>1</v>
      </c>
      <c r="BK456">
        <v>0</v>
      </c>
      <c r="BL456">
        <v>0</v>
      </c>
      <c r="BM456">
        <v>0</v>
      </c>
      <c r="BN456">
        <v>1</v>
      </c>
      <c r="BO456">
        <v>0</v>
      </c>
      <c r="BP456">
        <v>0</v>
      </c>
      <c r="BQ456">
        <v>0</v>
      </c>
      <c r="BR456">
        <v>1</v>
      </c>
      <c r="BS456">
        <v>0</v>
      </c>
      <c r="BT456" s="10">
        <v>0</v>
      </c>
      <c r="BU456">
        <v>-4.2648743800000002</v>
      </c>
      <c r="BV456">
        <v>0.17994256</v>
      </c>
      <c r="BW456">
        <v>2.5512239999999999E-2</v>
      </c>
      <c r="BX456">
        <v>1.7140852600000001</v>
      </c>
      <c r="BY456">
        <v>1.2451467300000001</v>
      </c>
      <c r="BZ456">
        <v>4.38303536</v>
      </c>
      <c r="CA456">
        <v>1.0542348399999999</v>
      </c>
      <c r="CB456">
        <v>2.36271349</v>
      </c>
      <c r="CC456">
        <v>0</v>
      </c>
      <c r="CD456">
        <v>1.26633956</v>
      </c>
      <c r="CE456">
        <v>1.2966537600000001</v>
      </c>
      <c r="CF456">
        <v>-0.34830556000000001</v>
      </c>
      <c r="CG456">
        <v>0.60595251999999999</v>
      </c>
      <c r="CH456">
        <v>-0.27080598</v>
      </c>
      <c r="CI456">
        <v>0.69837139000000004</v>
      </c>
      <c r="CJ456">
        <v>2.3914729999999999E-2</v>
      </c>
      <c r="CK456">
        <v>-0.35324707</v>
      </c>
      <c r="CL456">
        <v>-4.8291489999999999E-2</v>
      </c>
      <c r="CM456">
        <v>0.58076517999999999</v>
      </c>
      <c r="CN456">
        <v>0.72541518999999999</v>
      </c>
      <c r="CO456">
        <v>-0.20022939000000001</v>
      </c>
      <c r="CP456">
        <v>-0.43475793000000001</v>
      </c>
      <c r="CQ456">
        <v>0.34422587999999998</v>
      </c>
      <c r="CR456">
        <v>-0.48495226000000002</v>
      </c>
      <c r="CS456">
        <v>0.18250256000000001</v>
      </c>
      <c r="CT456">
        <v>-0.16623276000000001</v>
      </c>
      <c r="CU456">
        <v>-9.4743999999999995E-2</v>
      </c>
      <c r="CV456">
        <v>-1.1689752</v>
      </c>
      <c r="CW456">
        <v>-0.52188942000000005</v>
      </c>
      <c r="CX456">
        <v>0.65815442999999996</v>
      </c>
      <c r="CY456">
        <v>9.3649330000000003E-2</v>
      </c>
      <c r="CZ456">
        <v>-0.16819777</v>
      </c>
      <c r="DA456">
        <v>-0.25450494000000001</v>
      </c>
      <c r="DB456">
        <v>0.25513289</v>
      </c>
      <c r="DC456">
        <v>2.5920289999999999E-2</v>
      </c>
      <c r="DD456">
        <v>-2.5292350000000002E-2</v>
      </c>
      <c r="DE456">
        <v>0.26950531</v>
      </c>
      <c r="DF456">
        <v>-0.26887736000000001</v>
      </c>
      <c r="DG456">
        <v>0.1029841</v>
      </c>
      <c r="DH456">
        <v>-0.10235616</v>
      </c>
      <c r="DI456">
        <v>-0.19042195000000001</v>
      </c>
      <c r="DJ456">
        <v>7.7531719999999998E-2</v>
      </c>
      <c r="DK456">
        <v>-0.19522661999999999</v>
      </c>
      <c r="DL456">
        <v>-0.13095082</v>
      </c>
      <c r="DM456">
        <v>-6.0513240000000003E-2</v>
      </c>
      <c r="DN456">
        <v>0.50020885000000004</v>
      </c>
      <c r="DO456">
        <v>0.35778246000000002</v>
      </c>
      <c r="DP456">
        <v>-0.64273818000000005</v>
      </c>
      <c r="DQ456">
        <v>0.94671483000000001</v>
      </c>
      <c r="DR456">
        <v>-0.66113116000000005</v>
      </c>
      <c r="DS456">
        <v>7.7932630000000003E-2</v>
      </c>
      <c r="DT456">
        <v>-0.79014932000000004</v>
      </c>
      <c r="DU456">
        <v>1.3610861400000001</v>
      </c>
      <c r="DV456" s="10">
        <v>-0.64824150000000003</v>
      </c>
      <c r="DW456" s="8" t="s">
        <v>2496</v>
      </c>
      <c r="DX456" t="s">
        <v>2497</v>
      </c>
      <c r="DY456" s="10" t="s">
        <v>979</v>
      </c>
      <c r="DZ456" s="20">
        <v>37923</v>
      </c>
      <c r="EA456" s="21">
        <v>38232</v>
      </c>
      <c r="EB456" t="s">
        <v>2498</v>
      </c>
      <c r="EC456" s="22">
        <v>44366</v>
      </c>
      <c r="ED456" t="b">
        <f t="shared" si="22"/>
        <v>1</v>
      </c>
    </row>
    <row r="457" spans="1:134" x14ac:dyDescent="0.2">
      <c r="A457" s="8" t="s">
        <v>2499</v>
      </c>
      <c r="B457" s="8" t="s">
        <v>168</v>
      </c>
      <c r="C457" s="8" t="s">
        <v>135</v>
      </c>
      <c r="D457" s="2" t="s">
        <v>2500</v>
      </c>
      <c r="E457" s="4">
        <v>0.53667314216862805</v>
      </c>
      <c r="F457" s="28" t="b">
        <v>0</v>
      </c>
      <c r="G457" s="29">
        <f t="shared" si="23"/>
        <v>3.3294681522729637E-2</v>
      </c>
      <c r="H457" s="5" t="b">
        <f t="shared" si="21"/>
        <v>0</v>
      </c>
      <c r="I457" s="8">
        <v>69</v>
      </c>
      <c r="J457">
        <v>1</v>
      </c>
      <c r="K457">
        <v>23</v>
      </c>
      <c r="L457">
        <v>2420</v>
      </c>
      <c r="M457">
        <v>4</v>
      </c>
      <c r="N457">
        <v>3</v>
      </c>
      <c r="O457">
        <v>69.169904417647501</v>
      </c>
      <c r="P457">
        <v>1</v>
      </c>
      <c r="Q457">
        <v>4</v>
      </c>
      <c r="R457">
        <v>3</v>
      </c>
      <c r="S457" s="10">
        <v>74.900000000000006</v>
      </c>
      <c r="T457" s="8">
        <v>1.48046563654304</v>
      </c>
      <c r="U457">
        <v>7.5957643648752104E-3</v>
      </c>
      <c r="V457">
        <v>-0.51455810191446105</v>
      </c>
      <c r="W457">
        <v>1.07446735286135</v>
      </c>
      <c r="X457">
        <v>-0.29113306284374801</v>
      </c>
      <c r="Y457">
        <v>-1.13192030619081E-2</v>
      </c>
      <c r="Z457">
        <v>0.64333974926591098</v>
      </c>
      <c r="AA457">
        <v>-1.4107302381286499</v>
      </c>
      <c r="AB457">
        <v>0.68128349962791002</v>
      </c>
      <c r="AC457">
        <v>1.7560081436822399E-2</v>
      </c>
      <c r="AD457" s="10">
        <v>4.3693547176684999E-2</v>
      </c>
      <c r="AE457" s="8">
        <v>0</v>
      </c>
      <c r="AF457">
        <v>0</v>
      </c>
      <c r="AG457">
        <v>0</v>
      </c>
      <c r="AH457">
        <v>0</v>
      </c>
      <c r="AI457">
        <v>0</v>
      </c>
      <c r="AJ457">
        <v>0</v>
      </c>
      <c r="AK457">
        <v>0</v>
      </c>
      <c r="AL457">
        <v>0</v>
      </c>
      <c r="AM457">
        <v>0</v>
      </c>
      <c r="AN457">
        <v>0</v>
      </c>
      <c r="AO457">
        <v>0</v>
      </c>
      <c r="AP457">
        <v>0</v>
      </c>
      <c r="AQ457">
        <v>0</v>
      </c>
      <c r="AR457">
        <v>0</v>
      </c>
      <c r="AS457">
        <v>0</v>
      </c>
      <c r="AT457">
        <v>0</v>
      </c>
      <c r="AU457">
        <v>0</v>
      </c>
      <c r="AV457">
        <v>0</v>
      </c>
      <c r="AW457">
        <v>1</v>
      </c>
      <c r="AX457">
        <v>0</v>
      </c>
      <c r="AY457">
        <v>1</v>
      </c>
      <c r="AZ457">
        <v>0</v>
      </c>
      <c r="BA457">
        <v>1</v>
      </c>
      <c r="BB457">
        <v>0</v>
      </c>
      <c r="BC457">
        <v>0</v>
      </c>
      <c r="BD457">
        <v>1</v>
      </c>
      <c r="BE457">
        <v>1</v>
      </c>
      <c r="BF457">
        <v>0</v>
      </c>
      <c r="BG457">
        <v>0</v>
      </c>
      <c r="BH457">
        <v>0</v>
      </c>
      <c r="BI457">
        <v>1</v>
      </c>
      <c r="BJ457">
        <v>0</v>
      </c>
      <c r="BK457">
        <v>0</v>
      </c>
      <c r="BL457">
        <v>0</v>
      </c>
      <c r="BM457">
        <v>1</v>
      </c>
      <c r="BN457">
        <v>0</v>
      </c>
      <c r="BO457">
        <v>0</v>
      </c>
      <c r="BP457">
        <v>0</v>
      </c>
      <c r="BQ457">
        <v>0</v>
      </c>
      <c r="BR457">
        <v>1</v>
      </c>
      <c r="BS457">
        <v>0</v>
      </c>
      <c r="BT457" s="10">
        <v>0</v>
      </c>
      <c r="BU457">
        <v>-4.2648743800000002</v>
      </c>
      <c r="BV457">
        <v>0.17994256</v>
      </c>
      <c r="BW457">
        <v>2.5512239999999999E-2</v>
      </c>
      <c r="BX457">
        <v>1.7140852600000001</v>
      </c>
      <c r="BY457">
        <v>1.2451467300000001</v>
      </c>
      <c r="BZ457">
        <v>4.38303536</v>
      </c>
      <c r="CA457">
        <v>1.0542348399999999</v>
      </c>
      <c r="CB457">
        <v>2.36271349</v>
      </c>
      <c r="CC457">
        <v>0</v>
      </c>
      <c r="CD457">
        <v>1.26633956</v>
      </c>
      <c r="CE457">
        <v>1.2966537600000001</v>
      </c>
      <c r="CF457">
        <v>-0.34830556000000001</v>
      </c>
      <c r="CG457">
        <v>0.60595251999999999</v>
      </c>
      <c r="CH457">
        <v>-0.27080598</v>
      </c>
      <c r="CI457">
        <v>0.69837139000000004</v>
      </c>
      <c r="CJ457">
        <v>2.3914729999999999E-2</v>
      </c>
      <c r="CK457">
        <v>-0.35324707</v>
      </c>
      <c r="CL457">
        <v>-4.8291489999999999E-2</v>
      </c>
      <c r="CM457">
        <v>0.58076517999999999</v>
      </c>
      <c r="CN457">
        <v>0.72541518999999999</v>
      </c>
      <c r="CO457">
        <v>-0.20022939000000001</v>
      </c>
      <c r="CP457">
        <v>-0.43475793000000001</v>
      </c>
      <c r="CQ457">
        <v>0.34422587999999998</v>
      </c>
      <c r="CR457">
        <v>-0.48495226000000002</v>
      </c>
      <c r="CS457">
        <v>0.18250256000000001</v>
      </c>
      <c r="CT457">
        <v>-0.16623276000000001</v>
      </c>
      <c r="CU457">
        <v>-9.4743999999999995E-2</v>
      </c>
      <c r="CV457">
        <v>-1.1689752</v>
      </c>
      <c r="CW457">
        <v>-0.52188942000000005</v>
      </c>
      <c r="CX457">
        <v>0.65815442999999996</v>
      </c>
      <c r="CY457">
        <v>9.3649330000000003E-2</v>
      </c>
      <c r="CZ457">
        <v>-0.16819777</v>
      </c>
      <c r="DA457">
        <v>-0.25450494000000001</v>
      </c>
      <c r="DB457">
        <v>0.25513289</v>
      </c>
      <c r="DC457">
        <v>2.5920289999999999E-2</v>
      </c>
      <c r="DD457">
        <v>-2.5292350000000002E-2</v>
      </c>
      <c r="DE457">
        <v>0.26950531</v>
      </c>
      <c r="DF457">
        <v>-0.26887736000000001</v>
      </c>
      <c r="DG457">
        <v>0.1029841</v>
      </c>
      <c r="DH457">
        <v>-0.10235616</v>
      </c>
      <c r="DI457">
        <v>-0.19042195000000001</v>
      </c>
      <c r="DJ457">
        <v>7.7531719999999998E-2</v>
      </c>
      <c r="DK457">
        <v>-0.19522661999999999</v>
      </c>
      <c r="DL457">
        <v>-0.13095082</v>
      </c>
      <c r="DM457">
        <v>-6.0513240000000003E-2</v>
      </c>
      <c r="DN457">
        <v>0.50020885000000004</v>
      </c>
      <c r="DO457">
        <v>0.35778246000000002</v>
      </c>
      <c r="DP457">
        <v>-0.64273818000000005</v>
      </c>
      <c r="DQ457">
        <v>0.94671483000000001</v>
      </c>
      <c r="DR457">
        <v>-0.66113116000000005</v>
      </c>
      <c r="DS457">
        <v>7.7932630000000003E-2</v>
      </c>
      <c r="DT457">
        <v>-0.79014932000000004</v>
      </c>
      <c r="DU457">
        <v>1.3610861400000001</v>
      </c>
      <c r="DV457" s="10">
        <v>-0.64824150000000003</v>
      </c>
      <c r="DW457" s="8" t="s">
        <v>2501</v>
      </c>
      <c r="DX457" t="s">
        <v>2502</v>
      </c>
      <c r="DY457" s="10" t="s">
        <v>312</v>
      </c>
      <c r="DZ457" s="20">
        <v>37600</v>
      </c>
      <c r="EA457" s="21">
        <v>39816</v>
      </c>
      <c r="EB457" t="s">
        <v>2503</v>
      </c>
      <c r="EC457" s="22">
        <v>44180</v>
      </c>
      <c r="ED457" t="b">
        <f t="shared" si="22"/>
        <v>1</v>
      </c>
    </row>
    <row r="458" spans="1:134" x14ac:dyDescent="0.2">
      <c r="A458" s="8" t="s">
        <v>2504</v>
      </c>
      <c r="B458" s="8" t="s">
        <v>127</v>
      </c>
      <c r="C458" s="8" t="s">
        <v>181</v>
      </c>
      <c r="D458" s="2" t="s">
        <v>2505</v>
      </c>
      <c r="E458" s="4">
        <v>0.71764648094168604</v>
      </c>
      <c r="F458" s="28" t="b">
        <v>1</v>
      </c>
      <c r="G458" s="29">
        <f t="shared" si="23"/>
        <v>0.81472105457860489</v>
      </c>
      <c r="H458" s="5" t="b">
        <f t="shared" si="21"/>
        <v>1</v>
      </c>
      <c r="I458" s="8">
        <v>62</v>
      </c>
      <c r="J458">
        <v>1</v>
      </c>
      <c r="K458">
        <v>35</v>
      </c>
      <c r="L458">
        <v>2478</v>
      </c>
      <c r="M458">
        <v>2</v>
      </c>
      <c r="N458">
        <v>1</v>
      </c>
      <c r="O458">
        <v>84.656573804176304</v>
      </c>
      <c r="P458">
        <v>1</v>
      </c>
      <c r="Q458">
        <v>4</v>
      </c>
      <c r="R458">
        <v>4</v>
      </c>
      <c r="S458" s="10">
        <v>74.099999999999994</v>
      </c>
      <c r="T458" s="8">
        <v>0.82289841219016902</v>
      </c>
      <c r="U458">
        <v>7.5957643648752104E-3</v>
      </c>
      <c r="V458">
        <v>1.0358994556432299</v>
      </c>
      <c r="W458">
        <v>1.1420809413759401</v>
      </c>
      <c r="X458">
        <v>-0.92748948436013701</v>
      </c>
      <c r="Y458">
        <v>-1.4044518876044501</v>
      </c>
      <c r="Z458">
        <v>1.1762468130361901</v>
      </c>
      <c r="AA458">
        <v>-1.4107302381286499</v>
      </c>
      <c r="AB458">
        <v>0.68128349962791002</v>
      </c>
      <c r="AC458">
        <v>0.71996333890972197</v>
      </c>
      <c r="AD458" s="10">
        <v>-0.12892293549664</v>
      </c>
      <c r="AE458" s="8">
        <v>0</v>
      </c>
      <c r="AF458">
        <v>0</v>
      </c>
      <c r="AG458">
        <v>0</v>
      </c>
      <c r="AH458">
        <v>0</v>
      </c>
      <c r="AI458">
        <v>0</v>
      </c>
      <c r="AJ458">
        <v>0</v>
      </c>
      <c r="AK458">
        <v>0</v>
      </c>
      <c r="AL458">
        <v>0</v>
      </c>
      <c r="AM458">
        <v>0</v>
      </c>
      <c r="AN458">
        <v>0</v>
      </c>
      <c r="AO458">
        <v>0</v>
      </c>
      <c r="AP458">
        <v>0</v>
      </c>
      <c r="AQ458">
        <v>0</v>
      </c>
      <c r="AR458">
        <v>0</v>
      </c>
      <c r="AS458">
        <v>0</v>
      </c>
      <c r="AT458">
        <v>0</v>
      </c>
      <c r="AU458">
        <v>0</v>
      </c>
      <c r="AV458">
        <v>1</v>
      </c>
      <c r="AW458">
        <v>0</v>
      </c>
      <c r="AX458">
        <v>0</v>
      </c>
      <c r="AY458">
        <v>0</v>
      </c>
      <c r="AZ458">
        <v>1</v>
      </c>
      <c r="BA458">
        <v>1</v>
      </c>
      <c r="BB458">
        <v>0</v>
      </c>
      <c r="BC458">
        <v>1</v>
      </c>
      <c r="BD458">
        <v>0</v>
      </c>
      <c r="BE458">
        <v>0</v>
      </c>
      <c r="BF458">
        <v>1</v>
      </c>
      <c r="BG458">
        <v>0</v>
      </c>
      <c r="BH458">
        <v>0</v>
      </c>
      <c r="BI458">
        <v>0</v>
      </c>
      <c r="BJ458">
        <v>0</v>
      </c>
      <c r="BK458">
        <v>0</v>
      </c>
      <c r="BL458">
        <v>1</v>
      </c>
      <c r="BM458">
        <v>1</v>
      </c>
      <c r="BN458">
        <v>0</v>
      </c>
      <c r="BO458">
        <v>0</v>
      </c>
      <c r="BP458">
        <v>0</v>
      </c>
      <c r="BQ458">
        <v>0</v>
      </c>
      <c r="BR458">
        <v>0</v>
      </c>
      <c r="BS458">
        <v>1</v>
      </c>
      <c r="BT458" s="10">
        <v>0</v>
      </c>
      <c r="BU458">
        <v>-4.2648743800000002</v>
      </c>
      <c r="BV458">
        <v>0.17994256</v>
      </c>
      <c r="BW458">
        <v>2.5512239999999999E-2</v>
      </c>
      <c r="BX458">
        <v>1.7140852600000001</v>
      </c>
      <c r="BY458">
        <v>1.2451467300000001</v>
      </c>
      <c r="BZ458">
        <v>4.38303536</v>
      </c>
      <c r="CA458">
        <v>1.0542348399999999</v>
      </c>
      <c r="CB458">
        <v>2.36271349</v>
      </c>
      <c r="CC458">
        <v>0</v>
      </c>
      <c r="CD458">
        <v>1.26633956</v>
      </c>
      <c r="CE458">
        <v>1.2966537600000001</v>
      </c>
      <c r="CF458">
        <v>-0.34830556000000001</v>
      </c>
      <c r="CG458">
        <v>0.60595251999999999</v>
      </c>
      <c r="CH458">
        <v>-0.27080598</v>
      </c>
      <c r="CI458">
        <v>0.69837139000000004</v>
      </c>
      <c r="CJ458">
        <v>2.3914729999999999E-2</v>
      </c>
      <c r="CK458">
        <v>-0.35324707</v>
      </c>
      <c r="CL458">
        <v>-4.8291489999999999E-2</v>
      </c>
      <c r="CM458">
        <v>0.58076517999999999</v>
      </c>
      <c r="CN458">
        <v>0.72541518999999999</v>
      </c>
      <c r="CO458">
        <v>-0.20022939000000001</v>
      </c>
      <c r="CP458">
        <v>-0.43475793000000001</v>
      </c>
      <c r="CQ458">
        <v>0.34422587999999998</v>
      </c>
      <c r="CR458">
        <v>-0.48495226000000002</v>
      </c>
      <c r="CS458">
        <v>0.18250256000000001</v>
      </c>
      <c r="CT458">
        <v>-0.16623276000000001</v>
      </c>
      <c r="CU458">
        <v>-9.4743999999999995E-2</v>
      </c>
      <c r="CV458">
        <v>-1.1689752</v>
      </c>
      <c r="CW458">
        <v>-0.52188942000000005</v>
      </c>
      <c r="CX458">
        <v>0.65815442999999996</v>
      </c>
      <c r="CY458">
        <v>9.3649330000000003E-2</v>
      </c>
      <c r="CZ458">
        <v>-0.16819777</v>
      </c>
      <c r="DA458">
        <v>-0.25450494000000001</v>
      </c>
      <c r="DB458">
        <v>0.25513289</v>
      </c>
      <c r="DC458">
        <v>2.5920289999999999E-2</v>
      </c>
      <c r="DD458">
        <v>-2.5292350000000002E-2</v>
      </c>
      <c r="DE458">
        <v>0.26950531</v>
      </c>
      <c r="DF458">
        <v>-0.26887736000000001</v>
      </c>
      <c r="DG458">
        <v>0.1029841</v>
      </c>
      <c r="DH458">
        <v>-0.10235616</v>
      </c>
      <c r="DI458">
        <v>-0.19042195000000001</v>
      </c>
      <c r="DJ458">
        <v>7.7531719999999998E-2</v>
      </c>
      <c r="DK458">
        <v>-0.19522661999999999</v>
      </c>
      <c r="DL458">
        <v>-0.13095082</v>
      </c>
      <c r="DM458">
        <v>-6.0513240000000003E-2</v>
      </c>
      <c r="DN458">
        <v>0.50020885000000004</v>
      </c>
      <c r="DO458">
        <v>0.35778246000000002</v>
      </c>
      <c r="DP458">
        <v>-0.64273818000000005</v>
      </c>
      <c r="DQ458">
        <v>0.94671483000000001</v>
      </c>
      <c r="DR458">
        <v>-0.66113116000000005</v>
      </c>
      <c r="DS458">
        <v>7.7932630000000003E-2</v>
      </c>
      <c r="DT458">
        <v>-0.79014932000000004</v>
      </c>
      <c r="DU458">
        <v>1.3610861400000001</v>
      </c>
      <c r="DV458" s="10">
        <v>-0.64824150000000003</v>
      </c>
      <c r="DW458" s="8" t="s">
        <v>2506</v>
      </c>
      <c r="DX458" t="s">
        <v>2507</v>
      </c>
      <c r="DY458" s="10" t="s">
        <v>454</v>
      </c>
      <c r="DZ458" s="20">
        <v>37596</v>
      </c>
      <c r="EA458" s="21">
        <v>38291</v>
      </c>
      <c r="EB458" t="s">
        <v>2508</v>
      </c>
      <c r="EC458" s="22">
        <v>44559</v>
      </c>
      <c r="ED458" t="b">
        <f t="shared" si="22"/>
        <v>1</v>
      </c>
    </row>
    <row r="459" spans="1:134" x14ac:dyDescent="0.2">
      <c r="A459" s="8" t="s">
        <v>2509</v>
      </c>
      <c r="B459" s="8" t="s">
        <v>168</v>
      </c>
      <c r="C459" s="8" t="s">
        <v>363</v>
      </c>
      <c r="D459" s="2" t="s">
        <v>2510</v>
      </c>
      <c r="E459" s="4">
        <v>0.39754625351030998</v>
      </c>
      <c r="F459" s="28" t="b">
        <v>0</v>
      </c>
      <c r="G459" s="29">
        <f t="shared" si="23"/>
        <v>1.2735997484181678E-2</v>
      </c>
      <c r="H459" s="5" t="b">
        <f t="shared" si="21"/>
        <v>0</v>
      </c>
      <c r="I459" s="8">
        <v>46</v>
      </c>
      <c r="J459">
        <v>1</v>
      </c>
      <c r="K459">
        <v>24</v>
      </c>
      <c r="L459">
        <v>1771</v>
      </c>
      <c r="M459">
        <v>8</v>
      </c>
      <c r="N459">
        <v>3</v>
      </c>
      <c r="O459">
        <v>37.106460088488298</v>
      </c>
      <c r="P459">
        <v>5</v>
      </c>
      <c r="Q459">
        <v>2</v>
      </c>
      <c r="R459">
        <v>3</v>
      </c>
      <c r="S459" s="10">
        <v>81.400000000000006</v>
      </c>
      <c r="T459" s="8">
        <v>-0.68011238633068705</v>
      </c>
      <c r="U459">
        <v>7.5957643648752104E-3</v>
      </c>
      <c r="V459">
        <v>-0.38535330545132002</v>
      </c>
      <c r="W459">
        <v>0.31789461241357098</v>
      </c>
      <c r="X459">
        <v>0.98157978018903103</v>
      </c>
      <c r="Y459">
        <v>-1.13192030619081E-2</v>
      </c>
      <c r="Z459">
        <v>-0.459985668572295</v>
      </c>
      <c r="AA459">
        <v>1.4284752725705201</v>
      </c>
      <c r="AB459">
        <v>-0.772121299578298</v>
      </c>
      <c r="AC459">
        <v>1.7560081436822399E-2</v>
      </c>
      <c r="AD459" s="10">
        <v>1.44620246889743</v>
      </c>
      <c r="AE459" s="8">
        <v>0</v>
      </c>
      <c r="AF459">
        <v>0</v>
      </c>
      <c r="AG459">
        <v>0</v>
      </c>
      <c r="AH459">
        <v>0</v>
      </c>
      <c r="AI459">
        <v>0</v>
      </c>
      <c r="AJ459">
        <v>0</v>
      </c>
      <c r="AK459">
        <v>0</v>
      </c>
      <c r="AL459">
        <v>0</v>
      </c>
      <c r="AM459">
        <v>0</v>
      </c>
      <c r="AN459">
        <v>0</v>
      </c>
      <c r="AO459">
        <v>0</v>
      </c>
      <c r="AP459">
        <v>0</v>
      </c>
      <c r="AQ459">
        <v>0</v>
      </c>
      <c r="AR459">
        <v>0</v>
      </c>
      <c r="AS459">
        <v>0</v>
      </c>
      <c r="AT459">
        <v>0</v>
      </c>
      <c r="AU459">
        <v>1</v>
      </c>
      <c r="AV459">
        <v>0</v>
      </c>
      <c r="AW459">
        <v>0</v>
      </c>
      <c r="AX459">
        <v>0</v>
      </c>
      <c r="AY459">
        <v>0</v>
      </c>
      <c r="AZ459">
        <v>1</v>
      </c>
      <c r="BA459">
        <v>1</v>
      </c>
      <c r="BB459">
        <v>0</v>
      </c>
      <c r="BC459">
        <v>1</v>
      </c>
      <c r="BD459">
        <v>0</v>
      </c>
      <c r="BE459">
        <v>0</v>
      </c>
      <c r="BF459">
        <v>1</v>
      </c>
      <c r="BG459">
        <v>0</v>
      </c>
      <c r="BH459">
        <v>0</v>
      </c>
      <c r="BI459">
        <v>0</v>
      </c>
      <c r="BJ459">
        <v>0</v>
      </c>
      <c r="BK459">
        <v>1</v>
      </c>
      <c r="BL459">
        <v>0</v>
      </c>
      <c r="BM459">
        <v>0</v>
      </c>
      <c r="BN459">
        <v>0</v>
      </c>
      <c r="BO459">
        <v>0</v>
      </c>
      <c r="BP459">
        <v>1</v>
      </c>
      <c r="BQ459">
        <v>0</v>
      </c>
      <c r="BR459">
        <v>0</v>
      </c>
      <c r="BS459">
        <v>0</v>
      </c>
      <c r="BT459" s="10">
        <v>1</v>
      </c>
      <c r="BU459">
        <v>-4.2648743800000002</v>
      </c>
      <c r="BV459">
        <v>0.17994256</v>
      </c>
      <c r="BW459">
        <v>2.5512239999999999E-2</v>
      </c>
      <c r="BX459">
        <v>1.7140852600000001</v>
      </c>
      <c r="BY459">
        <v>1.2451467300000001</v>
      </c>
      <c r="BZ459">
        <v>4.38303536</v>
      </c>
      <c r="CA459">
        <v>1.0542348399999999</v>
      </c>
      <c r="CB459">
        <v>2.36271349</v>
      </c>
      <c r="CC459">
        <v>0</v>
      </c>
      <c r="CD459">
        <v>1.26633956</v>
      </c>
      <c r="CE459">
        <v>1.2966537600000001</v>
      </c>
      <c r="CF459">
        <v>-0.34830556000000001</v>
      </c>
      <c r="CG459">
        <v>0.60595251999999999</v>
      </c>
      <c r="CH459">
        <v>-0.27080598</v>
      </c>
      <c r="CI459">
        <v>0.69837139000000004</v>
      </c>
      <c r="CJ459">
        <v>2.3914729999999999E-2</v>
      </c>
      <c r="CK459">
        <v>-0.35324707</v>
      </c>
      <c r="CL459">
        <v>-4.8291489999999999E-2</v>
      </c>
      <c r="CM459">
        <v>0.58076517999999999</v>
      </c>
      <c r="CN459">
        <v>0.72541518999999999</v>
      </c>
      <c r="CO459">
        <v>-0.20022939000000001</v>
      </c>
      <c r="CP459">
        <v>-0.43475793000000001</v>
      </c>
      <c r="CQ459">
        <v>0.34422587999999998</v>
      </c>
      <c r="CR459">
        <v>-0.48495226000000002</v>
      </c>
      <c r="CS459">
        <v>0.18250256000000001</v>
      </c>
      <c r="CT459">
        <v>-0.16623276000000001</v>
      </c>
      <c r="CU459">
        <v>-9.4743999999999995E-2</v>
      </c>
      <c r="CV459">
        <v>-1.1689752</v>
      </c>
      <c r="CW459">
        <v>-0.52188942000000005</v>
      </c>
      <c r="CX459">
        <v>0.65815442999999996</v>
      </c>
      <c r="CY459">
        <v>9.3649330000000003E-2</v>
      </c>
      <c r="CZ459">
        <v>-0.16819777</v>
      </c>
      <c r="DA459">
        <v>-0.25450494000000001</v>
      </c>
      <c r="DB459">
        <v>0.25513289</v>
      </c>
      <c r="DC459">
        <v>2.5920289999999999E-2</v>
      </c>
      <c r="DD459">
        <v>-2.5292350000000002E-2</v>
      </c>
      <c r="DE459">
        <v>0.26950531</v>
      </c>
      <c r="DF459">
        <v>-0.26887736000000001</v>
      </c>
      <c r="DG459">
        <v>0.1029841</v>
      </c>
      <c r="DH459">
        <v>-0.10235616</v>
      </c>
      <c r="DI459">
        <v>-0.19042195000000001</v>
      </c>
      <c r="DJ459">
        <v>7.7531719999999998E-2</v>
      </c>
      <c r="DK459">
        <v>-0.19522661999999999</v>
      </c>
      <c r="DL459">
        <v>-0.13095082</v>
      </c>
      <c r="DM459">
        <v>-6.0513240000000003E-2</v>
      </c>
      <c r="DN459">
        <v>0.50020885000000004</v>
      </c>
      <c r="DO459">
        <v>0.35778246000000002</v>
      </c>
      <c r="DP459">
        <v>-0.64273818000000005</v>
      </c>
      <c r="DQ459">
        <v>0.94671483000000001</v>
      </c>
      <c r="DR459">
        <v>-0.66113116000000005</v>
      </c>
      <c r="DS459">
        <v>7.7932630000000003E-2</v>
      </c>
      <c r="DT459">
        <v>-0.79014932000000004</v>
      </c>
      <c r="DU459">
        <v>1.3610861400000001</v>
      </c>
      <c r="DV459" s="10">
        <v>-0.64824150000000003</v>
      </c>
      <c r="DW459" s="8" t="s">
        <v>2511</v>
      </c>
      <c r="DX459" t="s">
        <v>2512</v>
      </c>
      <c r="DY459" s="10" t="s">
        <v>1073</v>
      </c>
      <c r="DZ459" s="20">
        <v>35633</v>
      </c>
      <c r="EA459" s="21">
        <v>37906</v>
      </c>
      <c r="EB459" t="s">
        <v>319</v>
      </c>
      <c r="EC459" s="22">
        <v>43693</v>
      </c>
      <c r="ED459" t="b">
        <f t="shared" si="22"/>
        <v>1</v>
      </c>
    </row>
    <row r="460" spans="1:134" x14ac:dyDescent="0.2">
      <c r="A460" s="8" t="s">
        <v>2513</v>
      </c>
      <c r="B460" s="8" t="s">
        <v>127</v>
      </c>
      <c r="C460" s="8" t="s">
        <v>188</v>
      </c>
      <c r="D460" s="2" t="s">
        <v>2514</v>
      </c>
      <c r="E460" s="4">
        <v>0.269639127193674</v>
      </c>
      <c r="F460" s="28" t="b">
        <v>0</v>
      </c>
      <c r="G460" s="29">
        <f t="shared" si="23"/>
        <v>0.1022757684593185</v>
      </c>
      <c r="H460" s="5" t="b">
        <f t="shared" si="21"/>
        <v>0</v>
      </c>
      <c r="I460" s="8">
        <v>51</v>
      </c>
      <c r="J460">
        <v>0</v>
      </c>
      <c r="K460">
        <v>18</v>
      </c>
      <c r="L460">
        <v>1264</v>
      </c>
      <c r="M460">
        <v>10</v>
      </c>
      <c r="N460">
        <v>4</v>
      </c>
      <c r="O460">
        <v>36.486230263503799</v>
      </c>
      <c r="P460">
        <v>2</v>
      </c>
      <c r="Q460">
        <v>4</v>
      </c>
      <c r="R460">
        <v>2</v>
      </c>
      <c r="S460" s="10">
        <v>74.7</v>
      </c>
      <c r="T460" s="8">
        <v>-0.21042151179292001</v>
      </c>
      <c r="U460">
        <v>-1.00517281761849</v>
      </c>
      <c r="V460">
        <v>-1.16058208423016</v>
      </c>
      <c r="W460">
        <v>-0.27314141132606701</v>
      </c>
      <c r="X460">
        <v>1.61793620170542</v>
      </c>
      <c r="Y460">
        <v>0.68524713920936597</v>
      </c>
      <c r="Z460">
        <v>-0.48132820818786698</v>
      </c>
      <c r="AA460">
        <v>-0.70092886045385905</v>
      </c>
      <c r="AB460">
        <v>0.68128349962791002</v>
      </c>
      <c r="AC460">
        <v>-0.68484317603607703</v>
      </c>
      <c r="AD460" s="10">
        <v>5.39426508353643E-4</v>
      </c>
      <c r="AE460" s="8">
        <v>0</v>
      </c>
      <c r="AF460">
        <v>0</v>
      </c>
      <c r="AG460">
        <v>0</v>
      </c>
      <c r="AH460">
        <v>0</v>
      </c>
      <c r="AI460">
        <v>0</v>
      </c>
      <c r="AJ460">
        <v>0</v>
      </c>
      <c r="AK460">
        <v>0</v>
      </c>
      <c r="AL460">
        <v>0</v>
      </c>
      <c r="AM460">
        <v>0</v>
      </c>
      <c r="AN460">
        <v>0</v>
      </c>
      <c r="AO460">
        <v>0</v>
      </c>
      <c r="AP460">
        <v>0</v>
      </c>
      <c r="AQ460">
        <v>0</v>
      </c>
      <c r="AR460">
        <v>0</v>
      </c>
      <c r="AS460">
        <v>0</v>
      </c>
      <c r="AT460">
        <v>0</v>
      </c>
      <c r="AU460">
        <v>1</v>
      </c>
      <c r="AV460">
        <v>0</v>
      </c>
      <c r="AW460">
        <v>0</v>
      </c>
      <c r="AX460">
        <v>0</v>
      </c>
      <c r="AY460">
        <v>1</v>
      </c>
      <c r="AZ460">
        <v>0</v>
      </c>
      <c r="BA460">
        <v>1</v>
      </c>
      <c r="BB460">
        <v>0</v>
      </c>
      <c r="BC460">
        <v>1</v>
      </c>
      <c r="BD460">
        <v>0</v>
      </c>
      <c r="BE460">
        <v>0</v>
      </c>
      <c r="BF460">
        <v>1</v>
      </c>
      <c r="BG460">
        <v>0</v>
      </c>
      <c r="BH460">
        <v>0</v>
      </c>
      <c r="BI460">
        <v>0</v>
      </c>
      <c r="BJ460">
        <v>1</v>
      </c>
      <c r="BK460">
        <v>0</v>
      </c>
      <c r="BL460">
        <v>0</v>
      </c>
      <c r="BM460">
        <v>0</v>
      </c>
      <c r="BN460">
        <v>0</v>
      </c>
      <c r="BO460">
        <v>0</v>
      </c>
      <c r="BP460">
        <v>1</v>
      </c>
      <c r="BQ460">
        <v>0</v>
      </c>
      <c r="BR460">
        <v>1</v>
      </c>
      <c r="BS460">
        <v>0</v>
      </c>
      <c r="BT460" s="10">
        <v>0</v>
      </c>
      <c r="BU460">
        <v>-4.2648743800000002</v>
      </c>
      <c r="BV460">
        <v>0.17994256</v>
      </c>
      <c r="BW460">
        <v>2.5512239999999999E-2</v>
      </c>
      <c r="BX460">
        <v>1.7140852600000001</v>
      </c>
      <c r="BY460">
        <v>1.2451467300000001</v>
      </c>
      <c r="BZ460">
        <v>4.38303536</v>
      </c>
      <c r="CA460">
        <v>1.0542348399999999</v>
      </c>
      <c r="CB460">
        <v>2.36271349</v>
      </c>
      <c r="CC460">
        <v>0</v>
      </c>
      <c r="CD460">
        <v>1.26633956</v>
      </c>
      <c r="CE460">
        <v>1.2966537600000001</v>
      </c>
      <c r="CF460">
        <v>-0.34830556000000001</v>
      </c>
      <c r="CG460">
        <v>0.60595251999999999</v>
      </c>
      <c r="CH460">
        <v>-0.27080598</v>
      </c>
      <c r="CI460">
        <v>0.69837139000000004</v>
      </c>
      <c r="CJ460">
        <v>2.3914729999999999E-2</v>
      </c>
      <c r="CK460">
        <v>-0.35324707</v>
      </c>
      <c r="CL460">
        <v>-4.8291489999999999E-2</v>
      </c>
      <c r="CM460">
        <v>0.58076517999999999</v>
      </c>
      <c r="CN460">
        <v>0.72541518999999999</v>
      </c>
      <c r="CO460">
        <v>-0.20022939000000001</v>
      </c>
      <c r="CP460">
        <v>-0.43475793000000001</v>
      </c>
      <c r="CQ460">
        <v>0.34422587999999998</v>
      </c>
      <c r="CR460">
        <v>-0.48495226000000002</v>
      </c>
      <c r="CS460">
        <v>0.18250256000000001</v>
      </c>
      <c r="CT460">
        <v>-0.16623276000000001</v>
      </c>
      <c r="CU460">
        <v>-9.4743999999999995E-2</v>
      </c>
      <c r="CV460">
        <v>-1.1689752</v>
      </c>
      <c r="CW460">
        <v>-0.52188942000000005</v>
      </c>
      <c r="CX460">
        <v>0.65815442999999996</v>
      </c>
      <c r="CY460">
        <v>9.3649330000000003E-2</v>
      </c>
      <c r="CZ460">
        <v>-0.16819777</v>
      </c>
      <c r="DA460">
        <v>-0.25450494000000001</v>
      </c>
      <c r="DB460">
        <v>0.25513289</v>
      </c>
      <c r="DC460">
        <v>2.5920289999999999E-2</v>
      </c>
      <c r="DD460">
        <v>-2.5292350000000002E-2</v>
      </c>
      <c r="DE460">
        <v>0.26950531</v>
      </c>
      <c r="DF460">
        <v>-0.26887736000000001</v>
      </c>
      <c r="DG460">
        <v>0.1029841</v>
      </c>
      <c r="DH460">
        <v>-0.10235616</v>
      </c>
      <c r="DI460">
        <v>-0.19042195000000001</v>
      </c>
      <c r="DJ460">
        <v>7.7531719999999998E-2</v>
      </c>
      <c r="DK460">
        <v>-0.19522661999999999</v>
      </c>
      <c r="DL460">
        <v>-0.13095082</v>
      </c>
      <c r="DM460">
        <v>-6.0513240000000003E-2</v>
      </c>
      <c r="DN460">
        <v>0.50020885000000004</v>
      </c>
      <c r="DO460">
        <v>0.35778246000000002</v>
      </c>
      <c r="DP460">
        <v>-0.64273818000000005</v>
      </c>
      <c r="DQ460">
        <v>0.94671483000000001</v>
      </c>
      <c r="DR460">
        <v>-0.66113116000000005</v>
      </c>
      <c r="DS460">
        <v>7.7932630000000003E-2</v>
      </c>
      <c r="DT460">
        <v>-0.79014932000000004</v>
      </c>
      <c r="DU460">
        <v>1.3610861400000001</v>
      </c>
      <c r="DV460" s="10">
        <v>-0.64824150000000003</v>
      </c>
      <c r="DW460" s="8" t="s">
        <v>2515</v>
      </c>
      <c r="DX460" t="s">
        <v>2516</v>
      </c>
      <c r="DY460" s="10" t="s">
        <v>999</v>
      </c>
      <c r="DZ460" s="20">
        <v>35811</v>
      </c>
      <c r="EA460" s="21">
        <v>37407</v>
      </c>
      <c r="EB460" t="s">
        <v>2517</v>
      </c>
      <c r="EC460" s="22">
        <v>45269</v>
      </c>
      <c r="ED460" t="b">
        <f t="shared" si="22"/>
        <v>1</v>
      </c>
    </row>
    <row r="461" spans="1:134" x14ac:dyDescent="0.2">
      <c r="A461" s="8" t="s">
        <v>2518</v>
      </c>
      <c r="B461" s="8" t="s">
        <v>127</v>
      </c>
      <c r="C461" s="8" t="s">
        <v>363</v>
      </c>
      <c r="D461" s="2" t="s">
        <v>2519</v>
      </c>
      <c r="E461" s="4">
        <v>0.57060804056212699</v>
      </c>
      <c r="F461" s="28" t="b">
        <v>0</v>
      </c>
      <c r="G461" s="29">
        <f t="shared" si="23"/>
        <v>5.4642127873291003E-6</v>
      </c>
      <c r="H461" s="5" t="b">
        <f t="shared" si="21"/>
        <v>0</v>
      </c>
      <c r="I461" s="8">
        <v>49</v>
      </c>
      <c r="J461">
        <v>2</v>
      </c>
      <c r="K461">
        <v>21</v>
      </c>
      <c r="L461">
        <v>496</v>
      </c>
      <c r="M461">
        <v>0</v>
      </c>
      <c r="N461">
        <v>4</v>
      </c>
      <c r="O461">
        <v>25.604020281063502</v>
      </c>
      <c r="P461">
        <v>1</v>
      </c>
      <c r="Q461">
        <v>4</v>
      </c>
      <c r="R461">
        <v>3</v>
      </c>
      <c r="S461" s="10">
        <v>73.7</v>
      </c>
      <c r="T461" s="8">
        <v>-0.39829786160802699</v>
      </c>
      <c r="U461">
        <v>1.0203643463482399</v>
      </c>
      <c r="V461">
        <v>-0.77296769484074401</v>
      </c>
      <c r="W461">
        <v>-1.16843858338137</v>
      </c>
      <c r="X461">
        <v>-1.5638459058765199</v>
      </c>
      <c r="Y461">
        <v>0.68524713920936597</v>
      </c>
      <c r="Z461">
        <v>-0.85579262169942205</v>
      </c>
      <c r="AA461">
        <v>-1.4107302381286499</v>
      </c>
      <c r="AB461">
        <v>0.68128349962791002</v>
      </c>
      <c r="AC461">
        <v>1.7560081436822399E-2</v>
      </c>
      <c r="AD461" s="10">
        <v>-0.21523117683330001</v>
      </c>
      <c r="AE461" s="8">
        <v>0</v>
      </c>
      <c r="AF461">
        <v>0</v>
      </c>
      <c r="AG461">
        <v>0</v>
      </c>
      <c r="AH461">
        <v>0</v>
      </c>
      <c r="AI461">
        <v>0</v>
      </c>
      <c r="AJ461">
        <v>0</v>
      </c>
      <c r="AK461">
        <v>0</v>
      </c>
      <c r="AL461">
        <v>0</v>
      </c>
      <c r="AM461">
        <v>0</v>
      </c>
      <c r="AN461">
        <v>0</v>
      </c>
      <c r="AO461">
        <v>0</v>
      </c>
      <c r="AP461">
        <v>0</v>
      </c>
      <c r="AQ461">
        <v>0</v>
      </c>
      <c r="AR461">
        <v>0</v>
      </c>
      <c r="AS461">
        <v>1</v>
      </c>
      <c r="AT461">
        <v>0</v>
      </c>
      <c r="AU461">
        <v>0</v>
      </c>
      <c r="AV461">
        <v>0</v>
      </c>
      <c r="AW461">
        <v>0</v>
      </c>
      <c r="AX461">
        <v>0</v>
      </c>
      <c r="AY461">
        <v>1</v>
      </c>
      <c r="AZ461">
        <v>0</v>
      </c>
      <c r="BA461">
        <v>1</v>
      </c>
      <c r="BB461">
        <v>0</v>
      </c>
      <c r="BC461">
        <v>1</v>
      </c>
      <c r="BD461">
        <v>0</v>
      </c>
      <c r="BE461">
        <v>1</v>
      </c>
      <c r="BF461">
        <v>0</v>
      </c>
      <c r="BG461">
        <v>1</v>
      </c>
      <c r="BH461">
        <v>0</v>
      </c>
      <c r="BI461">
        <v>0</v>
      </c>
      <c r="BJ461">
        <v>0</v>
      </c>
      <c r="BK461">
        <v>0</v>
      </c>
      <c r="BL461">
        <v>0</v>
      </c>
      <c r="BM461">
        <v>0</v>
      </c>
      <c r="BN461">
        <v>0</v>
      </c>
      <c r="BO461">
        <v>1</v>
      </c>
      <c r="BP461">
        <v>0</v>
      </c>
      <c r="BQ461">
        <v>0</v>
      </c>
      <c r="BR461">
        <v>0</v>
      </c>
      <c r="BS461">
        <v>1</v>
      </c>
      <c r="BT461" s="10">
        <v>0</v>
      </c>
      <c r="BU461">
        <v>-4.2648743800000002</v>
      </c>
      <c r="BV461">
        <v>0.17994256</v>
      </c>
      <c r="BW461">
        <v>2.5512239999999999E-2</v>
      </c>
      <c r="BX461">
        <v>1.7140852600000001</v>
      </c>
      <c r="BY461">
        <v>1.2451467300000001</v>
      </c>
      <c r="BZ461">
        <v>4.38303536</v>
      </c>
      <c r="CA461">
        <v>1.0542348399999999</v>
      </c>
      <c r="CB461">
        <v>2.36271349</v>
      </c>
      <c r="CC461">
        <v>0</v>
      </c>
      <c r="CD461">
        <v>1.26633956</v>
      </c>
      <c r="CE461">
        <v>1.2966537600000001</v>
      </c>
      <c r="CF461">
        <v>-0.34830556000000001</v>
      </c>
      <c r="CG461">
        <v>0.60595251999999999</v>
      </c>
      <c r="CH461">
        <v>-0.27080598</v>
      </c>
      <c r="CI461">
        <v>0.69837139000000004</v>
      </c>
      <c r="CJ461">
        <v>2.3914729999999999E-2</v>
      </c>
      <c r="CK461">
        <v>-0.35324707</v>
      </c>
      <c r="CL461">
        <v>-4.8291489999999999E-2</v>
      </c>
      <c r="CM461">
        <v>0.58076517999999999</v>
      </c>
      <c r="CN461">
        <v>0.72541518999999999</v>
      </c>
      <c r="CO461">
        <v>-0.20022939000000001</v>
      </c>
      <c r="CP461">
        <v>-0.43475793000000001</v>
      </c>
      <c r="CQ461">
        <v>0.34422587999999998</v>
      </c>
      <c r="CR461">
        <v>-0.48495226000000002</v>
      </c>
      <c r="CS461">
        <v>0.18250256000000001</v>
      </c>
      <c r="CT461">
        <v>-0.16623276000000001</v>
      </c>
      <c r="CU461">
        <v>-9.4743999999999995E-2</v>
      </c>
      <c r="CV461">
        <v>-1.1689752</v>
      </c>
      <c r="CW461">
        <v>-0.52188942000000005</v>
      </c>
      <c r="CX461">
        <v>0.65815442999999996</v>
      </c>
      <c r="CY461">
        <v>9.3649330000000003E-2</v>
      </c>
      <c r="CZ461">
        <v>-0.16819777</v>
      </c>
      <c r="DA461">
        <v>-0.25450494000000001</v>
      </c>
      <c r="DB461">
        <v>0.25513289</v>
      </c>
      <c r="DC461">
        <v>2.5920289999999999E-2</v>
      </c>
      <c r="DD461">
        <v>-2.5292350000000002E-2</v>
      </c>
      <c r="DE461">
        <v>0.26950531</v>
      </c>
      <c r="DF461">
        <v>-0.26887736000000001</v>
      </c>
      <c r="DG461">
        <v>0.1029841</v>
      </c>
      <c r="DH461">
        <v>-0.10235616</v>
      </c>
      <c r="DI461">
        <v>-0.19042195000000001</v>
      </c>
      <c r="DJ461">
        <v>7.7531719999999998E-2</v>
      </c>
      <c r="DK461">
        <v>-0.19522661999999999</v>
      </c>
      <c r="DL461">
        <v>-0.13095082</v>
      </c>
      <c r="DM461">
        <v>-6.0513240000000003E-2</v>
      </c>
      <c r="DN461">
        <v>0.50020885000000004</v>
      </c>
      <c r="DO461">
        <v>0.35778246000000002</v>
      </c>
      <c r="DP461">
        <v>-0.64273818000000005</v>
      </c>
      <c r="DQ461">
        <v>0.94671483000000001</v>
      </c>
      <c r="DR461">
        <v>-0.66113116000000005</v>
      </c>
      <c r="DS461">
        <v>7.7932630000000003E-2</v>
      </c>
      <c r="DT461">
        <v>-0.79014932000000004</v>
      </c>
      <c r="DU461">
        <v>1.3610861400000001</v>
      </c>
      <c r="DV461" s="10">
        <v>-0.64824150000000003</v>
      </c>
      <c r="DW461" s="8" t="s">
        <v>2520</v>
      </c>
      <c r="DX461" t="s">
        <v>2521</v>
      </c>
      <c r="DY461" s="10" t="s">
        <v>192</v>
      </c>
      <c r="DZ461" s="20">
        <v>34951</v>
      </c>
      <c r="EA461" s="21">
        <v>35595</v>
      </c>
      <c r="EB461" t="s">
        <v>2522</v>
      </c>
      <c r="EC461" s="22">
        <v>44971</v>
      </c>
      <c r="ED461" t="b">
        <f t="shared" si="22"/>
        <v>1</v>
      </c>
    </row>
    <row r="462" spans="1:134" x14ac:dyDescent="0.2">
      <c r="A462" s="8" t="s">
        <v>2523</v>
      </c>
      <c r="B462" s="8" t="s">
        <v>127</v>
      </c>
      <c r="C462" s="8" t="s">
        <v>491</v>
      </c>
      <c r="D462" s="2">
        <v>8182391611</v>
      </c>
      <c r="E462" s="4">
        <v>0.48564198934923097</v>
      </c>
      <c r="F462" s="28" t="b">
        <v>0</v>
      </c>
      <c r="G462" s="29">
        <f t="shared" si="23"/>
        <v>2.6208157601363181E-5</v>
      </c>
      <c r="H462" s="5" t="b">
        <f t="shared" si="21"/>
        <v>0</v>
      </c>
      <c r="I462" s="8">
        <v>56</v>
      </c>
      <c r="J462">
        <v>1</v>
      </c>
      <c r="K462">
        <v>33</v>
      </c>
      <c r="L462">
        <v>352</v>
      </c>
      <c r="M462">
        <v>2</v>
      </c>
      <c r="N462">
        <v>2</v>
      </c>
      <c r="O462">
        <v>35.5876613412821</v>
      </c>
      <c r="P462">
        <v>3</v>
      </c>
      <c r="Q462">
        <v>4</v>
      </c>
      <c r="R462">
        <v>3</v>
      </c>
      <c r="S462" s="10">
        <v>83.4</v>
      </c>
      <c r="T462" s="8">
        <v>0.25926936274484702</v>
      </c>
      <c r="U462">
        <v>7.5957643648752104E-3</v>
      </c>
      <c r="V462">
        <v>0.77748986271695397</v>
      </c>
      <c r="W462">
        <v>-1.33630680314175</v>
      </c>
      <c r="X462">
        <v>-0.92748948436013701</v>
      </c>
      <c r="Y462">
        <v>-0.70788554533318204</v>
      </c>
      <c r="Z462">
        <v>-0.51224858970985399</v>
      </c>
      <c r="AA462">
        <v>8.8725172209350497E-3</v>
      </c>
      <c r="AB462">
        <v>0.68128349962791002</v>
      </c>
      <c r="AC462">
        <v>1.7560081436822399E-2</v>
      </c>
      <c r="AD462" s="10">
        <v>1.87774367558074</v>
      </c>
      <c r="AE462" s="8">
        <v>0</v>
      </c>
      <c r="AF462">
        <v>0</v>
      </c>
      <c r="AG462">
        <v>0</v>
      </c>
      <c r="AH462">
        <v>0</v>
      </c>
      <c r="AI462">
        <v>0</v>
      </c>
      <c r="AJ462">
        <v>0</v>
      </c>
      <c r="AK462">
        <v>0</v>
      </c>
      <c r="AL462">
        <v>0</v>
      </c>
      <c r="AM462">
        <v>0</v>
      </c>
      <c r="AN462">
        <v>0</v>
      </c>
      <c r="AO462">
        <v>1</v>
      </c>
      <c r="AP462">
        <v>0</v>
      </c>
      <c r="AQ462">
        <v>0</v>
      </c>
      <c r="AR462">
        <v>0</v>
      </c>
      <c r="AS462">
        <v>0</v>
      </c>
      <c r="AT462">
        <v>0</v>
      </c>
      <c r="AU462">
        <v>0</v>
      </c>
      <c r="AV462">
        <v>0</v>
      </c>
      <c r="AW462">
        <v>0</v>
      </c>
      <c r="AX462">
        <v>0</v>
      </c>
      <c r="AY462">
        <v>0</v>
      </c>
      <c r="AZ462">
        <v>1</v>
      </c>
      <c r="BA462">
        <v>0</v>
      </c>
      <c r="BB462">
        <v>1</v>
      </c>
      <c r="BC462">
        <v>1</v>
      </c>
      <c r="BD462">
        <v>0</v>
      </c>
      <c r="BE462">
        <v>0</v>
      </c>
      <c r="BF462">
        <v>1</v>
      </c>
      <c r="BG462">
        <v>0</v>
      </c>
      <c r="BH462">
        <v>0</v>
      </c>
      <c r="BI462">
        <v>0</v>
      </c>
      <c r="BJ462">
        <v>0</v>
      </c>
      <c r="BK462">
        <v>0</v>
      </c>
      <c r="BL462">
        <v>1</v>
      </c>
      <c r="BM462">
        <v>0</v>
      </c>
      <c r="BN462">
        <v>0</v>
      </c>
      <c r="BO462">
        <v>0</v>
      </c>
      <c r="BP462">
        <v>1</v>
      </c>
      <c r="BQ462">
        <v>0</v>
      </c>
      <c r="BR462">
        <v>1</v>
      </c>
      <c r="BS462">
        <v>0</v>
      </c>
      <c r="BT462" s="10">
        <v>0</v>
      </c>
      <c r="BU462">
        <v>-4.2648743800000002</v>
      </c>
      <c r="BV462">
        <v>0.17994256</v>
      </c>
      <c r="BW462">
        <v>2.5512239999999999E-2</v>
      </c>
      <c r="BX462">
        <v>1.7140852600000001</v>
      </c>
      <c r="BY462">
        <v>1.2451467300000001</v>
      </c>
      <c r="BZ462">
        <v>4.38303536</v>
      </c>
      <c r="CA462">
        <v>1.0542348399999999</v>
      </c>
      <c r="CB462">
        <v>2.36271349</v>
      </c>
      <c r="CC462">
        <v>0</v>
      </c>
      <c r="CD462">
        <v>1.26633956</v>
      </c>
      <c r="CE462">
        <v>1.2966537600000001</v>
      </c>
      <c r="CF462">
        <v>-0.34830556000000001</v>
      </c>
      <c r="CG462">
        <v>0.60595251999999999</v>
      </c>
      <c r="CH462">
        <v>-0.27080598</v>
      </c>
      <c r="CI462">
        <v>0.69837139000000004</v>
      </c>
      <c r="CJ462">
        <v>2.3914729999999999E-2</v>
      </c>
      <c r="CK462">
        <v>-0.35324707</v>
      </c>
      <c r="CL462">
        <v>-4.8291489999999999E-2</v>
      </c>
      <c r="CM462">
        <v>0.58076517999999999</v>
      </c>
      <c r="CN462">
        <v>0.72541518999999999</v>
      </c>
      <c r="CO462">
        <v>-0.20022939000000001</v>
      </c>
      <c r="CP462">
        <v>-0.43475793000000001</v>
      </c>
      <c r="CQ462">
        <v>0.34422587999999998</v>
      </c>
      <c r="CR462">
        <v>-0.48495226000000002</v>
      </c>
      <c r="CS462">
        <v>0.18250256000000001</v>
      </c>
      <c r="CT462">
        <v>-0.16623276000000001</v>
      </c>
      <c r="CU462">
        <v>-9.4743999999999995E-2</v>
      </c>
      <c r="CV462">
        <v>-1.1689752</v>
      </c>
      <c r="CW462">
        <v>-0.52188942000000005</v>
      </c>
      <c r="CX462">
        <v>0.65815442999999996</v>
      </c>
      <c r="CY462">
        <v>9.3649330000000003E-2</v>
      </c>
      <c r="CZ462">
        <v>-0.16819777</v>
      </c>
      <c r="DA462">
        <v>-0.25450494000000001</v>
      </c>
      <c r="DB462">
        <v>0.25513289</v>
      </c>
      <c r="DC462">
        <v>2.5920289999999999E-2</v>
      </c>
      <c r="DD462">
        <v>-2.5292350000000002E-2</v>
      </c>
      <c r="DE462">
        <v>0.26950531</v>
      </c>
      <c r="DF462">
        <v>-0.26887736000000001</v>
      </c>
      <c r="DG462">
        <v>0.1029841</v>
      </c>
      <c r="DH462">
        <v>-0.10235616</v>
      </c>
      <c r="DI462">
        <v>-0.19042195000000001</v>
      </c>
      <c r="DJ462">
        <v>7.7531719999999998E-2</v>
      </c>
      <c r="DK462">
        <v>-0.19522661999999999</v>
      </c>
      <c r="DL462">
        <v>-0.13095082</v>
      </c>
      <c r="DM462">
        <v>-6.0513240000000003E-2</v>
      </c>
      <c r="DN462">
        <v>0.50020885000000004</v>
      </c>
      <c r="DO462">
        <v>0.35778246000000002</v>
      </c>
      <c r="DP462">
        <v>-0.64273818000000005</v>
      </c>
      <c r="DQ462">
        <v>0.94671483000000001</v>
      </c>
      <c r="DR462">
        <v>-0.66113116000000005</v>
      </c>
      <c r="DS462">
        <v>7.7932630000000003E-2</v>
      </c>
      <c r="DT462">
        <v>-0.79014932000000004</v>
      </c>
      <c r="DU462">
        <v>1.3610861400000001</v>
      </c>
      <c r="DV462" s="10">
        <v>-0.64824150000000003</v>
      </c>
      <c r="DW462" s="8" t="s">
        <v>2524</v>
      </c>
      <c r="DX462" t="s">
        <v>2525</v>
      </c>
      <c r="DY462" s="10" t="s">
        <v>242</v>
      </c>
      <c r="DZ462" s="20">
        <v>34572</v>
      </c>
      <c r="EA462" s="21">
        <v>36188</v>
      </c>
      <c r="EB462" t="s">
        <v>2526</v>
      </c>
      <c r="EC462" s="22">
        <v>44931</v>
      </c>
      <c r="ED462" t="b">
        <f t="shared" si="22"/>
        <v>1</v>
      </c>
    </row>
    <row r="463" spans="1:134" x14ac:dyDescent="0.2">
      <c r="A463" s="8" t="s">
        <v>2527</v>
      </c>
      <c r="B463" s="8" t="s">
        <v>168</v>
      </c>
      <c r="C463" s="8" t="s">
        <v>161</v>
      </c>
      <c r="D463" s="2" t="s">
        <v>2528</v>
      </c>
      <c r="E463" s="4">
        <v>0.74888047858755802</v>
      </c>
      <c r="F463" s="28" t="b">
        <v>1</v>
      </c>
      <c r="G463" s="29">
        <f t="shared" si="23"/>
        <v>0.99966107419702666</v>
      </c>
      <c r="H463" s="5" t="b">
        <f t="shared" si="21"/>
        <v>1</v>
      </c>
      <c r="I463" s="8">
        <v>47</v>
      </c>
      <c r="J463">
        <v>0</v>
      </c>
      <c r="K463">
        <v>40</v>
      </c>
      <c r="L463">
        <v>2074</v>
      </c>
      <c r="M463">
        <v>6</v>
      </c>
      <c r="N463">
        <v>4</v>
      </c>
      <c r="O463">
        <v>94.440239293779001</v>
      </c>
      <c r="P463">
        <v>4</v>
      </c>
      <c r="Q463">
        <v>5</v>
      </c>
      <c r="R463">
        <v>4</v>
      </c>
      <c r="S463" s="10">
        <v>70.400000000000006</v>
      </c>
      <c r="T463" s="8">
        <v>-0.58617421142313397</v>
      </c>
      <c r="U463">
        <v>-1.00517281761849</v>
      </c>
      <c r="V463">
        <v>1.6819234379589401</v>
      </c>
      <c r="W463">
        <v>0.67111732482601905</v>
      </c>
      <c r="X463">
        <v>0.34522335867264098</v>
      </c>
      <c r="Y463">
        <v>0.68524713920936597</v>
      </c>
      <c r="Z463">
        <v>1.5129095465681599</v>
      </c>
      <c r="AA463">
        <v>0.71867389489572897</v>
      </c>
      <c r="AB463">
        <v>1.4079858992310099</v>
      </c>
      <c r="AC463">
        <v>0.71996333890972197</v>
      </c>
      <c r="AD463" s="10">
        <v>-0.927274167860757</v>
      </c>
      <c r="AE463" s="8">
        <v>0</v>
      </c>
      <c r="AF463">
        <v>0</v>
      </c>
      <c r="AG463">
        <v>0</v>
      </c>
      <c r="AH463">
        <v>0</v>
      </c>
      <c r="AI463">
        <v>0</v>
      </c>
      <c r="AJ463">
        <v>0</v>
      </c>
      <c r="AK463">
        <v>0</v>
      </c>
      <c r="AL463">
        <v>0</v>
      </c>
      <c r="AM463">
        <v>0</v>
      </c>
      <c r="AN463">
        <v>0</v>
      </c>
      <c r="AO463">
        <v>0</v>
      </c>
      <c r="AP463">
        <v>0</v>
      </c>
      <c r="AQ463">
        <v>0</v>
      </c>
      <c r="AR463">
        <v>1</v>
      </c>
      <c r="AS463">
        <v>0</v>
      </c>
      <c r="AT463">
        <v>0</v>
      </c>
      <c r="AU463">
        <v>0</v>
      </c>
      <c r="AV463">
        <v>0</v>
      </c>
      <c r="AW463">
        <v>0</v>
      </c>
      <c r="AX463">
        <v>0</v>
      </c>
      <c r="AY463">
        <v>1</v>
      </c>
      <c r="AZ463">
        <v>0</v>
      </c>
      <c r="BA463">
        <v>0</v>
      </c>
      <c r="BB463">
        <v>1</v>
      </c>
      <c r="BC463">
        <v>1</v>
      </c>
      <c r="BD463">
        <v>0</v>
      </c>
      <c r="BE463">
        <v>0</v>
      </c>
      <c r="BF463">
        <v>1</v>
      </c>
      <c r="BG463">
        <v>0</v>
      </c>
      <c r="BH463">
        <v>0</v>
      </c>
      <c r="BI463">
        <v>0</v>
      </c>
      <c r="BJ463">
        <v>0</v>
      </c>
      <c r="BK463">
        <v>1</v>
      </c>
      <c r="BL463">
        <v>0</v>
      </c>
      <c r="BM463">
        <v>0</v>
      </c>
      <c r="BN463">
        <v>0</v>
      </c>
      <c r="BO463">
        <v>1</v>
      </c>
      <c r="BP463">
        <v>0</v>
      </c>
      <c r="BQ463">
        <v>0</v>
      </c>
      <c r="BR463">
        <v>1</v>
      </c>
      <c r="BS463">
        <v>0</v>
      </c>
      <c r="BT463" s="10">
        <v>0</v>
      </c>
      <c r="BU463">
        <v>-4.2648743800000002</v>
      </c>
      <c r="BV463">
        <v>0.17994256</v>
      </c>
      <c r="BW463">
        <v>2.5512239999999999E-2</v>
      </c>
      <c r="BX463">
        <v>1.7140852600000001</v>
      </c>
      <c r="BY463">
        <v>1.2451467300000001</v>
      </c>
      <c r="BZ463">
        <v>4.38303536</v>
      </c>
      <c r="CA463">
        <v>1.0542348399999999</v>
      </c>
      <c r="CB463">
        <v>2.36271349</v>
      </c>
      <c r="CC463">
        <v>0</v>
      </c>
      <c r="CD463">
        <v>1.26633956</v>
      </c>
      <c r="CE463">
        <v>1.2966537600000001</v>
      </c>
      <c r="CF463">
        <v>-0.34830556000000001</v>
      </c>
      <c r="CG463">
        <v>0.60595251999999999</v>
      </c>
      <c r="CH463">
        <v>-0.27080598</v>
      </c>
      <c r="CI463">
        <v>0.69837139000000004</v>
      </c>
      <c r="CJ463">
        <v>2.3914729999999999E-2</v>
      </c>
      <c r="CK463">
        <v>-0.35324707</v>
      </c>
      <c r="CL463">
        <v>-4.8291489999999999E-2</v>
      </c>
      <c r="CM463">
        <v>0.58076517999999999</v>
      </c>
      <c r="CN463">
        <v>0.72541518999999999</v>
      </c>
      <c r="CO463">
        <v>-0.20022939000000001</v>
      </c>
      <c r="CP463">
        <v>-0.43475793000000001</v>
      </c>
      <c r="CQ463">
        <v>0.34422587999999998</v>
      </c>
      <c r="CR463">
        <v>-0.48495226000000002</v>
      </c>
      <c r="CS463">
        <v>0.18250256000000001</v>
      </c>
      <c r="CT463">
        <v>-0.16623276000000001</v>
      </c>
      <c r="CU463">
        <v>-9.4743999999999995E-2</v>
      </c>
      <c r="CV463">
        <v>-1.1689752</v>
      </c>
      <c r="CW463">
        <v>-0.52188942000000005</v>
      </c>
      <c r="CX463">
        <v>0.65815442999999996</v>
      </c>
      <c r="CY463">
        <v>9.3649330000000003E-2</v>
      </c>
      <c r="CZ463">
        <v>-0.16819777</v>
      </c>
      <c r="DA463">
        <v>-0.25450494000000001</v>
      </c>
      <c r="DB463">
        <v>0.25513289</v>
      </c>
      <c r="DC463">
        <v>2.5920289999999999E-2</v>
      </c>
      <c r="DD463">
        <v>-2.5292350000000002E-2</v>
      </c>
      <c r="DE463">
        <v>0.26950531</v>
      </c>
      <c r="DF463">
        <v>-0.26887736000000001</v>
      </c>
      <c r="DG463">
        <v>0.1029841</v>
      </c>
      <c r="DH463">
        <v>-0.10235616</v>
      </c>
      <c r="DI463">
        <v>-0.19042195000000001</v>
      </c>
      <c r="DJ463">
        <v>7.7531719999999998E-2</v>
      </c>
      <c r="DK463">
        <v>-0.19522661999999999</v>
      </c>
      <c r="DL463">
        <v>-0.13095082</v>
      </c>
      <c r="DM463">
        <v>-6.0513240000000003E-2</v>
      </c>
      <c r="DN463">
        <v>0.50020885000000004</v>
      </c>
      <c r="DO463">
        <v>0.35778246000000002</v>
      </c>
      <c r="DP463">
        <v>-0.64273818000000005</v>
      </c>
      <c r="DQ463">
        <v>0.94671483000000001</v>
      </c>
      <c r="DR463">
        <v>-0.66113116000000005</v>
      </c>
      <c r="DS463">
        <v>7.7932630000000003E-2</v>
      </c>
      <c r="DT463">
        <v>-0.79014932000000004</v>
      </c>
      <c r="DU463">
        <v>1.3610861400000001</v>
      </c>
      <c r="DV463" s="10">
        <v>-0.64824150000000003</v>
      </c>
      <c r="DW463" s="8" t="s">
        <v>2529</v>
      </c>
      <c r="DX463" t="s">
        <v>2530</v>
      </c>
      <c r="DY463" s="10" t="s">
        <v>290</v>
      </c>
      <c r="DZ463" s="20">
        <v>37030</v>
      </c>
      <c r="EA463" s="21">
        <v>38009</v>
      </c>
      <c r="EB463" t="s">
        <v>2531</v>
      </c>
      <c r="EC463" s="22">
        <v>43808</v>
      </c>
      <c r="ED463" t="b">
        <f t="shared" si="22"/>
        <v>1</v>
      </c>
    </row>
    <row r="464" spans="1:134" x14ac:dyDescent="0.2">
      <c r="A464" s="8" t="s">
        <v>2532</v>
      </c>
      <c r="B464" s="8" t="s">
        <v>119</v>
      </c>
      <c r="C464" s="8" t="s">
        <v>147</v>
      </c>
      <c r="D464" s="2" t="s">
        <v>2533</v>
      </c>
      <c r="E464" s="4">
        <v>0.33467430088390299</v>
      </c>
      <c r="F464" s="28" t="b">
        <v>0</v>
      </c>
      <c r="G464" s="29">
        <f t="shared" si="23"/>
        <v>4.3844979606770816E-4</v>
      </c>
      <c r="H464" s="5" t="b">
        <f t="shared" si="21"/>
        <v>0</v>
      </c>
      <c r="I464" s="8">
        <v>35</v>
      </c>
      <c r="J464">
        <v>0</v>
      </c>
      <c r="K464">
        <v>23</v>
      </c>
      <c r="L464">
        <v>1882</v>
      </c>
      <c r="M464">
        <v>6</v>
      </c>
      <c r="N464">
        <v>2</v>
      </c>
      <c r="O464">
        <v>28.170483775284801</v>
      </c>
      <c r="P464">
        <v>1</v>
      </c>
      <c r="Q464">
        <v>4</v>
      </c>
      <c r="R464">
        <v>1</v>
      </c>
      <c r="S464" s="10">
        <v>74.2</v>
      </c>
      <c r="T464" s="8">
        <v>-1.7134323103137701</v>
      </c>
      <c r="U464">
        <v>-1.00517281761849</v>
      </c>
      <c r="V464">
        <v>-0.51455810191446105</v>
      </c>
      <c r="W464">
        <v>0.44729303181219099</v>
      </c>
      <c r="X464">
        <v>0.34522335867264098</v>
      </c>
      <c r="Y464">
        <v>-0.70788554533318204</v>
      </c>
      <c r="Z464">
        <v>-0.76747882802027401</v>
      </c>
      <c r="AA464">
        <v>-1.4107302381286499</v>
      </c>
      <c r="AB464">
        <v>0.68128349962791002</v>
      </c>
      <c r="AC464">
        <v>-1.38724643350897</v>
      </c>
      <c r="AD464" s="10">
        <v>-0.107345875162473</v>
      </c>
      <c r="AE464" s="8">
        <v>0</v>
      </c>
      <c r="AF464">
        <v>0</v>
      </c>
      <c r="AG464">
        <v>0</v>
      </c>
      <c r="AH464">
        <v>0</v>
      </c>
      <c r="AI464">
        <v>0</v>
      </c>
      <c r="AJ464">
        <v>0</v>
      </c>
      <c r="AK464">
        <v>0</v>
      </c>
      <c r="AL464">
        <v>0</v>
      </c>
      <c r="AM464">
        <v>0</v>
      </c>
      <c r="AN464">
        <v>0</v>
      </c>
      <c r="AO464">
        <v>0</v>
      </c>
      <c r="AP464">
        <v>1</v>
      </c>
      <c r="AQ464">
        <v>0</v>
      </c>
      <c r="AR464">
        <v>0</v>
      </c>
      <c r="AS464">
        <v>0</v>
      </c>
      <c r="AT464">
        <v>0</v>
      </c>
      <c r="AU464">
        <v>0</v>
      </c>
      <c r="AV464">
        <v>0</v>
      </c>
      <c r="AW464">
        <v>0</v>
      </c>
      <c r="AX464">
        <v>0</v>
      </c>
      <c r="AY464">
        <v>1</v>
      </c>
      <c r="AZ464">
        <v>0</v>
      </c>
      <c r="BA464">
        <v>0</v>
      </c>
      <c r="BB464">
        <v>1</v>
      </c>
      <c r="BC464">
        <v>0</v>
      </c>
      <c r="BD464">
        <v>1</v>
      </c>
      <c r="BE464">
        <v>1</v>
      </c>
      <c r="BF464">
        <v>0</v>
      </c>
      <c r="BG464">
        <v>0</v>
      </c>
      <c r="BH464">
        <v>0</v>
      </c>
      <c r="BI464">
        <v>0</v>
      </c>
      <c r="BJ464">
        <v>0</v>
      </c>
      <c r="BK464">
        <v>0</v>
      </c>
      <c r="BL464">
        <v>1</v>
      </c>
      <c r="BM464">
        <v>1</v>
      </c>
      <c r="BN464">
        <v>0</v>
      </c>
      <c r="BO464">
        <v>0</v>
      </c>
      <c r="BP464">
        <v>0</v>
      </c>
      <c r="BQ464">
        <v>0</v>
      </c>
      <c r="BR464">
        <v>1</v>
      </c>
      <c r="BS464">
        <v>0</v>
      </c>
      <c r="BT464" s="10">
        <v>0</v>
      </c>
      <c r="BU464">
        <v>-4.2648743800000002</v>
      </c>
      <c r="BV464">
        <v>0.17994256</v>
      </c>
      <c r="BW464">
        <v>2.5512239999999999E-2</v>
      </c>
      <c r="BX464">
        <v>1.7140852600000001</v>
      </c>
      <c r="BY464">
        <v>1.2451467300000001</v>
      </c>
      <c r="BZ464">
        <v>4.38303536</v>
      </c>
      <c r="CA464">
        <v>1.0542348399999999</v>
      </c>
      <c r="CB464">
        <v>2.36271349</v>
      </c>
      <c r="CC464">
        <v>0</v>
      </c>
      <c r="CD464">
        <v>1.26633956</v>
      </c>
      <c r="CE464">
        <v>1.2966537600000001</v>
      </c>
      <c r="CF464">
        <v>-0.34830556000000001</v>
      </c>
      <c r="CG464">
        <v>0.60595251999999999</v>
      </c>
      <c r="CH464">
        <v>-0.27080598</v>
      </c>
      <c r="CI464">
        <v>0.69837139000000004</v>
      </c>
      <c r="CJ464">
        <v>2.3914729999999999E-2</v>
      </c>
      <c r="CK464">
        <v>-0.35324707</v>
      </c>
      <c r="CL464">
        <v>-4.8291489999999999E-2</v>
      </c>
      <c r="CM464">
        <v>0.58076517999999999</v>
      </c>
      <c r="CN464">
        <v>0.72541518999999999</v>
      </c>
      <c r="CO464">
        <v>-0.20022939000000001</v>
      </c>
      <c r="CP464">
        <v>-0.43475793000000001</v>
      </c>
      <c r="CQ464">
        <v>0.34422587999999998</v>
      </c>
      <c r="CR464">
        <v>-0.48495226000000002</v>
      </c>
      <c r="CS464">
        <v>0.18250256000000001</v>
      </c>
      <c r="CT464">
        <v>-0.16623276000000001</v>
      </c>
      <c r="CU464">
        <v>-9.4743999999999995E-2</v>
      </c>
      <c r="CV464">
        <v>-1.1689752</v>
      </c>
      <c r="CW464">
        <v>-0.52188942000000005</v>
      </c>
      <c r="CX464">
        <v>0.65815442999999996</v>
      </c>
      <c r="CY464">
        <v>9.3649330000000003E-2</v>
      </c>
      <c r="CZ464">
        <v>-0.16819777</v>
      </c>
      <c r="DA464">
        <v>-0.25450494000000001</v>
      </c>
      <c r="DB464">
        <v>0.25513289</v>
      </c>
      <c r="DC464">
        <v>2.5920289999999999E-2</v>
      </c>
      <c r="DD464">
        <v>-2.5292350000000002E-2</v>
      </c>
      <c r="DE464">
        <v>0.26950531</v>
      </c>
      <c r="DF464">
        <v>-0.26887736000000001</v>
      </c>
      <c r="DG464">
        <v>0.1029841</v>
      </c>
      <c r="DH464">
        <v>-0.10235616</v>
      </c>
      <c r="DI464">
        <v>-0.19042195000000001</v>
      </c>
      <c r="DJ464">
        <v>7.7531719999999998E-2</v>
      </c>
      <c r="DK464">
        <v>-0.19522661999999999</v>
      </c>
      <c r="DL464">
        <v>-0.13095082</v>
      </c>
      <c r="DM464">
        <v>-6.0513240000000003E-2</v>
      </c>
      <c r="DN464">
        <v>0.50020885000000004</v>
      </c>
      <c r="DO464">
        <v>0.35778246000000002</v>
      </c>
      <c r="DP464">
        <v>-0.64273818000000005</v>
      </c>
      <c r="DQ464">
        <v>0.94671483000000001</v>
      </c>
      <c r="DR464">
        <v>-0.66113116000000005</v>
      </c>
      <c r="DS464">
        <v>7.7932630000000003E-2</v>
      </c>
      <c r="DT464">
        <v>-0.79014932000000004</v>
      </c>
      <c r="DU464">
        <v>1.3610861400000001</v>
      </c>
      <c r="DV464" s="10">
        <v>-0.64824150000000003</v>
      </c>
      <c r="DW464" s="8" t="s">
        <v>2534</v>
      </c>
      <c r="DX464" t="s">
        <v>2535</v>
      </c>
      <c r="DY464" s="10" t="s">
        <v>1239</v>
      </c>
      <c r="DZ464" s="20">
        <v>37091</v>
      </c>
      <c r="EA464" s="21">
        <v>38177</v>
      </c>
      <c r="EB464" t="s">
        <v>2536</v>
      </c>
      <c r="EC464" s="22">
        <v>43806</v>
      </c>
      <c r="ED464" t="b">
        <f t="shared" si="22"/>
        <v>1</v>
      </c>
    </row>
    <row r="465" spans="1:134" x14ac:dyDescent="0.2">
      <c r="A465" s="8" t="s">
        <v>2537</v>
      </c>
      <c r="B465" s="8" t="s">
        <v>119</v>
      </c>
      <c r="C465" s="8" t="s">
        <v>332</v>
      </c>
      <c r="D465" s="2" t="s">
        <v>2538</v>
      </c>
      <c r="E465" s="4">
        <v>0.68465191997745001</v>
      </c>
      <c r="F465" s="28" t="b">
        <v>1</v>
      </c>
      <c r="G465" s="29">
        <f t="shared" si="23"/>
        <v>7.5051493371304082E-2</v>
      </c>
      <c r="H465" s="5" t="b">
        <f t="shared" si="21"/>
        <v>0</v>
      </c>
      <c r="I465" s="8">
        <v>70</v>
      </c>
      <c r="J465">
        <v>1</v>
      </c>
      <c r="K465">
        <v>34</v>
      </c>
      <c r="L465">
        <v>2946</v>
      </c>
      <c r="M465">
        <v>2</v>
      </c>
      <c r="N465">
        <v>5</v>
      </c>
      <c r="O465">
        <v>97.325959988725003</v>
      </c>
      <c r="P465">
        <v>1</v>
      </c>
      <c r="Q465">
        <v>1</v>
      </c>
      <c r="R465">
        <v>2</v>
      </c>
      <c r="S465" s="10">
        <v>82.6</v>
      </c>
      <c r="T465" s="8">
        <v>1.5744038114505901</v>
      </c>
      <c r="U465">
        <v>7.5957643648752104E-3</v>
      </c>
      <c r="V465">
        <v>0.90669465918009495</v>
      </c>
      <c r="W465">
        <v>1.6876526555971501</v>
      </c>
      <c r="X465">
        <v>-0.92748948436013701</v>
      </c>
      <c r="Y465">
        <v>1.38181348148064</v>
      </c>
      <c r="Z465">
        <v>1.6122092025511601</v>
      </c>
      <c r="AA465">
        <v>-1.4107302381286499</v>
      </c>
      <c r="AB465">
        <v>-1.4988236991813999</v>
      </c>
      <c r="AC465">
        <v>-0.68484317603607703</v>
      </c>
      <c r="AD465" s="10">
        <v>1.7051271929074101</v>
      </c>
      <c r="AE465" s="8">
        <v>0</v>
      </c>
      <c r="AF465">
        <v>0</v>
      </c>
      <c r="AG465">
        <v>0</v>
      </c>
      <c r="AH465">
        <v>0</v>
      </c>
      <c r="AI465">
        <v>0</v>
      </c>
      <c r="AJ465">
        <v>0</v>
      </c>
      <c r="AK465">
        <v>0</v>
      </c>
      <c r="AL465">
        <v>0</v>
      </c>
      <c r="AM465">
        <v>0</v>
      </c>
      <c r="AN465">
        <v>0</v>
      </c>
      <c r="AO465">
        <v>0</v>
      </c>
      <c r="AP465">
        <v>0</v>
      </c>
      <c r="AQ465">
        <v>0</v>
      </c>
      <c r="AR465">
        <v>0</v>
      </c>
      <c r="AS465">
        <v>0</v>
      </c>
      <c r="AT465">
        <v>0</v>
      </c>
      <c r="AU465">
        <v>1</v>
      </c>
      <c r="AV465">
        <v>0</v>
      </c>
      <c r="AW465">
        <v>0</v>
      </c>
      <c r="AX465">
        <v>0</v>
      </c>
      <c r="AY465">
        <v>0</v>
      </c>
      <c r="AZ465">
        <v>1</v>
      </c>
      <c r="BA465">
        <v>0</v>
      </c>
      <c r="BB465">
        <v>1</v>
      </c>
      <c r="BC465">
        <v>0</v>
      </c>
      <c r="BD465">
        <v>1</v>
      </c>
      <c r="BE465">
        <v>0</v>
      </c>
      <c r="BF465">
        <v>1</v>
      </c>
      <c r="BG465">
        <v>0</v>
      </c>
      <c r="BH465">
        <v>0</v>
      </c>
      <c r="BI465">
        <v>0</v>
      </c>
      <c r="BJ465">
        <v>0</v>
      </c>
      <c r="BK465">
        <v>0</v>
      </c>
      <c r="BL465">
        <v>1</v>
      </c>
      <c r="BM465">
        <v>0</v>
      </c>
      <c r="BN465">
        <v>0</v>
      </c>
      <c r="BO465">
        <v>1</v>
      </c>
      <c r="BP465">
        <v>0</v>
      </c>
      <c r="BQ465">
        <v>0</v>
      </c>
      <c r="BR465">
        <v>1</v>
      </c>
      <c r="BS465">
        <v>0</v>
      </c>
      <c r="BT465" s="10">
        <v>0</v>
      </c>
      <c r="BU465">
        <v>-4.2648743800000002</v>
      </c>
      <c r="BV465">
        <v>0.17994256</v>
      </c>
      <c r="BW465">
        <v>2.5512239999999999E-2</v>
      </c>
      <c r="BX465">
        <v>1.7140852600000001</v>
      </c>
      <c r="BY465">
        <v>1.2451467300000001</v>
      </c>
      <c r="BZ465">
        <v>4.38303536</v>
      </c>
      <c r="CA465">
        <v>1.0542348399999999</v>
      </c>
      <c r="CB465">
        <v>2.36271349</v>
      </c>
      <c r="CC465">
        <v>0</v>
      </c>
      <c r="CD465">
        <v>1.26633956</v>
      </c>
      <c r="CE465">
        <v>1.2966537600000001</v>
      </c>
      <c r="CF465">
        <v>-0.34830556000000001</v>
      </c>
      <c r="CG465">
        <v>0.60595251999999999</v>
      </c>
      <c r="CH465">
        <v>-0.27080598</v>
      </c>
      <c r="CI465">
        <v>0.69837139000000004</v>
      </c>
      <c r="CJ465">
        <v>2.3914729999999999E-2</v>
      </c>
      <c r="CK465">
        <v>-0.35324707</v>
      </c>
      <c r="CL465">
        <v>-4.8291489999999999E-2</v>
      </c>
      <c r="CM465">
        <v>0.58076517999999999</v>
      </c>
      <c r="CN465">
        <v>0.72541518999999999</v>
      </c>
      <c r="CO465">
        <v>-0.20022939000000001</v>
      </c>
      <c r="CP465">
        <v>-0.43475793000000001</v>
      </c>
      <c r="CQ465">
        <v>0.34422587999999998</v>
      </c>
      <c r="CR465">
        <v>-0.48495226000000002</v>
      </c>
      <c r="CS465">
        <v>0.18250256000000001</v>
      </c>
      <c r="CT465">
        <v>-0.16623276000000001</v>
      </c>
      <c r="CU465">
        <v>-9.4743999999999995E-2</v>
      </c>
      <c r="CV465">
        <v>-1.1689752</v>
      </c>
      <c r="CW465">
        <v>-0.52188942000000005</v>
      </c>
      <c r="CX465">
        <v>0.65815442999999996</v>
      </c>
      <c r="CY465">
        <v>9.3649330000000003E-2</v>
      </c>
      <c r="CZ465">
        <v>-0.16819777</v>
      </c>
      <c r="DA465">
        <v>-0.25450494000000001</v>
      </c>
      <c r="DB465">
        <v>0.25513289</v>
      </c>
      <c r="DC465">
        <v>2.5920289999999999E-2</v>
      </c>
      <c r="DD465">
        <v>-2.5292350000000002E-2</v>
      </c>
      <c r="DE465">
        <v>0.26950531</v>
      </c>
      <c r="DF465">
        <v>-0.26887736000000001</v>
      </c>
      <c r="DG465">
        <v>0.1029841</v>
      </c>
      <c r="DH465">
        <v>-0.10235616</v>
      </c>
      <c r="DI465">
        <v>-0.19042195000000001</v>
      </c>
      <c r="DJ465">
        <v>7.7531719999999998E-2</v>
      </c>
      <c r="DK465">
        <v>-0.19522661999999999</v>
      </c>
      <c r="DL465">
        <v>-0.13095082</v>
      </c>
      <c r="DM465">
        <v>-6.0513240000000003E-2</v>
      </c>
      <c r="DN465">
        <v>0.50020885000000004</v>
      </c>
      <c r="DO465">
        <v>0.35778246000000002</v>
      </c>
      <c r="DP465">
        <v>-0.64273818000000005</v>
      </c>
      <c r="DQ465">
        <v>0.94671483000000001</v>
      </c>
      <c r="DR465">
        <v>-0.66113116000000005</v>
      </c>
      <c r="DS465">
        <v>7.7932630000000003E-2</v>
      </c>
      <c r="DT465">
        <v>-0.79014932000000004</v>
      </c>
      <c r="DU465">
        <v>1.3610861400000001</v>
      </c>
      <c r="DV465" s="10">
        <v>-0.64824150000000003</v>
      </c>
      <c r="DW465" s="8" t="s">
        <v>2539</v>
      </c>
      <c r="DX465" t="s">
        <v>2540</v>
      </c>
      <c r="DY465" s="10" t="s">
        <v>199</v>
      </c>
      <c r="DZ465" s="20">
        <v>36327</v>
      </c>
      <c r="EA465" s="21">
        <v>38583</v>
      </c>
      <c r="EB465" t="s">
        <v>2541</v>
      </c>
      <c r="EC465" s="22">
        <v>43765</v>
      </c>
      <c r="ED465" t="b">
        <f t="shared" si="22"/>
        <v>0</v>
      </c>
    </row>
    <row r="466" spans="1:134" x14ac:dyDescent="0.2">
      <c r="A466" s="8" t="s">
        <v>2542</v>
      </c>
      <c r="B466" s="8" t="s">
        <v>168</v>
      </c>
      <c r="C466" s="8" t="s">
        <v>154</v>
      </c>
      <c r="D466" s="2" t="s">
        <v>2543</v>
      </c>
      <c r="E466" s="4">
        <v>0.15594792091860499</v>
      </c>
      <c r="F466" s="28" t="b">
        <v>0</v>
      </c>
      <c r="G466" s="29">
        <f t="shared" si="23"/>
        <v>4.6652681566139713E-2</v>
      </c>
      <c r="H466" s="5" t="b">
        <f t="shared" si="21"/>
        <v>0</v>
      </c>
      <c r="I466" s="8">
        <v>65</v>
      </c>
      <c r="J466">
        <v>2</v>
      </c>
      <c r="K466">
        <v>14</v>
      </c>
      <c r="L466">
        <v>240</v>
      </c>
      <c r="M466">
        <v>10</v>
      </c>
      <c r="N466">
        <v>5</v>
      </c>
      <c r="O466">
        <v>3.3072937926360302</v>
      </c>
      <c r="P466">
        <v>3</v>
      </c>
      <c r="Q466">
        <v>3</v>
      </c>
      <c r="R466">
        <v>2</v>
      </c>
      <c r="S466" s="10">
        <v>71.8</v>
      </c>
      <c r="T466" s="8">
        <v>1.1047129369128199</v>
      </c>
      <c r="U466">
        <v>1.0203643463482399</v>
      </c>
      <c r="V466">
        <v>-1.6774012700827301</v>
      </c>
      <c r="W466">
        <v>-1.46687097406648</v>
      </c>
      <c r="X466">
        <v>1.61793620170542</v>
      </c>
      <c r="Y466">
        <v>1.38181348148064</v>
      </c>
      <c r="Z466">
        <v>-1.62303848638951</v>
      </c>
      <c r="AA466">
        <v>8.8725172209350497E-3</v>
      </c>
      <c r="AB466">
        <v>-4.5418899975194001E-2</v>
      </c>
      <c r="AC466">
        <v>-0.68484317603607703</v>
      </c>
      <c r="AD466" s="10">
        <v>-0.62519532318244297</v>
      </c>
      <c r="AE466" s="8">
        <v>0</v>
      </c>
      <c r="AF466">
        <v>0</v>
      </c>
      <c r="AG466">
        <v>0</v>
      </c>
      <c r="AH466">
        <v>0</v>
      </c>
      <c r="AI466">
        <v>0</v>
      </c>
      <c r="AJ466">
        <v>0</v>
      </c>
      <c r="AK466">
        <v>0</v>
      </c>
      <c r="AL466">
        <v>0</v>
      </c>
      <c r="AM466">
        <v>0</v>
      </c>
      <c r="AN466">
        <v>0</v>
      </c>
      <c r="AO466">
        <v>0</v>
      </c>
      <c r="AP466">
        <v>0</v>
      </c>
      <c r="AQ466">
        <v>0</v>
      </c>
      <c r="AR466">
        <v>0</v>
      </c>
      <c r="AS466">
        <v>0</v>
      </c>
      <c r="AT466">
        <v>0</v>
      </c>
      <c r="AU466">
        <v>1</v>
      </c>
      <c r="AV466">
        <v>0</v>
      </c>
      <c r="AW466">
        <v>0</v>
      </c>
      <c r="AX466">
        <v>0</v>
      </c>
      <c r="AY466">
        <v>0</v>
      </c>
      <c r="AZ466">
        <v>1</v>
      </c>
      <c r="BA466">
        <v>0</v>
      </c>
      <c r="BB466">
        <v>1</v>
      </c>
      <c r="BC466">
        <v>1</v>
      </c>
      <c r="BD466">
        <v>0</v>
      </c>
      <c r="BE466">
        <v>1</v>
      </c>
      <c r="BF466">
        <v>0</v>
      </c>
      <c r="BG466">
        <v>0</v>
      </c>
      <c r="BH466">
        <v>0</v>
      </c>
      <c r="BI466">
        <v>0</v>
      </c>
      <c r="BJ466">
        <v>0</v>
      </c>
      <c r="BK466">
        <v>1</v>
      </c>
      <c r="BL466">
        <v>0</v>
      </c>
      <c r="BM466">
        <v>1</v>
      </c>
      <c r="BN466">
        <v>0</v>
      </c>
      <c r="BO466">
        <v>0</v>
      </c>
      <c r="BP466">
        <v>0</v>
      </c>
      <c r="BQ466">
        <v>0</v>
      </c>
      <c r="BR466">
        <v>0</v>
      </c>
      <c r="BS466">
        <v>1</v>
      </c>
      <c r="BT466" s="10">
        <v>0</v>
      </c>
      <c r="BU466">
        <v>-4.2648743800000002</v>
      </c>
      <c r="BV466">
        <v>0.17994256</v>
      </c>
      <c r="BW466">
        <v>2.5512239999999999E-2</v>
      </c>
      <c r="BX466">
        <v>1.7140852600000001</v>
      </c>
      <c r="BY466">
        <v>1.2451467300000001</v>
      </c>
      <c r="BZ466">
        <v>4.38303536</v>
      </c>
      <c r="CA466">
        <v>1.0542348399999999</v>
      </c>
      <c r="CB466">
        <v>2.36271349</v>
      </c>
      <c r="CC466">
        <v>0</v>
      </c>
      <c r="CD466">
        <v>1.26633956</v>
      </c>
      <c r="CE466">
        <v>1.2966537600000001</v>
      </c>
      <c r="CF466">
        <v>-0.34830556000000001</v>
      </c>
      <c r="CG466">
        <v>0.60595251999999999</v>
      </c>
      <c r="CH466">
        <v>-0.27080598</v>
      </c>
      <c r="CI466">
        <v>0.69837139000000004</v>
      </c>
      <c r="CJ466">
        <v>2.3914729999999999E-2</v>
      </c>
      <c r="CK466">
        <v>-0.35324707</v>
      </c>
      <c r="CL466">
        <v>-4.8291489999999999E-2</v>
      </c>
      <c r="CM466">
        <v>0.58076517999999999</v>
      </c>
      <c r="CN466">
        <v>0.72541518999999999</v>
      </c>
      <c r="CO466">
        <v>-0.20022939000000001</v>
      </c>
      <c r="CP466">
        <v>-0.43475793000000001</v>
      </c>
      <c r="CQ466">
        <v>0.34422587999999998</v>
      </c>
      <c r="CR466">
        <v>-0.48495226000000002</v>
      </c>
      <c r="CS466">
        <v>0.18250256000000001</v>
      </c>
      <c r="CT466">
        <v>-0.16623276000000001</v>
      </c>
      <c r="CU466">
        <v>-9.4743999999999995E-2</v>
      </c>
      <c r="CV466">
        <v>-1.1689752</v>
      </c>
      <c r="CW466">
        <v>-0.52188942000000005</v>
      </c>
      <c r="CX466">
        <v>0.65815442999999996</v>
      </c>
      <c r="CY466">
        <v>9.3649330000000003E-2</v>
      </c>
      <c r="CZ466">
        <v>-0.16819777</v>
      </c>
      <c r="DA466">
        <v>-0.25450494000000001</v>
      </c>
      <c r="DB466">
        <v>0.25513289</v>
      </c>
      <c r="DC466">
        <v>2.5920289999999999E-2</v>
      </c>
      <c r="DD466">
        <v>-2.5292350000000002E-2</v>
      </c>
      <c r="DE466">
        <v>0.26950531</v>
      </c>
      <c r="DF466">
        <v>-0.26887736000000001</v>
      </c>
      <c r="DG466">
        <v>0.1029841</v>
      </c>
      <c r="DH466">
        <v>-0.10235616</v>
      </c>
      <c r="DI466">
        <v>-0.19042195000000001</v>
      </c>
      <c r="DJ466">
        <v>7.7531719999999998E-2</v>
      </c>
      <c r="DK466">
        <v>-0.19522661999999999</v>
      </c>
      <c r="DL466">
        <v>-0.13095082</v>
      </c>
      <c r="DM466">
        <v>-6.0513240000000003E-2</v>
      </c>
      <c r="DN466">
        <v>0.50020885000000004</v>
      </c>
      <c r="DO466">
        <v>0.35778246000000002</v>
      </c>
      <c r="DP466">
        <v>-0.64273818000000005</v>
      </c>
      <c r="DQ466">
        <v>0.94671483000000001</v>
      </c>
      <c r="DR466">
        <v>-0.66113116000000005</v>
      </c>
      <c r="DS466">
        <v>7.7932630000000003E-2</v>
      </c>
      <c r="DT466">
        <v>-0.79014932000000004</v>
      </c>
      <c r="DU466">
        <v>1.3610861400000001</v>
      </c>
      <c r="DV466" s="10">
        <v>-0.64824150000000003</v>
      </c>
      <c r="DW466" s="8" t="s">
        <v>2544</v>
      </c>
      <c r="DX466" t="s">
        <v>2545</v>
      </c>
      <c r="DY466" s="10" t="s">
        <v>751</v>
      </c>
      <c r="DZ466" s="20">
        <v>36424</v>
      </c>
      <c r="EA466" s="21">
        <v>36491</v>
      </c>
      <c r="EB466" t="s">
        <v>2546</v>
      </c>
      <c r="EC466" s="22">
        <v>45467</v>
      </c>
      <c r="ED466" t="b">
        <f t="shared" si="22"/>
        <v>1</v>
      </c>
    </row>
    <row r="467" spans="1:134" x14ac:dyDescent="0.2">
      <c r="A467" s="8" t="s">
        <v>2547</v>
      </c>
      <c r="B467" s="8" t="s">
        <v>168</v>
      </c>
      <c r="C467" s="8" t="s">
        <v>275</v>
      </c>
      <c r="D467" s="2" t="s">
        <v>2548</v>
      </c>
      <c r="E467" s="4">
        <v>0.39692350312588898</v>
      </c>
      <c r="F467" s="28" t="b">
        <v>0</v>
      </c>
      <c r="G467" s="29">
        <f t="shared" si="23"/>
        <v>3.8194059193260022E-2</v>
      </c>
      <c r="H467" s="5" t="b">
        <f t="shared" si="21"/>
        <v>0</v>
      </c>
      <c r="I467" s="8">
        <v>54</v>
      </c>
      <c r="J467">
        <v>1</v>
      </c>
      <c r="K467">
        <v>30</v>
      </c>
      <c r="L467">
        <v>739</v>
      </c>
      <c r="M467">
        <v>6</v>
      </c>
      <c r="N467">
        <v>1</v>
      </c>
      <c r="O467">
        <v>41.370084896278001</v>
      </c>
      <c r="P467">
        <v>1</v>
      </c>
      <c r="Q467">
        <v>4</v>
      </c>
      <c r="R467">
        <v>4</v>
      </c>
      <c r="S467" s="10">
        <v>74.3</v>
      </c>
      <c r="T467" s="8">
        <v>7.1393012929740499E-2</v>
      </c>
      <c r="U467">
        <v>7.5957643648752104E-3</v>
      </c>
      <c r="V467">
        <v>0.38987547332752898</v>
      </c>
      <c r="W467">
        <v>-0.88516096253575305</v>
      </c>
      <c r="X467">
        <v>0.34522335867264098</v>
      </c>
      <c r="Y467">
        <v>-1.4044518876044501</v>
      </c>
      <c r="Z467">
        <v>-0.31327137380509601</v>
      </c>
      <c r="AA467">
        <v>-1.4107302381286499</v>
      </c>
      <c r="AB467">
        <v>0.68128349962791002</v>
      </c>
      <c r="AC467">
        <v>0.71996333890972197</v>
      </c>
      <c r="AD467" s="10">
        <v>-8.5768814828309101E-2</v>
      </c>
      <c r="AE467" s="8">
        <v>0</v>
      </c>
      <c r="AF467">
        <v>0</v>
      </c>
      <c r="AG467">
        <v>0</v>
      </c>
      <c r="AH467">
        <v>0</v>
      </c>
      <c r="AI467">
        <v>0</v>
      </c>
      <c r="AJ467">
        <v>0</v>
      </c>
      <c r="AK467">
        <v>1</v>
      </c>
      <c r="AL467">
        <v>0</v>
      </c>
      <c r="AM467">
        <v>0</v>
      </c>
      <c r="AN467">
        <v>0</v>
      </c>
      <c r="AO467">
        <v>0</v>
      </c>
      <c r="AP467">
        <v>0</v>
      </c>
      <c r="AQ467">
        <v>0</v>
      </c>
      <c r="AR467">
        <v>0</v>
      </c>
      <c r="AS467">
        <v>0</v>
      </c>
      <c r="AT467">
        <v>0</v>
      </c>
      <c r="AU467">
        <v>0</v>
      </c>
      <c r="AV467">
        <v>0</v>
      </c>
      <c r="AW467">
        <v>0</v>
      </c>
      <c r="AX467">
        <v>0</v>
      </c>
      <c r="AY467">
        <v>0</v>
      </c>
      <c r="AZ467">
        <v>1</v>
      </c>
      <c r="BA467">
        <v>1</v>
      </c>
      <c r="BB467">
        <v>0</v>
      </c>
      <c r="BC467">
        <v>0</v>
      </c>
      <c r="BD467">
        <v>1</v>
      </c>
      <c r="BE467">
        <v>1</v>
      </c>
      <c r="BF467">
        <v>0</v>
      </c>
      <c r="BG467">
        <v>0</v>
      </c>
      <c r="BH467">
        <v>1</v>
      </c>
      <c r="BI467">
        <v>0</v>
      </c>
      <c r="BJ467">
        <v>0</v>
      </c>
      <c r="BK467">
        <v>0</v>
      </c>
      <c r="BL467">
        <v>0</v>
      </c>
      <c r="BM467">
        <v>1</v>
      </c>
      <c r="BN467">
        <v>0</v>
      </c>
      <c r="BO467">
        <v>0</v>
      </c>
      <c r="BP467">
        <v>0</v>
      </c>
      <c r="BQ467">
        <v>0</v>
      </c>
      <c r="BR467">
        <v>1</v>
      </c>
      <c r="BS467">
        <v>0</v>
      </c>
      <c r="BT467" s="10">
        <v>0</v>
      </c>
      <c r="BU467">
        <v>-4.2648743800000002</v>
      </c>
      <c r="BV467">
        <v>0.17994256</v>
      </c>
      <c r="BW467">
        <v>2.5512239999999999E-2</v>
      </c>
      <c r="BX467">
        <v>1.7140852600000001</v>
      </c>
      <c r="BY467">
        <v>1.2451467300000001</v>
      </c>
      <c r="BZ467">
        <v>4.38303536</v>
      </c>
      <c r="CA467">
        <v>1.0542348399999999</v>
      </c>
      <c r="CB467">
        <v>2.36271349</v>
      </c>
      <c r="CC467">
        <v>0</v>
      </c>
      <c r="CD467">
        <v>1.26633956</v>
      </c>
      <c r="CE467">
        <v>1.2966537600000001</v>
      </c>
      <c r="CF467">
        <v>-0.34830556000000001</v>
      </c>
      <c r="CG467">
        <v>0.60595251999999999</v>
      </c>
      <c r="CH467">
        <v>-0.27080598</v>
      </c>
      <c r="CI467">
        <v>0.69837139000000004</v>
      </c>
      <c r="CJ467">
        <v>2.3914729999999999E-2</v>
      </c>
      <c r="CK467">
        <v>-0.35324707</v>
      </c>
      <c r="CL467">
        <v>-4.8291489999999999E-2</v>
      </c>
      <c r="CM467">
        <v>0.58076517999999999</v>
      </c>
      <c r="CN467">
        <v>0.72541518999999999</v>
      </c>
      <c r="CO467">
        <v>-0.20022939000000001</v>
      </c>
      <c r="CP467">
        <v>-0.43475793000000001</v>
      </c>
      <c r="CQ467">
        <v>0.34422587999999998</v>
      </c>
      <c r="CR467">
        <v>-0.48495226000000002</v>
      </c>
      <c r="CS467">
        <v>0.18250256000000001</v>
      </c>
      <c r="CT467">
        <v>-0.16623276000000001</v>
      </c>
      <c r="CU467">
        <v>-9.4743999999999995E-2</v>
      </c>
      <c r="CV467">
        <v>-1.1689752</v>
      </c>
      <c r="CW467">
        <v>-0.52188942000000005</v>
      </c>
      <c r="CX467">
        <v>0.65815442999999996</v>
      </c>
      <c r="CY467">
        <v>9.3649330000000003E-2</v>
      </c>
      <c r="CZ467">
        <v>-0.16819777</v>
      </c>
      <c r="DA467">
        <v>-0.25450494000000001</v>
      </c>
      <c r="DB467">
        <v>0.25513289</v>
      </c>
      <c r="DC467">
        <v>2.5920289999999999E-2</v>
      </c>
      <c r="DD467">
        <v>-2.5292350000000002E-2</v>
      </c>
      <c r="DE467">
        <v>0.26950531</v>
      </c>
      <c r="DF467">
        <v>-0.26887736000000001</v>
      </c>
      <c r="DG467">
        <v>0.1029841</v>
      </c>
      <c r="DH467">
        <v>-0.10235616</v>
      </c>
      <c r="DI467">
        <v>-0.19042195000000001</v>
      </c>
      <c r="DJ467">
        <v>7.7531719999999998E-2</v>
      </c>
      <c r="DK467">
        <v>-0.19522661999999999</v>
      </c>
      <c r="DL467">
        <v>-0.13095082</v>
      </c>
      <c r="DM467">
        <v>-6.0513240000000003E-2</v>
      </c>
      <c r="DN467">
        <v>0.50020885000000004</v>
      </c>
      <c r="DO467">
        <v>0.35778246000000002</v>
      </c>
      <c r="DP467">
        <v>-0.64273818000000005</v>
      </c>
      <c r="DQ467">
        <v>0.94671483000000001</v>
      </c>
      <c r="DR467">
        <v>-0.66113116000000005</v>
      </c>
      <c r="DS467">
        <v>7.7932630000000003E-2</v>
      </c>
      <c r="DT467">
        <v>-0.79014932000000004</v>
      </c>
      <c r="DU467">
        <v>1.3610861400000001</v>
      </c>
      <c r="DV467" s="10">
        <v>-0.64824150000000003</v>
      </c>
      <c r="DW467" s="8" t="s">
        <v>2549</v>
      </c>
      <c r="DX467" t="s">
        <v>2550</v>
      </c>
      <c r="DY467" s="10" t="s">
        <v>1478</v>
      </c>
      <c r="DZ467" s="20">
        <v>34926</v>
      </c>
      <c r="EA467" s="21">
        <v>36861</v>
      </c>
      <c r="EB467" t="s">
        <v>2551</v>
      </c>
      <c r="EC467" s="22">
        <v>44652</v>
      </c>
      <c r="ED467" t="b">
        <f t="shared" si="22"/>
        <v>1</v>
      </c>
    </row>
    <row r="468" spans="1:134" x14ac:dyDescent="0.2">
      <c r="A468" s="8" t="s">
        <v>2552</v>
      </c>
      <c r="B468" s="8" t="s">
        <v>168</v>
      </c>
      <c r="C468" s="8" t="s">
        <v>245</v>
      </c>
      <c r="D468" s="2" t="s">
        <v>2553</v>
      </c>
      <c r="E468" s="4">
        <v>0.67275236291769303</v>
      </c>
      <c r="F468" s="28" t="b">
        <v>1</v>
      </c>
      <c r="G468" s="29">
        <f t="shared" si="23"/>
        <v>9.2757321179111729E-2</v>
      </c>
      <c r="H468" s="5" t="b">
        <f t="shared" si="21"/>
        <v>0</v>
      </c>
      <c r="I468" s="8">
        <v>40</v>
      </c>
      <c r="J468">
        <v>0</v>
      </c>
      <c r="K468">
        <v>28</v>
      </c>
      <c r="L468">
        <v>1594</v>
      </c>
      <c r="M468">
        <v>4</v>
      </c>
      <c r="N468">
        <v>4</v>
      </c>
      <c r="O468">
        <v>76.376181458846702</v>
      </c>
      <c r="P468">
        <v>5</v>
      </c>
      <c r="Q468">
        <v>3</v>
      </c>
      <c r="R468">
        <v>3</v>
      </c>
      <c r="S468" s="10">
        <v>70.400000000000006</v>
      </c>
      <c r="T468" s="8">
        <v>-1.2437414357759999</v>
      </c>
      <c r="U468">
        <v>-1.00517281761849</v>
      </c>
      <c r="V468">
        <v>0.13146588040124599</v>
      </c>
      <c r="W468">
        <v>0.111556592291449</v>
      </c>
      <c r="X468">
        <v>-0.29113306284374801</v>
      </c>
      <c r="Y468">
        <v>0.68524713920936597</v>
      </c>
      <c r="Z468">
        <v>0.89131275384758801</v>
      </c>
      <c r="AA468">
        <v>1.4284752725705201</v>
      </c>
      <c r="AB468">
        <v>-4.5418899975194001E-2</v>
      </c>
      <c r="AC468">
        <v>1.7560081436822399E-2</v>
      </c>
      <c r="AD468" s="10">
        <v>-0.927274167860757</v>
      </c>
      <c r="AE468" s="8">
        <v>0</v>
      </c>
      <c r="AF468">
        <v>0</v>
      </c>
      <c r="AG468">
        <v>0</v>
      </c>
      <c r="AH468">
        <v>0</v>
      </c>
      <c r="AI468">
        <v>0</v>
      </c>
      <c r="AJ468">
        <v>1</v>
      </c>
      <c r="AK468">
        <v>0</v>
      </c>
      <c r="AL468">
        <v>0</v>
      </c>
      <c r="AM468">
        <v>0</v>
      </c>
      <c r="AN468">
        <v>0</v>
      </c>
      <c r="AO468">
        <v>0</v>
      </c>
      <c r="AP468">
        <v>0</v>
      </c>
      <c r="AQ468">
        <v>0</v>
      </c>
      <c r="AR468">
        <v>0</v>
      </c>
      <c r="AS468">
        <v>0</v>
      </c>
      <c r="AT468">
        <v>0</v>
      </c>
      <c r="AU468">
        <v>0</v>
      </c>
      <c r="AV468">
        <v>0</v>
      </c>
      <c r="AW468">
        <v>0</v>
      </c>
      <c r="AX468">
        <v>0</v>
      </c>
      <c r="AY468">
        <v>1</v>
      </c>
      <c r="AZ468">
        <v>0</v>
      </c>
      <c r="BA468">
        <v>0</v>
      </c>
      <c r="BB468">
        <v>1</v>
      </c>
      <c r="BC468">
        <v>0</v>
      </c>
      <c r="BD468">
        <v>1</v>
      </c>
      <c r="BE468">
        <v>1</v>
      </c>
      <c r="BF468">
        <v>0</v>
      </c>
      <c r="BG468">
        <v>0</v>
      </c>
      <c r="BH468">
        <v>0</v>
      </c>
      <c r="BI468">
        <v>1</v>
      </c>
      <c r="BJ468">
        <v>0</v>
      </c>
      <c r="BK468">
        <v>0</v>
      </c>
      <c r="BL468">
        <v>0</v>
      </c>
      <c r="BM468">
        <v>0</v>
      </c>
      <c r="BN468">
        <v>1</v>
      </c>
      <c r="BO468">
        <v>0</v>
      </c>
      <c r="BP468">
        <v>0</v>
      </c>
      <c r="BQ468">
        <v>0</v>
      </c>
      <c r="BR468">
        <v>0</v>
      </c>
      <c r="BS468">
        <v>1</v>
      </c>
      <c r="BT468" s="10">
        <v>0</v>
      </c>
      <c r="BU468">
        <v>-4.2648743800000002</v>
      </c>
      <c r="BV468">
        <v>0.17994256</v>
      </c>
      <c r="BW468">
        <v>2.5512239999999999E-2</v>
      </c>
      <c r="BX468">
        <v>1.7140852600000001</v>
      </c>
      <c r="BY468">
        <v>1.2451467300000001</v>
      </c>
      <c r="BZ468">
        <v>4.38303536</v>
      </c>
      <c r="CA468">
        <v>1.0542348399999999</v>
      </c>
      <c r="CB468">
        <v>2.36271349</v>
      </c>
      <c r="CC468">
        <v>0</v>
      </c>
      <c r="CD468">
        <v>1.26633956</v>
      </c>
      <c r="CE468">
        <v>1.2966537600000001</v>
      </c>
      <c r="CF468">
        <v>-0.34830556000000001</v>
      </c>
      <c r="CG468">
        <v>0.60595251999999999</v>
      </c>
      <c r="CH468">
        <v>-0.27080598</v>
      </c>
      <c r="CI468">
        <v>0.69837139000000004</v>
      </c>
      <c r="CJ468">
        <v>2.3914729999999999E-2</v>
      </c>
      <c r="CK468">
        <v>-0.35324707</v>
      </c>
      <c r="CL468">
        <v>-4.8291489999999999E-2</v>
      </c>
      <c r="CM468">
        <v>0.58076517999999999</v>
      </c>
      <c r="CN468">
        <v>0.72541518999999999</v>
      </c>
      <c r="CO468">
        <v>-0.20022939000000001</v>
      </c>
      <c r="CP468">
        <v>-0.43475793000000001</v>
      </c>
      <c r="CQ468">
        <v>0.34422587999999998</v>
      </c>
      <c r="CR468">
        <v>-0.48495226000000002</v>
      </c>
      <c r="CS468">
        <v>0.18250256000000001</v>
      </c>
      <c r="CT468">
        <v>-0.16623276000000001</v>
      </c>
      <c r="CU468">
        <v>-9.4743999999999995E-2</v>
      </c>
      <c r="CV468">
        <v>-1.1689752</v>
      </c>
      <c r="CW468">
        <v>-0.52188942000000005</v>
      </c>
      <c r="CX468">
        <v>0.65815442999999996</v>
      </c>
      <c r="CY468">
        <v>9.3649330000000003E-2</v>
      </c>
      <c r="CZ468">
        <v>-0.16819777</v>
      </c>
      <c r="DA468">
        <v>-0.25450494000000001</v>
      </c>
      <c r="DB468">
        <v>0.25513289</v>
      </c>
      <c r="DC468">
        <v>2.5920289999999999E-2</v>
      </c>
      <c r="DD468">
        <v>-2.5292350000000002E-2</v>
      </c>
      <c r="DE468">
        <v>0.26950531</v>
      </c>
      <c r="DF468">
        <v>-0.26887736000000001</v>
      </c>
      <c r="DG468">
        <v>0.1029841</v>
      </c>
      <c r="DH468">
        <v>-0.10235616</v>
      </c>
      <c r="DI468">
        <v>-0.19042195000000001</v>
      </c>
      <c r="DJ468">
        <v>7.7531719999999998E-2</v>
      </c>
      <c r="DK468">
        <v>-0.19522661999999999</v>
      </c>
      <c r="DL468">
        <v>-0.13095082</v>
      </c>
      <c r="DM468">
        <v>-6.0513240000000003E-2</v>
      </c>
      <c r="DN468">
        <v>0.50020885000000004</v>
      </c>
      <c r="DO468">
        <v>0.35778246000000002</v>
      </c>
      <c r="DP468">
        <v>-0.64273818000000005</v>
      </c>
      <c r="DQ468">
        <v>0.94671483000000001</v>
      </c>
      <c r="DR468">
        <v>-0.66113116000000005</v>
      </c>
      <c r="DS468">
        <v>7.7932630000000003E-2</v>
      </c>
      <c r="DT468">
        <v>-0.79014932000000004</v>
      </c>
      <c r="DU468">
        <v>1.3610861400000001</v>
      </c>
      <c r="DV468" s="10">
        <v>-0.64824150000000003</v>
      </c>
      <c r="DW468" s="8" t="s">
        <v>2554</v>
      </c>
      <c r="DX468" t="s">
        <v>2555</v>
      </c>
      <c r="DY468" s="10" t="s">
        <v>641</v>
      </c>
      <c r="DZ468" s="20">
        <v>35265</v>
      </c>
      <c r="EA468" s="21">
        <v>40000</v>
      </c>
      <c r="EB468" t="s">
        <v>2556</v>
      </c>
      <c r="EC468" s="22">
        <v>45443</v>
      </c>
      <c r="ED468" t="b">
        <f t="shared" si="22"/>
        <v>0</v>
      </c>
    </row>
    <row r="469" spans="1:134" x14ac:dyDescent="0.2">
      <c r="A469" s="8" t="s">
        <v>1303</v>
      </c>
      <c r="B469" s="8" t="s">
        <v>168</v>
      </c>
      <c r="C469" s="8" t="s">
        <v>154</v>
      </c>
      <c r="D469" s="2" t="s">
        <v>2557</v>
      </c>
      <c r="E469" s="4">
        <v>0.456027846749465</v>
      </c>
      <c r="F469" s="28" t="b">
        <v>0</v>
      </c>
      <c r="G469" s="29">
        <f t="shared" si="23"/>
        <v>1.1997218776055625E-2</v>
      </c>
      <c r="H469" s="5" t="b">
        <f t="shared" si="21"/>
        <v>0</v>
      </c>
      <c r="I469" s="8">
        <v>51</v>
      </c>
      <c r="J469">
        <v>2</v>
      </c>
      <c r="K469">
        <v>26</v>
      </c>
      <c r="L469">
        <v>1285</v>
      </c>
      <c r="M469">
        <v>6</v>
      </c>
      <c r="N469">
        <v>4</v>
      </c>
      <c r="O469">
        <v>31.347256708066102</v>
      </c>
      <c r="P469">
        <v>3</v>
      </c>
      <c r="Q469">
        <v>1</v>
      </c>
      <c r="R469">
        <v>5</v>
      </c>
      <c r="S469" s="10">
        <v>67.599999999999994</v>
      </c>
      <c r="T469" s="8">
        <v>-0.21042151179292001</v>
      </c>
      <c r="U469">
        <v>1.0203643463482399</v>
      </c>
      <c r="V469">
        <v>-0.126943712525036</v>
      </c>
      <c r="W469">
        <v>-0.24866062927768001</v>
      </c>
      <c r="X469">
        <v>0.34522335867264098</v>
      </c>
      <c r="Y469">
        <v>0.68524713920936597</v>
      </c>
      <c r="Z469">
        <v>-0.65816386212153699</v>
      </c>
      <c r="AA469">
        <v>8.8725172209350497E-3</v>
      </c>
      <c r="AB469">
        <v>-1.4988236991813999</v>
      </c>
      <c r="AC469">
        <v>1.42236659638262</v>
      </c>
      <c r="AD469" s="10">
        <v>-1.5314318572173899</v>
      </c>
      <c r="AE469" s="8">
        <v>1</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1</v>
      </c>
      <c r="BA469">
        <v>0</v>
      </c>
      <c r="BB469">
        <v>1</v>
      </c>
      <c r="BC469">
        <v>0</v>
      </c>
      <c r="BD469">
        <v>1</v>
      </c>
      <c r="BE469">
        <v>0</v>
      </c>
      <c r="BF469">
        <v>1</v>
      </c>
      <c r="BG469">
        <v>0</v>
      </c>
      <c r="BH469">
        <v>1</v>
      </c>
      <c r="BI469">
        <v>0</v>
      </c>
      <c r="BJ469">
        <v>0</v>
      </c>
      <c r="BK469">
        <v>0</v>
      </c>
      <c r="BL469">
        <v>0</v>
      </c>
      <c r="BM469">
        <v>0</v>
      </c>
      <c r="BN469">
        <v>0</v>
      </c>
      <c r="BO469">
        <v>0</v>
      </c>
      <c r="BP469">
        <v>1</v>
      </c>
      <c r="BQ469">
        <v>0</v>
      </c>
      <c r="BR469">
        <v>0</v>
      </c>
      <c r="BS469">
        <v>0</v>
      </c>
      <c r="BT469" s="10">
        <v>1</v>
      </c>
      <c r="BU469">
        <v>-4.2648743800000002</v>
      </c>
      <c r="BV469">
        <v>0.17994256</v>
      </c>
      <c r="BW469">
        <v>2.5512239999999999E-2</v>
      </c>
      <c r="BX469">
        <v>1.7140852600000001</v>
      </c>
      <c r="BY469">
        <v>1.2451467300000001</v>
      </c>
      <c r="BZ469">
        <v>4.38303536</v>
      </c>
      <c r="CA469">
        <v>1.0542348399999999</v>
      </c>
      <c r="CB469">
        <v>2.36271349</v>
      </c>
      <c r="CC469">
        <v>0</v>
      </c>
      <c r="CD469">
        <v>1.26633956</v>
      </c>
      <c r="CE469">
        <v>1.2966537600000001</v>
      </c>
      <c r="CF469">
        <v>-0.34830556000000001</v>
      </c>
      <c r="CG469">
        <v>0.60595251999999999</v>
      </c>
      <c r="CH469">
        <v>-0.27080598</v>
      </c>
      <c r="CI469">
        <v>0.69837139000000004</v>
      </c>
      <c r="CJ469">
        <v>2.3914729999999999E-2</v>
      </c>
      <c r="CK469">
        <v>-0.35324707</v>
      </c>
      <c r="CL469">
        <v>-4.8291489999999999E-2</v>
      </c>
      <c r="CM469">
        <v>0.58076517999999999</v>
      </c>
      <c r="CN469">
        <v>0.72541518999999999</v>
      </c>
      <c r="CO469">
        <v>-0.20022939000000001</v>
      </c>
      <c r="CP469">
        <v>-0.43475793000000001</v>
      </c>
      <c r="CQ469">
        <v>0.34422587999999998</v>
      </c>
      <c r="CR469">
        <v>-0.48495226000000002</v>
      </c>
      <c r="CS469">
        <v>0.18250256000000001</v>
      </c>
      <c r="CT469">
        <v>-0.16623276000000001</v>
      </c>
      <c r="CU469">
        <v>-9.4743999999999995E-2</v>
      </c>
      <c r="CV469">
        <v>-1.1689752</v>
      </c>
      <c r="CW469">
        <v>-0.52188942000000005</v>
      </c>
      <c r="CX469">
        <v>0.65815442999999996</v>
      </c>
      <c r="CY469">
        <v>9.3649330000000003E-2</v>
      </c>
      <c r="CZ469">
        <v>-0.16819777</v>
      </c>
      <c r="DA469">
        <v>-0.25450494000000001</v>
      </c>
      <c r="DB469">
        <v>0.25513289</v>
      </c>
      <c r="DC469">
        <v>2.5920289999999999E-2</v>
      </c>
      <c r="DD469">
        <v>-2.5292350000000002E-2</v>
      </c>
      <c r="DE469">
        <v>0.26950531</v>
      </c>
      <c r="DF469">
        <v>-0.26887736000000001</v>
      </c>
      <c r="DG469">
        <v>0.1029841</v>
      </c>
      <c r="DH469">
        <v>-0.10235616</v>
      </c>
      <c r="DI469">
        <v>-0.19042195000000001</v>
      </c>
      <c r="DJ469">
        <v>7.7531719999999998E-2</v>
      </c>
      <c r="DK469">
        <v>-0.19522661999999999</v>
      </c>
      <c r="DL469">
        <v>-0.13095082</v>
      </c>
      <c r="DM469">
        <v>-6.0513240000000003E-2</v>
      </c>
      <c r="DN469">
        <v>0.50020885000000004</v>
      </c>
      <c r="DO469">
        <v>0.35778246000000002</v>
      </c>
      <c r="DP469">
        <v>-0.64273818000000005</v>
      </c>
      <c r="DQ469">
        <v>0.94671483000000001</v>
      </c>
      <c r="DR469">
        <v>-0.66113116000000005</v>
      </c>
      <c r="DS469">
        <v>7.7932630000000003E-2</v>
      </c>
      <c r="DT469">
        <v>-0.79014932000000004</v>
      </c>
      <c r="DU469">
        <v>1.3610861400000001</v>
      </c>
      <c r="DV469" s="10">
        <v>-0.64824150000000003</v>
      </c>
      <c r="DW469" s="8" t="s">
        <v>2558</v>
      </c>
      <c r="DX469" t="s">
        <v>2559</v>
      </c>
      <c r="DY469" s="10" t="s">
        <v>917</v>
      </c>
      <c r="DZ469" s="20">
        <v>38026</v>
      </c>
      <c r="EA469" s="21">
        <v>39606</v>
      </c>
      <c r="EB469" t="s">
        <v>2560</v>
      </c>
      <c r="EC469" s="22">
        <v>45169</v>
      </c>
      <c r="ED469" t="b">
        <f t="shared" si="22"/>
        <v>1</v>
      </c>
    </row>
    <row r="470" spans="1:134" x14ac:dyDescent="0.2">
      <c r="A470" s="8" t="s">
        <v>2561</v>
      </c>
      <c r="B470" s="8" t="s">
        <v>127</v>
      </c>
      <c r="C470" s="8" t="s">
        <v>154</v>
      </c>
      <c r="D470" s="2" t="s">
        <v>2562</v>
      </c>
      <c r="E470" s="4">
        <v>0.408795502945145</v>
      </c>
      <c r="F470" s="28" t="b">
        <v>0</v>
      </c>
      <c r="G470" s="29">
        <f t="shared" si="23"/>
        <v>0.66477721929471978</v>
      </c>
      <c r="H470" s="5" t="b">
        <f t="shared" si="21"/>
        <v>1</v>
      </c>
      <c r="I470" s="8">
        <v>68</v>
      </c>
      <c r="J470">
        <v>1</v>
      </c>
      <c r="K470">
        <v>30</v>
      </c>
      <c r="L470">
        <v>853</v>
      </c>
      <c r="M470">
        <v>9</v>
      </c>
      <c r="N470">
        <v>1</v>
      </c>
      <c r="O470">
        <v>67.089418139239299</v>
      </c>
      <c r="P470">
        <v>3</v>
      </c>
      <c r="Q470">
        <v>3</v>
      </c>
      <c r="R470">
        <v>3</v>
      </c>
      <c r="S470" s="10">
        <v>74.400000000000006</v>
      </c>
      <c r="T470" s="8">
        <v>1.3865274616354899</v>
      </c>
      <c r="U470">
        <v>7.5957643648752104E-3</v>
      </c>
      <c r="V470">
        <v>0.38987547332752898</v>
      </c>
      <c r="W470">
        <v>-0.75226528855879204</v>
      </c>
      <c r="X470">
        <v>1.2997579909472201</v>
      </c>
      <c r="Y470">
        <v>-1.4044518876044501</v>
      </c>
      <c r="Z470">
        <v>0.571748769554979</v>
      </c>
      <c r="AA470">
        <v>8.8725172209350497E-3</v>
      </c>
      <c r="AB470">
        <v>-4.5418899975194001E-2</v>
      </c>
      <c r="AC470">
        <v>1.7560081436822399E-2</v>
      </c>
      <c r="AD470" s="10">
        <v>-6.4191754494141801E-2</v>
      </c>
      <c r="AE470" s="8">
        <v>0</v>
      </c>
      <c r="AF470">
        <v>0</v>
      </c>
      <c r="AG470">
        <v>0</v>
      </c>
      <c r="AH470">
        <v>0</v>
      </c>
      <c r="AI470">
        <v>0</v>
      </c>
      <c r="AJ470">
        <v>0</v>
      </c>
      <c r="AK470">
        <v>0</v>
      </c>
      <c r="AL470">
        <v>0</v>
      </c>
      <c r="AM470">
        <v>0</v>
      </c>
      <c r="AN470">
        <v>0</v>
      </c>
      <c r="AO470">
        <v>0</v>
      </c>
      <c r="AP470">
        <v>0</v>
      </c>
      <c r="AQ470">
        <v>0</v>
      </c>
      <c r="AR470">
        <v>0</v>
      </c>
      <c r="AS470">
        <v>1</v>
      </c>
      <c r="AT470">
        <v>0</v>
      </c>
      <c r="AU470">
        <v>0</v>
      </c>
      <c r="AV470">
        <v>0</v>
      </c>
      <c r="AW470">
        <v>0</v>
      </c>
      <c r="AX470">
        <v>0</v>
      </c>
      <c r="AY470">
        <v>1</v>
      </c>
      <c r="AZ470">
        <v>0</v>
      </c>
      <c r="BA470">
        <v>1</v>
      </c>
      <c r="BB470">
        <v>0</v>
      </c>
      <c r="BC470">
        <v>0</v>
      </c>
      <c r="BD470">
        <v>1</v>
      </c>
      <c r="BE470">
        <v>0</v>
      </c>
      <c r="BF470">
        <v>1</v>
      </c>
      <c r="BG470">
        <v>1</v>
      </c>
      <c r="BH470">
        <v>0</v>
      </c>
      <c r="BI470">
        <v>0</v>
      </c>
      <c r="BJ470">
        <v>0</v>
      </c>
      <c r="BK470">
        <v>0</v>
      </c>
      <c r="BL470">
        <v>0</v>
      </c>
      <c r="BM470">
        <v>0</v>
      </c>
      <c r="BN470">
        <v>0</v>
      </c>
      <c r="BO470">
        <v>1</v>
      </c>
      <c r="BP470">
        <v>0</v>
      </c>
      <c r="BQ470">
        <v>0</v>
      </c>
      <c r="BR470">
        <v>0</v>
      </c>
      <c r="BS470">
        <v>0</v>
      </c>
      <c r="BT470" s="10">
        <v>1</v>
      </c>
      <c r="BU470">
        <v>-4.2648743800000002</v>
      </c>
      <c r="BV470">
        <v>0.17994256</v>
      </c>
      <c r="BW470">
        <v>2.5512239999999999E-2</v>
      </c>
      <c r="BX470">
        <v>1.7140852600000001</v>
      </c>
      <c r="BY470">
        <v>1.2451467300000001</v>
      </c>
      <c r="BZ470">
        <v>4.38303536</v>
      </c>
      <c r="CA470">
        <v>1.0542348399999999</v>
      </c>
      <c r="CB470">
        <v>2.36271349</v>
      </c>
      <c r="CC470">
        <v>0</v>
      </c>
      <c r="CD470">
        <v>1.26633956</v>
      </c>
      <c r="CE470">
        <v>1.2966537600000001</v>
      </c>
      <c r="CF470">
        <v>-0.34830556000000001</v>
      </c>
      <c r="CG470">
        <v>0.60595251999999999</v>
      </c>
      <c r="CH470">
        <v>-0.27080598</v>
      </c>
      <c r="CI470">
        <v>0.69837139000000004</v>
      </c>
      <c r="CJ470">
        <v>2.3914729999999999E-2</v>
      </c>
      <c r="CK470">
        <v>-0.35324707</v>
      </c>
      <c r="CL470">
        <v>-4.8291489999999999E-2</v>
      </c>
      <c r="CM470">
        <v>0.58076517999999999</v>
      </c>
      <c r="CN470">
        <v>0.72541518999999999</v>
      </c>
      <c r="CO470">
        <v>-0.20022939000000001</v>
      </c>
      <c r="CP470">
        <v>-0.43475793000000001</v>
      </c>
      <c r="CQ470">
        <v>0.34422587999999998</v>
      </c>
      <c r="CR470">
        <v>-0.48495226000000002</v>
      </c>
      <c r="CS470">
        <v>0.18250256000000001</v>
      </c>
      <c r="CT470">
        <v>-0.16623276000000001</v>
      </c>
      <c r="CU470">
        <v>-9.4743999999999995E-2</v>
      </c>
      <c r="CV470">
        <v>-1.1689752</v>
      </c>
      <c r="CW470">
        <v>-0.52188942000000005</v>
      </c>
      <c r="CX470">
        <v>0.65815442999999996</v>
      </c>
      <c r="CY470">
        <v>9.3649330000000003E-2</v>
      </c>
      <c r="CZ470">
        <v>-0.16819777</v>
      </c>
      <c r="DA470">
        <v>-0.25450494000000001</v>
      </c>
      <c r="DB470">
        <v>0.25513289</v>
      </c>
      <c r="DC470">
        <v>2.5920289999999999E-2</v>
      </c>
      <c r="DD470">
        <v>-2.5292350000000002E-2</v>
      </c>
      <c r="DE470">
        <v>0.26950531</v>
      </c>
      <c r="DF470">
        <v>-0.26887736000000001</v>
      </c>
      <c r="DG470">
        <v>0.1029841</v>
      </c>
      <c r="DH470">
        <v>-0.10235616</v>
      </c>
      <c r="DI470">
        <v>-0.19042195000000001</v>
      </c>
      <c r="DJ470">
        <v>7.7531719999999998E-2</v>
      </c>
      <c r="DK470">
        <v>-0.19522661999999999</v>
      </c>
      <c r="DL470">
        <v>-0.13095082</v>
      </c>
      <c r="DM470">
        <v>-6.0513240000000003E-2</v>
      </c>
      <c r="DN470">
        <v>0.50020885000000004</v>
      </c>
      <c r="DO470">
        <v>0.35778246000000002</v>
      </c>
      <c r="DP470">
        <v>-0.64273818000000005</v>
      </c>
      <c r="DQ470">
        <v>0.94671483000000001</v>
      </c>
      <c r="DR470">
        <v>-0.66113116000000005</v>
      </c>
      <c r="DS470">
        <v>7.7932630000000003E-2</v>
      </c>
      <c r="DT470">
        <v>-0.79014932000000004</v>
      </c>
      <c r="DU470">
        <v>1.3610861400000001</v>
      </c>
      <c r="DV470" s="10">
        <v>-0.64824150000000003</v>
      </c>
      <c r="DW470" s="8" t="s">
        <v>2563</v>
      </c>
      <c r="DX470" t="s">
        <v>2564</v>
      </c>
      <c r="DY470" s="10" t="s">
        <v>379</v>
      </c>
      <c r="DZ470" s="20">
        <v>36451</v>
      </c>
      <c r="EA470" s="21">
        <v>36864</v>
      </c>
      <c r="EB470" t="s">
        <v>2565</v>
      </c>
      <c r="EC470" s="22">
        <v>43983</v>
      </c>
      <c r="ED470" t="b">
        <f t="shared" si="22"/>
        <v>0</v>
      </c>
    </row>
    <row r="471" spans="1:134" x14ac:dyDescent="0.2">
      <c r="A471" s="8" t="s">
        <v>2566</v>
      </c>
      <c r="B471" s="8" t="s">
        <v>127</v>
      </c>
      <c r="C471" s="8" t="s">
        <v>147</v>
      </c>
      <c r="D471" s="2" t="s">
        <v>2567</v>
      </c>
      <c r="E471" s="4">
        <v>0.64150348652214895</v>
      </c>
      <c r="F471" s="28" t="b">
        <v>1</v>
      </c>
      <c r="G471" s="29">
        <f t="shared" si="23"/>
        <v>0.99906408790903267</v>
      </c>
      <c r="H471" s="5" t="b">
        <f t="shared" si="21"/>
        <v>1</v>
      </c>
      <c r="I471" s="8">
        <v>66</v>
      </c>
      <c r="J471">
        <v>2</v>
      </c>
      <c r="K471">
        <v>24</v>
      </c>
      <c r="L471">
        <v>1932</v>
      </c>
      <c r="M471">
        <v>7</v>
      </c>
      <c r="N471">
        <v>4</v>
      </c>
      <c r="O471">
        <v>79.085076594407994</v>
      </c>
      <c r="P471">
        <v>4</v>
      </c>
      <c r="Q471">
        <v>5</v>
      </c>
      <c r="R471">
        <v>4</v>
      </c>
      <c r="S471" s="10">
        <v>77.599999999999994</v>
      </c>
      <c r="T471" s="8">
        <v>1.19865111182038</v>
      </c>
      <c r="U471">
        <v>1.0203643463482399</v>
      </c>
      <c r="V471">
        <v>-0.38535330545132002</v>
      </c>
      <c r="W471">
        <v>0.50558060811787497</v>
      </c>
      <c r="X471">
        <v>0.66340156943083595</v>
      </c>
      <c r="Y471">
        <v>0.68524713920936597</v>
      </c>
      <c r="Z471">
        <v>0.98452771935910699</v>
      </c>
      <c r="AA471">
        <v>0.71867389489572897</v>
      </c>
      <c r="AB471">
        <v>1.4079858992310099</v>
      </c>
      <c r="AC471">
        <v>0.71996333890972197</v>
      </c>
      <c r="AD471" s="10">
        <v>0.62627417619914705</v>
      </c>
      <c r="AE471" s="8">
        <v>0</v>
      </c>
      <c r="AF471">
        <v>0</v>
      </c>
      <c r="AG471">
        <v>0</v>
      </c>
      <c r="AH471">
        <v>0</v>
      </c>
      <c r="AI471">
        <v>0</v>
      </c>
      <c r="AJ471">
        <v>0</v>
      </c>
      <c r="AK471">
        <v>0</v>
      </c>
      <c r="AL471">
        <v>0</v>
      </c>
      <c r="AM471">
        <v>0</v>
      </c>
      <c r="AN471">
        <v>0</v>
      </c>
      <c r="AO471">
        <v>0</v>
      </c>
      <c r="AP471">
        <v>0</v>
      </c>
      <c r="AQ471">
        <v>0</v>
      </c>
      <c r="AR471">
        <v>0</v>
      </c>
      <c r="AS471">
        <v>1</v>
      </c>
      <c r="AT471">
        <v>0</v>
      </c>
      <c r="AU471">
        <v>0</v>
      </c>
      <c r="AV471">
        <v>0</v>
      </c>
      <c r="AW471">
        <v>0</v>
      </c>
      <c r="AX471">
        <v>0</v>
      </c>
      <c r="AY471">
        <v>0</v>
      </c>
      <c r="AZ471">
        <v>1</v>
      </c>
      <c r="BA471">
        <v>1</v>
      </c>
      <c r="BB471">
        <v>0</v>
      </c>
      <c r="BC471">
        <v>1</v>
      </c>
      <c r="BD471">
        <v>0</v>
      </c>
      <c r="BE471">
        <v>0</v>
      </c>
      <c r="BF471">
        <v>1</v>
      </c>
      <c r="BG471">
        <v>0</v>
      </c>
      <c r="BH471">
        <v>0</v>
      </c>
      <c r="BI471">
        <v>0</v>
      </c>
      <c r="BJ471">
        <v>0</v>
      </c>
      <c r="BK471">
        <v>0</v>
      </c>
      <c r="BL471">
        <v>1</v>
      </c>
      <c r="BM471">
        <v>1</v>
      </c>
      <c r="BN471">
        <v>0</v>
      </c>
      <c r="BO471">
        <v>0</v>
      </c>
      <c r="BP471">
        <v>0</v>
      </c>
      <c r="BQ471">
        <v>0</v>
      </c>
      <c r="BR471">
        <v>0</v>
      </c>
      <c r="BS471">
        <v>1</v>
      </c>
      <c r="BT471" s="10">
        <v>0</v>
      </c>
      <c r="BU471">
        <v>-4.2648743800000002</v>
      </c>
      <c r="BV471">
        <v>0.17994256</v>
      </c>
      <c r="BW471">
        <v>2.5512239999999999E-2</v>
      </c>
      <c r="BX471">
        <v>1.7140852600000001</v>
      </c>
      <c r="BY471">
        <v>1.2451467300000001</v>
      </c>
      <c r="BZ471">
        <v>4.38303536</v>
      </c>
      <c r="CA471">
        <v>1.0542348399999999</v>
      </c>
      <c r="CB471">
        <v>2.36271349</v>
      </c>
      <c r="CC471">
        <v>0</v>
      </c>
      <c r="CD471">
        <v>1.26633956</v>
      </c>
      <c r="CE471">
        <v>1.2966537600000001</v>
      </c>
      <c r="CF471">
        <v>-0.34830556000000001</v>
      </c>
      <c r="CG471">
        <v>0.60595251999999999</v>
      </c>
      <c r="CH471">
        <v>-0.27080598</v>
      </c>
      <c r="CI471">
        <v>0.69837139000000004</v>
      </c>
      <c r="CJ471">
        <v>2.3914729999999999E-2</v>
      </c>
      <c r="CK471">
        <v>-0.35324707</v>
      </c>
      <c r="CL471">
        <v>-4.8291489999999999E-2</v>
      </c>
      <c r="CM471">
        <v>0.58076517999999999</v>
      </c>
      <c r="CN471">
        <v>0.72541518999999999</v>
      </c>
      <c r="CO471">
        <v>-0.20022939000000001</v>
      </c>
      <c r="CP471">
        <v>-0.43475793000000001</v>
      </c>
      <c r="CQ471">
        <v>0.34422587999999998</v>
      </c>
      <c r="CR471">
        <v>-0.48495226000000002</v>
      </c>
      <c r="CS471">
        <v>0.18250256000000001</v>
      </c>
      <c r="CT471">
        <v>-0.16623276000000001</v>
      </c>
      <c r="CU471">
        <v>-9.4743999999999995E-2</v>
      </c>
      <c r="CV471">
        <v>-1.1689752</v>
      </c>
      <c r="CW471">
        <v>-0.52188942000000005</v>
      </c>
      <c r="CX471">
        <v>0.65815442999999996</v>
      </c>
      <c r="CY471">
        <v>9.3649330000000003E-2</v>
      </c>
      <c r="CZ471">
        <v>-0.16819777</v>
      </c>
      <c r="DA471">
        <v>-0.25450494000000001</v>
      </c>
      <c r="DB471">
        <v>0.25513289</v>
      </c>
      <c r="DC471">
        <v>2.5920289999999999E-2</v>
      </c>
      <c r="DD471">
        <v>-2.5292350000000002E-2</v>
      </c>
      <c r="DE471">
        <v>0.26950531</v>
      </c>
      <c r="DF471">
        <v>-0.26887736000000001</v>
      </c>
      <c r="DG471">
        <v>0.1029841</v>
      </c>
      <c r="DH471">
        <v>-0.10235616</v>
      </c>
      <c r="DI471">
        <v>-0.19042195000000001</v>
      </c>
      <c r="DJ471">
        <v>7.7531719999999998E-2</v>
      </c>
      <c r="DK471">
        <v>-0.19522661999999999</v>
      </c>
      <c r="DL471">
        <v>-0.13095082</v>
      </c>
      <c r="DM471">
        <v>-6.0513240000000003E-2</v>
      </c>
      <c r="DN471">
        <v>0.50020885000000004</v>
      </c>
      <c r="DO471">
        <v>0.35778246000000002</v>
      </c>
      <c r="DP471">
        <v>-0.64273818000000005</v>
      </c>
      <c r="DQ471">
        <v>0.94671483000000001</v>
      </c>
      <c r="DR471">
        <v>-0.66113116000000005</v>
      </c>
      <c r="DS471">
        <v>7.7932630000000003E-2</v>
      </c>
      <c r="DT471">
        <v>-0.79014932000000004</v>
      </c>
      <c r="DU471">
        <v>1.3610861400000001</v>
      </c>
      <c r="DV471" s="10">
        <v>-0.64824150000000003</v>
      </c>
      <c r="DW471" s="8" t="s">
        <v>2568</v>
      </c>
      <c r="DX471" t="s">
        <v>2569</v>
      </c>
      <c r="DY471" s="10" t="s">
        <v>2204</v>
      </c>
      <c r="DZ471" s="20">
        <v>36692</v>
      </c>
      <c r="EA471" s="21">
        <v>37277</v>
      </c>
      <c r="EB471" t="s">
        <v>2570</v>
      </c>
      <c r="EC471" s="22">
        <v>45152</v>
      </c>
      <c r="ED471" t="b">
        <f t="shared" si="22"/>
        <v>1</v>
      </c>
    </row>
    <row r="472" spans="1:134" x14ac:dyDescent="0.2">
      <c r="A472" s="8" t="s">
        <v>2571</v>
      </c>
      <c r="B472" s="8" t="s">
        <v>127</v>
      </c>
      <c r="C472" s="8" t="s">
        <v>363</v>
      </c>
      <c r="D472" s="2" t="s">
        <v>2572</v>
      </c>
      <c r="E472" s="4">
        <v>0.523375946792626</v>
      </c>
      <c r="F472" s="28" t="b">
        <v>0</v>
      </c>
      <c r="G472" s="29">
        <f t="shared" si="23"/>
        <v>0.93111337759122237</v>
      </c>
      <c r="H472" s="5" t="b">
        <f t="shared" si="21"/>
        <v>1</v>
      </c>
      <c r="I472" s="8">
        <v>60</v>
      </c>
      <c r="J472">
        <v>1</v>
      </c>
      <c r="K472">
        <v>17</v>
      </c>
      <c r="L472">
        <v>2112</v>
      </c>
      <c r="M472">
        <v>7</v>
      </c>
      <c r="N472">
        <v>4</v>
      </c>
      <c r="O472">
        <v>85.854640062979598</v>
      </c>
      <c r="P472">
        <v>3</v>
      </c>
      <c r="Q472">
        <v>2</v>
      </c>
      <c r="R472">
        <v>4</v>
      </c>
      <c r="S472" s="10">
        <v>64.099999999999994</v>
      </c>
      <c r="T472" s="8">
        <v>0.63502206237506098</v>
      </c>
      <c r="U472">
        <v>7.5957643648752104E-3</v>
      </c>
      <c r="V472">
        <v>-1.2897868806933099</v>
      </c>
      <c r="W472">
        <v>0.71541588281833901</v>
      </c>
      <c r="X472">
        <v>0.66340156943083595</v>
      </c>
      <c r="Y472">
        <v>0.68524713920936597</v>
      </c>
      <c r="Z472">
        <v>1.2174731061949</v>
      </c>
      <c r="AA472">
        <v>8.8725172209350497E-3</v>
      </c>
      <c r="AB472">
        <v>-0.772121299578298</v>
      </c>
      <c r="AC472">
        <v>0.71996333890972197</v>
      </c>
      <c r="AD472" s="10">
        <v>-2.28662896891317</v>
      </c>
      <c r="AE472" s="8">
        <v>0</v>
      </c>
      <c r="AF472">
        <v>0</v>
      </c>
      <c r="AG472">
        <v>0</v>
      </c>
      <c r="AH472">
        <v>0</v>
      </c>
      <c r="AI472">
        <v>0</v>
      </c>
      <c r="AJ472">
        <v>0</v>
      </c>
      <c r="AK472">
        <v>0</v>
      </c>
      <c r="AL472">
        <v>0</v>
      </c>
      <c r="AM472">
        <v>0</v>
      </c>
      <c r="AN472">
        <v>0</v>
      </c>
      <c r="AO472">
        <v>0</v>
      </c>
      <c r="AP472">
        <v>0</v>
      </c>
      <c r="AQ472">
        <v>1</v>
      </c>
      <c r="AR472">
        <v>0</v>
      </c>
      <c r="AS472">
        <v>0</v>
      </c>
      <c r="AT472">
        <v>0</v>
      </c>
      <c r="AU472">
        <v>0</v>
      </c>
      <c r="AV472">
        <v>0</v>
      </c>
      <c r="AW472">
        <v>0</v>
      </c>
      <c r="AX472">
        <v>0</v>
      </c>
      <c r="AY472">
        <v>0</v>
      </c>
      <c r="AZ472">
        <v>1</v>
      </c>
      <c r="BA472">
        <v>0</v>
      </c>
      <c r="BB472">
        <v>1</v>
      </c>
      <c r="BC472">
        <v>0</v>
      </c>
      <c r="BD472">
        <v>1</v>
      </c>
      <c r="BE472">
        <v>1</v>
      </c>
      <c r="BF472">
        <v>0</v>
      </c>
      <c r="BG472">
        <v>0</v>
      </c>
      <c r="BH472">
        <v>0</v>
      </c>
      <c r="BI472">
        <v>0</v>
      </c>
      <c r="BJ472">
        <v>1</v>
      </c>
      <c r="BK472">
        <v>0</v>
      </c>
      <c r="BL472">
        <v>0</v>
      </c>
      <c r="BM472">
        <v>0</v>
      </c>
      <c r="BN472">
        <v>0</v>
      </c>
      <c r="BO472">
        <v>0</v>
      </c>
      <c r="BP472">
        <v>1</v>
      </c>
      <c r="BQ472">
        <v>0</v>
      </c>
      <c r="BR472">
        <v>0</v>
      </c>
      <c r="BS472">
        <v>1</v>
      </c>
      <c r="BT472" s="10">
        <v>0</v>
      </c>
      <c r="BU472">
        <v>-4.2648743800000002</v>
      </c>
      <c r="BV472">
        <v>0.17994256</v>
      </c>
      <c r="BW472">
        <v>2.5512239999999999E-2</v>
      </c>
      <c r="BX472">
        <v>1.7140852600000001</v>
      </c>
      <c r="BY472">
        <v>1.2451467300000001</v>
      </c>
      <c r="BZ472">
        <v>4.38303536</v>
      </c>
      <c r="CA472">
        <v>1.0542348399999999</v>
      </c>
      <c r="CB472">
        <v>2.36271349</v>
      </c>
      <c r="CC472">
        <v>0</v>
      </c>
      <c r="CD472">
        <v>1.26633956</v>
      </c>
      <c r="CE472">
        <v>1.2966537600000001</v>
      </c>
      <c r="CF472">
        <v>-0.34830556000000001</v>
      </c>
      <c r="CG472">
        <v>0.60595251999999999</v>
      </c>
      <c r="CH472">
        <v>-0.27080598</v>
      </c>
      <c r="CI472">
        <v>0.69837139000000004</v>
      </c>
      <c r="CJ472">
        <v>2.3914729999999999E-2</v>
      </c>
      <c r="CK472">
        <v>-0.35324707</v>
      </c>
      <c r="CL472">
        <v>-4.8291489999999999E-2</v>
      </c>
      <c r="CM472">
        <v>0.58076517999999999</v>
      </c>
      <c r="CN472">
        <v>0.72541518999999999</v>
      </c>
      <c r="CO472">
        <v>-0.20022939000000001</v>
      </c>
      <c r="CP472">
        <v>-0.43475793000000001</v>
      </c>
      <c r="CQ472">
        <v>0.34422587999999998</v>
      </c>
      <c r="CR472">
        <v>-0.48495226000000002</v>
      </c>
      <c r="CS472">
        <v>0.18250256000000001</v>
      </c>
      <c r="CT472">
        <v>-0.16623276000000001</v>
      </c>
      <c r="CU472">
        <v>-9.4743999999999995E-2</v>
      </c>
      <c r="CV472">
        <v>-1.1689752</v>
      </c>
      <c r="CW472">
        <v>-0.52188942000000005</v>
      </c>
      <c r="CX472">
        <v>0.65815442999999996</v>
      </c>
      <c r="CY472">
        <v>9.3649330000000003E-2</v>
      </c>
      <c r="CZ472">
        <v>-0.16819777</v>
      </c>
      <c r="DA472">
        <v>-0.25450494000000001</v>
      </c>
      <c r="DB472">
        <v>0.25513289</v>
      </c>
      <c r="DC472">
        <v>2.5920289999999999E-2</v>
      </c>
      <c r="DD472">
        <v>-2.5292350000000002E-2</v>
      </c>
      <c r="DE472">
        <v>0.26950531</v>
      </c>
      <c r="DF472">
        <v>-0.26887736000000001</v>
      </c>
      <c r="DG472">
        <v>0.1029841</v>
      </c>
      <c r="DH472">
        <v>-0.10235616</v>
      </c>
      <c r="DI472">
        <v>-0.19042195000000001</v>
      </c>
      <c r="DJ472">
        <v>7.7531719999999998E-2</v>
      </c>
      <c r="DK472">
        <v>-0.19522661999999999</v>
      </c>
      <c r="DL472">
        <v>-0.13095082</v>
      </c>
      <c r="DM472">
        <v>-6.0513240000000003E-2</v>
      </c>
      <c r="DN472">
        <v>0.50020885000000004</v>
      </c>
      <c r="DO472">
        <v>0.35778246000000002</v>
      </c>
      <c r="DP472">
        <v>-0.64273818000000005</v>
      </c>
      <c r="DQ472">
        <v>0.94671483000000001</v>
      </c>
      <c r="DR472">
        <v>-0.66113116000000005</v>
      </c>
      <c r="DS472">
        <v>7.7932630000000003E-2</v>
      </c>
      <c r="DT472">
        <v>-0.79014932000000004</v>
      </c>
      <c r="DU472">
        <v>1.3610861400000001</v>
      </c>
      <c r="DV472" s="10">
        <v>-0.64824150000000003</v>
      </c>
      <c r="DW472" s="8" t="s">
        <v>2573</v>
      </c>
      <c r="DX472" t="s">
        <v>2574</v>
      </c>
      <c r="DY472" s="10" t="s">
        <v>586</v>
      </c>
      <c r="DZ472" s="20">
        <v>35485</v>
      </c>
      <c r="EA472" s="21">
        <v>39606</v>
      </c>
      <c r="EB472" t="s">
        <v>2575</v>
      </c>
      <c r="EC472" s="22">
        <v>44926</v>
      </c>
      <c r="ED472" t="b">
        <f t="shared" si="22"/>
        <v>0</v>
      </c>
    </row>
    <row r="473" spans="1:134" x14ac:dyDescent="0.2">
      <c r="A473" s="8" t="s">
        <v>2576</v>
      </c>
      <c r="B473" s="8" t="s">
        <v>127</v>
      </c>
      <c r="C473" s="8" t="s">
        <v>399</v>
      </c>
      <c r="D473" s="2" t="s">
        <v>2577</v>
      </c>
      <c r="E473" s="4">
        <v>0.35521414857884198</v>
      </c>
      <c r="F473" s="28" t="b">
        <v>0</v>
      </c>
      <c r="G473" s="29">
        <f t="shared" si="23"/>
        <v>0.99903566187860804</v>
      </c>
      <c r="H473" s="5" t="b">
        <f t="shared" si="21"/>
        <v>1</v>
      </c>
      <c r="I473" s="8">
        <v>41</v>
      </c>
      <c r="J473">
        <v>1</v>
      </c>
      <c r="K473">
        <v>32</v>
      </c>
      <c r="L473">
        <v>532</v>
      </c>
      <c r="M473">
        <v>10</v>
      </c>
      <c r="N473">
        <v>1</v>
      </c>
      <c r="O473">
        <v>47.7070742894213</v>
      </c>
      <c r="P473">
        <v>1</v>
      </c>
      <c r="Q473">
        <v>4</v>
      </c>
      <c r="R473">
        <v>5</v>
      </c>
      <c r="S473" s="10">
        <v>72.400000000000006</v>
      </c>
      <c r="T473" s="8">
        <v>-1.1498032608684501</v>
      </c>
      <c r="U473">
        <v>7.5957643648752104E-3</v>
      </c>
      <c r="V473">
        <v>0.64828506625381199</v>
      </c>
      <c r="W473">
        <v>-1.1264715284412801</v>
      </c>
      <c r="X473">
        <v>1.61793620170542</v>
      </c>
      <c r="Y473">
        <v>-1.4044518876044501</v>
      </c>
      <c r="Z473">
        <v>-9.52111617377467E-2</v>
      </c>
      <c r="AA473">
        <v>-1.4107302381286499</v>
      </c>
      <c r="AB473">
        <v>0.68128349962791002</v>
      </c>
      <c r="AC473">
        <v>1.42236659638262</v>
      </c>
      <c r="AD473" s="10">
        <v>-0.49573296117744903</v>
      </c>
      <c r="AE473" s="8">
        <v>0</v>
      </c>
      <c r="AF473">
        <v>0</v>
      </c>
      <c r="AG473">
        <v>0</v>
      </c>
      <c r="AH473">
        <v>0</v>
      </c>
      <c r="AI473">
        <v>0</v>
      </c>
      <c r="AJ473">
        <v>0</v>
      </c>
      <c r="AK473">
        <v>0</v>
      </c>
      <c r="AL473">
        <v>0</v>
      </c>
      <c r="AM473">
        <v>0</v>
      </c>
      <c r="AN473">
        <v>0</v>
      </c>
      <c r="AO473">
        <v>0</v>
      </c>
      <c r="AP473">
        <v>0</v>
      </c>
      <c r="AQ473">
        <v>0</v>
      </c>
      <c r="AR473">
        <v>0</v>
      </c>
      <c r="AS473">
        <v>0</v>
      </c>
      <c r="AT473">
        <v>0</v>
      </c>
      <c r="AU473">
        <v>0</v>
      </c>
      <c r="AV473">
        <v>1</v>
      </c>
      <c r="AW473">
        <v>0</v>
      </c>
      <c r="AX473">
        <v>0</v>
      </c>
      <c r="AY473">
        <v>0</v>
      </c>
      <c r="AZ473">
        <v>1</v>
      </c>
      <c r="BA473">
        <v>0</v>
      </c>
      <c r="BB473">
        <v>1</v>
      </c>
      <c r="BC473">
        <v>1</v>
      </c>
      <c r="BD473">
        <v>0</v>
      </c>
      <c r="BE473">
        <v>0</v>
      </c>
      <c r="BF473">
        <v>1</v>
      </c>
      <c r="BG473">
        <v>0</v>
      </c>
      <c r="BH473">
        <v>1</v>
      </c>
      <c r="BI473">
        <v>0</v>
      </c>
      <c r="BJ473">
        <v>0</v>
      </c>
      <c r="BK473">
        <v>0</v>
      </c>
      <c r="BL473">
        <v>0</v>
      </c>
      <c r="BM473">
        <v>0</v>
      </c>
      <c r="BN473">
        <v>0</v>
      </c>
      <c r="BO473">
        <v>1</v>
      </c>
      <c r="BP473">
        <v>0</v>
      </c>
      <c r="BQ473">
        <v>0</v>
      </c>
      <c r="BR473">
        <v>0</v>
      </c>
      <c r="BS473">
        <v>1</v>
      </c>
      <c r="BT473" s="10">
        <v>0</v>
      </c>
      <c r="BU473">
        <v>-4.2648743800000002</v>
      </c>
      <c r="BV473">
        <v>0.17994256</v>
      </c>
      <c r="BW473">
        <v>2.5512239999999999E-2</v>
      </c>
      <c r="BX473">
        <v>1.7140852600000001</v>
      </c>
      <c r="BY473">
        <v>1.2451467300000001</v>
      </c>
      <c r="BZ473">
        <v>4.38303536</v>
      </c>
      <c r="CA473">
        <v>1.0542348399999999</v>
      </c>
      <c r="CB473">
        <v>2.36271349</v>
      </c>
      <c r="CC473">
        <v>0</v>
      </c>
      <c r="CD473">
        <v>1.26633956</v>
      </c>
      <c r="CE473">
        <v>1.2966537600000001</v>
      </c>
      <c r="CF473">
        <v>-0.34830556000000001</v>
      </c>
      <c r="CG473">
        <v>0.60595251999999999</v>
      </c>
      <c r="CH473">
        <v>-0.27080598</v>
      </c>
      <c r="CI473">
        <v>0.69837139000000004</v>
      </c>
      <c r="CJ473">
        <v>2.3914729999999999E-2</v>
      </c>
      <c r="CK473">
        <v>-0.35324707</v>
      </c>
      <c r="CL473">
        <v>-4.8291489999999999E-2</v>
      </c>
      <c r="CM473">
        <v>0.58076517999999999</v>
      </c>
      <c r="CN473">
        <v>0.72541518999999999</v>
      </c>
      <c r="CO473">
        <v>-0.20022939000000001</v>
      </c>
      <c r="CP473">
        <v>-0.43475793000000001</v>
      </c>
      <c r="CQ473">
        <v>0.34422587999999998</v>
      </c>
      <c r="CR473">
        <v>-0.48495226000000002</v>
      </c>
      <c r="CS473">
        <v>0.18250256000000001</v>
      </c>
      <c r="CT473">
        <v>-0.16623276000000001</v>
      </c>
      <c r="CU473">
        <v>-9.4743999999999995E-2</v>
      </c>
      <c r="CV473">
        <v>-1.1689752</v>
      </c>
      <c r="CW473">
        <v>-0.52188942000000005</v>
      </c>
      <c r="CX473">
        <v>0.65815442999999996</v>
      </c>
      <c r="CY473">
        <v>9.3649330000000003E-2</v>
      </c>
      <c r="CZ473">
        <v>-0.16819777</v>
      </c>
      <c r="DA473">
        <v>-0.25450494000000001</v>
      </c>
      <c r="DB473">
        <v>0.25513289</v>
      </c>
      <c r="DC473">
        <v>2.5920289999999999E-2</v>
      </c>
      <c r="DD473">
        <v>-2.5292350000000002E-2</v>
      </c>
      <c r="DE473">
        <v>0.26950531</v>
      </c>
      <c r="DF473">
        <v>-0.26887736000000001</v>
      </c>
      <c r="DG473">
        <v>0.1029841</v>
      </c>
      <c r="DH473">
        <v>-0.10235616</v>
      </c>
      <c r="DI473">
        <v>-0.19042195000000001</v>
      </c>
      <c r="DJ473">
        <v>7.7531719999999998E-2</v>
      </c>
      <c r="DK473">
        <v>-0.19522661999999999</v>
      </c>
      <c r="DL473">
        <v>-0.13095082</v>
      </c>
      <c r="DM473">
        <v>-6.0513240000000003E-2</v>
      </c>
      <c r="DN473">
        <v>0.50020885000000004</v>
      </c>
      <c r="DO473">
        <v>0.35778246000000002</v>
      </c>
      <c r="DP473">
        <v>-0.64273818000000005</v>
      </c>
      <c r="DQ473">
        <v>0.94671483000000001</v>
      </c>
      <c r="DR473">
        <v>-0.66113116000000005</v>
      </c>
      <c r="DS473">
        <v>7.7932630000000003E-2</v>
      </c>
      <c r="DT473">
        <v>-0.79014932000000004</v>
      </c>
      <c r="DU473">
        <v>1.3610861400000001</v>
      </c>
      <c r="DV473" s="10">
        <v>-0.64824150000000003</v>
      </c>
      <c r="DW473" s="8" t="s">
        <v>2578</v>
      </c>
      <c r="DX473" t="s">
        <v>2579</v>
      </c>
      <c r="DY473" s="10" t="s">
        <v>881</v>
      </c>
      <c r="DZ473" s="20">
        <v>38067</v>
      </c>
      <c r="EA473" s="21">
        <v>39285</v>
      </c>
      <c r="EB473" t="s">
        <v>2580</v>
      </c>
      <c r="EC473" s="22">
        <v>44657</v>
      </c>
      <c r="ED473" t="b">
        <f t="shared" si="22"/>
        <v>0</v>
      </c>
    </row>
    <row r="474" spans="1:134" x14ac:dyDescent="0.2">
      <c r="A474" s="8" t="s">
        <v>2581</v>
      </c>
      <c r="B474" s="8" t="s">
        <v>119</v>
      </c>
      <c r="C474" s="8" t="s">
        <v>181</v>
      </c>
      <c r="D474" s="2">
        <v>5269355795</v>
      </c>
      <c r="E474" s="4">
        <v>0.61018138381589104</v>
      </c>
      <c r="F474" s="28" t="b">
        <v>1</v>
      </c>
      <c r="G474" s="29">
        <f t="shared" si="23"/>
        <v>2.8511897299377431E-4</v>
      </c>
      <c r="H474" s="5" t="b">
        <f t="shared" si="21"/>
        <v>0</v>
      </c>
      <c r="I474" s="8">
        <v>68</v>
      </c>
      <c r="J474">
        <v>0</v>
      </c>
      <c r="K474">
        <v>32</v>
      </c>
      <c r="L474">
        <v>1838</v>
      </c>
      <c r="M474">
        <v>2</v>
      </c>
      <c r="N474">
        <v>4</v>
      </c>
      <c r="O474">
        <v>16.7573585746125</v>
      </c>
      <c r="P474">
        <v>3</v>
      </c>
      <c r="Q474">
        <v>5</v>
      </c>
      <c r="R474">
        <v>1</v>
      </c>
      <c r="S474" s="10">
        <v>80.099999999999994</v>
      </c>
      <c r="T474" s="8">
        <v>1.3865274616354899</v>
      </c>
      <c r="U474">
        <v>-1.00517281761849</v>
      </c>
      <c r="V474">
        <v>0.64828506625381199</v>
      </c>
      <c r="W474">
        <v>0.39599996466318799</v>
      </c>
      <c r="X474">
        <v>-0.92748948436013701</v>
      </c>
      <c r="Y474">
        <v>0.68524713920936597</v>
      </c>
      <c r="Z474">
        <v>-1.16021240341534</v>
      </c>
      <c r="AA474">
        <v>8.8725172209350497E-3</v>
      </c>
      <c r="AB474">
        <v>1.4079858992310099</v>
      </c>
      <c r="AC474">
        <v>-1.38724643350897</v>
      </c>
      <c r="AD474" s="10">
        <v>1.16570068455328</v>
      </c>
      <c r="AE474" s="8">
        <v>0</v>
      </c>
      <c r="AF474">
        <v>1</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1</v>
      </c>
      <c r="BA474">
        <v>1</v>
      </c>
      <c r="BB474">
        <v>0</v>
      </c>
      <c r="BC474">
        <v>0</v>
      </c>
      <c r="BD474">
        <v>1</v>
      </c>
      <c r="BE474">
        <v>1</v>
      </c>
      <c r="BF474">
        <v>0</v>
      </c>
      <c r="BG474">
        <v>0</v>
      </c>
      <c r="BH474">
        <v>0</v>
      </c>
      <c r="BI474">
        <v>0</v>
      </c>
      <c r="BJ474">
        <v>0</v>
      </c>
      <c r="BK474">
        <v>0</v>
      </c>
      <c r="BL474">
        <v>1</v>
      </c>
      <c r="BM474">
        <v>1</v>
      </c>
      <c r="BN474">
        <v>0</v>
      </c>
      <c r="BO474">
        <v>0</v>
      </c>
      <c r="BP474">
        <v>0</v>
      </c>
      <c r="BQ474">
        <v>1</v>
      </c>
      <c r="BR474">
        <v>0</v>
      </c>
      <c r="BS474">
        <v>0</v>
      </c>
      <c r="BT474" s="10">
        <v>0</v>
      </c>
      <c r="BU474">
        <v>-4.2648743800000002</v>
      </c>
      <c r="BV474">
        <v>0.17994256</v>
      </c>
      <c r="BW474">
        <v>2.5512239999999999E-2</v>
      </c>
      <c r="BX474">
        <v>1.7140852600000001</v>
      </c>
      <c r="BY474">
        <v>1.2451467300000001</v>
      </c>
      <c r="BZ474">
        <v>4.38303536</v>
      </c>
      <c r="CA474">
        <v>1.0542348399999999</v>
      </c>
      <c r="CB474">
        <v>2.36271349</v>
      </c>
      <c r="CC474">
        <v>0</v>
      </c>
      <c r="CD474">
        <v>1.26633956</v>
      </c>
      <c r="CE474">
        <v>1.2966537600000001</v>
      </c>
      <c r="CF474">
        <v>-0.34830556000000001</v>
      </c>
      <c r="CG474">
        <v>0.60595251999999999</v>
      </c>
      <c r="CH474">
        <v>-0.27080598</v>
      </c>
      <c r="CI474">
        <v>0.69837139000000004</v>
      </c>
      <c r="CJ474">
        <v>2.3914729999999999E-2</v>
      </c>
      <c r="CK474">
        <v>-0.35324707</v>
      </c>
      <c r="CL474">
        <v>-4.8291489999999999E-2</v>
      </c>
      <c r="CM474">
        <v>0.58076517999999999</v>
      </c>
      <c r="CN474">
        <v>0.72541518999999999</v>
      </c>
      <c r="CO474">
        <v>-0.20022939000000001</v>
      </c>
      <c r="CP474">
        <v>-0.43475793000000001</v>
      </c>
      <c r="CQ474">
        <v>0.34422587999999998</v>
      </c>
      <c r="CR474">
        <v>-0.48495226000000002</v>
      </c>
      <c r="CS474">
        <v>0.18250256000000001</v>
      </c>
      <c r="CT474">
        <v>-0.16623276000000001</v>
      </c>
      <c r="CU474">
        <v>-9.4743999999999995E-2</v>
      </c>
      <c r="CV474">
        <v>-1.1689752</v>
      </c>
      <c r="CW474">
        <v>-0.52188942000000005</v>
      </c>
      <c r="CX474">
        <v>0.65815442999999996</v>
      </c>
      <c r="CY474">
        <v>9.3649330000000003E-2</v>
      </c>
      <c r="CZ474">
        <v>-0.16819777</v>
      </c>
      <c r="DA474">
        <v>-0.25450494000000001</v>
      </c>
      <c r="DB474">
        <v>0.25513289</v>
      </c>
      <c r="DC474">
        <v>2.5920289999999999E-2</v>
      </c>
      <c r="DD474">
        <v>-2.5292350000000002E-2</v>
      </c>
      <c r="DE474">
        <v>0.26950531</v>
      </c>
      <c r="DF474">
        <v>-0.26887736000000001</v>
      </c>
      <c r="DG474">
        <v>0.1029841</v>
      </c>
      <c r="DH474">
        <v>-0.10235616</v>
      </c>
      <c r="DI474">
        <v>-0.19042195000000001</v>
      </c>
      <c r="DJ474">
        <v>7.7531719999999998E-2</v>
      </c>
      <c r="DK474">
        <v>-0.19522661999999999</v>
      </c>
      <c r="DL474">
        <v>-0.13095082</v>
      </c>
      <c r="DM474">
        <v>-6.0513240000000003E-2</v>
      </c>
      <c r="DN474">
        <v>0.50020885000000004</v>
      </c>
      <c r="DO474">
        <v>0.35778246000000002</v>
      </c>
      <c r="DP474">
        <v>-0.64273818000000005</v>
      </c>
      <c r="DQ474">
        <v>0.94671483000000001</v>
      </c>
      <c r="DR474">
        <v>-0.66113116000000005</v>
      </c>
      <c r="DS474">
        <v>7.7932630000000003E-2</v>
      </c>
      <c r="DT474">
        <v>-0.79014932000000004</v>
      </c>
      <c r="DU474">
        <v>1.3610861400000001</v>
      </c>
      <c r="DV474" s="10">
        <v>-0.64824150000000003</v>
      </c>
      <c r="DW474" s="8" t="s">
        <v>2582</v>
      </c>
      <c r="DX474" t="s">
        <v>2583</v>
      </c>
      <c r="DY474" s="10" t="s">
        <v>586</v>
      </c>
      <c r="DZ474" s="20">
        <v>36214</v>
      </c>
      <c r="EA474" s="21">
        <v>38218</v>
      </c>
      <c r="EB474" t="s">
        <v>2584</v>
      </c>
      <c r="EC474" s="22">
        <v>43829</v>
      </c>
      <c r="ED474" t="b">
        <f t="shared" si="22"/>
        <v>0</v>
      </c>
    </row>
    <row r="475" spans="1:134" x14ac:dyDescent="0.2">
      <c r="A475" s="8" t="s">
        <v>2585</v>
      </c>
      <c r="B475" s="8" t="s">
        <v>119</v>
      </c>
      <c r="C475" s="8" t="s">
        <v>209</v>
      </c>
      <c r="D475" s="2">
        <v>7004932369</v>
      </c>
      <c r="E475" s="4">
        <v>0.301005217817154</v>
      </c>
      <c r="F475" s="28" t="b">
        <v>0</v>
      </c>
      <c r="G475" s="29">
        <f t="shared" si="23"/>
        <v>0.11384587825892727</v>
      </c>
      <c r="H475" s="5" t="b">
        <f t="shared" si="21"/>
        <v>0</v>
      </c>
      <c r="I475" s="8">
        <v>44</v>
      </c>
      <c r="J475">
        <v>0</v>
      </c>
      <c r="K475">
        <v>30</v>
      </c>
      <c r="L475">
        <v>618</v>
      </c>
      <c r="M475">
        <v>9</v>
      </c>
      <c r="N475">
        <v>1</v>
      </c>
      <c r="O475">
        <v>39.152608908577101</v>
      </c>
      <c r="P475">
        <v>4</v>
      </c>
      <c r="Q475">
        <v>4</v>
      </c>
      <c r="R475">
        <v>1</v>
      </c>
      <c r="S475" s="10">
        <v>70.7</v>
      </c>
      <c r="T475" s="8">
        <v>-0.86798873614579497</v>
      </c>
      <c r="U475">
        <v>-1.00517281761849</v>
      </c>
      <c r="V475">
        <v>0.38987547332752898</v>
      </c>
      <c r="W475">
        <v>-1.0262168971954999</v>
      </c>
      <c r="X475">
        <v>1.2997579909472201</v>
      </c>
      <c r="Y475">
        <v>-1.4044518876044501</v>
      </c>
      <c r="Z475">
        <v>-0.38957626468206502</v>
      </c>
      <c r="AA475">
        <v>0.71867389489572897</v>
      </c>
      <c r="AB475">
        <v>0.68128349962791002</v>
      </c>
      <c r="AC475">
        <v>-1.38724643350897</v>
      </c>
      <c r="AD475" s="10">
        <v>-0.86254298685826103</v>
      </c>
      <c r="AE475" s="8">
        <v>0</v>
      </c>
      <c r="AF475">
        <v>0</v>
      </c>
      <c r="AG475">
        <v>0</v>
      </c>
      <c r="AH475">
        <v>0</v>
      </c>
      <c r="AI475">
        <v>0</v>
      </c>
      <c r="AJ475">
        <v>0</v>
      </c>
      <c r="AK475">
        <v>0</v>
      </c>
      <c r="AL475">
        <v>1</v>
      </c>
      <c r="AM475">
        <v>0</v>
      </c>
      <c r="AN475">
        <v>0</v>
      </c>
      <c r="AO475">
        <v>0</v>
      </c>
      <c r="AP475">
        <v>0</v>
      </c>
      <c r="AQ475">
        <v>0</v>
      </c>
      <c r="AR475">
        <v>0</v>
      </c>
      <c r="AS475">
        <v>0</v>
      </c>
      <c r="AT475">
        <v>0</v>
      </c>
      <c r="AU475">
        <v>0</v>
      </c>
      <c r="AV475">
        <v>0</v>
      </c>
      <c r="AW475">
        <v>0</v>
      </c>
      <c r="AX475">
        <v>0</v>
      </c>
      <c r="AY475">
        <v>0</v>
      </c>
      <c r="AZ475">
        <v>1</v>
      </c>
      <c r="BA475">
        <v>0</v>
      </c>
      <c r="BB475">
        <v>1</v>
      </c>
      <c r="BC475">
        <v>1</v>
      </c>
      <c r="BD475">
        <v>0</v>
      </c>
      <c r="BE475">
        <v>0</v>
      </c>
      <c r="BF475">
        <v>1</v>
      </c>
      <c r="BG475">
        <v>0</v>
      </c>
      <c r="BH475">
        <v>0</v>
      </c>
      <c r="BI475">
        <v>1</v>
      </c>
      <c r="BJ475">
        <v>0</v>
      </c>
      <c r="BK475">
        <v>0</v>
      </c>
      <c r="BL475">
        <v>0</v>
      </c>
      <c r="BM475">
        <v>0</v>
      </c>
      <c r="BN475">
        <v>0</v>
      </c>
      <c r="BO475">
        <v>0</v>
      </c>
      <c r="BP475">
        <v>1</v>
      </c>
      <c r="BQ475">
        <v>1</v>
      </c>
      <c r="BR475">
        <v>0</v>
      </c>
      <c r="BS475">
        <v>0</v>
      </c>
      <c r="BT475" s="10">
        <v>0</v>
      </c>
      <c r="BU475">
        <v>-4.2648743800000002</v>
      </c>
      <c r="BV475">
        <v>0.17994256</v>
      </c>
      <c r="BW475">
        <v>2.5512239999999999E-2</v>
      </c>
      <c r="BX475">
        <v>1.7140852600000001</v>
      </c>
      <c r="BY475">
        <v>1.2451467300000001</v>
      </c>
      <c r="BZ475">
        <v>4.38303536</v>
      </c>
      <c r="CA475">
        <v>1.0542348399999999</v>
      </c>
      <c r="CB475">
        <v>2.36271349</v>
      </c>
      <c r="CC475">
        <v>0</v>
      </c>
      <c r="CD475">
        <v>1.26633956</v>
      </c>
      <c r="CE475">
        <v>1.2966537600000001</v>
      </c>
      <c r="CF475">
        <v>-0.34830556000000001</v>
      </c>
      <c r="CG475">
        <v>0.60595251999999999</v>
      </c>
      <c r="CH475">
        <v>-0.27080598</v>
      </c>
      <c r="CI475">
        <v>0.69837139000000004</v>
      </c>
      <c r="CJ475">
        <v>2.3914729999999999E-2</v>
      </c>
      <c r="CK475">
        <v>-0.35324707</v>
      </c>
      <c r="CL475">
        <v>-4.8291489999999999E-2</v>
      </c>
      <c r="CM475">
        <v>0.58076517999999999</v>
      </c>
      <c r="CN475">
        <v>0.72541518999999999</v>
      </c>
      <c r="CO475">
        <v>-0.20022939000000001</v>
      </c>
      <c r="CP475">
        <v>-0.43475793000000001</v>
      </c>
      <c r="CQ475">
        <v>0.34422587999999998</v>
      </c>
      <c r="CR475">
        <v>-0.48495226000000002</v>
      </c>
      <c r="CS475">
        <v>0.18250256000000001</v>
      </c>
      <c r="CT475">
        <v>-0.16623276000000001</v>
      </c>
      <c r="CU475">
        <v>-9.4743999999999995E-2</v>
      </c>
      <c r="CV475">
        <v>-1.1689752</v>
      </c>
      <c r="CW475">
        <v>-0.52188942000000005</v>
      </c>
      <c r="CX475">
        <v>0.65815442999999996</v>
      </c>
      <c r="CY475">
        <v>9.3649330000000003E-2</v>
      </c>
      <c r="CZ475">
        <v>-0.16819777</v>
      </c>
      <c r="DA475">
        <v>-0.25450494000000001</v>
      </c>
      <c r="DB475">
        <v>0.25513289</v>
      </c>
      <c r="DC475">
        <v>2.5920289999999999E-2</v>
      </c>
      <c r="DD475">
        <v>-2.5292350000000002E-2</v>
      </c>
      <c r="DE475">
        <v>0.26950531</v>
      </c>
      <c r="DF475">
        <v>-0.26887736000000001</v>
      </c>
      <c r="DG475">
        <v>0.1029841</v>
      </c>
      <c r="DH475">
        <v>-0.10235616</v>
      </c>
      <c r="DI475">
        <v>-0.19042195000000001</v>
      </c>
      <c r="DJ475">
        <v>7.7531719999999998E-2</v>
      </c>
      <c r="DK475">
        <v>-0.19522661999999999</v>
      </c>
      <c r="DL475">
        <v>-0.13095082</v>
      </c>
      <c r="DM475">
        <v>-6.0513240000000003E-2</v>
      </c>
      <c r="DN475">
        <v>0.50020885000000004</v>
      </c>
      <c r="DO475">
        <v>0.35778246000000002</v>
      </c>
      <c r="DP475">
        <v>-0.64273818000000005</v>
      </c>
      <c r="DQ475">
        <v>0.94671483000000001</v>
      </c>
      <c r="DR475">
        <v>-0.66113116000000005</v>
      </c>
      <c r="DS475">
        <v>7.7932630000000003E-2</v>
      </c>
      <c r="DT475">
        <v>-0.79014932000000004</v>
      </c>
      <c r="DU475">
        <v>1.3610861400000001</v>
      </c>
      <c r="DV475" s="10">
        <v>-0.64824150000000003</v>
      </c>
      <c r="DW475" s="8" t="s">
        <v>2586</v>
      </c>
      <c r="DX475" t="s">
        <v>2587</v>
      </c>
      <c r="DY475" s="10" t="s">
        <v>471</v>
      </c>
      <c r="DZ475" s="20">
        <v>37383</v>
      </c>
      <c r="EA475" s="21">
        <v>39352</v>
      </c>
      <c r="EB475" t="s">
        <v>2588</v>
      </c>
      <c r="EC475" s="22">
        <v>43959</v>
      </c>
      <c r="ED475" t="b">
        <f t="shared" si="22"/>
        <v>1</v>
      </c>
    </row>
    <row r="476" spans="1:134" x14ac:dyDescent="0.2">
      <c r="A476" s="8" t="s">
        <v>2589</v>
      </c>
      <c r="B476" s="8" t="s">
        <v>127</v>
      </c>
      <c r="C476" s="8" t="s">
        <v>491</v>
      </c>
      <c r="D476" s="2" t="s">
        <v>2590</v>
      </c>
      <c r="E476" s="4">
        <v>0.72534939617770999</v>
      </c>
      <c r="F476" s="28" t="b">
        <v>1</v>
      </c>
      <c r="G476" s="29">
        <f t="shared" si="23"/>
        <v>0.94896898905956029</v>
      </c>
      <c r="H476" s="5" t="b">
        <f t="shared" si="21"/>
        <v>1</v>
      </c>
      <c r="I476" s="8">
        <v>64</v>
      </c>
      <c r="J476">
        <v>1</v>
      </c>
      <c r="K476">
        <v>40</v>
      </c>
      <c r="L476">
        <v>3448</v>
      </c>
      <c r="M476">
        <v>3</v>
      </c>
      <c r="N476">
        <v>5</v>
      </c>
      <c r="O476">
        <v>82.674698088854996</v>
      </c>
      <c r="P476">
        <v>1</v>
      </c>
      <c r="Q476">
        <v>3</v>
      </c>
      <c r="R476">
        <v>1</v>
      </c>
      <c r="S476" s="10">
        <v>80.400000000000006</v>
      </c>
      <c r="T476" s="8">
        <v>1.0107747620052701</v>
      </c>
      <c r="U476">
        <v>7.5957643648752104E-3</v>
      </c>
      <c r="V476">
        <v>1.6819234379589401</v>
      </c>
      <c r="W476">
        <v>2.2728599217062202</v>
      </c>
      <c r="X476">
        <v>-0.60931127360194304</v>
      </c>
      <c r="Y476">
        <v>1.38181348148064</v>
      </c>
      <c r="Z476">
        <v>1.1080490913796299</v>
      </c>
      <c r="AA476">
        <v>-1.4107302381286499</v>
      </c>
      <c r="AB476">
        <v>-4.5418899975194001E-2</v>
      </c>
      <c r="AC476">
        <v>-1.38724643350897</v>
      </c>
      <c r="AD476" s="10">
        <v>1.23043186555578</v>
      </c>
      <c r="AE476" s="8">
        <v>0</v>
      </c>
      <c r="AF476">
        <v>0</v>
      </c>
      <c r="AG476">
        <v>0</v>
      </c>
      <c r="AH476">
        <v>0</v>
      </c>
      <c r="AI476">
        <v>0</v>
      </c>
      <c r="AJ476">
        <v>0</v>
      </c>
      <c r="AK476">
        <v>0</v>
      </c>
      <c r="AL476">
        <v>0</v>
      </c>
      <c r="AM476">
        <v>0</v>
      </c>
      <c r="AN476">
        <v>0</v>
      </c>
      <c r="AO476">
        <v>0</v>
      </c>
      <c r="AP476">
        <v>0</v>
      </c>
      <c r="AQ476">
        <v>0</v>
      </c>
      <c r="AR476">
        <v>0</v>
      </c>
      <c r="AS476">
        <v>0</v>
      </c>
      <c r="AT476">
        <v>0</v>
      </c>
      <c r="AU476">
        <v>1</v>
      </c>
      <c r="AV476">
        <v>0</v>
      </c>
      <c r="AW476">
        <v>0</v>
      </c>
      <c r="AX476">
        <v>0</v>
      </c>
      <c r="AY476">
        <v>1</v>
      </c>
      <c r="AZ476">
        <v>0</v>
      </c>
      <c r="BA476">
        <v>0</v>
      </c>
      <c r="BB476">
        <v>1</v>
      </c>
      <c r="BC476">
        <v>1</v>
      </c>
      <c r="BD476">
        <v>0</v>
      </c>
      <c r="BE476">
        <v>0</v>
      </c>
      <c r="BF476">
        <v>1</v>
      </c>
      <c r="BG476">
        <v>0</v>
      </c>
      <c r="BH476">
        <v>0</v>
      </c>
      <c r="BI476">
        <v>0</v>
      </c>
      <c r="BJ476">
        <v>0</v>
      </c>
      <c r="BK476">
        <v>0</v>
      </c>
      <c r="BL476">
        <v>1</v>
      </c>
      <c r="BM476">
        <v>0</v>
      </c>
      <c r="BN476">
        <v>0</v>
      </c>
      <c r="BO476">
        <v>1</v>
      </c>
      <c r="BP476">
        <v>0</v>
      </c>
      <c r="BQ476">
        <v>0</v>
      </c>
      <c r="BR476">
        <v>0</v>
      </c>
      <c r="BS476">
        <v>1</v>
      </c>
      <c r="BT476" s="10">
        <v>0</v>
      </c>
      <c r="BU476">
        <v>-4.2648743800000002</v>
      </c>
      <c r="BV476">
        <v>0.17994256</v>
      </c>
      <c r="BW476">
        <v>2.5512239999999999E-2</v>
      </c>
      <c r="BX476">
        <v>1.7140852600000001</v>
      </c>
      <c r="BY476">
        <v>1.2451467300000001</v>
      </c>
      <c r="BZ476">
        <v>4.38303536</v>
      </c>
      <c r="CA476">
        <v>1.0542348399999999</v>
      </c>
      <c r="CB476">
        <v>2.36271349</v>
      </c>
      <c r="CC476">
        <v>0</v>
      </c>
      <c r="CD476">
        <v>1.26633956</v>
      </c>
      <c r="CE476">
        <v>1.2966537600000001</v>
      </c>
      <c r="CF476">
        <v>-0.34830556000000001</v>
      </c>
      <c r="CG476">
        <v>0.60595251999999999</v>
      </c>
      <c r="CH476">
        <v>-0.27080598</v>
      </c>
      <c r="CI476">
        <v>0.69837139000000004</v>
      </c>
      <c r="CJ476">
        <v>2.3914729999999999E-2</v>
      </c>
      <c r="CK476">
        <v>-0.35324707</v>
      </c>
      <c r="CL476">
        <v>-4.8291489999999999E-2</v>
      </c>
      <c r="CM476">
        <v>0.58076517999999999</v>
      </c>
      <c r="CN476">
        <v>0.72541518999999999</v>
      </c>
      <c r="CO476">
        <v>-0.20022939000000001</v>
      </c>
      <c r="CP476">
        <v>-0.43475793000000001</v>
      </c>
      <c r="CQ476">
        <v>0.34422587999999998</v>
      </c>
      <c r="CR476">
        <v>-0.48495226000000002</v>
      </c>
      <c r="CS476">
        <v>0.18250256000000001</v>
      </c>
      <c r="CT476">
        <v>-0.16623276000000001</v>
      </c>
      <c r="CU476">
        <v>-9.4743999999999995E-2</v>
      </c>
      <c r="CV476">
        <v>-1.1689752</v>
      </c>
      <c r="CW476">
        <v>-0.52188942000000005</v>
      </c>
      <c r="CX476">
        <v>0.65815442999999996</v>
      </c>
      <c r="CY476">
        <v>9.3649330000000003E-2</v>
      </c>
      <c r="CZ476">
        <v>-0.16819777</v>
      </c>
      <c r="DA476">
        <v>-0.25450494000000001</v>
      </c>
      <c r="DB476">
        <v>0.25513289</v>
      </c>
      <c r="DC476">
        <v>2.5920289999999999E-2</v>
      </c>
      <c r="DD476">
        <v>-2.5292350000000002E-2</v>
      </c>
      <c r="DE476">
        <v>0.26950531</v>
      </c>
      <c r="DF476">
        <v>-0.26887736000000001</v>
      </c>
      <c r="DG476">
        <v>0.1029841</v>
      </c>
      <c r="DH476">
        <v>-0.10235616</v>
      </c>
      <c r="DI476">
        <v>-0.19042195000000001</v>
      </c>
      <c r="DJ476">
        <v>7.7531719999999998E-2</v>
      </c>
      <c r="DK476">
        <v>-0.19522661999999999</v>
      </c>
      <c r="DL476">
        <v>-0.13095082</v>
      </c>
      <c r="DM476">
        <v>-6.0513240000000003E-2</v>
      </c>
      <c r="DN476">
        <v>0.50020885000000004</v>
      </c>
      <c r="DO476">
        <v>0.35778246000000002</v>
      </c>
      <c r="DP476">
        <v>-0.64273818000000005</v>
      </c>
      <c r="DQ476">
        <v>0.94671483000000001</v>
      </c>
      <c r="DR476">
        <v>-0.66113116000000005</v>
      </c>
      <c r="DS476">
        <v>7.7932630000000003E-2</v>
      </c>
      <c r="DT476">
        <v>-0.79014932000000004</v>
      </c>
      <c r="DU476">
        <v>1.3610861400000001</v>
      </c>
      <c r="DV476" s="10">
        <v>-0.64824150000000003</v>
      </c>
      <c r="DW476" s="8" t="s">
        <v>2591</v>
      </c>
      <c r="DX476" t="s">
        <v>2592</v>
      </c>
      <c r="DY476" s="10" t="s">
        <v>165</v>
      </c>
      <c r="DZ476" s="20">
        <v>36563</v>
      </c>
      <c r="EA476" s="21">
        <v>39396</v>
      </c>
      <c r="EB476" t="s">
        <v>2593</v>
      </c>
      <c r="EC476" s="22">
        <v>45142</v>
      </c>
      <c r="ED476" t="b">
        <f t="shared" si="22"/>
        <v>1</v>
      </c>
    </row>
    <row r="477" spans="1:134" x14ac:dyDescent="0.2">
      <c r="A477" s="8" t="s">
        <v>2594</v>
      </c>
      <c r="B477" s="8" t="s">
        <v>127</v>
      </c>
      <c r="C477" s="8" t="s">
        <v>181</v>
      </c>
      <c r="D477" s="2" t="s">
        <v>2595</v>
      </c>
      <c r="E477" s="4">
        <v>0.65013286885796895</v>
      </c>
      <c r="F477" s="28" t="b">
        <v>1</v>
      </c>
      <c r="G477" s="29">
        <f t="shared" si="23"/>
        <v>0.25013114075192783</v>
      </c>
      <c r="H477" s="5" t="b">
        <f t="shared" si="21"/>
        <v>0</v>
      </c>
      <c r="I477" s="8">
        <v>43</v>
      </c>
      <c r="J477">
        <v>0</v>
      </c>
      <c r="K477">
        <v>32</v>
      </c>
      <c r="L477">
        <v>958</v>
      </c>
      <c r="M477">
        <v>4</v>
      </c>
      <c r="N477">
        <v>3</v>
      </c>
      <c r="O477">
        <v>94.883101095651298</v>
      </c>
      <c r="P477">
        <v>2</v>
      </c>
      <c r="Q477">
        <v>4</v>
      </c>
      <c r="R477">
        <v>4</v>
      </c>
      <c r="S477" s="10">
        <v>69.400000000000006</v>
      </c>
      <c r="T477" s="8">
        <v>-0.96192691105334804</v>
      </c>
      <c r="U477">
        <v>-1.00517281761849</v>
      </c>
      <c r="V477">
        <v>0.64828506625381199</v>
      </c>
      <c r="W477">
        <v>-0.62986137831685496</v>
      </c>
      <c r="X477">
        <v>-0.29113306284374801</v>
      </c>
      <c r="Y477">
        <v>-1.13192030619081E-2</v>
      </c>
      <c r="Z477">
        <v>1.5281487291581299</v>
      </c>
      <c r="AA477">
        <v>-0.70092886045385905</v>
      </c>
      <c r="AB477">
        <v>0.68128349962791002</v>
      </c>
      <c r="AC477">
        <v>0.71996333890972197</v>
      </c>
      <c r="AD477" s="10">
        <v>-1.1430447712024101</v>
      </c>
      <c r="AE477" s="8">
        <v>0</v>
      </c>
      <c r="AF477">
        <v>0</v>
      </c>
      <c r="AG477">
        <v>0</v>
      </c>
      <c r="AH477">
        <v>0</v>
      </c>
      <c r="AI477">
        <v>0</v>
      </c>
      <c r="AJ477">
        <v>0</v>
      </c>
      <c r="AK477">
        <v>0</v>
      </c>
      <c r="AL477">
        <v>0</v>
      </c>
      <c r="AM477">
        <v>1</v>
      </c>
      <c r="AN477">
        <v>0</v>
      </c>
      <c r="AO477">
        <v>0</v>
      </c>
      <c r="AP477">
        <v>0</v>
      </c>
      <c r="AQ477">
        <v>0</v>
      </c>
      <c r="AR477">
        <v>0</v>
      </c>
      <c r="AS477">
        <v>0</v>
      </c>
      <c r="AT477">
        <v>0</v>
      </c>
      <c r="AU477">
        <v>0</v>
      </c>
      <c r="AV477">
        <v>0</v>
      </c>
      <c r="AW477">
        <v>0</v>
      </c>
      <c r="AX477">
        <v>0</v>
      </c>
      <c r="AY477">
        <v>1</v>
      </c>
      <c r="AZ477">
        <v>0</v>
      </c>
      <c r="BA477">
        <v>1</v>
      </c>
      <c r="BB477">
        <v>0</v>
      </c>
      <c r="BC477">
        <v>1</v>
      </c>
      <c r="BD477">
        <v>0</v>
      </c>
      <c r="BE477">
        <v>1</v>
      </c>
      <c r="BF477">
        <v>0</v>
      </c>
      <c r="BG477">
        <v>0</v>
      </c>
      <c r="BH477">
        <v>0</v>
      </c>
      <c r="BI477">
        <v>0</v>
      </c>
      <c r="BJ477">
        <v>1</v>
      </c>
      <c r="BK477">
        <v>0</v>
      </c>
      <c r="BL477">
        <v>0</v>
      </c>
      <c r="BM477">
        <v>0</v>
      </c>
      <c r="BN477">
        <v>1</v>
      </c>
      <c r="BO477">
        <v>0</v>
      </c>
      <c r="BP477">
        <v>0</v>
      </c>
      <c r="BQ477">
        <v>0</v>
      </c>
      <c r="BR477">
        <v>0</v>
      </c>
      <c r="BS477">
        <v>0</v>
      </c>
      <c r="BT477" s="10">
        <v>1</v>
      </c>
      <c r="BU477">
        <v>-4.2648743800000002</v>
      </c>
      <c r="BV477">
        <v>0.17994256</v>
      </c>
      <c r="BW477">
        <v>2.5512239999999999E-2</v>
      </c>
      <c r="BX477">
        <v>1.7140852600000001</v>
      </c>
      <c r="BY477">
        <v>1.2451467300000001</v>
      </c>
      <c r="BZ477">
        <v>4.38303536</v>
      </c>
      <c r="CA477">
        <v>1.0542348399999999</v>
      </c>
      <c r="CB477">
        <v>2.36271349</v>
      </c>
      <c r="CC477">
        <v>0</v>
      </c>
      <c r="CD477">
        <v>1.26633956</v>
      </c>
      <c r="CE477">
        <v>1.2966537600000001</v>
      </c>
      <c r="CF477">
        <v>-0.34830556000000001</v>
      </c>
      <c r="CG477">
        <v>0.60595251999999999</v>
      </c>
      <c r="CH477">
        <v>-0.27080598</v>
      </c>
      <c r="CI477">
        <v>0.69837139000000004</v>
      </c>
      <c r="CJ477">
        <v>2.3914729999999999E-2</v>
      </c>
      <c r="CK477">
        <v>-0.35324707</v>
      </c>
      <c r="CL477">
        <v>-4.8291489999999999E-2</v>
      </c>
      <c r="CM477">
        <v>0.58076517999999999</v>
      </c>
      <c r="CN477">
        <v>0.72541518999999999</v>
      </c>
      <c r="CO477">
        <v>-0.20022939000000001</v>
      </c>
      <c r="CP477">
        <v>-0.43475793000000001</v>
      </c>
      <c r="CQ477">
        <v>0.34422587999999998</v>
      </c>
      <c r="CR477">
        <v>-0.48495226000000002</v>
      </c>
      <c r="CS477">
        <v>0.18250256000000001</v>
      </c>
      <c r="CT477">
        <v>-0.16623276000000001</v>
      </c>
      <c r="CU477">
        <v>-9.4743999999999995E-2</v>
      </c>
      <c r="CV477">
        <v>-1.1689752</v>
      </c>
      <c r="CW477">
        <v>-0.52188942000000005</v>
      </c>
      <c r="CX477">
        <v>0.65815442999999996</v>
      </c>
      <c r="CY477">
        <v>9.3649330000000003E-2</v>
      </c>
      <c r="CZ477">
        <v>-0.16819777</v>
      </c>
      <c r="DA477">
        <v>-0.25450494000000001</v>
      </c>
      <c r="DB477">
        <v>0.25513289</v>
      </c>
      <c r="DC477">
        <v>2.5920289999999999E-2</v>
      </c>
      <c r="DD477">
        <v>-2.5292350000000002E-2</v>
      </c>
      <c r="DE477">
        <v>0.26950531</v>
      </c>
      <c r="DF477">
        <v>-0.26887736000000001</v>
      </c>
      <c r="DG477">
        <v>0.1029841</v>
      </c>
      <c r="DH477">
        <v>-0.10235616</v>
      </c>
      <c r="DI477">
        <v>-0.19042195000000001</v>
      </c>
      <c r="DJ477">
        <v>7.7531719999999998E-2</v>
      </c>
      <c r="DK477">
        <v>-0.19522661999999999</v>
      </c>
      <c r="DL477">
        <v>-0.13095082</v>
      </c>
      <c r="DM477">
        <v>-6.0513240000000003E-2</v>
      </c>
      <c r="DN477">
        <v>0.50020885000000004</v>
      </c>
      <c r="DO477">
        <v>0.35778246000000002</v>
      </c>
      <c r="DP477">
        <v>-0.64273818000000005</v>
      </c>
      <c r="DQ477">
        <v>0.94671483000000001</v>
      </c>
      <c r="DR477">
        <v>-0.66113116000000005</v>
      </c>
      <c r="DS477">
        <v>7.7932630000000003E-2</v>
      </c>
      <c r="DT477">
        <v>-0.79014932000000004</v>
      </c>
      <c r="DU477">
        <v>1.3610861400000001</v>
      </c>
      <c r="DV477" s="10">
        <v>-0.64824150000000003</v>
      </c>
      <c r="DW477" s="8" t="s">
        <v>2596</v>
      </c>
      <c r="DX477" t="s">
        <v>2597</v>
      </c>
      <c r="DY477" s="10" t="s">
        <v>1100</v>
      </c>
      <c r="DZ477" s="20">
        <v>36712</v>
      </c>
      <c r="EA477" s="21">
        <v>37222</v>
      </c>
      <c r="EB477" t="s">
        <v>2598</v>
      </c>
      <c r="EC477" s="22">
        <v>45232</v>
      </c>
      <c r="ED477" t="b">
        <f t="shared" si="22"/>
        <v>0</v>
      </c>
    </row>
    <row r="478" spans="1:134" x14ac:dyDescent="0.2">
      <c r="A478" s="8" t="s">
        <v>2599</v>
      </c>
      <c r="B478" s="8" t="s">
        <v>168</v>
      </c>
      <c r="C478" s="8" t="s">
        <v>363</v>
      </c>
      <c r="D478" s="2" t="s">
        <v>2600</v>
      </c>
      <c r="E478" s="4">
        <v>0.70587393522441799</v>
      </c>
      <c r="F478" s="28" t="b">
        <v>1</v>
      </c>
      <c r="G478" s="29">
        <f t="shared" si="23"/>
        <v>9.9322876184732151E-2</v>
      </c>
      <c r="H478" s="5" t="b">
        <f t="shared" si="21"/>
        <v>0</v>
      </c>
      <c r="I478" s="8">
        <v>60</v>
      </c>
      <c r="J478">
        <v>1</v>
      </c>
      <c r="K478">
        <v>28</v>
      </c>
      <c r="L478">
        <v>1842</v>
      </c>
      <c r="M478">
        <v>3</v>
      </c>
      <c r="N478">
        <v>5</v>
      </c>
      <c r="O478">
        <v>99.603634278875901</v>
      </c>
      <c r="P478">
        <v>3</v>
      </c>
      <c r="Q478">
        <v>3</v>
      </c>
      <c r="R478">
        <v>1</v>
      </c>
      <c r="S478" s="10">
        <v>76.400000000000006</v>
      </c>
      <c r="T478" s="8">
        <v>0.63502206237506098</v>
      </c>
      <c r="U478">
        <v>7.5957643648752104E-3</v>
      </c>
      <c r="V478">
        <v>0.13146588040124599</v>
      </c>
      <c r="W478">
        <v>0.40066297076764301</v>
      </c>
      <c r="X478">
        <v>-0.60931127360194304</v>
      </c>
      <c r="Y478">
        <v>1.38181348148064</v>
      </c>
      <c r="Z478">
        <v>1.6905855588802501</v>
      </c>
      <c r="AA478">
        <v>8.8725172209350497E-3</v>
      </c>
      <c r="AB478">
        <v>-4.5418899975194001E-2</v>
      </c>
      <c r="AC478">
        <v>-1.38724643350897</v>
      </c>
      <c r="AD478" s="10">
        <v>0.36734945218916498</v>
      </c>
      <c r="AE478" s="8">
        <v>0</v>
      </c>
      <c r="AF478">
        <v>0</v>
      </c>
      <c r="AG478">
        <v>0</v>
      </c>
      <c r="AH478">
        <v>0</v>
      </c>
      <c r="AI478">
        <v>0</v>
      </c>
      <c r="AJ478">
        <v>0</v>
      </c>
      <c r="AK478">
        <v>0</v>
      </c>
      <c r="AL478">
        <v>0</v>
      </c>
      <c r="AM478">
        <v>0</v>
      </c>
      <c r="AN478">
        <v>0</v>
      </c>
      <c r="AO478">
        <v>0</v>
      </c>
      <c r="AP478">
        <v>0</v>
      </c>
      <c r="AQ478">
        <v>0</v>
      </c>
      <c r="AR478">
        <v>0</v>
      </c>
      <c r="AS478">
        <v>1</v>
      </c>
      <c r="AT478">
        <v>0</v>
      </c>
      <c r="AU478">
        <v>0</v>
      </c>
      <c r="AV478">
        <v>0</v>
      </c>
      <c r="AW478">
        <v>0</v>
      </c>
      <c r="AX478">
        <v>0</v>
      </c>
      <c r="AY478">
        <v>1</v>
      </c>
      <c r="AZ478">
        <v>0</v>
      </c>
      <c r="BA478">
        <v>1</v>
      </c>
      <c r="BB478">
        <v>0</v>
      </c>
      <c r="BC478">
        <v>1</v>
      </c>
      <c r="BD478">
        <v>0</v>
      </c>
      <c r="BE478">
        <v>1</v>
      </c>
      <c r="BF478">
        <v>0</v>
      </c>
      <c r="BG478">
        <v>0</v>
      </c>
      <c r="BH478">
        <v>1</v>
      </c>
      <c r="BI478">
        <v>0</v>
      </c>
      <c r="BJ478">
        <v>0</v>
      </c>
      <c r="BK478">
        <v>0</v>
      </c>
      <c r="BL478">
        <v>0</v>
      </c>
      <c r="BM478">
        <v>0</v>
      </c>
      <c r="BN478">
        <v>0</v>
      </c>
      <c r="BO478">
        <v>1</v>
      </c>
      <c r="BP478">
        <v>0</v>
      </c>
      <c r="BQ478">
        <v>0</v>
      </c>
      <c r="BR478">
        <v>0</v>
      </c>
      <c r="BS478">
        <v>0</v>
      </c>
      <c r="BT478" s="10">
        <v>1</v>
      </c>
      <c r="BU478">
        <v>-4.2648743800000002</v>
      </c>
      <c r="BV478">
        <v>0.17994256</v>
      </c>
      <c r="BW478">
        <v>2.5512239999999999E-2</v>
      </c>
      <c r="BX478">
        <v>1.7140852600000001</v>
      </c>
      <c r="BY478">
        <v>1.2451467300000001</v>
      </c>
      <c r="BZ478">
        <v>4.38303536</v>
      </c>
      <c r="CA478">
        <v>1.0542348399999999</v>
      </c>
      <c r="CB478">
        <v>2.36271349</v>
      </c>
      <c r="CC478">
        <v>0</v>
      </c>
      <c r="CD478">
        <v>1.26633956</v>
      </c>
      <c r="CE478">
        <v>1.2966537600000001</v>
      </c>
      <c r="CF478">
        <v>-0.34830556000000001</v>
      </c>
      <c r="CG478">
        <v>0.60595251999999999</v>
      </c>
      <c r="CH478">
        <v>-0.27080598</v>
      </c>
      <c r="CI478">
        <v>0.69837139000000004</v>
      </c>
      <c r="CJ478">
        <v>2.3914729999999999E-2</v>
      </c>
      <c r="CK478">
        <v>-0.35324707</v>
      </c>
      <c r="CL478">
        <v>-4.8291489999999999E-2</v>
      </c>
      <c r="CM478">
        <v>0.58076517999999999</v>
      </c>
      <c r="CN478">
        <v>0.72541518999999999</v>
      </c>
      <c r="CO478">
        <v>-0.20022939000000001</v>
      </c>
      <c r="CP478">
        <v>-0.43475793000000001</v>
      </c>
      <c r="CQ478">
        <v>0.34422587999999998</v>
      </c>
      <c r="CR478">
        <v>-0.48495226000000002</v>
      </c>
      <c r="CS478">
        <v>0.18250256000000001</v>
      </c>
      <c r="CT478">
        <v>-0.16623276000000001</v>
      </c>
      <c r="CU478">
        <v>-9.4743999999999995E-2</v>
      </c>
      <c r="CV478">
        <v>-1.1689752</v>
      </c>
      <c r="CW478">
        <v>-0.52188942000000005</v>
      </c>
      <c r="CX478">
        <v>0.65815442999999996</v>
      </c>
      <c r="CY478">
        <v>9.3649330000000003E-2</v>
      </c>
      <c r="CZ478">
        <v>-0.16819777</v>
      </c>
      <c r="DA478">
        <v>-0.25450494000000001</v>
      </c>
      <c r="DB478">
        <v>0.25513289</v>
      </c>
      <c r="DC478">
        <v>2.5920289999999999E-2</v>
      </c>
      <c r="DD478">
        <v>-2.5292350000000002E-2</v>
      </c>
      <c r="DE478">
        <v>0.26950531</v>
      </c>
      <c r="DF478">
        <v>-0.26887736000000001</v>
      </c>
      <c r="DG478">
        <v>0.1029841</v>
      </c>
      <c r="DH478">
        <v>-0.10235616</v>
      </c>
      <c r="DI478">
        <v>-0.19042195000000001</v>
      </c>
      <c r="DJ478">
        <v>7.7531719999999998E-2</v>
      </c>
      <c r="DK478">
        <v>-0.19522661999999999</v>
      </c>
      <c r="DL478">
        <v>-0.13095082</v>
      </c>
      <c r="DM478">
        <v>-6.0513240000000003E-2</v>
      </c>
      <c r="DN478">
        <v>0.50020885000000004</v>
      </c>
      <c r="DO478">
        <v>0.35778246000000002</v>
      </c>
      <c r="DP478">
        <v>-0.64273818000000005</v>
      </c>
      <c r="DQ478">
        <v>0.94671483000000001</v>
      </c>
      <c r="DR478">
        <v>-0.66113116000000005</v>
      </c>
      <c r="DS478">
        <v>7.7932630000000003E-2</v>
      </c>
      <c r="DT478">
        <v>-0.79014932000000004</v>
      </c>
      <c r="DU478">
        <v>1.3610861400000001</v>
      </c>
      <c r="DV478" s="10">
        <v>-0.64824150000000003</v>
      </c>
      <c r="DW478" s="8" t="s">
        <v>2601</v>
      </c>
      <c r="DX478" t="s">
        <v>2602</v>
      </c>
      <c r="DY478" s="10" t="s">
        <v>318</v>
      </c>
      <c r="DZ478" s="20">
        <v>35064</v>
      </c>
      <c r="EA478" s="21">
        <v>39209</v>
      </c>
      <c r="EB478" t="s">
        <v>2603</v>
      </c>
      <c r="EC478" s="22">
        <v>44070</v>
      </c>
      <c r="ED478" t="b">
        <f t="shared" si="22"/>
        <v>0</v>
      </c>
    </row>
    <row r="479" spans="1:134" x14ac:dyDescent="0.2">
      <c r="A479" s="8" t="s">
        <v>2604</v>
      </c>
      <c r="B479" s="8" t="s">
        <v>119</v>
      </c>
      <c r="C479" s="8" t="s">
        <v>120</v>
      </c>
      <c r="D479" s="2" t="s">
        <v>2605</v>
      </c>
      <c r="E479" s="4">
        <v>0.46141221893655698</v>
      </c>
      <c r="F479" s="28" t="b">
        <v>0</v>
      </c>
      <c r="G479" s="29">
        <f t="shared" si="23"/>
        <v>0.46318904931096927</v>
      </c>
      <c r="H479" s="5" t="b">
        <f t="shared" si="21"/>
        <v>0</v>
      </c>
      <c r="I479" s="8">
        <v>35</v>
      </c>
      <c r="J479">
        <v>3</v>
      </c>
      <c r="K479">
        <v>29</v>
      </c>
      <c r="L479">
        <v>1451</v>
      </c>
      <c r="M479">
        <v>8</v>
      </c>
      <c r="N479">
        <v>5</v>
      </c>
      <c r="O479">
        <v>36.539442801611798</v>
      </c>
      <c r="P479">
        <v>4</v>
      </c>
      <c r="Q479">
        <v>1</v>
      </c>
      <c r="R479">
        <v>5</v>
      </c>
      <c r="S479" s="10">
        <v>76.5</v>
      </c>
      <c r="T479" s="8">
        <v>-1.7134323103137701</v>
      </c>
      <c r="U479">
        <v>2.03313292833161</v>
      </c>
      <c r="V479">
        <v>0.260670676864387</v>
      </c>
      <c r="W479">
        <v>-5.5145875942808002E-2</v>
      </c>
      <c r="X479">
        <v>0.98157978018903103</v>
      </c>
      <c r="Y479">
        <v>1.38181348148064</v>
      </c>
      <c r="Z479">
        <v>-0.47949712774499298</v>
      </c>
      <c r="AA479">
        <v>0.71867389489572897</v>
      </c>
      <c r="AB479">
        <v>-1.4988236991813999</v>
      </c>
      <c r="AC479">
        <v>1.42236659638262</v>
      </c>
      <c r="AD479" s="10">
        <v>0.38892651252332899</v>
      </c>
      <c r="AE479" s="8">
        <v>0</v>
      </c>
      <c r="AF479">
        <v>0</v>
      </c>
      <c r="AG479">
        <v>0</v>
      </c>
      <c r="AH479">
        <v>0</v>
      </c>
      <c r="AI479">
        <v>0</v>
      </c>
      <c r="AJ479">
        <v>0</v>
      </c>
      <c r="AK479">
        <v>1</v>
      </c>
      <c r="AL479">
        <v>0</v>
      </c>
      <c r="AM479">
        <v>0</v>
      </c>
      <c r="AN479">
        <v>0</v>
      </c>
      <c r="AO479">
        <v>0</v>
      </c>
      <c r="AP479">
        <v>0</v>
      </c>
      <c r="AQ479">
        <v>0</v>
      </c>
      <c r="AR479">
        <v>0</v>
      </c>
      <c r="AS479">
        <v>0</v>
      </c>
      <c r="AT479">
        <v>0</v>
      </c>
      <c r="AU479">
        <v>0</v>
      </c>
      <c r="AV479">
        <v>0</v>
      </c>
      <c r="AW479">
        <v>0</v>
      </c>
      <c r="AX479">
        <v>0</v>
      </c>
      <c r="AY479">
        <v>1</v>
      </c>
      <c r="AZ479">
        <v>0</v>
      </c>
      <c r="BA479">
        <v>1</v>
      </c>
      <c r="BB479">
        <v>0</v>
      </c>
      <c r="BC479">
        <v>0</v>
      </c>
      <c r="BD479">
        <v>1</v>
      </c>
      <c r="BE479">
        <v>1</v>
      </c>
      <c r="BF479">
        <v>0</v>
      </c>
      <c r="BG479">
        <v>0</v>
      </c>
      <c r="BH479">
        <v>0</v>
      </c>
      <c r="BI479">
        <v>1</v>
      </c>
      <c r="BJ479">
        <v>0</v>
      </c>
      <c r="BK479">
        <v>0</v>
      </c>
      <c r="BL479">
        <v>0</v>
      </c>
      <c r="BM479">
        <v>1</v>
      </c>
      <c r="BN479">
        <v>0</v>
      </c>
      <c r="BO479">
        <v>0</v>
      </c>
      <c r="BP479">
        <v>0</v>
      </c>
      <c r="BQ479">
        <v>0</v>
      </c>
      <c r="BR479">
        <v>1</v>
      </c>
      <c r="BS479">
        <v>0</v>
      </c>
      <c r="BT479" s="10">
        <v>0</v>
      </c>
      <c r="BU479">
        <v>-4.2648743800000002</v>
      </c>
      <c r="BV479">
        <v>0.17994256</v>
      </c>
      <c r="BW479">
        <v>2.5512239999999999E-2</v>
      </c>
      <c r="BX479">
        <v>1.7140852600000001</v>
      </c>
      <c r="BY479">
        <v>1.2451467300000001</v>
      </c>
      <c r="BZ479">
        <v>4.38303536</v>
      </c>
      <c r="CA479">
        <v>1.0542348399999999</v>
      </c>
      <c r="CB479">
        <v>2.36271349</v>
      </c>
      <c r="CC479">
        <v>0</v>
      </c>
      <c r="CD479">
        <v>1.26633956</v>
      </c>
      <c r="CE479">
        <v>1.2966537600000001</v>
      </c>
      <c r="CF479">
        <v>-0.34830556000000001</v>
      </c>
      <c r="CG479">
        <v>0.60595251999999999</v>
      </c>
      <c r="CH479">
        <v>-0.27080598</v>
      </c>
      <c r="CI479">
        <v>0.69837139000000004</v>
      </c>
      <c r="CJ479">
        <v>2.3914729999999999E-2</v>
      </c>
      <c r="CK479">
        <v>-0.35324707</v>
      </c>
      <c r="CL479">
        <v>-4.8291489999999999E-2</v>
      </c>
      <c r="CM479">
        <v>0.58076517999999999</v>
      </c>
      <c r="CN479">
        <v>0.72541518999999999</v>
      </c>
      <c r="CO479">
        <v>-0.20022939000000001</v>
      </c>
      <c r="CP479">
        <v>-0.43475793000000001</v>
      </c>
      <c r="CQ479">
        <v>0.34422587999999998</v>
      </c>
      <c r="CR479">
        <v>-0.48495226000000002</v>
      </c>
      <c r="CS479">
        <v>0.18250256000000001</v>
      </c>
      <c r="CT479">
        <v>-0.16623276000000001</v>
      </c>
      <c r="CU479">
        <v>-9.4743999999999995E-2</v>
      </c>
      <c r="CV479">
        <v>-1.1689752</v>
      </c>
      <c r="CW479">
        <v>-0.52188942000000005</v>
      </c>
      <c r="CX479">
        <v>0.65815442999999996</v>
      </c>
      <c r="CY479">
        <v>9.3649330000000003E-2</v>
      </c>
      <c r="CZ479">
        <v>-0.16819777</v>
      </c>
      <c r="DA479">
        <v>-0.25450494000000001</v>
      </c>
      <c r="DB479">
        <v>0.25513289</v>
      </c>
      <c r="DC479">
        <v>2.5920289999999999E-2</v>
      </c>
      <c r="DD479">
        <v>-2.5292350000000002E-2</v>
      </c>
      <c r="DE479">
        <v>0.26950531</v>
      </c>
      <c r="DF479">
        <v>-0.26887736000000001</v>
      </c>
      <c r="DG479">
        <v>0.1029841</v>
      </c>
      <c r="DH479">
        <v>-0.10235616</v>
      </c>
      <c r="DI479">
        <v>-0.19042195000000001</v>
      </c>
      <c r="DJ479">
        <v>7.7531719999999998E-2</v>
      </c>
      <c r="DK479">
        <v>-0.19522661999999999</v>
      </c>
      <c r="DL479">
        <v>-0.13095082</v>
      </c>
      <c r="DM479">
        <v>-6.0513240000000003E-2</v>
      </c>
      <c r="DN479">
        <v>0.50020885000000004</v>
      </c>
      <c r="DO479">
        <v>0.35778246000000002</v>
      </c>
      <c r="DP479">
        <v>-0.64273818000000005</v>
      </c>
      <c r="DQ479">
        <v>0.94671483000000001</v>
      </c>
      <c r="DR479">
        <v>-0.66113116000000005</v>
      </c>
      <c r="DS479">
        <v>7.7932630000000003E-2</v>
      </c>
      <c r="DT479">
        <v>-0.79014932000000004</v>
      </c>
      <c r="DU479">
        <v>1.3610861400000001</v>
      </c>
      <c r="DV479" s="10">
        <v>-0.64824150000000003</v>
      </c>
      <c r="DW479" s="8" t="s">
        <v>2606</v>
      </c>
      <c r="DX479" t="s">
        <v>2607</v>
      </c>
      <c r="DY479" s="10" t="s">
        <v>1784</v>
      </c>
      <c r="DZ479" s="20">
        <v>34673</v>
      </c>
      <c r="EA479" s="21">
        <v>38480</v>
      </c>
      <c r="EB479" t="s">
        <v>2608</v>
      </c>
      <c r="EC479" s="22">
        <v>44619</v>
      </c>
      <c r="ED479" t="b">
        <f t="shared" si="22"/>
        <v>1</v>
      </c>
    </row>
    <row r="480" spans="1:134" x14ac:dyDescent="0.2">
      <c r="A480" s="8" t="s">
        <v>2609</v>
      </c>
      <c r="B480" s="8" t="s">
        <v>119</v>
      </c>
      <c r="C480" s="8" t="s">
        <v>181</v>
      </c>
      <c r="D480" s="2">
        <v>4933166349</v>
      </c>
      <c r="E480" s="4">
        <v>0.51470968024456398</v>
      </c>
      <c r="F480" s="28" t="b">
        <v>0</v>
      </c>
      <c r="G480" s="29">
        <f t="shared" si="23"/>
        <v>0.11762969083150847</v>
      </c>
      <c r="H480" s="5" t="b">
        <f t="shared" si="21"/>
        <v>0</v>
      </c>
      <c r="I480" s="8">
        <v>69</v>
      </c>
      <c r="J480">
        <v>2</v>
      </c>
      <c r="K480">
        <v>25</v>
      </c>
      <c r="L480">
        <v>1042</v>
      </c>
      <c r="M480">
        <v>6</v>
      </c>
      <c r="N480">
        <v>2</v>
      </c>
      <c r="O480">
        <v>91.521506788948699</v>
      </c>
      <c r="P480">
        <v>2</v>
      </c>
      <c r="Q480">
        <v>2</v>
      </c>
      <c r="R480">
        <v>5</v>
      </c>
      <c r="S480" s="10">
        <v>76.8</v>
      </c>
      <c r="T480" s="8">
        <v>1.48046563654304</v>
      </c>
      <c r="U480">
        <v>1.0203643463482399</v>
      </c>
      <c r="V480">
        <v>-0.25614850898817798</v>
      </c>
      <c r="W480">
        <v>-0.53193825012330598</v>
      </c>
      <c r="X480">
        <v>0.34522335867264098</v>
      </c>
      <c r="Y480">
        <v>-0.70788554533318204</v>
      </c>
      <c r="Z480">
        <v>1.41247393124903</v>
      </c>
      <c r="AA480">
        <v>-0.70092886045385905</v>
      </c>
      <c r="AB480">
        <v>-0.772121299578298</v>
      </c>
      <c r="AC480">
        <v>1.42236659638262</v>
      </c>
      <c r="AD480" s="10">
        <v>0.45365769352582502</v>
      </c>
      <c r="AE480" s="8">
        <v>0</v>
      </c>
      <c r="AF480">
        <v>0</v>
      </c>
      <c r="AG480">
        <v>0</v>
      </c>
      <c r="AH480">
        <v>0</v>
      </c>
      <c r="AI480">
        <v>0</v>
      </c>
      <c r="AJ480">
        <v>0</v>
      </c>
      <c r="AK480">
        <v>0</v>
      </c>
      <c r="AL480">
        <v>0</v>
      </c>
      <c r="AM480">
        <v>0</v>
      </c>
      <c r="AN480">
        <v>0</v>
      </c>
      <c r="AO480">
        <v>0</v>
      </c>
      <c r="AP480">
        <v>0</v>
      </c>
      <c r="AQ480">
        <v>0</v>
      </c>
      <c r="AR480">
        <v>0</v>
      </c>
      <c r="AS480">
        <v>1</v>
      </c>
      <c r="AT480">
        <v>0</v>
      </c>
      <c r="AU480">
        <v>0</v>
      </c>
      <c r="AV480">
        <v>0</v>
      </c>
      <c r="AW480">
        <v>0</v>
      </c>
      <c r="AX480">
        <v>0</v>
      </c>
      <c r="AY480">
        <v>1</v>
      </c>
      <c r="AZ480">
        <v>0</v>
      </c>
      <c r="BA480">
        <v>0</v>
      </c>
      <c r="BB480">
        <v>1</v>
      </c>
      <c r="BC480">
        <v>0</v>
      </c>
      <c r="BD480">
        <v>1</v>
      </c>
      <c r="BE480">
        <v>1</v>
      </c>
      <c r="BF480">
        <v>0</v>
      </c>
      <c r="BG480">
        <v>0</v>
      </c>
      <c r="BH480">
        <v>1</v>
      </c>
      <c r="BI480">
        <v>0</v>
      </c>
      <c r="BJ480">
        <v>0</v>
      </c>
      <c r="BK480">
        <v>0</v>
      </c>
      <c r="BL480">
        <v>0</v>
      </c>
      <c r="BM480">
        <v>0</v>
      </c>
      <c r="BN480">
        <v>1</v>
      </c>
      <c r="BO480">
        <v>0</v>
      </c>
      <c r="BP480">
        <v>0</v>
      </c>
      <c r="BQ480">
        <v>0</v>
      </c>
      <c r="BR480">
        <v>0</v>
      </c>
      <c r="BS480">
        <v>0</v>
      </c>
      <c r="BT480" s="10">
        <v>1</v>
      </c>
      <c r="BU480">
        <v>-4.2648743800000002</v>
      </c>
      <c r="BV480">
        <v>0.17994256</v>
      </c>
      <c r="BW480">
        <v>2.5512239999999999E-2</v>
      </c>
      <c r="BX480">
        <v>1.7140852600000001</v>
      </c>
      <c r="BY480">
        <v>1.2451467300000001</v>
      </c>
      <c r="BZ480">
        <v>4.38303536</v>
      </c>
      <c r="CA480">
        <v>1.0542348399999999</v>
      </c>
      <c r="CB480">
        <v>2.36271349</v>
      </c>
      <c r="CC480">
        <v>0</v>
      </c>
      <c r="CD480">
        <v>1.26633956</v>
      </c>
      <c r="CE480">
        <v>1.2966537600000001</v>
      </c>
      <c r="CF480">
        <v>-0.34830556000000001</v>
      </c>
      <c r="CG480">
        <v>0.60595251999999999</v>
      </c>
      <c r="CH480">
        <v>-0.27080598</v>
      </c>
      <c r="CI480">
        <v>0.69837139000000004</v>
      </c>
      <c r="CJ480">
        <v>2.3914729999999999E-2</v>
      </c>
      <c r="CK480">
        <v>-0.35324707</v>
      </c>
      <c r="CL480">
        <v>-4.8291489999999999E-2</v>
      </c>
      <c r="CM480">
        <v>0.58076517999999999</v>
      </c>
      <c r="CN480">
        <v>0.72541518999999999</v>
      </c>
      <c r="CO480">
        <v>-0.20022939000000001</v>
      </c>
      <c r="CP480">
        <v>-0.43475793000000001</v>
      </c>
      <c r="CQ480">
        <v>0.34422587999999998</v>
      </c>
      <c r="CR480">
        <v>-0.48495226000000002</v>
      </c>
      <c r="CS480">
        <v>0.18250256000000001</v>
      </c>
      <c r="CT480">
        <v>-0.16623276000000001</v>
      </c>
      <c r="CU480">
        <v>-9.4743999999999995E-2</v>
      </c>
      <c r="CV480">
        <v>-1.1689752</v>
      </c>
      <c r="CW480">
        <v>-0.52188942000000005</v>
      </c>
      <c r="CX480">
        <v>0.65815442999999996</v>
      </c>
      <c r="CY480">
        <v>9.3649330000000003E-2</v>
      </c>
      <c r="CZ480">
        <v>-0.16819777</v>
      </c>
      <c r="DA480">
        <v>-0.25450494000000001</v>
      </c>
      <c r="DB480">
        <v>0.25513289</v>
      </c>
      <c r="DC480">
        <v>2.5920289999999999E-2</v>
      </c>
      <c r="DD480">
        <v>-2.5292350000000002E-2</v>
      </c>
      <c r="DE480">
        <v>0.26950531</v>
      </c>
      <c r="DF480">
        <v>-0.26887736000000001</v>
      </c>
      <c r="DG480">
        <v>0.1029841</v>
      </c>
      <c r="DH480">
        <v>-0.10235616</v>
      </c>
      <c r="DI480">
        <v>-0.19042195000000001</v>
      </c>
      <c r="DJ480">
        <v>7.7531719999999998E-2</v>
      </c>
      <c r="DK480">
        <v>-0.19522661999999999</v>
      </c>
      <c r="DL480">
        <v>-0.13095082</v>
      </c>
      <c r="DM480">
        <v>-6.0513240000000003E-2</v>
      </c>
      <c r="DN480">
        <v>0.50020885000000004</v>
      </c>
      <c r="DO480">
        <v>0.35778246000000002</v>
      </c>
      <c r="DP480">
        <v>-0.64273818000000005</v>
      </c>
      <c r="DQ480">
        <v>0.94671483000000001</v>
      </c>
      <c r="DR480">
        <v>-0.66113116000000005</v>
      </c>
      <c r="DS480">
        <v>7.7932630000000003E-2</v>
      </c>
      <c r="DT480">
        <v>-0.79014932000000004</v>
      </c>
      <c r="DU480">
        <v>1.3610861400000001</v>
      </c>
      <c r="DV480" s="10">
        <v>-0.64824150000000003</v>
      </c>
      <c r="DW480" s="8" t="s">
        <v>2610</v>
      </c>
      <c r="DX480" t="s">
        <v>2611</v>
      </c>
      <c r="DY480" s="10" t="s">
        <v>534</v>
      </c>
      <c r="DZ480" s="20">
        <v>36410</v>
      </c>
      <c r="EA480" s="21">
        <v>38939</v>
      </c>
      <c r="EB480" t="s">
        <v>670</v>
      </c>
      <c r="EC480" s="22">
        <v>45473</v>
      </c>
      <c r="ED480" t="b">
        <f t="shared" si="22"/>
        <v>1</v>
      </c>
    </row>
    <row r="481" spans="1:134" x14ac:dyDescent="0.2">
      <c r="A481" s="8" t="s">
        <v>2612</v>
      </c>
      <c r="B481" s="8" t="s">
        <v>168</v>
      </c>
      <c r="C481" s="8" t="s">
        <v>363</v>
      </c>
      <c r="D481" s="2" t="s">
        <v>2613</v>
      </c>
      <c r="E481" s="4">
        <v>0.641850464251848</v>
      </c>
      <c r="F481" s="28" t="b">
        <v>1</v>
      </c>
      <c r="G481" s="29">
        <f t="shared" si="23"/>
        <v>1.2586291589355809E-4</v>
      </c>
      <c r="H481" s="5" t="b">
        <f t="shared" si="21"/>
        <v>0</v>
      </c>
      <c r="I481" s="8">
        <v>60</v>
      </c>
      <c r="J481">
        <v>2</v>
      </c>
      <c r="K481">
        <v>25</v>
      </c>
      <c r="L481">
        <v>882</v>
      </c>
      <c r="M481">
        <v>1</v>
      </c>
      <c r="N481">
        <v>2</v>
      </c>
      <c r="O481">
        <v>72.275232125924006</v>
      </c>
      <c r="P481">
        <v>2</v>
      </c>
      <c r="Q481">
        <v>5</v>
      </c>
      <c r="R481">
        <v>2</v>
      </c>
      <c r="S481" s="10">
        <v>80.2</v>
      </c>
      <c r="T481" s="8">
        <v>0.63502206237506098</v>
      </c>
      <c r="U481">
        <v>1.0203643463482399</v>
      </c>
      <c r="V481">
        <v>-0.25614850898817798</v>
      </c>
      <c r="W481">
        <v>-0.718458494301496</v>
      </c>
      <c r="X481">
        <v>-1.2456676951183301</v>
      </c>
      <c r="Y481">
        <v>-0.70788554533318204</v>
      </c>
      <c r="Z481">
        <v>0.75019623530296597</v>
      </c>
      <c r="AA481">
        <v>-0.70092886045385905</v>
      </c>
      <c r="AB481">
        <v>1.4079858992310099</v>
      </c>
      <c r="AC481">
        <v>-0.68484317603607703</v>
      </c>
      <c r="AD481" s="10">
        <v>1.1872777448874401</v>
      </c>
      <c r="AE481" s="8">
        <v>0</v>
      </c>
      <c r="AF481">
        <v>0</v>
      </c>
      <c r="AG481">
        <v>0</v>
      </c>
      <c r="AH481">
        <v>0</v>
      </c>
      <c r="AI481">
        <v>0</v>
      </c>
      <c r="AJ481">
        <v>0</v>
      </c>
      <c r="AK481">
        <v>0</v>
      </c>
      <c r="AL481">
        <v>0</v>
      </c>
      <c r="AM481">
        <v>0</v>
      </c>
      <c r="AN481">
        <v>0</v>
      </c>
      <c r="AO481">
        <v>0</v>
      </c>
      <c r="AP481">
        <v>0</v>
      </c>
      <c r="AQ481">
        <v>0</v>
      </c>
      <c r="AR481">
        <v>1</v>
      </c>
      <c r="AS481">
        <v>0</v>
      </c>
      <c r="AT481">
        <v>0</v>
      </c>
      <c r="AU481">
        <v>0</v>
      </c>
      <c r="AV481">
        <v>0</v>
      </c>
      <c r="AW481">
        <v>0</v>
      </c>
      <c r="AX481">
        <v>0</v>
      </c>
      <c r="AY481">
        <v>1</v>
      </c>
      <c r="AZ481">
        <v>0</v>
      </c>
      <c r="BA481">
        <v>1</v>
      </c>
      <c r="BB481">
        <v>0</v>
      </c>
      <c r="BC481">
        <v>1</v>
      </c>
      <c r="BD481">
        <v>0</v>
      </c>
      <c r="BE481">
        <v>0</v>
      </c>
      <c r="BF481">
        <v>1</v>
      </c>
      <c r="BG481">
        <v>0</v>
      </c>
      <c r="BH481">
        <v>0</v>
      </c>
      <c r="BI481">
        <v>0</v>
      </c>
      <c r="BJ481">
        <v>0</v>
      </c>
      <c r="BK481">
        <v>1</v>
      </c>
      <c r="BL481">
        <v>0</v>
      </c>
      <c r="BM481">
        <v>0</v>
      </c>
      <c r="BN481">
        <v>1</v>
      </c>
      <c r="BO481">
        <v>0</v>
      </c>
      <c r="BP481">
        <v>0</v>
      </c>
      <c r="BQ481">
        <v>0</v>
      </c>
      <c r="BR481">
        <v>0</v>
      </c>
      <c r="BS481">
        <v>1</v>
      </c>
      <c r="BT481" s="10">
        <v>0</v>
      </c>
      <c r="BU481">
        <v>-4.2648743800000002</v>
      </c>
      <c r="BV481">
        <v>0.17994256</v>
      </c>
      <c r="BW481">
        <v>2.5512239999999999E-2</v>
      </c>
      <c r="BX481">
        <v>1.7140852600000001</v>
      </c>
      <c r="BY481">
        <v>1.2451467300000001</v>
      </c>
      <c r="BZ481">
        <v>4.38303536</v>
      </c>
      <c r="CA481">
        <v>1.0542348399999999</v>
      </c>
      <c r="CB481">
        <v>2.36271349</v>
      </c>
      <c r="CC481">
        <v>0</v>
      </c>
      <c r="CD481">
        <v>1.26633956</v>
      </c>
      <c r="CE481">
        <v>1.2966537600000001</v>
      </c>
      <c r="CF481">
        <v>-0.34830556000000001</v>
      </c>
      <c r="CG481">
        <v>0.60595251999999999</v>
      </c>
      <c r="CH481">
        <v>-0.27080598</v>
      </c>
      <c r="CI481">
        <v>0.69837139000000004</v>
      </c>
      <c r="CJ481">
        <v>2.3914729999999999E-2</v>
      </c>
      <c r="CK481">
        <v>-0.35324707</v>
      </c>
      <c r="CL481">
        <v>-4.8291489999999999E-2</v>
      </c>
      <c r="CM481">
        <v>0.58076517999999999</v>
      </c>
      <c r="CN481">
        <v>0.72541518999999999</v>
      </c>
      <c r="CO481">
        <v>-0.20022939000000001</v>
      </c>
      <c r="CP481">
        <v>-0.43475793000000001</v>
      </c>
      <c r="CQ481">
        <v>0.34422587999999998</v>
      </c>
      <c r="CR481">
        <v>-0.48495226000000002</v>
      </c>
      <c r="CS481">
        <v>0.18250256000000001</v>
      </c>
      <c r="CT481">
        <v>-0.16623276000000001</v>
      </c>
      <c r="CU481">
        <v>-9.4743999999999995E-2</v>
      </c>
      <c r="CV481">
        <v>-1.1689752</v>
      </c>
      <c r="CW481">
        <v>-0.52188942000000005</v>
      </c>
      <c r="CX481">
        <v>0.65815442999999996</v>
      </c>
      <c r="CY481">
        <v>9.3649330000000003E-2</v>
      </c>
      <c r="CZ481">
        <v>-0.16819777</v>
      </c>
      <c r="DA481">
        <v>-0.25450494000000001</v>
      </c>
      <c r="DB481">
        <v>0.25513289</v>
      </c>
      <c r="DC481">
        <v>2.5920289999999999E-2</v>
      </c>
      <c r="DD481">
        <v>-2.5292350000000002E-2</v>
      </c>
      <c r="DE481">
        <v>0.26950531</v>
      </c>
      <c r="DF481">
        <v>-0.26887736000000001</v>
      </c>
      <c r="DG481">
        <v>0.1029841</v>
      </c>
      <c r="DH481">
        <v>-0.10235616</v>
      </c>
      <c r="DI481">
        <v>-0.19042195000000001</v>
      </c>
      <c r="DJ481">
        <v>7.7531719999999998E-2</v>
      </c>
      <c r="DK481">
        <v>-0.19522661999999999</v>
      </c>
      <c r="DL481">
        <v>-0.13095082</v>
      </c>
      <c r="DM481">
        <v>-6.0513240000000003E-2</v>
      </c>
      <c r="DN481">
        <v>0.50020885000000004</v>
      </c>
      <c r="DO481">
        <v>0.35778246000000002</v>
      </c>
      <c r="DP481">
        <v>-0.64273818000000005</v>
      </c>
      <c r="DQ481">
        <v>0.94671483000000001</v>
      </c>
      <c r="DR481">
        <v>-0.66113116000000005</v>
      </c>
      <c r="DS481">
        <v>7.7932630000000003E-2</v>
      </c>
      <c r="DT481">
        <v>-0.79014932000000004</v>
      </c>
      <c r="DU481">
        <v>1.3610861400000001</v>
      </c>
      <c r="DV481" s="10">
        <v>-0.64824150000000003</v>
      </c>
      <c r="DW481" s="8" t="s">
        <v>2614</v>
      </c>
      <c r="DX481" t="s">
        <v>2615</v>
      </c>
      <c r="DY481" s="10" t="s">
        <v>266</v>
      </c>
      <c r="DZ481" s="20">
        <v>38014</v>
      </c>
      <c r="EA481" s="21">
        <v>38793</v>
      </c>
      <c r="EB481" t="s">
        <v>2616</v>
      </c>
      <c r="EC481" s="22">
        <v>44017</v>
      </c>
      <c r="ED481" t="b">
        <f t="shared" si="22"/>
        <v>0</v>
      </c>
    </row>
    <row r="482" spans="1:134" x14ac:dyDescent="0.2">
      <c r="A482" s="8" t="s">
        <v>2617</v>
      </c>
      <c r="B482" s="8" t="s">
        <v>127</v>
      </c>
      <c r="C482" s="8" t="s">
        <v>245</v>
      </c>
      <c r="D482" s="2" t="s">
        <v>2618</v>
      </c>
      <c r="E482" s="4">
        <v>0.40135325391653998</v>
      </c>
      <c r="F482" s="28" t="b">
        <v>0</v>
      </c>
      <c r="G482" s="29">
        <f t="shared" si="23"/>
        <v>0.80083344051397609</v>
      </c>
      <c r="H482" s="5" t="b">
        <f t="shared" si="21"/>
        <v>1</v>
      </c>
      <c r="I482" s="8">
        <v>68</v>
      </c>
      <c r="J482">
        <v>2</v>
      </c>
      <c r="K482">
        <v>35</v>
      </c>
      <c r="L482">
        <v>702</v>
      </c>
      <c r="M482">
        <v>9</v>
      </c>
      <c r="N482">
        <v>1</v>
      </c>
      <c r="O482">
        <v>50.526626958270001</v>
      </c>
      <c r="P482">
        <v>4</v>
      </c>
      <c r="Q482">
        <v>4</v>
      </c>
      <c r="R482">
        <v>3</v>
      </c>
      <c r="S482" s="10">
        <v>70</v>
      </c>
      <c r="T482" s="8">
        <v>1.3865274616354899</v>
      </c>
      <c r="U482">
        <v>1.0203643463482399</v>
      </c>
      <c r="V482">
        <v>1.0358994556432299</v>
      </c>
      <c r="W482">
        <v>-0.92829376900195903</v>
      </c>
      <c r="X482">
        <v>1.2997579909472201</v>
      </c>
      <c r="Y482">
        <v>-1.4044518876044501</v>
      </c>
      <c r="Z482">
        <v>1.8116064507974899E-3</v>
      </c>
      <c r="AA482">
        <v>0.71867389489572897</v>
      </c>
      <c r="AB482">
        <v>0.68128349962791002</v>
      </c>
      <c r="AC482">
        <v>1.7560081436822399E-2</v>
      </c>
      <c r="AD482" s="10">
        <v>-1.0135824091974099</v>
      </c>
      <c r="AE482" s="8">
        <v>0</v>
      </c>
      <c r="AF482">
        <v>0</v>
      </c>
      <c r="AG482">
        <v>0</v>
      </c>
      <c r="AH482">
        <v>0</v>
      </c>
      <c r="AI482">
        <v>0</v>
      </c>
      <c r="AJ482">
        <v>0</v>
      </c>
      <c r="AK482">
        <v>0</v>
      </c>
      <c r="AL482">
        <v>0</v>
      </c>
      <c r="AM482">
        <v>0</v>
      </c>
      <c r="AN482">
        <v>0</v>
      </c>
      <c r="AO482">
        <v>0</v>
      </c>
      <c r="AP482">
        <v>0</v>
      </c>
      <c r="AQ482">
        <v>0</v>
      </c>
      <c r="AR482">
        <v>0</v>
      </c>
      <c r="AS482">
        <v>0</v>
      </c>
      <c r="AT482">
        <v>0</v>
      </c>
      <c r="AU482">
        <v>1</v>
      </c>
      <c r="AV482">
        <v>0</v>
      </c>
      <c r="AW482">
        <v>0</v>
      </c>
      <c r="AX482">
        <v>0</v>
      </c>
      <c r="AY482">
        <v>0</v>
      </c>
      <c r="AZ482">
        <v>1</v>
      </c>
      <c r="BA482">
        <v>0</v>
      </c>
      <c r="BB482">
        <v>1</v>
      </c>
      <c r="BC482">
        <v>1</v>
      </c>
      <c r="BD482">
        <v>0</v>
      </c>
      <c r="BE482">
        <v>1</v>
      </c>
      <c r="BF482">
        <v>0</v>
      </c>
      <c r="BG482">
        <v>0</v>
      </c>
      <c r="BH482">
        <v>0</v>
      </c>
      <c r="BI482">
        <v>1</v>
      </c>
      <c r="BJ482">
        <v>0</v>
      </c>
      <c r="BK482">
        <v>0</v>
      </c>
      <c r="BL482">
        <v>0</v>
      </c>
      <c r="BM482">
        <v>0</v>
      </c>
      <c r="BN482">
        <v>0</v>
      </c>
      <c r="BO482">
        <v>0</v>
      </c>
      <c r="BP482">
        <v>1</v>
      </c>
      <c r="BQ482">
        <v>1</v>
      </c>
      <c r="BR482">
        <v>0</v>
      </c>
      <c r="BS482">
        <v>0</v>
      </c>
      <c r="BT482" s="10">
        <v>0</v>
      </c>
      <c r="BU482">
        <v>-4.2648743800000002</v>
      </c>
      <c r="BV482">
        <v>0.17994256</v>
      </c>
      <c r="BW482">
        <v>2.5512239999999999E-2</v>
      </c>
      <c r="BX482">
        <v>1.7140852600000001</v>
      </c>
      <c r="BY482">
        <v>1.2451467300000001</v>
      </c>
      <c r="BZ482">
        <v>4.38303536</v>
      </c>
      <c r="CA482">
        <v>1.0542348399999999</v>
      </c>
      <c r="CB482">
        <v>2.36271349</v>
      </c>
      <c r="CC482">
        <v>0</v>
      </c>
      <c r="CD482">
        <v>1.26633956</v>
      </c>
      <c r="CE482">
        <v>1.2966537600000001</v>
      </c>
      <c r="CF482">
        <v>-0.34830556000000001</v>
      </c>
      <c r="CG482">
        <v>0.60595251999999999</v>
      </c>
      <c r="CH482">
        <v>-0.27080598</v>
      </c>
      <c r="CI482">
        <v>0.69837139000000004</v>
      </c>
      <c r="CJ482">
        <v>2.3914729999999999E-2</v>
      </c>
      <c r="CK482">
        <v>-0.35324707</v>
      </c>
      <c r="CL482">
        <v>-4.8291489999999999E-2</v>
      </c>
      <c r="CM482">
        <v>0.58076517999999999</v>
      </c>
      <c r="CN482">
        <v>0.72541518999999999</v>
      </c>
      <c r="CO482">
        <v>-0.20022939000000001</v>
      </c>
      <c r="CP482">
        <v>-0.43475793000000001</v>
      </c>
      <c r="CQ482">
        <v>0.34422587999999998</v>
      </c>
      <c r="CR482">
        <v>-0.48495226000000002</v>
      </c>
      <c r="CS482">
        <v>0.18250256000000001</v>
      </c>
      <c r="CT482">
        <v>-0.16623276000000001</v>
      </c>
      <c r="CU482">
        <v>-9.4743999999999995E-2</v>
      </c>
      <c r="CV482">
        <v>-1.1689752</v>
      </c>
      <c r="CW482">
        <v>-0.52188942000000005</v>
      </c>
      <c r="CX482">
        <v>0.65815442999999996</v>
      </c>
      <c r="CY482">
        <v>9.3649330000000003E-2</v>
      </c>
      <c r="CZ482">
        <v>-0.16819777</v>
      </c>
      <c r="DA482">
        <v>-0.25450494000000001</v>
      </c>
      <c r="DB482">
        <v>0.25513289</v>
      </c>
      <c r="DC482">
        <v>2.5920289999999999E-2</v>
      </c>
      <c r="DD482">
        <v>-2.5292350000000002E-2</v>
      </c>
      <c r="DE482">
        <v>0.26950531</v>
      </c>
      <c r="DF482">
        <v>-0.26887736000000001</v>
      </c>
      <c r="DG482">
        <v>0.1029841</v>
      </c>
      <c r="DH482">
        <v>-0.10235616</v>
      </c>
      <c r="DI482">
        <v>-0.19042195000000001</v>
      </c>
      <c r="DJ482">
        <v>7.7531719999999998E-2</v>
      </c>
      <c r="DK482">
        <v>-0.19522661999999999</v>
      </c>
      <c r="DL482">
        <v>-0.13095082</v>
      </c>
      <c r="DM482">
        <v>-6.0513240000000003E-2</v>
      </c>
      <c r="DN482">
        <v>0.50020885000000004</v>
      </c>
      <c r="DO482">
        <v>0.35778246000000002</v>
      </c>
      <c r="DP482">
        <v>-0.64273818000000005</v>
      </c>
      <c r="DQ482">
        <v>0.94671483000000001</v>
      </c>
      <c r="DR482">
        <v>-0.66113116000000005</v>
      </c>
      <c r="DS482">
        <v>7.7932630000000003E-2</v>
      </c>
      <c r="DT482">
        <v>-0.79014932000000004</v>
      </c>
      <c r="DU482">
        <v>1.3610861400000001</v>
      </c>
      <c r="DV482" s="10">
        <v>-0.64824150000000003</v>
      </c>
      <c r="DW482" s="8" t="s">
        <v>2619</v>
      </c>
      <c r="DX482" t="s">
        <v>2620</v>
      </c>
      <c r="DY482" s="10" t="s">
        <v>336</v>
      </c>
      <c r="DZ482" s="20">
        <v>35030</v>
      </c>
      <c r="EA482" s="21">
        <v>38739</v>
      </c>
      <c r="EB482" t="s">
        <v>2621</v>
      </c>
      <c r="EC482" s="22">
        <v>44584</v>
      </c>
      <c r="ED482" t="b">
        <f t="shared" si="22"/>
        <v>0</v>
      </c>
    </row>
    <row r="483" spans="1:134" x14ac:dyDescent="0.2">
      <c r="A483" s="8" t="s">
        <v>2622</v>
      </c>
      <c r="B483" s="8" t="s">
        <v>119</v>
      </c>
      <c r="C483" s="8" t="s">
        <v>181</v>
      </c>
      <c r="D483" s="2">
        <v>6812219408</v>
      </c>
      <c r="E483" s="4">
        <v>0.41163262858456501</v>
      </c>
      <c r="F483" s="28" t="b">
        <v>0</v>
      </c>
      <c r="G483" s="29">
        <f t="shared" si="23"/>
        <v>0.43650202051868159</v>
      </c>
      <c r="H483" s="5" t="b">
        <f t="shared" si="21"/>
        <v>0</v>
      </c>
      <c r="I483" s="8">
        <v>59</v>
      </c>
      <c r="J483">
        <v>4</v>
      </c>
      <c r="K483">
        <v>31</v>
      </c>
      <c r="L483">
        <v>3021</v>
      </c>
      <c r="M483">
        <v>7</v>
      </c>
      <c r="N483">
        <v>4</v>
      </c>
      <c r="O483">
        <v>41.649647625616097</v>
      </c>
      <c r="P483">
        <v>1</v>
      </c>
      <c r="Q483">
        <v>4</v>
      </c>
      <c r="R483">
        <v>1</v>
      </c>
      <c r="S483" s="10">
        <v>73.099999999999994</v>
      </c>
      <c r="T483" s="8">
        <v>0.54108388746750802</v>
      </c>
      <c r="U483">
        <v>3.04590151031497</v>
      </c>
      <c r="V483">
        <v>0.51908026979067101</v>
      </c>
      <c r="W483">
        <v>1.7750840200556799</v>
      </c>
      <c r="X483">
        <v>0.66340156943083595</v>
      </c>
      <c r="Y483">
        <v>0.68524713920936597</v>
      </c>
      <c r="Z483">
        <v>-0.30365142586711202</v>
      </c>
      <c r="AA483">
        <v>-1.4107302381286499</v>
      </c>
      <c r="AB483">
        <v>0.68128349962791002</v>
      </c>
      <c r="AC483">
        <v>-1.38724643350897</v>
      </c>
      <c r="AD483" s="10">
        <v>-0.34469353883829401</v>
      </c>
      <c r="AE483" s="8">
        <v>0</v>
      </c>
      <c r="AF483">
        <v>0</v>
      </c>
      <c r="AG483">
        <v>0</v>
      </c>
      <c r="AH483">
        <v>0</v>
      </c>
      <c r="AI483">
        <v>1</v>
      </c>
      <c r="AJ483">
        <v>0</v>
      </c>
      <c r="AK483">
        <v>0</v>
      </c>
      <c r="AL483">
        <v>0</v>
      </c>
      <c r="AM483">
        <v>0</v>
      </c>
      <c r="AN483">
        <v>0</v>
      </c>
      <c r="AO483">
        <v>0</v>
      </c>
      <c r="AP483">
        <v>0</v>
      </c>
      <c r="AQ483">
        <v>0</v>
      </c>
      <c r="AR483">
        <v>0</v>
      </c>
      <c r="AS483">
        <v>0</v>
      </c>
      <c r="AT483">
        <v>0</v>
      </c>
      <c r="AU483">
        <v>0</v>
      </c>
      <c r="AV483">
        <v>0</v>
      </c>
      <c r="AW483">
        <v>0</v>
      </c>
      <c r="AX483">
        <v>0</v>
      </c>
      <c r="AY483">
        <v>1</v>
      </c>
      <c r="AZ483">
        <v>0</v>
      </c>
      <c r="BA483">
        <v>0</v>
      </c>
      <c r="BB483">
        <v>1</v>
      </c>
      <c r="BC483">
        <v>0</v>
      </c>
      <c r="BD483">
        <v>1</v>
      </c>
      <c r="BE483">
        <v>1</v>
      </c>
      <c r="BF483">
        <v>0</v>
      </c>
      <c r="BG483">
        <v>0</v>
      </c>
      <c r="BH483">
        <v>0</v>
      </c>
      <c r="BI483">
        <v>0</v>
      </c>
      <c r="BJ483">
        <v>1</v>
      </c>
      <c r="BK483">
        <v>0</v>
      </c>
      <c r="BL483">
        <v>0</v>
      </c>
      <c r="BM483">
        <v>1</v>
      </c>
      <c r="BN483">
        <v>0</v>
      </c>
      <c r="BO483">
        <v>0</v>
      </c>
      <c r="BP483">
        <v>0</v>
      </c>
      <c r="BQ483">
        <v>0</v>
      </c>
      <c r="BR483">
        <v>1</v>
      </c>
      <c r="BS483">
        <v>0</v>
      </c>
      <c r="BT483" s="10">
        <v>0</v>
      </c>
      <c r="BU483">
        <v>-4.2648743800000002</v>
      </c>
      <c r="BV483">
        <v>0.17994256</v>
      </c>
      <c r="BW483">
        <v>2.5512239999999999E-2</v>
      </c>
      <c r="BX483">
        <v>1.7140852600000001</v>
      </c>
      <c r="BY483">
        <v>1.2451467300000001</v>
      </c>
      <c r="BZ483">
        <v>4.38303536</v>
      </c>
      <c r="CA483">
        <v>1.0542348399999999</v>
      </c>
      <c r="CB483">
        <v>2.36271349</v>
      </c>
      <c r="CC483">
        <v>0</v>
      </c>
      <c r="CD483">
        <v>1.26633956</v>
      </c>
      <c r="CE483">
        <v>1.2966537600000001</v>
      </c>
      <c r="CF483">
        <v>-0.34830556000000001</v>
      </c>
      <c r="CG483">
        <v>0.60595251999999999</v>
      </c>
      <c r="CH483">
        <v>-0.27080598</v>
      </c>
      <c r="CI483">
        <v>0.69837139000000004</v>
      </c>
      <c r="CJ483">
        <v>2.3914729999999999E-2</v>
      </c>
      <c r="CK483">
        <v>-0.35324707</v>
      </c>
      <c r="CL483">
        <v>-4.8291489999999999E-2</v>
      </c>
      <c r="CM483">
        <v>0.58076517999999999</v>
      </c>
      <c r="CN483">
        <v>0.72541518999999999</v>
      </c>
      <c r="CO483">
        <v>-0.20022939000000001</v>
      </c>
      <c r="CP483">
        <v>-0.43475793000000001</v>
      </c>
      <c r="CQ483">
        <v>0.34422587999999998</v>
      </c>
      <c r="CR483">
        <v>-0.48495226000000002</v>
      </c>
      <c r="CS483">
        <v>0.18250256000000001</v>
      </c>
      <c r="CT483">
        <v>-0.16623276000000001</v>
      </c>
      <c r="CU483">
        <v>-9.4743999999999995E-2</v>
      </c>
      <c r="CV483">
        <v>-1.1689752</v>
      </c>
      <c r="CW483">
        <v>-0.52188942000000005</v>
      </c>
      <c r="CX483">
        <v>0.65815442999999996</v>
      </c>
      <c r="CY483">
        <v>9.3649330000000003E-2</v>
      </c>
      <c r="CZ483">
        <v>-0.16819777</v>
      </c>
      <c r="DA483">
        <v>-0.25450494000000001</v>
      </c>
      <c r="DB483">
        <v>0.25513289</v>
      </c>
      <c r="DC483">
        <v>2.5920289999999999E-2</v>
      </c>
      <c r="DD483">
        <v>-2.5292350000000002E-2</v>
      </c>
      <c r="DE483">
        <v>0.26950531</v>
      </c>
      <c r="DF483">
        <v>-0.26887736000000001</v>
      </c>
      <c r="DG483">
        <v>0.1029841</v>
      </c>
      <c r="DH483">
        <v>-0.10235616</v>
      </c>
      <c r="DI483">
        <v>-0.19042195000000001</v>
      </c>
      <c r="DJ483">
        <v>7.7531719999999998E-2</v>
      </c>
      <c r="DK483">
        <v>-0.19522661999999999</v>
      </c>
      <c r="DL483">
        <v>-0.13095082</v>
      </c>
      <c r="DM483">
        <v>-6.0513240000000003E-2</v>
      </c>
      <c r="DN483">
        <v>0.50020885000000004</v>
      </c>
      <c r="DO483">
        <v>0.35778246000000002</v>
      </c>
      <c r="DP483">
        <v>-0.64273818000000005</v>
      </c>
      <c r="DQ483">
        <v>0.94671483000000001</v>
      </c>
      <c r="DR483">
        <v>-0.66113116000000005</v>
      </c>
      <c r="DS483">
        <v>7.7932630000000003E-2</v>
      </c>
      <c r="DT483">
        <v>-0.79014932000000004</v>
      </c>
      <c r="DU483">
        <v>1.3610861400000001</v>
      </c>
      <c r="DV483" s="10">
        <v>-0.64824150000000003</v>
      </c>
      <c r="DW483" s="8" t="s">
        <v>2623</v>
      </c>
      <c r="DX483" t="s">
        <v>2624</v>
      </c>
      <c r="DY483" s="10" t="s">
        <v>757</v>
      </c>
      <c r="DZ483" s="20">
        <v>34664</v>
      </c>
      <c r="EA483" s="21">
        <v>38061</v>
      </c>
      <c r="EB483" t="s">
        <v>2625</v>
      </c>
      <c r="EC483" s="22">
        <v>45138</v>
      </c>
      <c r="ED483" t="b">
        <f t="shared" si="22"/>
        <v>1</v>
      </c>
    </row>
    <row r="484" spans="1:134" x14ac:dyDescent="0.2">
      <c r="A484" s="8" t="s">
        <v>2626</v>
      </c>
      <c r="B484" s="8" t="s">
        <v>127</v>
      </c>
      <c r="C484" s="8" t="s">
        <v>147</v>
      </c>
      <c r="D484" s="2" t="s">
        <v>2627</v>
      </c>
      <c r="E484" s="4">
        <v>0.31452033060774098</v>
      </c>
      <c r="F484" s="28" t="b">
        <v>0</v>
      </c>
      <c r="G484" s="29">
        <f t="shared" si="23"/>
        <v>0.16407897959484655</v>
      </c>
      <c r="H484" s="5" t="b">
        <f t="shared" si="21"/>
        <v>0</v>
      </c>
      <c r="I484" s="8">
        <v>38</v>
      </c>
      <c r="J484">
        <v>2</v>
      </c>
      <c r="K484">
        <v>24</v>
      </c>
      <c r="L484">
        <v>2798</v>
      </c>
      <c r="M484">
        <v>8</v>
      </c>
      <c r="N484">
        <v>5</v>
      </c>
      <c r="O484">
        <v>7.2601653038708198</v>
      </c>
      <c r="P484">
        <v>1</v>
      </c>
      <c r="Q484">
        <v>2</v>
      </c>
      <c r="R484">
        <v>3</v>
      </c>
      <c r="S484" s="10">
        <v>73.8</v>
      </c>
      <c r="T484" s="8">
        <v>-1.4316177855911101</v>
      </c>
      <c r="U484">
        <v>1.0203643463482399</v>
      </c>
      <c r="V484">
        <v>-0.38535330545132002</v>
      </c>
      <c r="W484">
        <v>1.5151214297323199</v>
      </c>
      <c r="X484">
        <v>0.98157978018903103</v>
      </c>
      <c r="Y484">
        <v>1.38181348148064</v>
      </c>
      <c r="Z484">
        <v>-1.48701742866966</v>
      </c>
      <c r="AA484">
        <v>-1.4107302381286499</v>
      </c>
      <c r="AB484">
        <v>-0.772121299578298</v>
      </c>
      <c r="AC484">
        <v>1.7560081436822399E-2</v>
      </c>
      <c r="AD484" s="10">
        <v>-0.193654116499136</v>
      </c>
      <c r="AE484" s="8">
        <v>0</v>
      </c>
      <c r="AF484">
        <v>0</v>
      </c>
      <c r="AG484">
        <v>0</v>
      </c>
      <c r="AH484">
        <v>0</v>
      </c>
      <c r="AI484">
        <v>0</v>
      </c>
      <c r="AJ484">
        <v>0</v>
      </c>
      <c r="AK484">
        <v>0</v>
      </c>
      <c r="AL484">
        <v>1</v>
      </c>
      <c r="AM484">
        <v>0</v>
      </c>
      <c r="AN484">
        <v>0</v>
      </c>
      <c r="AO484">
        <v>0</v>
      </c>
      <c r="AP484">
        <v>0</v>
      </c>
      <c r="AQ484">
        <v>0</v>
      </c>
      <c r="AR484">
        <v>0</v>
      </c>
      <c r="AS484">
        <v>0</v>
      </c>
      <c r="AT484">
        <v>0</v>
      </c>
      <c r="AU484">
        <v>0</v>
      </c>
      <c r="AV484">
        <v>0</v>
      </c>
      <c r="AW484">
        <v>0</v>
      </c>
      <c r="AX484">
        <v>0</v>
      </c>
      <c r="AY484">
        <v>1</v>
      </c>
      <c r="AZ484">
        <v>0</v>
      </c>
      <c r="BA484">
        <v>0</v>
      </c>
      <c r="BB484">
        <v>1</v>
      </c>
      <c r="BC484">
        <v>0</v>
      </c>
      <c r="BD484">
        <v>1</v>
      </c>
      <c r="BE484">
        <v>0</v>
      </c>
      <c r="BF484">
        <v>1</v>
      </c>
      <c r="BG484">
        <v>0</v>
      </c>
      <c r="BH484">
        <v>0</v>
      </c>
      <c r="BI484">
        <v>0</v>
      </c>
      <c r="BJ484">
        <v>0</v>
      </c>
      <c r="BK484">
        <v>0</v>
      </c>
      <c r="BL484">
        <v>1</v>
      </c>
      <c r="BM484">
        <v>1</v>
      </c>
      <c r="BN484">
        <v>0</v>
      </c>
      <c r="BO484">
        <v>0</v>
      </c>
      <c r="BP484">
        <v>0</v>
      </c>
      <c r="BQ484">
        <v>0</v>
      </c>
      <c r="BR484">
        <v>0</v>
      </c>
      <c r="BS484">
        <v>0</v>
      </c>
      <c r="BT484" s="10">
        <v>1</v>
      </c>
      <c r="BU484">
        <v>-4.2648743800000002</v>
      </c>
      <c r="BV484">
        <v>0.17994256</v>
      </c>
      <c r="BW484">
        <v>2.5512239999999999E-2</v>
      </c>
      <c r="BX484">
        <v>1.7140852600000001</v>
      </c>
      <c r="BY484">
        <v>1.2451467300000001</v>
      </c>
      <c r="BZ484">
        <v>4.38303536</v>
      </c>
      <c r="CA484">
        <v>1.0542348399999999</v>
      </c>
      <c r="CB484">
        <v>2.36271349</v>
      </c>
      <c r="CC484">
        <v>0</v>
      </c>
      <c r="CD484">
        <v>1.26633956</v>
      </c>
      <c r="CE484">
        <v>1.2966537600000001</v>
      </c>
      <c r="CF484">
        <v>-0.34830556000000001</v>
      </c>
      <c r="CG484">
        <v>0.60595251999999999</v>
      </c>
      <c r="CH484">
        <v>-0.27080598</v>
      </c>
      <c r="CI484">
        <v>0.69837139000000004</v>
      </c>
      <c r="CJ484">
        <v>2.3914729999999999E-2</v>
      </c>
      <c r="CK484">
        <v>-0.35324707</v>
      </c>
      <c r="CL484">
        <v>-4.8291489999999999E-2</v>
      </c>
      <c r="CM484">
        <v>0.58076517999999999</v>
      </c>
      <c r="CN484">
        <v>0.72541518999999999</v>
      </c>
      <c r="CO484">
        <v>-0.20022939000000001</v>
      </c>
      <c r="CP484">
        <v>-0.43475793000000001</v>
      </c>
      <c r="CQ484">
        <v>0.34422587999999998</v>
      </c>
      <c r="CR484">
        <v>-0.48495226000000002</v>
      </c>
      <c r="CS484">
        <v>0.18250256000000001</v>
      </c>
      <c r="CT484">
        <v>-0.16623276000000001</v>
      </c>
      <c r="CU484">
        <v>-9.4743999999999995E-2</v>
      </c>
      <c r="CV484">
        <v>-1.1689752</v>
      </c>
      <c r="CW484">
        <v>-0.52188942000000005</v>
      </c>
      <c r="CX484">
        <v>0.65815442999999996</v>
      </c>
      <c r="CY484">
        <v>9.3649330000000003E-2</v>
      </c>
      <c r="CZ484">
        <v>-0.16819777</v>
      </c>
      <c r="DA484">
        <v>-0.25450494000000001</v>
      </c>
      <c r="DB484">
        <v>0.25513289</v>
      </c>
      <c r="DC484">
        <v>2.5920289999999999E-2</v>
      </c>
      <c r="DD484">
        <v>-2.5292350000000002E-2</v>
      </c>
      <c r="DE484">
        <v>0.26950531</v>
      </c>
      <c r="DF484">
        <v>-0.26887736000000001</v>
      </c>
      <c r="DG484">
        <v>0.1029841</v>
      </c>
      <c r="DH484">
        <v>-0.10235616</v>
      </c>
      <c r="DI484">
        <v>-0.19042195000000001</v>
      </c>
      <c r="DJ484">
        <v>7.7531719999999998E-2</v>
      </c>
      <c r="DK484">
        <v>-0.19522661999999999</v>
      </c>
      <c r="DL484">
        <v>-0.13095082</v>
      </c>
      <c r="DM484">
        <v>-6.0513240000000003E-2</v>
      </c>
      <c r="DN484">
        <v>0.50020885000000004</v>
      </c>
      <c r="DO484">
        <v>0.35778246000000002</v>
      </c>
      <c r="DP484">
        <v>-0.64273818000000005</v>
      </c>
      <c r="DQ484">
        <v>0.94671483000000001</v>
      </c>
      <c r="DR484">
        <v>-0.66113116000000005</v>
      </c>
      <c r="DS484">
        <v>7.7932630000000003E-2</v>
      </c>
      <c r="DT484">
        <v>-0.79014932000000004</v>
      </c>
      <c r="DU484">
        <v>1.3610861400000001</v>
      </c>
      <c r="DV484" s="10">
        <v>-0.64824150000000003</v>
      </c>
      <c r="DW484" s="8" t="s">
        <v>2628</v>
      </c>
      <c r="DX484" t="s">
        <v>2629</v>
      </c>
      <c r="DY484" s="10" t="s">
        <v>425</v>
      </c>
      <c r="DZ484" s="20">
        <v>37830</v>
      </c>
      <c r="EA484" s="21">
        <v>39218</v>
      </c>
      <c r="EB484" t="s">
        <v>2630</v>
      </c>
      <c r="EC484" s="22">
        <v>43909</v>
      </c>
      <c r="ED484" t="b">
        <f t="shared" si="22"/>
        <v>1</v>
      </c>
    </row>
    <row r="485" spans="1:134" x14ac:dyDescent="0.2">
      <c r="A485" s="8" t="s">
        <v>2631</v>
      </c>
      <c r="B485" s="8" t="s">
        <v>168</v>
      </c>
      <c r="C485" s="8" t="s">
        <v>188</v>
      </c>
      <c r="D485" s="2" t="s">
        <v>2632</v>
      </c>
      <c r="E485" s="4">
        <v>0.82731306088823398</v>
      </c>
      <c r="F485" s="28" t="b">
        <v>1</v>
      </c>
      <c r="G485" s="29">
        <f t="shared" si="23"/>
        <v>0.92889917396046751</v>
      </c>
      <c r="H485" s="5" t="b">
        <f t="shared" si="21"/>
        <v>1</v>
      </c>
      <c r="I485" s="8">
        <v>43</v>
      </c>
      <c r="J485">
        <v>0</v>
      </c>
      <c r="K485">
        <v>40</v>
      </c>
      <c r="L485">
        <v>2200</v>
      </c>
      <c r="M485">
        <v>3</v>
      </c>
      <c r="N485">
        <v>5</v>
      </c>
      <c r="O485">
        <v>86.989863777450395</v>
      </c>
      <c r="P485">
        <v>4</v>
      </c>
      <c r="Q485">
        <v>4</v>
      </c>
      <c r="R485">
        <v>5</v>
      </c>
      <c r="S485" s="10">
        <v>68.2</v>
      </c>
      <c r="T485" s="8">
        <v>-0.96192691105334804</v>
      </c>
      <c r="U485">
        <v>-1.00517281761849</v>
      </c>
      <c r="V485">
        <v>1.6819234379589401</v>
      </c>
      <c r="W485">
        <v>0.81800201711634302</v>
      </c>
      <c r="X485">
        <v>-0.60931127360194304</v>
      </c>
      <c r="Y485">
        <v>1.38181348148064</v>
      </c>
      <c r="Z485">
        <v>1.2565369436993801</v>
      </c>
      <c r="AA485">
        <v>0.71867389489572897</v>
      </c>
      <c r="AB485">
        <v>0.68128349962791002</v>
      </c>
      <c r="AC485">
        <v>1.42236659638262</v>
      </c>
      <c r="AD485" s="10">
        <v>-1.40196949521239</v>
      </c>
      <c r="AE485" s="8">
        <v>0</v>
      </c>
      <c r="AF485">
        <v>0</v>
      </c>
      <c r="AG485">
        <v>0</v>
      </c>
      <c r="AH485">
        <v>0</v>
      </c>
      <c r="AI485">
        <v>0</v>
      </c>
      <c r="AJ485">
        <v>0</v>
      </c>
      <c r="AK485">
        <v>0</v>
      </c>
      <c r="AL485">
        <v>0</v>
      </c>
      <c r="AM485">
        <v>0</v>
      </c>
      <c r="AN485">
        <v>0</v>
      </c>
      <c r="AO485">
        <v>0</v>
      </c>
      <c r="AP485">
        <v>0</v>
      </c>
      <c r="AQ485">
        <v>0</v>
      </c>
      <c r="AR485">
        <v>0</v>
      </c>
      <c r="AS485">
        <v>0</v>
      </c>
      <c r="AT485">
        <v>0</v>
      </c>
      <c r="AU485">
        <v>1</v>
      </c>
      <c r="AV485">
        <v>0</v>
      </c>
      <c r="AW485">
        <v>0</v>
      </c>
      <c r="AX485">
        <v>0</v>
      </c>
      <c r="AY485">
        <v>1</v>
      </c>
      <c r="AZ485">
        <v>0</v>
      </c>
      <c r="BA485">
        <v>1</v>
      </c>
      <c r="BB485">
        <v>0</v>
      </c>
      <c r="BC485">
        <v>1</v>
      </c>
      <c r="BD485">
        <v>0</v>
      </c>
      <c r="BE485">
        <v>1</v>
      </c>
      <c r="BF485">
        <v>0</v>
      </c>
      <c r="BG485">
        <v>0</v>
      </c>
      <c r="BH485">
        <v>0</v>
      </c>
      <c r="BI485">
        <v>0</v>
      </c>
      <c r="BJ485">
        <v>1</v>
      </c>
      <c r="BK485">
        <v>0</v>
      </c>
      <c r="BL485">
        <v>0</v>
      </c>
      <c r="BM485">
        <v>0</v>
      </c>
      <c r="BN485">
        <v>0</v>
      </c>
      <c r="BO485">
        <v>0</v>
      </c>
      <c r="BP485">
        <v>1</v>
      </c>
      <c r="BQ485">
        <v>0</v>
      </c>
      <c r="BR485">
        <v>0</v>
      </c>
      <c r="BS485">
        <v>0</v>
      </c>
      <c r="BT485" s="10">
        <v>1</v>
      </c>
      <c r="BU485">
        <v>-4.2648743800000002</v>
      </c>
      <c r="BV485">
        <v>0.17994256</v>
      </c>
      <c r="BW485">
        <v>2.5512239999999999E-2</v>
      </c>
      <c r="BX485">
        <v>1.7140852600000001</v>
      </c>
      <c r="BY485">
        <v>1.2451467300000001</v>
      </c>
      <c r="BZ485">
        <v>4.38303536</v>
      </c>
      <c r="CA485">
        <v>1.0542348399999999</v>
      </c>
      <c r="CB485">
        <v>2.36271349</v>
      </c>
      <c r="CC485">
        <v>0</v>
      </c>
      <c r="CD485">
        <v>1.26633956</v>
      </c>
      <c r="CE485">
        <v>1.2966537600000001</v>
      </c>
      <c r="CF485">
        <v>-0.34830556000000001</v>
      </c>
      <c r="CG485">
        <v>0.60595251999999999</v>
      </c>
      <c r="CH485">
        <v>-0.27080598</v>
      </c>
      <c r="CI485">
        <v>0.69837139000000004</v>
      </c>
      <c r="CJ485">
        <v>2.3914729999999999E-2</v>
      </c>
      <c r="CK485">
        <v>-0.35324707</v>
      </c>
      <c r="CL485">
        <v>-4.8291489999999999E-2</v>
      </c>
      <c r="CM485">
        <v>0.58076517999999999</v>
      </c>
      <c r="CN485">
        <v>0.72541518999999999</v>
      </c>
      <c r="CO485">
        <v>-0.20022939000000001</v>
      </c>
      <c r="CP485">
        <v>-0.43475793000000001</v>
      </c>
      <c r="CQ485">
        <v>0.34422587999999998</v>
      </c>
      <c r="CR485">
        <v>-0.48495226000000002</v>
      </c>
      <c r="CS485">
        <v>0.18250256000000001</v>
      </c>
      <c r="CT485">
        <v>-0.16623276000000001</v>
      </c>
      <c r="CU485">
        <v>-9.4743999999999995E-2</v>
      </c>
      <c r="CV485">
        <v>-1.1689752</v>
      </c>
      <c r="CW485">
        <v>-0.52188942000000005</v>
      </c>
      <c r="CX485">
        <v>0.65815442999999996</v>
      </c>
      <c r="CY485">
        <v>9.3649330000000003E-2</v>
      </c>
      <c r="CZ485">
        <v>-0.16819777</v>
      </c>
      <c r="DA485">
        <v>-0.25450494000000001</v>
      </c>
      <c r="DB485">
        <v>0.25513289</v>
      </c>
      <c r="DC485">
        <v>2.5920289999999999E-2</v>
      </c>
      <c r="DD485">
        <v>-2.5292350000000002E-2</v>
      </c>
      <c r="DE485">
        <v>0.26950531</v>
      </c>
      <c r="DF485">
        <v>-0.26887736000000001</v>
      </c>
      <c r="DG485">
        <v>0.1029841</v>
      </c>
      <c r="DH485">
        <v>-0.10235616</v>
      </c>
      <c r="DI485">
        <v>-0.19042195000000001</v>
      </c>
      <c r="DJ485">
        <v>7.7531719999999998E-2</v>
      </c>
      <c r="DK485">
        <v>-0.19522661999999999</v>
      </c>
      <c r="DL485">
        <v>-0.13095082</v>
      </c>
      <c r="DM485">
        <v>-6.0513240000000003E-2</v>
      </c>
      <c r="DN485">
        <v>0.50020885000000004</v>
      </c>
      <c r="DO485">
        <v>0.35778246000000002</v>
      </c>
      <c r="DP485">
        <v>-0.64273818000000005</v>
      </c>
      <c r="DQ485">
        <v>0.94671483000000001</v>
      </c>
      <c r="DR485">
        <v>-0.66113116000000005</v>
      </c>
      <c r="DS485">
        <v>7.7932630000000003E-2</v>
      </c>
      <c r="DT485">
        <v>-0.79014932000000004</v>
      </c>
      <c r="DU485">
        <v>1.3610861400000001</v>
      </c>
      <c r="DV485" s="10">
        <v>-0.64824150000000003</v>
      </c>
      <c r="DW485" s="8" t="s">
        <v>2633</v>
      </c>
      <c r="DX485" t="s">
        <v>2634</v>
      </c>
      <c r="DY485" s="10" t="s">
        <v>751</v>
      </c>
      <c r="DZ485" s="20">
        <v>37047</v>
      </c>
      <c r="EA485" s="21">
        <v>39591</v>
      </c>
      <c r="EB485" t="s">
        <v>2635</v>
      </c>
      <c r="EC485" s="22">
        <v>45015</v>
      </c>
      <c r="ED485" t="b">
        <f t="shared" si="22"/>
        <v>1</v>
      </c>
    </row>
    <row r="486" spans="1:134" x14ac:dyDescent="0.2">
      <c r="A486" s="8" t="s">
        <v>2636</v>
      </c>
      <c r="B486" s="8" t="s">
        <v>168</v>
      </c>
      <c r="C486" s="8" t="s">
        <v>161</v>
      </c>
      <c r="D486" s="2">
        <f>1-782-434-8061</f>
        <v>-9276</v>
      </c>
      <c r="E486" s="4">
        <v>0.47414877157621599</v>
      </c>
      <c r="F486" s="28" t="b">
        <v>0</v>
      </c>
      <c r="G486" s="29">
        <f t="shared" si="23"/>
        <v>0.99966954997526425</v>
      </c>
      <c r="H486" s="5" t="b">
        <f t="shared" si="21"/>
        <v>1</v>
      </c>
      <c r="I486" s="8">
        <v>53</v>
      </c>
      <c r="J486">
        <v>2</v>
      </c>
      <c r="K486">
        <v>40</v>
      </c>
      <c r="L486">
        <v>2317</v>
      </c>
      <c r="M486">
        <v>10</v>
      </c>
      <c r="N486">
        <v>4</v>
      </c>
      <c r="O486">
        <v>40.407719121441303</v>
      </c>
      <c r="P486">
        <v>2</v>
      </c>
      <c r="Q486">
        <v>5</v>
      </c>
      <c r="R486">
        <v>2</v>
      </c>
      <c r="S486" s="10">
        <v>79.900000000000006</v>
      </c>
      <c r="T486" s="8">
        <v>-2.2545161977812998E-2</v>
      </c>
      <c r="U486">
        <v>1.0203643463482399</v>
      </c>
      <c r="V486">
        <v>1.6819234379589401</v>
      </c>
      <c r="W486">
        <v>0.95439494567164496</v>
      </c>
      <c r="X486">
        <v>1.61793620170542</v>
      </c>
      <c r="Y486">
        <v>0.68524713920936597</v>
      </c>
      <c r="Z486">
        <v>-0.34638704939298798</v>
      </c>
      <c r="AA486">
        <v>-0.70092886045385905</v>
      </c>
      <c r="AB486">
        <v>1.4079858992310099</v>
      </c>
      <c r="AC486">
        <v>-0.68484317603607703</v>
      </c>
      <c r="AD486" s="10">
        <v>1.1225465638849501</v>
      </c>
      <c r="AE486" s="8">
        <v>0</v>
      </c>
      <c r="AF486">
        <v>1</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1</v>
      </c>
      <c r="BA486">
        <v>0</v>
      </c>
      <c r="BB486">
        <v>1</v>
      </c>
      <c r="BC486">
        <v>0</v>
      </c>
      <c r="BD486">
        <v>1</v>
      </c>
      <c r="BE486">
        <v>1</v>
      </c>
      <c r="BF486">
        <v>0</v>
      </c>
      <c r="BG486">
        <v>0</v>
      </c>
      <c r="BH486">
        <v>0</v>
      </c>
      <c r="BI486">
        <v>0</v>
      </c>
      <c r="BJ486">
        <v>1</v>
      </c>
      <c r="BK486">
        <v>0</v>
      </c>
      <c r="BL486">
        <v>0</v>
      </c>
      <c r="BM486">
        <v>0</v>
      </c>
      <c r="BN486">
        <v>0</v>
      </c>
      <c r="BO486">
        <v>1</v>
      </c>
      <c r="BP486">
        <v>0</v>
      </c>
      <c r="BQ486">
        <v>1</v>
      </c>
      <c r="BR486">
        <v>0</v>
      </c>
      <c r="BS486">
        <v>0</v>
      </c>
      <c r="BT486" s="10">
        <v>0</v>
      </c>
      <c r="BU486">
        <v>-4.2648743800000002</v>
      </c>
      <c r="BV486">
        <v>0.17994256</v>
      </c>
      <c r="BW486">
        <v>2.5512239999999999E-2</v>
      </c>
      <c r="BX486">
        <v>1.7140852600000001</v>
      </c>
      <c r="BY486">
        <v>1.2451467300000001</v>
      </c>
      <c r="BZ486">
        <v>4.38303536</v>
      </c>
      <c r="CA486">
        <v>1.0542348399999999</v>
      </c>
      <c r="CB486">
        <v>2.36271349</v>
      </c>
      <c r="CC486">
        <v>0</v>
      </c>
      <c r="CD486">
        <v>1.26633956</v>
      </c>
      <c r="CE486">
        <v>1.2966537600000001</v>
      </c>
      <c r="CF486">
        <v>-0.34830556000000001</v>
      </c>
      <c r="CG486">
        <v>0.60595251999999999</v>
      </c>
      <c r="CH486">
        <v>-0.27080598</v>
      </c>
      <c r="CI486">
        <v>0.69837139000000004</v>
      </c>
      <c r="CJ486">
        <v>2.3914729999999999E-2</v>
      </c>
      <c r="CK486">
        <v>-0.35324707</v>
      </c>
      <c r="CL486">
        <v>-4.8291489999999999E-2</v>
      </c>
      <c r="CM486">
        <v>0.58076517999999999</v>
      </c>
      <c r="CN486">
        <v>0.72541518999999999</v>
      </c>
      <c r="CO486">
        <v>-0.20022939000000001</v>
      </c>
      <c r="CP486">
        <v>-0.43475793000000001</v>
      </c>
      <c r="CQ486">
        <v>0.34422587999999998</v>
      </c>
      <c r="CR486">
        <v>-0.48495226000000002</v>
      </c>
      <c r="CS486">
        <v>0.18250256000000001</v>
      </c>
      <c r="CT486">
        <v>-0.16623276000000001</v>
      </c>
      <c r="CU486">
        <v>-9.4743999999999995E-2</v>
      </c>
      <c r="CV486">
        <v>-1.1689752</v>
      </c>
      <c r="CW486">
        <v>-0.52188942000000005</v>
      </c>
      <c r="CX486">
        <v>0.65815442999999996</v>
      </c>
      <c r="CY486">
        <v>9.3649330000000003E-2</v>
      </c>
      <c r="CZ486">
        <v>-0.16819777</v>
      </c>
      <c r="DA486">
        <v>-0.25450494000000001</v>
      </c>
      <c r="DB486">
        <v>0.25513289</v>
      </c>
      <c r="DC486">
        <v>2.5920289999999999E-2</v>
      </c>
      <c r="DD486">
        <v>-2.5292350000000002E-2</v>
      </c>
      <c r="DE486">
        <v>0.26950531</v>
      </c>
      <c r="DF486">
        <v>-0.26887736000000001</v>
      </c>
      <c r="DG486">
        <v>0.1029841</v>
      </c>
      <c r="DH486">
        <v>-0.10235616</v>
      </c>
      <c r="DI486">
        <v>-0.19042195000000001</v>
      </c>
      <c r="DJ486">
        <v>7.7531719999999998E-2</v>
      </c>
      <c r="DK486">
        <v>-0.19522661999999999</v>
      </c>
      <c r="DL486">
        <v>-0.13095082</v>
      </c>
      <c r="DM486">
        <v>-6.0513240000000003E-2</v>
      </c>
      <c r="DN486">
        <v>0.50020885000000004</v>
      </c>
      <c r="DO486">
        <v>0.35778246000000002</v>
      </c>
      <c r="DP486">
        <v>-0.64273818000000005</v>
      </c>
      <c r="DQ486">
        <v>0.94671483000000001</v>
      </c>
      <c r="DR486">
        <v>-0.66113116000000005</v>
      </c>
      <c r="DS486">
        <v>7.7932630000000003E-2</v>
      </c>
      <c r="DT486">
        <v>-0.79014932000000004</v>
      </c>
      <c r="DU486">
        <v>1.3610861400000001</v>
      </c>
      <c r="DV486" s="10">
        <v>-0.64824150000000003</v>
      </c>
      <c r="DW486" s="8" t="s">
        <v>2637</v>
      </c>
      <c r="DX486" t="s">
        <v>2638</v>
      </c>
      <c r="DY486" s="10" t="s">
        <v>896</v>
      </c>
      <c r="DZ486" s="20">
        <v>35948</v>
      </c>
      <c r="EA486" s="21">
        <v>38077</v>
      </c>
      <c r="EB486" t="s">
        <v>2639</v>
      </c>
      <c r="EC486" s="22">
        <v>44915</v>
      </c>
      <c r="ED486" t="b">
        <f t="shared" si="22"/>
        <v>0</v>
      </c>
    </row>
    <row r="487" spans="1:134" x14ac:dyDescent="0.2">
      <c r="A487" s="8" t="s">
        <v>2640</v>
      </c>
      <c r="B487" s="8" t="s">
        <v>119</v>
      </c>
      <c r="C487" s="8" t="s">
        <v>181</v>
      </c>
      <c r="D487" s="2" t="s">
        <v>2641</v>
      </c>
      <c r="E487" s="4">
        <v>0.71400798859116399</v>
      </c>
      <c r="F487" s="28" t="b">
        <v>1</v>
      </c>
      <c r="G487" s="29">
        <f t="shared" si="23"/>
        <v>4.7953359157208389E-4</v>
      </c>
      <c r="H487" s="5" t="b">
        <f t="shared" si="21"/>
        <v>0</v>
      </c>
      <c r="I487" s="8">
        <v>64</v>
      </c>
      <c r="J487">
        <v>1</v>
      </c>
      <c r="K487">
        <v>29</v>
      </c>
      <c r="L487">
        <v>1979</v>
      </c>
      <c r="M487">
        <v>0</v>
      </c>
      <c r="N487">
        <v>3</v>
      </c>
      <c r="O487">
        <v>82.837327628915702</v>
      </c>
      <c r="P487">
        <v>1</v>
      </c>
      <c r="Q487">
        <v>3</v>
      </c>
      <c r="R487">
        <v>4</v>
      </c>
      <c r="S487" s="10">
        <v>84.1</v>
      </c>
      <c r="T487" s="8">
        <v>1.0107747620052701</v>
      </c>
      <c r="U487">
        <v>7.5957643648752104E-3</v>
      </c>
      <c r="V487">
        <v>0.260670676864387</v>
      </c>
      <c r="W487">
        <v>0.56037092984521797</v>
      </c>
      <c r="X487">
        <v>-1.5638459058765199</v>
      </c>
      <c r="Y487">
        <v>-1.13192030619081E-2</v>
      </c>
      <c r="Z487">
        <v>1.11364528695358</v>
      </c>
      <c r="AA487">
        <v>-1.4107302381286499</v>
      </c>
      <c r="AB487">
        <v>-4.5418899975194001E-2</v>
      </c>
      <c r="AC487">
        <v>0.71996333890972197</v>
      </c>
      <c r="AD487" s="10">
        <v>2.0287830979198902</v>
      </c>
      <c r="AE487" s="8">
        <v>0</v>
      </c>
      <c r="AF487">
        <v>0</v>
      </c>
      <c r="AG487">
        <v>0</v>
      </c>
      <c r="AH487">
        <v>0</v>
      </c>
      <c r="AI487">
        <v>0</v>
      </c>
      <c r="AJ487">
        <v>0</v>
      </c>
      <c r="AK487">
        <v>0</v>
      </c>
      <c r="AL487">
        <v>0</v>
      </c>
      <c r="AM487">
        <v>0</v>
      </c>
      <c r="AN487">
        <v>0</v>
      </c>
      <c r="AO487">
        <v>0</v>
      </c>
      <c r="AP487">
        <v>0</v>
      </c>
      <c r="AQ487">
        <v>0</v>
      </c>
      <c r="AR487">
        <v>0</v>
      </c>
      <c r="AS487">
        <v>0</v>
      </c>
      <c r="AT487">
        <v>0</v>
      </c>
      <c r="AU487">
        <v>0</v>
      </c>
      <c r="AV487">
        <v>1</v>
      </c>
      <c r="AW487">
        <v>0</v>
      </c>
      <c r="AX487">
        <v>0</v>
      </c>
      <c r="AY487">
        <v>1</v>
      </c>
      <c r="AZ487">
        <v>0</v>
      </c>
      <c r="BA487">
        <v>1</v>
      </c>
      <c r="BB487">
        <v>0</v>
      </c>
      <c r="BC487">
        <v>1</v>
      </c>
      <c r="BD487">
        <v>0</v>
      </c>
      <c r="BE487">
        <v>1</v>
      </c>
      <c r="BF487">
        <v>0</v>
      </c>
      <c r="BG487">
        <v>0</v>
      </c>
      <c r="BH487">
        <v>0</v>
      </c>
      <c r="BI487">
        <v>0</v>
      </c>
      <c r="BJ487">
        <v>1</v>
      </c>
      <c r="BK487">
        <v>0</v>
      </c>
      <c r="BL487">
        <v>0</v>
      </c>
      <c r="BM487">
        <v>0</v>
      </c>
      <c r="BN487">
        <v>0</v>
      </c>
      <c r="BO487">
        <v>0</v>
      </c>
      <c r="BP487">
        <v>1</v>
      </c>
      <c r="BQ487">
        <v>0</v>
      </c>
      <c r="BR487">
        <v>0</v>
      </c>
      <c r="BS487">
        <v>0</v>
      </c>
      <c r="BT487" s="10">
        <v>1</v>
      </c>
      <c r="BU487">
        <v>-4.2648743800000002</v>
      </c>
      <c r="BV487">
        <v>0.17994256</v>
      </c>
      <c r="BW487">
        <v>2.5512239999999999E-2</v>
      </c>
      <c r="BX487">
        <v>1.7140852600000001</v>
      </c>
      <c r="BY487">
        <v>1.2451467300000001</v>
      </c>
      <c r="BZ487">
        <v>4.38303536</v>
      </c>
      <c r="CA487">
        <v>1.0542348399999999</v>
      </c>
      <c r="CB487">
        <v>2.36271349</v>
      </c>
      <c r="CC487">
        <v>0</v>
      </c>
      <c r="CD487">
        <v>1.26633956</v>
      </c>
      <c r="CE487">
        <v>1.2966537600000001</v>
      </c>
      <c r="CF487">
        <v>-0.34830556000000001</v>
      </c>
      <c r="CG487">
        <v>0.60595251999999999</v>
      </c>
      <c r="CH487">
        <v>-0.27080598</v>
      </c>
      <c r="CI487">
        <v>0.69837139000000004</v>
      </c>
      <c r="CJ487">
        <v>2.3914729999999999E-2</v>
      </c>
      <c r="CK487">
        <v>-0.35324707</v>
      </c>
      <c r="CL487">
        <v>-4.8291489999999999E-2</v>
      </c>
      <c r="CM487">
        <v>0.58076517999999999</v>
      </c>
      <c r="CN487">
        <v>0.72541518999999999</v>
      </c>
      <c r="CO487">
        <v>-0.20022939000000001</v>
      </c>
      <c r="CP487">
        <v>-0.43475793000000001</v>
      </c>
      <c r="CQ487">
        <v>0.34422587999999998</v>
      </c>
      <c r="CR487">
        <v>-0.48495226000000002</v>
      </c>
      <c r="CS487">
        <v>0.18250256000000001</v>
      </c>
      <c r="CT487">
        <v>-0.16623276000000001</v>
      </c>
      <c r="CU487">
        <v>-9.4743999999999995E-2</v>
      </c>
      <c r="CV487">
        <v>-1.1689752</v>
      </c>
      <c r="CW487">
        <v>-0.52188942000000005</v>
      </c>
      <c r="CX487">
        <v>0.65815442999999996</v>
      </c>
      <c r="CY487">
        <v>9.3649330000000003E-2</v>
      </c>
      <c r="CZ487">
        <v>-0.16819777</v>
      </c>
      <c r="DA487">
        <v>-0.25450494000000001</v>
      </c>
      <c r="DB487">
        <v>0.25513289</v>
      </c>
      <c r="DC487">
        <v>2.5920289999999999E-2</v>
      </c>
      <c r="DD487">
        <v>-2.5292350000000002E-2</v>
      </c>
      <c r="DE487">
        <v>0.26950531</v>
      </c>
      <c r="DF487">
        <v>-0.26887736000000001</v>
      </c>
      <c r="DG487">
        <v>0.1029841</v>
      </c>
      <c r="DH487">
        <v>-0.10235616</v>
      </c>
      <c r="DI487">
        <v>-0.19042195000000001</v>
      </c>
      <c r="DJ487">
        <v>7.7531719999999998E-2</v>
      </c>
      <c r="DK487">
        <v>-0.19522661999999999</v>
      </c>
      <c r="DL487">
        <v>-0.13095082</v>
      </c>
      <c r="DM487">
        <v>-6.0513240000000003E-2</v>
      </c>
      <c r="DN487">
        <v>0.50020885000000004</v>
      </c>
      <c r="DO487">
        <v>0.35778246000000002</v>
      </c>
      <c r="DP487">
        <v>-0.64273818000000005</v>
      </c>
      <c r="DQ487">
        <v>0.94671483000000001</v>
      </c>
      <c r="DR487">
        <v>-0.66113116000000005</v>
      </c>
      <c r="DS487">
        <v>7.7932630000000003E-2</v>
      </c>
      <c r="DT487">
        <v>-0.79014932000000004</v>
      </c>
      <c r="DU487">
        <v>1.3610861400000001</v>
      </c>
      <c r="DV487" s="10">
        <v>-0.64824150000000003</v>
      </c>
      <c r="DW487" s="8" t="s">
        <v>2642</v>
      </c>
      <c r="DX487" t="s">
        <v>2643</v>
      </c>
      <c r="DY487" s="10" t="s">
        <v>1395</v>
      </c>
      <c r="DZ487" s="20">
        <v>37565</v>
      </c>
      <c r="EA487" s="21">
        <v>38695</v>
      </c>
      <c r="EB487" t="s">
        <v>2644</v>
      </c>
      <c r="EC487" s="22">
        <v>44487</v>
      </c>
      <c r="ED487" t="b">
        <f t="shared" si="22"/>
        <v>0</v>
      </c>
    </row>
    <row r="488" spans="1:134" x14ac:dyDescent="0.2">
      <c r="A488" s="8" t="s">
        <v>2645</v>
      </c>
      <c r="B488" s="8" t="s">
        <v>119</v>
      </c>
      <c r="C488" s="8" t="s">
        <v>128</v>
      </c>
      <c r="D488" s="2" t="s">
        <v>2646</v>
      </c>
      <c r="E488" s="4">
        <v>0.67814422678043795</v>
      </c>
      <c r="F488" s="28" t="b">
        <v>1</v>
      </c>
      <c r="G488" s="29">
        <f t="shared" si="23"/>
        <v>1.4296036232359862E-2</v>
      </c>
      <c r="H488" s="5" t="b">
        <f t="shared" si="21"/>
        <v>0</v>
      </c>
      <c r="I488" s="8">
        <v>40</v>
      </c>
      <c r="J488">
        <v>2</v>
      </c>
      <c r="K488">
        <v>19</v>
      </c>
      <c r="L488">
        <v>1944</v>
      </c>
      <c r="M488">
        <v>3</v>
      </c>
      <c r="N488">
        <v>5</v>
      </c>
      <c r="O488">
        <v>93.238780056886</v>
      </c>
      <c r="P488">
        <v>5</v>
      </c>
      <c r="Q488">
        <v>2</v>
      </c>
      <c r="R488">
        <v>4</v>
      </c>
      <c r="S488" s="10">
        <v>72.400000000000006</v>
      </c>
      <c r="T488" s="8">
        <v>-1.2437414357759999</v>
      </c>
      <c r="U488">
        <v>1.0203643463482399</v>
      </c>
      <c r="V488">
        <v>-1.03137728776702</v>
      </c>
      <c r="W488">
        <v>0.51956962643123905</v>
      </c>
      <c r="X488">
        <v>-0.60931127360194304</v>
      </c>
      <c r="Y488">
        <v>1.38181348148064</v>
      </c>
      <c r="Z488">
        <v>1.47156649867374</v>
      </c>
      <c r="AA488">
        <v>1.4284752725705201</v>
      </c>
      <c r="AB488">
        <v>-0.772121299578298</v>
      </c>
      <c r="AC488">
        <v>0.71996333890972197</v>
      </c>
      <c r="AD488" s="10">
        <v>-0.49573296117744903</v>
      </c>
      <c r="AE488" s="8">
        <v>0</v>
      </c>
      <c r="AF488">
        <v>0</v>
      </c>
      <c r="AG488">
        <v>0</v>
      </c>
      <c r="AH488">
        <v>0</v>
      </c>
      <c r="AI488">
        <v>0</v>
      </c>
      <c r="AJ488">
        <v>1</v>
      </c>
      <c r="AK488">
        <v>0</v>
      </c>
      <c r="AL488">
        <v>0</v>
      </c>
      <c r="AM488">
        <v>0</v>
      </c>
      <c r="AN488">
        <v>0</v>
      </c>
      <c r="AO488">
        <v>0</v>
      </c>
      <c r="AP488">
        <v>0</v>
      </c>
      <c r="AQ488">
        <v>0</v>
      </c>
      <c r="AR488">
        <v>0</v>
      </c>
      <c r="AS488">
        <v>0</v>
      </c>
      <c r="AT488">
        <v>0</v>
      </c>
      <c r="AU488">
        <v>0</v>
      </c>
      <c r="AV488">
        <v>0</v>
      </c>
      <c r="AW488">
        <v>0</v>
      </c>
      <c r="AX488">
        <v>0</v>
      </c>
      <c r="AY488">
        <v>0</v>
      </c>
      <c r="AZ488">
        <v>1</v>
      </c>
      <c r="BA488">
        <v>1</v>
      </c>
      <c r="BB488">
        <v>0</v>
      </c>
      <c r="BC488">
        <v>1</v>
      </c>
      <c r="BD488">
        <v>0</v>
      </c>
      <c r="BE488">
        <v>1</v>
      </c>
      <c r="BF488">
        <v>0</v>
      </c>
      <c r="BG488">
        <v>0</v>
      </c>
      <c r="BH488">
        <v>0</v>
      </c>
      <c r="BI488">
        <v>1</v>
      </c>
      <c r="BJ488">
        <v>0</v>
      </c>
      <c r="BK488">
        <v>0</v>
      </c>
      <c r="BL488">
        <v>0</v>
      </c>
      <c r="BM488">
        <v>0</v>
      </c>
      <c r="BN488">
        <v>0</v>
      </c>
      <c r="BO488">
        <v>0</v>
      </c>
      <c r="BP488">
        <v>1</v>
      </c>
      <c r="BQ488">
        <v>0</v>
      </c>
      <c r="BR488">
        <v>1</v>
      </c>
      <c r="BS488">
        <v>0</v>
      </c>
      <c r="BT488" s="10">
        <v>0</v>
      </c>
      <c r="BU488">
        <v>-4.2648743800000002</v>
      </c>
      <c r="BV488">
        <v>0.17994256</v>
      </c>
      <c r="BW488">
        <v>2.5512239999999999E-2</v>
      </c>
      <c r="BX488">
        <v>1.7140852600000001</v>
      </c>
      <c r="BY488">
        <v>1.2451467300000001</v>
      </c>
      <c r="BZ488">
        <v>4.38303536</v>
      </c>
      <c r="CA488">
        <v>1.0542348399999999</v>
      </c>
      <c r="CB488">
        <v>2.36271349</v>
      </c>
      <c r="CC488">
        <v>0</v>
      </c>
      <c r="CD488">
        <v>1.26633956</v>
      </c>
      <c r="CE488">
        <v>1.2966537600000001</v>
      </c>
      <c r="CF488">
        <v>-0.34830556000000001</v>
      </c>
      <c r="CG488">
        <v>0.60595251999999999</v>
      </c>
      <c r="CH488">
        <v>-0.27080598</v>
      </c>
      <c r="CI488">
        <v>0.69837139000000004</v>
      </c>
      <c r="CJ488">
        <v>2.3914729999999999E-2</v>
      </c>
      <c r="CK488">
        <v>-0.35324707</v>
      </c>
      <c r="CL488">
        <v>-4.8291489999999999E-2</v>
      </c>
      <c r="CM488">
        <v>0.58076517999999999</v>
      </c>
      <c r="CN488">
        <v>0.72541518999999999</v>
      </c>
      <c r="CO488">
        <v>-0.20022939000000001</v>
      </c>
      <c r="CP488">
        <v>-0.43475793000000001</v>
      </c>
      <c r="CQ488">
        <v>0.34422587999999998</v>
      </c>
      <c r="CR488">
        <v>-0.48495226000000002</v>
      </c>
      <c r="CS488">
        <v>0.18250256000000001</v>
      </c>
      <c r="CT488">
        <v>-0.16623276000000001</v>
      </c>
      <c r="CU488">
        <v>-9.4743999999999995E-2</v>
      </c>
      <c r="CV488">
        <v>-1.1689752</v>
      </c>
      <c r="CW488">
        <v>-0.52188942000000005</v>
      </c>
      <c r="CX488">
        <v>0.65815442999999996</v>
      </c>
      <c r="CY488">
        <v>9.3649330000000003E-2</v>
      </c>
      <c r="CZ488">
        <v>-0.16819777</v>
      </c>
      <c r="DA488">
        <v>-0.25450494000000001</v>
      </c>
      <c r="DB488">
        <v>0.25513289</v>
      </c>
      <c r="DC488">
        <v>2.5920289999999999E-2</v>
      </c>
      <c r="DD488">
        <v>-2.5292350000000002E-2</v>
      </c>
      <c r="DE488">
        <v>0.26950531</v>
      </c>
      <c r="DF488">
        <v>-0.26887736000000001</v>
      </c>
      <c r="DG488">
        <v>0.1029841</v>
      </c>
      <c r="DH488">
        <v>-0.10235616</v>
      </c>
      <c r="DI488">
        <v>-0.19042195000000001</v>
      </c>
      <c r="DJ488">
        <v>7.7531719999999998E-2</v>
      </c>
      <c r="DK488">
        <v>-0.19522661999999999</v>
      </c>
      <c r="DL488">
        <v>-0.13095082</v>
      </c>
      <c r="DM488">
        <v>-6.0513240000000003E-2</v>
      </c>
      <c r="DN488">
        <v>0.50020885000000004</v>
      </c>
      <c r="DO488">
        <v>0.35778246000000002</v>
      </c>
      <c r="DP488">
        <v>-0.64273818000000005</v>
      </c>
      <c r="DQ488">
        <v>0.94671483000000001</v>
      </c>
      <c r="DR488">
        <v>-0.66113116000000005</v>
      </c>
      <c r="DS488">
        <v>7.7932630000000003E-2</v>
      </c>
      <c r="DT488">
        <v>-0.79014932000000004</v>
      </c>
      <c r="DU488">
        <v>1.3610861400000001</v>
      </c>
      <c r="DV488" s="10">
        <v>-0.64824150000000003</v>
      </c>
      <c r="DW488" s="8" t="s">
        <v>2647</v>
      </c>
      <c r="DX488" t="s">
        <v>2648</v>
      </c>
      <c r="DY488" s="10" t="s">
        <v>763</v>
      </c>
      <c r="DZ488" s="20">
        <v>37964</v>
      </c>
      <c r="EA488" s="21">
        <v>38931</v>
      </c>
      <c r="EB488" t="s">
        <v>2649</v>
      </c>
      <c r="EC488" s="22">
        <v>43891</v>
      </c>
      <c r="ED488" t="b">
        <f t="shared" si="22"/>
        <v>0</v>
      </c>
    </row>
    <row r="489" spans="1:134" x14ac:dyDescent="0.2">
      <c r="A489" s="8" t="s">
        <v>2650</v>
      </c>
      <c r="B489" s="8" t="s">
        <v>168</v>
      </c>
      <c r="C489" s="8" t="s">
        <v>188</v>
      </c>
      <c r="D489" s="2">
        <v>3874378959</v>
      </c>
      <c r="E489" s="4">
        <v>0.440620853795128</v>
      </c>
      <c r="F489" s="28" t="b">
        <v>0</v>
      </c>
      <c r="G489" s="29">
        <f t="shared" si="23"/>
        <v>1.7286835959589748E-2</v>
      </c>
      <c r="H489" s="5" t="b">
        <f t="shared" si="21"/>
        <v>0</v>
      </c>
      <c r="I489" s="8">
        <v>47</v>
      </c>
      <c r="J489">
        <v>0</v>
      </c>
      <c r="K489">
        <v>25</v>
      </c>
      <c r="L489">
        <v>698</v>
      </c>
      <c r="M489">
        <v>6</v>
      </c>
      <c r="N489">
        <v>4</v>
      </c>
      <c r="O489">
        <v>87.127093564230606</v>
      </c>
      <c r="P489">
        <v>1</v>
      </c>
      <c r="Q489">
        <v>3</v>
      </c>
      <c r="R489">
        <v>2</v>
      </c>
      <c r="S489" s="10">
        <v>70.7</v>
      </c>
      <c r="T489" s="8">
        <v>-0.58617421142313397</v>
      </c>
      <c r="U489">
        <v>-1.00517281761849</v>
      </c>
      <c r="V489">
        <v>-0.25614850898817798</v>
      </c>
      <c r="W489">
        <v>-0.93295677510641395</v>
      </c>
      <c r="X489">
        <v>0.34522335867264098</v>
      </c>
      <c r="Y489">
        <v>0.68524713920936597</v>
      </c>
      <c r="Z489">
        <v>1.2612591160987301</v>
      </c>
      <c r="AA489">
        <v>-1.4107302381286499</v>
      </c>
      <c r="AB489">
        <v>-4.5418899975194001E-2</v>
      </c>
      <c r="AC489">
        <v>-0.68484317603607703</v>
      </c>
      <c r="AD489" s="10">
        <v>-0.86254298685826103</v>
      </c>
      <c r="AE489" s="8">
        <v>0</v>
      </c>
      <c r="AF489">
        <v>0</v>
      </c>
      <c r="AG489">
        <v>0</v>
      </c>
      <c r="AH489">
        <v>0</v>
      </c>
      <c r="AI489">
        <v>0</v>
      </c>
      <c r="AJ489">
        <v>0</v>
      </c>
      <c r="AK489">
        <v>0</v>
      </c>
      <c r="AL489">
        <v>0</v>
      </c>
      <c r="AM489">
        <v>0</v>
      </c>
      <c r="AN489">
        <v>0</v>
      </c>
      <c r="AO489">
        <v>0</v>
      </c>
      <c r="AP489">
        <v>0</v>
      </c>
      <c r="AQ489">
        <v>0</v>
      </c>
      <c r="AR489">
        <v>0</v>
      </c>
      <c r="AS489">
        <v>0</v>
      </c>
      <c r="AT489">
        <v>0</v>
      </c>
      <c r="AU489">
        <v>1</v>
      </c>
      <c r="AV489">
        <v>0</v>
      </c>
      <c r="AW489">
        <v>0</v>
      </c>
      <c r="AX489">
        <v>0</v>
      </c>
      <c r="AY489">
        <v>1</v>
      </c>
      <c r="AZ489">
        <v>0</v>
      </c>
      <c r="BA489">
        <v>0</v>
      </c>
      <c r="BB489">
        <v>1</v>
      </c>
      <c r="BC489">
        <v>0</v>
      </c>
      <c r="BD489">
        <v>1</v>
      </c>
      <c r="BE489">
        <v>1</v>
      </c>
      <c r="BF489">
        <v>0</v>
      </c>
      <c r="BG489">
        <v>0</v>
      </c>
      <c r="BH489">
        <v>0</v>
      </c>
      <c r="BI489">
        <v>1</v>
      </c>
      <c r="BJ489">
        <v>0</v>
      </c>
      <c r="BK489">
        <v>0</v>
      </c>
      <c r="BL489">
        <v>0</v>
      </c>
      <c r="BM489">
        <v>0</v>
      </c>
      <c r="BN489">
        <v>0</v>
      </c>
      <c r="BO489">
        <v>0</v>
      </c>
      <c r="BP489">
        <v>1</v>
      </c>
      <c r="BQ489">
        <v>0</v>
      </c>
      <c r="BR489">
        <v>1</v>
      </c>
      <c r="BS489">
        <v>0</v>
      </c>
      <c r="BT489" s="10">
        <v>0</v>
      </c>
      <c r="BU489">
        <v>-4.2648743800000002</v>
      </c>
      <c r="BV489">
        <v>0.17994256</v>
      </c>
      <c r="BW489">
        <v>2.5512239999999999E-2</v>
      </c>
      <c r="BX489">
        <v>1.7140852600000001</v>
      </c>
      <c r="BY489">
        <v>1.2451467300000001</v>
      </c>
      <c r="BZ489">
        <v>4.38303536</v>
      </c>
      <c r="CA489">
        <v>1.0542348399999999</v>
      </c>
      <c r="CB489">
        <v>2.36271349</v>
      </c>
      <c r="CC489">
        <v>0</v>
      </c>
      <c r="CD489">
        <v>1.26633956</v>
      </c>
      <c r="CE489">
        <v>1.2966537600000001</v>
      </c>
      <c r="CF489">
        <v>-0.34830556000000001</v>
      </c>
      <c r="CG489">
        <v>0.60595251999999999</v>
      </c>
      <c r="CH489">
        <v>-0.27080598</v>
      </c>
      <c r="CI489">
        <v>0.69837139000000004</v>
      </c>
      <c r="CJ489">
        <v>2.3914729999999999E-2</v>
      </c>
      <c r="CK489">
        <v>-0.35324707</v>
      </c>
      <c r="CL489">
        <v>-4.8291489999999999E-2</v>
      </c>
      <c r="CM489">
        <v>0.58076517999999999</v>
      </c>
      <c r="CN489">
        <v>0.72541518999999999</v>
      </c>
      <c r="CO489">
        <v>-0.20022939000000001</v>
      </c>
      <c r="CP489">
        <v>-0.43475793000000001</v>
      </c>
      <c r="CQ489">
        <v>0.34422587999999998</v>
      </c>
      <c r="CR489">
        <v>-0.48495226000000002</v>
      </c>
      <c r="CS489">
        <v>0.18250256000000001</v>
      </c>
      <c r="CT489">
        <v>-0.16623276000000001</v>
      </c>
      <c r="CU489">
        <v>-9.4743999999999995E-2</v>
      </c>
      <c r="CV489">
        <v>-1.1689752</v>
      </c>
      <c r="CW489">
        <v>-0.52188942000000005</v>
      </c>
      <c r="CX489">
        <v>0.65815442999999996</v>
      </c>
      <c r="CY489">
        <v>9.3649330000000003E-2</v>
      </c>
      <c r="CZ489">
        <v>-0.16819777</v>
      </c>
      <c r="DA489">
        <v>-0.25450494000000001</v>
      </c>
      <c r="DB489">
        <v>0.25513289</v>
      </c>
      <c r="DC489">
        <v>2.5920289999999999E-2</v>
      </c>
      <c r="DD489">
        <v>-2.5292350000000002E-2</v>
      </c>
      <c r="DE489">
        <v>0.26950531</v>
      </c>
      <c r="DF489">
        <v>-0.26887736000000001</v>
      </c>
      <c r="DG489">
        <v>0.1029841</v>
      </c>
      <c r="DH489">
        <v>-0.10235616</v>
      </c>
      <c r="DI489">
        <v>-0.19042195000000001</v>
      </c>
      <c r="DJ489">
        <v>7.7531719999999998E-2</v>
      </c>
      <c r="DK489">
        <v>-0.19522661999999999</v>
      </c>
      <c r="DL489">
        <v>-0.13095082</v>
      </c>
      <c r="DM489">
        <v>-6.0513240000000003E-2</v>
      </c>
      <c r="DN489">
        <v>0.50020885000000004</v>
      </c>
      <c r="DO489">
        <v>0.35778246000000002</v>
      </c>
      <c r="DP489">
        <v>-0.64273818000000005</v>
      </c>
      <c r="DQ489">
        <v>0.94671483000000001</v>
      </c>
      <c r="DR489">
        <v>-0.66113116000000005</v>
      </c>
      <c r="DS489">
        <v>7.7932630000000003E-2</v>
      </c>
      <c r="DT489">
        <v>-0.79014932000000004</v>
      </c>
      <c r="DU489">
        <v>1.3610861400000001</v>
      </c>
      <c r="DV489" s="10">
        <v>-0.64824150000000003</v>
      </c>
      <c r="DW489" s="8" t="s">
        <v>2651</v>
      </c>
      <c r="DX489" t="s">
        <v>2652</v>
      </c>
      <c r="DY489" s="10" t="s">
        <v>1385</v>
      </c>
      <c r="DZ489" s="20">
        <v>37125</v>
      </c>
      <c r="EA489" s="21">
        <v>39603</v>
      </c>
      <c r="EB489" t="s">
        <v>2653</v>
      </c>
      <c r="EC489" s="22">
        <v>44954</v>
      </c>
      <c r="ED489" t="b">
        <f t="shared" si="22"/>
        <v>1</v>
      </c>
    </row>
    <row r="490" spans="1:134" x14ac:dyDescent="0.2">
      <c r="A490" s="8" t="s">
        <v>2654</v>
      </c>
      <c r="B490" s="8" t="s">
        <v>119</v>
      </c>
      <c r="C490" s="8" t="s">
        <v>188</v>
      </c>
      <c r="D490" s="2" t="s">
        <v>2655</v>
      </c>
      <c r="E490" s="4">
        <v>0.46503093647136501</v>
      </c>
      <c r="F490" s="28" t="b">
        <v>0</v>
      </c>
      <c r="G490" s="29">
        <f t="shared" si="23"/>
        <v>0.99985990346444487</v>
      </c>
      <c r="H490" s="5" t="b">
        <f t="shared" si="21"/>
        <v>1</v>
      </c>
      <c r="I490" s="8">
        <v>39</v>
      </c>
      <c r="J490">
        <v>0</v>
      </c>
      <c r="K490">
        <v>32</v>
      </c>
      <c r="L490">
        <v>4326</v>
      </c>
      <c r="M490">
        <v>10</v>
      </c>
      <c r="N490">
        <v>3</v>
      </c>
      <c r="O490">
        <v>87.515468235682505</v>
      </c>
      <c r="P490">
        <v>5</v>
      </c>
      <c r="Q490">
        <v>4</v>
      </c>
      <c r="R490">
        <v>2</v>
      </c>
      <c r="S490" s="10">
        <v>73.5</v>
      </c>
      <c r="T490" s="8">
        <v>-1.33767961068356</v>
      </c>
      <c r="U490">
        <v>-1.00517281761849</v>
      </c>
      <c r="V490">
        <v>0.64828506625381199</v>
      </c>
      <c r="W490">
        <v>3.2963897616340398</v>
      </c>
      <c r="X490">
        <v>1.61793620170542</v>
      </c>
      <c r="Y490">
        <v>-1.13192030619081E-2</v>
      </c>
      <c r="Z490">
        <v>1.2746233586379401</v>
      </c>
      <c r="AA490">
        <v>1.4284752725705201</v>
      </c>
      <c r="AB490">
        <v>0.68128349962791002</v>
      </c>
      <c r="AC490">
        <v>-0.68484317603607703</v>
      </c>
      <c r="AD490" s="10">
        <v>-0.25838529750163097</v>
      </c>
      <c r="AE490" s="8">
        <v>0</v>
      </c>
      <c r="AF490">
        <v>0</v>
      </c>
      <c r="AG490">
        <v>0</v>
      </c>
      <c r="AH490">
        <v>0</v>
      </c>
      <c r="AI490">
        <v>0</v>
      </c>
      <c r="AJ490">
        <v>0</v>
      </c>
      <c r="AK490">
        <v>0</v>
      </c>
      <c r="AL490">
        <v>0</v>
      </c>
      <c r="AM490">
        <v>0</v>
      </c>
      <c r="AN490">
        <v>0</v>
      </c>
      <c r="AO490">
        <v>0</v>
      </c>
      <c r="AP490">
        <v>0</v>
      </c>
      <c r="AQ490">
        <v>0</v>
      </c>
      <c r="AR490">
        <v>1</v>
      </c>
      <c r="AS490">
        <v>0</v>
      </c>
      <c r="AT490">
        <v>0</v>
      </c>
      <c r="AU490">
        <v>0</v>
      </c>
      <c r="AV490">
        <v>0</v>
      </c>
      <c r="AW490">
        <v>0</v>
      </c>
      <c r="AX490">
        <v>0</v>
      </c>
      <c r="AY490">
        <v>1</v>
      </c>
      <c r="AZ490">
        <v>0</v>
      </c>
      <c r="BA490">
        <v>0</v>
      </c>
      <c r="BB490">
        <v>1</v>
      </c>
      <c r="BC490">
        <v>0</v>
      </c>
      <c r="BD490">
        <v>1</v>
      </c>
      <c r="BE490">
        <v>1</v>
      </c>
      <c r="BF490">
        <v>0</v>
      </c>
      <c r="BG490">
        <v>0</v>
      </c>
      <c r="BH490">
        <v>1</v>
      </c>
      <c r="BI490">
        <v>0</v>
      </c>
      <c r="BJ490">
        <v>0</v>
      </c>
      <c r="BK490">
        <v>0</v>
      </c>
      <c r="BL490">
        <v>0</v>
      </c>
      <c r="BM490">
        <v>0</v>
      </c>
      <c r="BN490">
        <v>1</v>
      </c>
      <c r="BO490">
        <v>0</v>
      </c>
      <c r="BP490">
        <v>0</v>
      </c>
      <c r="BQ490">
        <v>0</v>
      </c>
      <c r="BR490">
        <v>1</v>
      </c>
      <c r="BS490">
        <v>0</v>
      </c>
      <c r="BT490" s="10">
        <v>0</v>
      </c>
      <c r="BU490">
        <v>-4.2648743800000002</v>
      </c>
      <c r="BV490">
        <v>0.17994256</v>
      </c>
      <c r="BW490">
        <v>2.5512239999999999E-2</v>
      </c>
      <c r="BX490">
        <v>1.7140852600000001</v>
      </c>
      <c r="BY490">
        <v>1.2451467300000001</v>
      </c>
      <c r="BZ490">
        <v>4.38303536</v>
      </c>
      <c r="CA490">
        <v>1.0542348399999999</v>
      </c>
      <c r="CB490">
        <v>2.36271349</v>
      </c>
      <c r="CC490">
        <v>0</v>
      </c>
      <c r="CD490">
        <v>1.26633956</v>
      </c>
      <c r="CE490">
        <v>1.2966537600000001</v>
      </c>
      <c r="CF490">
        <v>-0.34830556000000001</v>
      </c>
      <c r="CG490">
        <v>0.60595251999999999</v>
      </c>
      <c r="CH490">
        <v>-0.27080598</v>
      </c>
      <c r="CI490">
        <v>0.69837139000000004</v>
      </c>
      <c r="CJ490">
        <v>2.3914729999999999E-2</v>
      </c>
      <c r="CK490">
        <v>-0.35324707</v>
      </c>
      <c r="CL490">
        <v>-4.8291489999999999E-2</v>
      </c>
      <c r="CM490">
        <v>0.58076517999999999</v>
      </c>
      <c r="CN490">
        <v>0.72541518999999999</v>
      </c>
      <c r="CO490">
        <v>-0.20022939000000001</v>
      </c>
      <c r="CP490">
        <v>-0.43475793000000001</v>
      </c>
      <c r="CQ490">
        <v>0.34422587999999998</v>
      </c>
      <c r="CR490">
        <v>-0.48495226000000002</v>
      </c>
      <c r="CS490">
        <v>0.18250256000000001</v>
      </c>
      <c r="CT490">
        <v>-0.16623276000000001</v>
      </c>
      <c r="CU490">
        <v>-9.4743999999999995E-2</v>
      </c>
      <c r="CV490">
        <v>-1.1689752</v>
      </c>
      <c r="CW490">
        <v>-0.52188942000000005</v>
      </c>
      <c r="CX490">
        <v>0.65815442999999996</v>
      </c>
      <c r="CY490">
        <v>9.3649330000000003E-2</v>
      </c>
      <c r="CZ490">
        <v>-0.16819777</v>
      </c>
      <c r="DA490">
        <v>-0.25450494000000001</v>
      </c>
      <c r="DB490">
        <v>0.25513289</v>
      </c>
      <c r="DC490">
        <v>2.5920289999999999E-2</v>
      </c>
      <c r="DD490">
        <v>-2.5292350000000002E-2</v>
      </c>
      <c r="DE490">
        <v>0.26950531</v>
      </c>
      <c r="DF490">
        <v>-0.26887736000000001</v>
      </c>
      <c r="DG490">
        <v>0.1029841</v>
      </c>
      <c r="DH490">
        <v>-0.10235616</v>
      </c>
      <c r="DI490">
        <v>-0.19042195000000001</v>
      </c>
      <c r="DJ490">
        <v>7.7531719999999998E-2</v>
      </c>
      <c r="DK490">
        <v>-0.19522661999999999</v>
      </c>
      <c r="DL490">
        <v>-0.13095082</v>
      </c>
      <c r="DM490">
        <v>-6.0513240000000003E-2</v>
      </c>
      <c r="DN490">
        <v>0.50020885000000004</v>
      </c>
      <c r="DO490">
        <v>0.35778246000000002</v>
      </c>
      <c r="DP490">
        <v>-0.64273818000000005</v>
      </c>
      <c r="DQ490">
        <v>0.94671483000000001</v>
      </c>
      <c r="DR490">
        <v>-0.66113116000000005</v>
      </c>
      <c r="DS490">
        <v>7.7932630000000003E-2</v>
      </c>
      <c r="DT490">
        <v>-0.79014932000000004</v>
      </c>
      <c r="DU490">
        <v>1.3610861400000001</v>
      </c>
      <c r="DV490" s="10">
        <v>-0.64824150000000003</v>
      </c>
      <c r="DW490" s="8" t="s">
        <v>2656</v>
      </c>
      <c r="DX490" t="s">
        <v>2657</v>
      </c>
      <c r="DY490" s="10" t="s">
        <v>1334</v>
      </c>
      <c r="DZ490" s="20">
        <v>35587</v>
      </c>
      <c r="EA490" s="21">
        <v>39844</v>
      </c>
      <c r="EB490" t="s">
        <v>2658</v>
      </c>
      <c r="EC490" s="22">
        <v>45319</v>
      </c>
      <c r="ED490" t="b">
        <f t="shared" si="22"/>
        <v>0</v>
      </c>
    </row>
    <row r="491" spans="1:134" x14ac:dyDescent="0.2">
      <c r="A491" s="8" t="s">
        <v>2659</v>
      </c>
      <c r="B491" s="8" t="s">
        <v>127</v>
      </c>
      <c r="C491" s="8" t="s">
        <v>181</v>
      </c>
      <c r="D491" s="2" t="s">
        <v>2660</v>
      </c>
      <c r="E491" s="4">
        <v>0.63100579292947301</v>
      </c>
      <c r="F491" s="28" t="b">
        <v>1</v>
      </c>
      <c r="G491" s="29">
        <f t="shared" si="23"/>
        <v>2.0670448209357412E-4</v>
      </c>
      <c r="H491" s="5" t="b">
        <f t="shared" si="21"/>
        <v>0</v>
      </c>
      <c r="I491" s="8">
        <v>63</v>
      </c>
      <c r="J491">
        <v>0</v>
      </c>
      <c r="K491">
        <v>40</v>
      </c>
      <c r="L491">
        <v>1359</v>
      </c>
      <c r="M491">
        <v>2</v>
      </c>
      <c r="N491">
        <v>1</v>
      </c>
      <c r="O491">
        <v>18.8362297980701</v>
      </c>
      <c r="P491">
        <v>5</v>
      </c>
      <c r="Q491">
        <v>3</v>
      </c>
      <c r="R491">
        <v>2</v>
      </c>
      <c r="S491" s="10">
        <v>76.099999999999994</v>
      </c>
      <c r="T491" s="8">
        <v>0.91683658709772198</v>
      </c>
      <c r="U491">
        <v>-1.00517281761849</v>
      </c>
      <c r="V491">
        <v>1.6819234379589401</v>
      </c>
      <c r="W491">
        <v>-0.16239501634526701</v>
      </c>
      <c r="X491">
        <v>-0.92748948436013701</v>
      </c>
      <c r="Y491">
        <v>-1.4044518876044501</v>
      </c>
      <c r="Z491">
        <v>-1.0886769988684499</v>
      </c>
      <c r="AA491">
        <v>1.4284752725705201</v>
      </c>
      <c r="AB491">
        <v>-4.5418899975194001E-2</v>
      </c>
      <c r="AC491">
        <v>-0.68484317603607703</v>
      </c>
      <c r="AD491" s="10">
        <v>0.30261827118666701</v>
      </c>
      <c r="AE491" s="8">
        <v>0</v>
      </c>
      <c r="AF491">
        <v>0</v>
      </c>
      <c r="AG491">
        <v>0</v>
      </c>
      <c r="AH491">
        <v>0</v>
      </c>
      <c r="AI491">
        <v>0</v>
      </c>
      <c r="AJ491">
        <v>0</v>
      </c>
      <c r="AK491">
        <v>0</v>
      </c>
      <c r="AL491">
        <v>0</v>
      </c>
      <c r="AM491">
        <v>0</v>
      </c>
      <c r="AN491">
        <v>0</v>
      </c>
      <c r="AO491">
        <v>0</v>
      </c>
      <c r="AP491">
        <v>0</v>
      </c>
      <c r="AQ491">
        <v>0</v>
      </c>
      <c r="AR491">
        <v>0</v>
      </c>
      <c r="AS491">
        <v>0</v>
      </c>
      <c r="AT491">
        <v>0</v>
      </c>
      <c r="AU491">
        <v>0</v>
      </c>
      <c r="AV491">
        <v>0</v>
      </c>
      <c r="AW491">
        <v>1</v>
      </c>
      <c r="AX491">
        <v>0</v>
      </c>
      <c r="AY491">
        <v>0</v>
      </c>
      <c r="AZ491">
        <v>1</v>
      </c>
      <c r="BA491">
        <v>1</v>
      </c>
      <c r="BB491">
        <v>0</v>
      </c>
      <c r="BC491">
        <v>1</v>
      </c>
      <c r="BD491">
        <v>0</v>
      </c>
      <c r="BE491">
        <v>0</v>
      </c>
      <c r="BF491">
        <v>1</v>
      </c>
      <c r="BG491">
        <v>0</v>
      </c>
      <c r="BH491">
        <v>0</v>
      </c>
      <c r="BI491">
        <v>0</v>
      </c>
      <c r="BJ491">
        <v>1</v>
      </c>
      <c r="BK491">
        <v>0</v>
      </c>
      <c r="BL491">
        <v>0</v>
      </c>
      <c r="BM491">
        <v>1</v>
      </c>
      <c r="BN491">
        <v>0</v>
      </c>
      <c r="BO491">
        <v>0</v>
      </c>
      <c r="BP491">
        <v>0</v>
      </c>
      <c r="BQ491">
        <v>0</v>
      </c>
      <c r="BR491">
        <v>0</v>
      </c>
      <c r="BS491">
        <v>1</v>
      </c>
      <c r="BT491" s="10">
        <v>0</v>
      </c>
      <c r="BU491">
        <v>-4.2648743800000002</v>
      </c>
      <c r="BV491">
        <v>0.17994256</v>
      </c>
      <c r="BW491">
        <v>2.5512239999999999E-2</v>
      </c>
      <c r="BX491">
        <v>1.7140852600000001</v>
      </c>
      <c r="BY491">
        <v>1.2451467300000001</v>
      </c>
      <c r="BZ491">
        <v>4.38303536</v>
      </c>
      <c r="CA491">
        <v>1.0542348399999999</v>
      </c>
      <c r="CB491">
        <v>2.36271349</v>
      </c>
      <c r="CC491">
        <v>0</v>
      </c>
      <c r="CD491">
        <v>1.26633956</v>
      </c>
      <c r="CE491">
        <v>1.2966537600000001</v>
      </c>
      <c r="CF491">
        <v>-0.34830556000000001</v>
      </c>
      <c r="CG491">
        <v>0.60595251999999999</v>
      </c>
      <c r="CH491">
        <v>-0.27080598</v>
      </c>
      <c r="CI491">
        <v>0.69837139000000004</v>
      </c>
      <c r="CJ491">
        <v>2.3914729999999999E-2</v>
      </c>
      <c r="CK491">
        <v>-0.35324707</v>
      </c>
      <c r="CL491">
        <v>-4.8291489999999999E-2</v>
      </c>
      <c r="CM491">
        <v>0.58076517999999999</v>
      </c>
      <c r="CN491">
        <v>0.72541518999999999</v>
      </c>
      <c r="CO491">
        <v>-0.20022939000000001</v>
      </c>
      <c r="CP491">
        <v>-0.43475793000000001</v>
      </c>
      <c r="CQ491">
        <v>0.34422587999999998</v>
      </c>
      <c r="CR491">
        <v>-0.48495226000000002</v>
      </c>
      <c r="CS491">
        <v>0.18250256000000001</v>
      </c>
      <c r="CT491">
        <v>-0.16623276000000001</v>
      </c>
      <c r="CU491">
        <v>-9.4743999999999995E-2</v>
      </c>
      <c r="CV491">
        <v>-1.1689752</v>
      </c>
      <c r="CW491">
        <v>-0.52188942000000005</v>
      </c>
      <c r="CX491">
        <v>0.65815442999999996</v>
      </c>
      <c r="CY491">
        <v>9.3649330000000003E-2</v>
      </c>
      <c r="CZ491">
        <v>-0.16819777</v>
      </c>
      <c r="DA491">
        <v>-0.25450494000000001</v>
      </c>
      <c r="DB491">
        <v>0.25513289</v>
      </c>
      <c r="DC491">
        <v>2.5920289999999999E-2</v>
      </c>
      <c r="DD491">
        <v>-2.5292350000000002E-2</v>
      </c>
      <c r="DE491">
        <v>0.26950531</v>
      </c>
      <c r="DF491">
        <v>-0.26887736000000001</v>
      </c>
      <c r="DG491">
        <v>0.1029841</v>
      </c>
      <c r="DH491">
        <v>-0.10235616</v>
      </c>
      <c r="DI491">
        <v>-0.19042195000000001</v>
      </c>
      <c r="DJ491">
        <v>7.7531719999999998E-2</v>
      </c>
      <c r="DK491">
        <v>-0.19522661999999999</v>
      </c>
      <c r="DL491">
        <v>-0.13095082</v>
      </c>
      <c r="DM491">
        <v>-6.0513240000000003E-2</v>
      </c>
      <c r="DN491">
        <v>0.50020885000000004</v>
      </c>
      <c r="DO491">
        <v>0.35778246000000002</v>
      </c>
      <c r="DP491">
        <v>-0.64273818000000005</v>
      </c>
      <c r="DQ491">
        <v>0.94671483000000001</v>
      </c>
      <c r="DR491">
        <v>-0.66113116000000005</v>
      </c>
      <c r="DS491">
        <v>7.7932630000000003E-2</v>
      </c>
      <c r="DT491">
        <v>-0.79014932000000004</v>
      </c>
      <c r="DU491">
        <v>1.3610861400000001</v>
      </c>
      <c r="DV491" s="10">
        <v>-0.64824150000000003</v>
      </c>
      <c r="DW491" s="8" t="s">
        <v>2661</v>
      </c>
      <c r="DX491" t="s">
        <v>2662</v>
      </c>
      <c r="DY491" s="10" t="s">
        <v>360</v>
      </c>
      <c r="DZ491" s="20">
        <v>37111</v>
      </c>
      <c r="EA491" s="21">
        <v>38206</v>
      </c>
      <c r="EB491" t="s">
        <v>2663</v>
      </c>
      <c r="EC491" s="22">
        <v>44164</v>
      </c>
      <c r="ED491" t="b">
        <f t="shared" si="22"/>
        <v>0</v>
      </c>
    </row>
    <row r="492" spans="1:134" x14ac:dyDescent="0.2">
      <c r="A492" s="8" t="s">
        <v>2664</v>
      </c>
      <c r="B492" s="8" t="s">
        <v>119</v>
      </c>
      <c r="C492" s="8" t="s">
        <v>128</v>
      </c>
      <c r="D492" s="2" t="s">
        <v>2665</v>
      </c>
      <c r="E492" s="4">
        <v>0.58421126365112797</v>
      </c>
      <c r="F492" s="28" t="b">
        <v>0</v>
      </c>
      <c r="G492" s="29">
        <f t="shared" si="23"/>
        <v>4.2051495361695914E-4</v>
      </c>
      <c r="H492" s="5" t="b">
        <f t="shared" si="21"/>
        <v>0</v>
      </c>
      <c r="I492" s="8">
        <v>35</v>
      </c>
      <c r="J492">
        <v>2</v>
      </c>
      <c r="K492">
        <v>28</v>
      </c>
      <c r="L492">
        <v>1724</v>
      </c>
      <c r="M492">
        <v>3</v>
      </c>
      <c r="N492">
        <v>4</v>
      </c>
      <c r="O492">
        <v>85.438965158897503</v>
      </c>
      <c r="P492">
        <v>3</v>
      </c>
      <c r="Q492">
        <v>1</v>
      </c>
      <c r="R492">
        <v>1</v>
      </c>
      <c r="S492" s="10">
        <v>69.900000000000006</v>
      </c>
      <c r="T492" s="8">
        <v>-1.7134323103137701</v>
      </c>
      <c r="U492">
        <v>1.0203643463482399</v>
      </c>
      <c r="V492">
        <v>0.13146588040124599</v>
      </c>
      <c r="W492">
        <v>0.26310429068622798</v>
      </c>
      <c r="X492">
        <v>-0.60931127360194304</v>
      </c>
      <c r="Y492">
        <v>0.68524713920936597</v>
      </c>
      <c r="Z492">
        <v>1.20316944366498</v>
      </c>
      <c r="AA492">
        <v>8.8725172209350497E-3</v>
      </c>
      <c r="AB492">
        <v>-1.4988236991813999</v>
      </c>
      <c r="AC492">
        <v>-1.38724643350897</v>
      </c>
      <c r="AD492" s="10">
        <v>-1.03515946953158</v>
      </c>
      <c r="AE492" s="8">
        <v>0</v>
      </c>
      <c r="AF492">
        <v>0</v>
      </c>
      <c r="AG492">
        <v>0</v>
      </c>
      <c r="AH492">
        <v>0</v>
      </c>
      <c r="AI492">
        <v>0</v>
      </c>
      <c r="AJ492">
        <v>0</v>
      </c>
      <c r="AK492">
        <v>0</v>
      </c>
      <c r="AL492">
        <v>0</v>
      </c>
      <c r="AM492">
        <v>0</v>
      </c>
      <c r="AN492">
        <v>0</v>
      </c>
      <c r="AO492">
        <v>0</v>
      </c>
      <c r="AP492">
        <v>0</v>
      </c>
      <c r="AQ492">
        <v>0</v>
      </c>
      <c r="AR492">
        <v>0</v>
      </c>
      <c r="AS492">
        <v>0</v>
      </c>
      <c r="AT492">
        <v>0</v>
      </c>
      <c r="AU492">
        <v>0</v>
      </c>
      <c r="AV492">
        <v>0</v>
      </c>
      <c r="AW492">
        <v>1</v>
      </c>
      <c r="AX492">
        <v>0</v>
      </c>
      <c r="AY492">
        <v>1</v>
      </c>
      <c r="AZ492">
        <v>0</v>
      </c>
      <c r="BA492">
        <v>1</v>
      </c>
      <c r="BB492">
        <v>0</v>
      </c>
      <c r="BC492">
        <v>1</v>
      </c>
      <c r="BD492">
        <v>0</v>
      </c>
      <c r="BE492">
        <v>0</v>
      </c>
      <c r="BF492">
        <v>1</v>
      </c>
      <c r="BG492">
        <v>0</v>
      </c>
      <c r="BH492">
        <v>0</v>
      </c>
      <c r="BI492">
        <v>0</v>
      </c>
      <c r="BJ492">
        <v>0</v>
      </c>
      <c r="BK492">
        <v>1</v>
      </c>
      <c r="BL492">
        <v>0</v>
      </c>
      <c r="BM492">
        <v>0</v>
      </c>
      <c r="BN492">
        <v>0</v>
      </c>
      <c r="BO492">
        <v>0</v>
      </c>
      <c r="BP492">
        <v>1</v>
      </c>
      <c r="BQ492">
        <v>0</v>
      </c>
      <c r="BR492">
        <v>0</v>
      </c>
      <c r="BS492">
        <v>0</v>
      </c>
      <c r="BT492" s="10">
        <v>1</v>
      </c>
      <c r="BU492">
        <v>-4.2648743800000002</v>
      </c>
      <c r="BV492">
        <v>0.17994256</v>
      </c>
      <c r="BW492">
        <v>2.5512239999999999E-2</v>
      </c>
      <c r="BX492">
        <v>1.7140852600000001</v>
      </c>
      <c r="BY492">
        <v>1.2451467300000001</v>
      </c>
      <c r="BZ492">
        <v>4.38303536</v>
      </c>
      <c r="CA492">
        <v>1.0542348399999999</v>
      </c>
      <c r="CB492">
        <v>2.36271349</v>
      </c>
      <c r="CC492">
        <v>0</v>
      </c>
      <c r="CD492">
        <v>1.26633956</v>
      </c>
      <c r="CE492">
        <v>1.2966537600000001</v>
      </c>
      <c r="CF492">
        <v>-0.34830556000000001</v>
      </c>
      <c r="CG492">
        <v>0.60595251999999999</v>
      </c>
      <c r="CH492">
        <v>-0.27080598</v>
      </c>
      <c r="CI492">
        <v>0.69837139000000004</v>
      </c>
      <c r="CJ492">
        <v>2.3914729999999999E-2</v>
      </c>
      <c r="CK492">
        <v>-0.35324707</v>
      </c>
      <c r="CL492">
        <v>-4.8291489999999999E-2</v>
      </c>
      <c r="CM492">
        <v>0.58076517999999999</v>
      </c>
      <c r="CN492">
        <v>0.72541518999999999</v>
      </c>
      <c r="CO492">
        <v>-0.20022939000000001</v>
      </c>
      <c r="CP492">
        <v>-0.43475793000000001</v>
      </c>
      <c r="CQ492">
        <v>0.34422587999999998</v>
      </c>
      <c r="CR492">
        <v>-0.48495226000000002</v>
      </c>
      <c r="CS492">
        <v>0.18250256000000001</v>
      </c>
      <c r="CT492">
        <v>-0.16623276000000001</v>
      </c>
      <c r="CU492">
        <v>-9.4743999999999995E-2</v>
      </c>
      <c r="CV492">
        <v>-1.1689752</v>
      </c>
      <c r="CW492">
        <v>-0.52188942000000005</v>
      </c>
      <c r="CX492">
        <v>0.65815442999999996</v>
      </c>
      <c r="CY492">
        <v>9.3649330000000003E-2</v>
      </c>
      <c r="CZ492">
        <v>-0.16819777</v>
      </c>
      <c r="DA492">
        <v>-0.25450494000000001</v>
      </c>
      <c r="DB492">
        <v>0.25513289</v>
      </c>
      <c r="DC492">
        <v>2.5920289999999999E-2</v>
      </c>
      <c r="DD492">
        <v>-2.5292350000000002E-2</v>
      </c>
      <c r="DE492">
        <v>0.26950531</v>
      </c>
      <c r="DF492">
        <v>-0.26887736000000001</v>
      </c>
      <c r="DG492">
        <v>0.1029841</v>
      </c>
      <c r="DH492">
        <v>-0.10235616</v>
      </c>
      <c r="DI492">
        <v>-0.19042195000000001</v>
      </c>
      <c r="DJ492">
        <v>7.7531719999999998E-2</v>
      </c>
      <c r="DK492">
        <v>-0.19522661999999999</v>
      </c>
      <c r="DL492">
        <v>-0.13095082</v>
      </c>
      <c r="DM492">
        <v>-6.0513240000000003E-2</v>
      </c>
      <c r="DN492">
        <v>0.50020885000000004</v>
      </c>
      <c r="DO492">
        <v>0.35778246000000002</v>
      </c>
      <c r="DP492">
        <v>-0.64273818000000005</v>
      </c>
      <c r="DQ492">
        <v>0.94671483000000001</v>
      </c>
      <c r="DR492">
        <v>-0.66113116000000005</v>
      </c>
      <c r="DS492">
        <v>7.7932630000000003E-2</v>
      </c>
      <c r="DT492">
        <v>-0.79014932000000004</v>
      </c>
      <c r="DU492">
        <v>1.3610861400000001</v>
      </c>
      <c r="DV492" s="10">
        <v>-0.64824150000000003</v>
      </c>
      <c r="DW492" s="8" t="s">
        <v>2666</v>
      </c>
      <c r="DX492" t="s">
        <v>2667</v>
      </c>
      <c r="DY492" s="10" t="s">
        <v>504</v>
      </c>
      <c r="DZ492" s="20">
        <v>36018</v>
      </c>
      <c r="EA492" s="21">
        <v>39600</v>
      </c>
      <c r="EB492" t="s">
        <v>2668</v>
      </c>
      <c r="EC492" s="22">
        <v>44229</v>
      </c>
      <c r="ED492" t="b">
        <f t="shared" si="22"/>
        <v>1</v>
      </c>
    </row>
    <row r="493" spans="1:134" x14ac:dyDescent="0.2">
      <c r="A493" s="8" t="s">
        <v>2669</v>
      </c>
      <c r="B493" s="8" t="s">
        <v>119</v>
      </c>
      <c r="C493" s="8" t="s">
        <v>363</v>
      </c>
      <c r="D493" s="2" t="s">
        <v>2670</v>
      </c>
      <c r="E493" s="4">
        <v>0.39480062052101</v>
      </c>
      <c r="F493" s="28" t="b">
        <v>0</v>
      </c>
      <c r="G493" s="29">
        <f t="shared" si="23"/>
        <v>0.99854791892450712</v>
      </c>
      <c r="H493" s="5" t="b">
        <f t="shared" si="21"/>
        <v>1</v>
      </c>
      <c r="I493" s="8">
        <v>60</v>
      </c>
      <c r="J493">
        <v>2</v>
      </c>
      <c r="K493">
        <v>37</v>
      </c>
      <c r="L493">
        <v>2178</v>
      </c>
      <c r="M493">
        <v>10</v>
      </c>
      <c r="N493">
        <v>3</v>
      </c>
      <c r="O493">
        <v>33.233643593838302</v>
      </c>
      <c r="P493">
        <v>1</v>
      </c>
      <c r="Q493">
        <v>4</v>
      </c>
      <c r="R493">
        <v>5</v>
      </c>
      <c r="S493" s="10">
        <v>71.599999999999994</v>
      </c>
      <c r="T493" s="8">
        <v>0.63502206237506098</v>
      </c>
      <c r="U493">
        <v>1.0203643463482399</v>
      </c>
      <c r="V493">
        <v>1.2943090485695199</v>
      </c>
      <c r="W493">
        <v>0.79235548354184204</v>
      </c>
      <c r="X493">
        <v>1.61793620170542</v>
      </c>
      <c r="Y493">
        <v>-1.13192030619081E-2</v>
      </c>
      <c r="Z493">
        <v>-0.59325197749733105</v>
      </c>
      <c r="AA493">
        <v>-1.4107302381286499</v>
      </c>
      <c r="AB493">
        <v>0.68128349962791002</v>
      </c>
      <c r="AC493">
        <v>1.42236659638262</v>
      </c>
      <c r="AD493" s="10">
        <v>-0.66834944385077399</v>
      </c>
      <c r="AE493" s="8">
        <v>0</v>
      </c>
      <c r="AF493">
        <v>0</v>
      </c>
      <c r="AG493">
        <v>0</v>
      </c>
      <c r="AH493">
        <v>0</v>
      </c>
      <c r="AI493">
        <v>0</v>
      </c>
      <c r="AJ493">
        <v>1</v>
      </c>
      <c r="AK493">
        <v>0</v>
      </c>
      <c r="AL493">
        <v>0</v>
      </c>
      <c r="AM493">
        <v>0</v>
      </c>
      <c r="AN493">
        <v>0</v>
      </c>
      <c r="AO493">
        <v>0</v>
      </c>
      <c r="AP493">
        <v>0</v>
      </c>
      <c r="AQ493">
        <v>0</v>
      </c>
      <c r="AR493">
        <v>0</v>
      </c>
      <c r="AS493">
        <v>0</v>
      </c>
      <c r="AT493">
        <v>0</v>
      </c>
      <c r="AU493">
        <v>0</v>
      </c>
      <c r="AV493">
        <v>0</v>
      </c>
      <c r="AW493">
        <v>0</v>
      </c>
      <c r="AX493">
        <v>0</v>
      </c>
      <c r="AY493">
        <v>0</v>
      </c>
      <c r="AZ493">
        <v>1</v>
      </c>
      <c r="BA493">
        <v>1</v>
      </c>
      <c r="BB493">
        <v>0</v>
      </c>
      <c r="BC493">
        <v>0</v>
      </c>
      <c r="BD493">
        <v>1</v>
      </c>
      <c r="BE493">
        <v>1</v>
      </c>
      <c r="BF493">
        <v>0</v>
      </c>
      <c r="BG493">
        <v>0</v>
      </c>
      <c r="BH493">
        <v>1</v>
      </c>
      <c r="BI493">
        <v>0</v>
      </c>
      <c r="BJ493">
        <v>0</v>
      </c>
      <c r="BK493">
        <v>0</v>
      </c>
      <c r="BL493">
        <v>0</v>
      </c>
      <c r="BM493">
        <v>0</v>
      </c>
      <c r="BN493">
        <v>0</v>
      </c>
      <c r="BO493">
        <v>0</v>
      </c>
      <c r="BP493">
        <v>1</v>
      </c>
      <c r="BQ493">
        <v>0</v>
      </c>
      <c r="BR493">
        <v>0</v>
      </c>
      <c r="BS493">
        <v>0</v>
      </c>
      <c r="BT493" s="10">
        <v>1</v>
      </c>
      <c r="BU493">
        <v>-4.2648743800000002</v>
      </c>
      <c r="BV493">
        <v>0.17994256</v>
      </c>
      <c r="BW493">
        <v>2.5512239999999999E-2</v>
      </c>
      <c r="BX493">
        <v>1.7140852600000001</v>
      </c>
      <c r="BY493">
        <v>1.2451467300000001</v>
      </c>
      <c r="BZ493">
        <v>4.38303536</v>
      </c>
      <c r="CA493">
        <v>1.0542348399999999</v>
      </c>
      <c r="CB493">
        <v>2.36271349</v>
      </c>
      <c r="CC493">
        <v>0</v>
      </c>
      <c r="CD493">
        <v>1.26633956</v>
      </c>
      <c r="CE493">
        <v>1.2966537600000001</v>
      </c>
      <c r="CF493">
        <v>-0.34830556000000001</v>
      </c>
      <c r="CG493">
        <v>0.60595251999999999</v>
      </c>
      <c r="CH493">
        <v>-0.27080598</v>
      </c>
      <c r="CI493">
        <v>0.69837139000000004</v>
      </c>
      <c r="CJ493">
        <v>2.3914729999999999E-2</v>
      </c>
      <c r="CK493">
        <v>-0.35324707</v>
      </c>
      <c r="CL493">
        <v>-4.8291489999999999E-2</v>
      </c>
      <c r="CM493">
        <v>0.58076517999999999</v>
      </c>
      <c r="CN493">
        <v>0.72541518999999999</v>
      </c>
      <c r="CO493">
        <v>-0.20022939000000001</v>
      </c>
      <c r="CP493">
        <v>-0.43475793000000001</v>
      </c>
      <c r="CQ493">
        <v>0.34422587999999998</v>
      </c>
      <c r="CR493">
        <v>-0.48495226000000002</v>
      </c>
      <c r="CS493">
        <v>0.18250256000000001</v>
      </c>
      <c r="CT493">
        <v>-0.16623276000000001</v>
      </c>
      <c r="CU493">
        <v>-9.4743999999999995E-2</v>
      </c>
      <c r="CV493">
        <v>-1.1689752</v>
      </c>
      <c r="CW493">
        <v>-0.52188942000000005</v>
      </c>
      <c r="CX493">
        <v>0.65815442999999996</v>
      </c>
      <c r="CY493">
        <v>9.3649330000000003E-2</v>
      </c>
      <c r="CZ493">
        <v>-0.16819777</v>
      </c>
      <c r="DA493">
        <v>-0.25450494000000001</v>
      </c>
      <c r="DB493">
        <v>0.25513289</v>
      </c>
      <c r="DC493">
        <v>2.5920289999999999E-2</v>
      </c>
      <c r="DD493">
        <v>-2.5292350000000002E-2</v>
      </c>
      <c r="DE493">
        <v>0.26950531</v>
      </c>
      <c r="DF493">
        <v>-0.26887736000000001</v>
      </c>
      <c r="DG493">
        <v>0.1029841</v>
      </c>
      <c r="DH493">
        <v>-0.10235616</v>
      </c>
      <c r="DI493">
        <v>-0.19042195000000001</v>
      </c>
      <c r="DJ493">
        <v>7.7531719999999998E-2</v>
      </c>
      <c r="DK493">
        <v>-0.19522661999999999</v>
      </c>
      <c r="DL493">
        <v>-0.13095082</v>
      </c>
      <c r="DM493">
        <v>-6.0513240000000003E-2</v>
      </c>
      <c r="DN493">
        <v>0.50020885000000004</v>
      </c>
      <c r="DO493">
        <v>0.35778246000000002</v>
      </c>
      <c r="DP493">
        <v>-0.64273818000000005</v>
      </c>
      <c r="DQ493">
        <v>0.94671483000000001</v>
      </c>
      <c r="DR493">
        <v>-0.66113116000000005</v>
      </c>
      <c r="DS493">
        <v>7.7932630000000003E-2</v>
      </c>
      <c r="DT493">
        <v>-0.79014932000000004</v>
      </c>
      <c r="DU493">
        <v>1.3610861400000001</v>
      </c>
      <c r="DV493" s="10">
        <v>-0.64824150000000003</v>
      </c>
      <c r="DW493" s="8" t="s">
        <v>2671</v>
      </c>
      <c r="DX493" t="s">
        <v>2672</v>
      </c>
      <c r="DY493" s="10" t="s">
        <v>448</v>
      </c>
      <c r="DZ493" s="20">
        <v>35471</v>
      </c>
      <c r="EA493" s="21">
        <v>38666</v>
      </c>
      <c r="EB493" t="s">
        <v>2673</v>
      </c>
      <c r="EC493" s="22">
        <v>44547</v>
      </c>
      <c r="ED493" t="b">
        <f t="shared" si="22"/>
        <v>0</v>
      </c>
    </row>
    <row r="494" spans="1:134" x14ac:dyDescent="0.2">
      <c r="A494" s="8" t="s">
        <v>2674</v>
      </c>
      <c r="B494" s="8" t="s">
        <v>168</v>
      </c>
      <c r="C494" s="8" t="s">
        <v>188</v>
      </c>
      <c r="D494" s="2" t="s">
        <v>2675</v>
      </c>
      <c r="E494" s="4">
        <v>0.48352688764807</v>
      </c>
      <c r="F494" s="28" t="b">
        <v>0</v>
      </c>
      <c r="G494" s="29">
        <f t="shared" si="23"/>
        <v>0.99983445387576242</v>
      </c>
      <c r="H494" s="5" t="b">
        <f t="shared" si="21"/>
        <v>1</v>
      </c>
      <c r="I494" s="8">
        <v>64</v>
      </c>
      <c r="J494">
        <v>2</v>
      </c>
      <c r="K494">
        <v>40</v>
      </c>
      <c r="L494">
        <v>2279</v>
      </c>
      <c r="M494">
        <v>10</v>
      </c>
      <c r="N494">
        <v>2</v>
      </c>
      <c r="O494">
        <v>91.763443824035093</v>
      </c>
      <c r="P494">
        <v>2</v>
      </c>
      <c r="Q494">
        <v>5</v>
      </c>
      <c r="R494">
        <v>1</v>
      </c>
      <c r="S494" s="10">
        <v>80.3</v>
      </c>
      <c r="T494" s="8">
        <v>1.0107747620052701</v>
      </c>
      <c r="U494">
        <v>1.0203643463482399</v>
      </c>
      <c r="V494">
        <v>1.6819234379589401</v>
      </c>
      <c r="W494">
        <v>0.91009638767932399</v>
      </c>
      <c r="X494">
        <v>1.61793620170542</v>
      </c>
      <c r="Y494">
        <v>-0.70788554533318204</v>
      </c>
      <c r="Z494">
        <v>1.4207991528810799</v>
      </c>
      <c r="AA494">
        <v>-0.70092886045385905</v>
      </c>
      <c r="AB494">
        <v>1.4079858992310099</v>
      </c>
      <c r="AC494">
        <v>-1.38724643350897</v>
      </c>
      <c r="AD494" s="10">
        <v>1.2088548052216099</v>
      </c>
      <c r="AE494" s="8">
        <v>0</v>
      </c>
      <c r="AF494">
        <v>0</v>
      </c>
      <c r="AG494">
        <v>0</v>
      </c>
      <c r="AH494">
        <v>1</v>
      </c>
      <c r="AI494">
        <v>0</v>
      </c>
      <c r="AJ494">
        <v>0</v>
      </c>
      <c r="AK494">
        <v>0</v>
      </c>
      <c r="AL494">
        <v>0</v>
      </c>
      <c r="AM494">
        <v>0</v>
      </c>
      <c r="AN494">
        <v>0</v>
      </c>
      <c r="AO494">
        <v>0</v>
      </c>
      <c r="AP494">
        <v>0</v>
      </c>
      <c r="AQ494">
        <v>0</v>
      </c>
      <c r="AR494">
        <v>0</v>
      </c>
      <c r="AS494">
        <v>0</v>
      </c>
      <c r="AT494">
        <v>0</v>
      </c>
      <c r="AU494">
        <v>0</v>
      </c>
      <c r="AV494">
        <v>0</v>
      </c>
      <c r="AW494">
        <v>0</v>
      </c>
      <c r="AX494">
        <v>0</v>
      </c>
      <c r="AY494">
        <v>1</v>
      </c>
      <c r="AZ494">
        <v>0</v>
      </c>
      <c r="BA494">
        <v>1</v>
      </c>
      <c r="BB494">
        <v>0</v>
      </c>
      <c r="BC494">
        <v>1</v>
      </c>
      <c r="BD494">
        <v>0</v>
      </c>
      <c r="BE494">
        <v>0</v>
      </c>
      <c r="BF494">
        <v>1</v>
      </c>
      <c r="BG494">
        <v>1</v>
      </c>
      <c r="BH494">
        <v>0</v>
      </c>
      <c r="BI494">
        <v>0</v>
      </c>
      <c r="BJ494">
        <v>0</v>
      </c>
      <c r="BK494">
        <v>0</v>
      </c>
      <c r="BL494">
        <v>0</v>
      </c>
      <c r="BM494">
        <v>1</v>
      </c>
      <c r="BN494">
        <v>0</v>
      </c>
      <c r="BO494">
        <v>0</v>
      </c>
      <c r="BP494">
        <v>0</v>
      </c>
      <c r="BQ494">
        <v>0</v>
      </c>
      <c r="BR494">
        <v>0</v>
      </c>
      <c r="BS494">
        <v>0</v>
      </c>
      <c r="BT494" s="10">
        <v>1</v>
      </c>
      <c r="BU494">
        <v>-4.2648743800000002</v>
      </c>
      <c r="BV494">
        <v>0.17994256</v>
      </c>
      <c r="BW494">
        <v>2.5512239999999999E-2</v>
      </c>
      <c r="BX494">
        <v>1.7140852600000001</v>
      </c>
      <c r="BY494">
        <v>1.2451467300000001</v>
      </c>
      <c r="BZ494">
        <v>4.38303536</v>
      </c>
      <c r="CA494">
        <v>1.0542348399999999</v>
      </c>
      <c r="CB494">
        <v>2.36271349</v>
      </c>
      <c r="CC494">
        <v>0</v>
      </c>
      <c r="CD494">
        <v>1.26633956</v>
      </c>
      <c r="CE494">
        <v>1.2966537600000001</v>
      </c>
      <c r="CF494">
        <v>-0.34830556000000001</v>
      </c>
      <c r="CG494">
        <v>0.60595251999999999</v>
      </c>
      <c r="CH494">
        <v>-0.27080598</v>
      </c>
      <c r="CI494">
        <v>0.69837139000000004</v>
      </c>
      <c r="CJ494">
        <v>2.3914729999999999E-2</v>
      </c>
      <c r="CK494">
        <v>-0.35324707</v>
      </c>
      <c r="CL494">
        <v>-4.8291489999999999E-2</v>
      </c>
      <c r="CM494">
        <v>0.58076517999999999</v>
      </c>
      <c r="CN494">
        <v>0.72541518999999999</v>
      </c>
      <c r="CO494">
        <v>-0.20022939000000001</v>
      </c>
      <c r="CP494">
        <v>-0.43475793000000001</v>
      </c>
      <c r="CQ494">
        <v>0.34422587999999998</v>
      </c>
      <c r="CR494">
        <v>-0.48495226000000002</v>
      </c>
      <c r="CS494">
        <v>0.18250256000000001</v>
      </c>
      <c r="CT494">
        <v>-0.16623276000000001</v>
      </c>
      <c r="CU494">
        <v>-9.4743999999999995E-2</v>
      </c>
      <c r="CV494">
        <v>-1.1689752</v>
      </c>
      <c r="CW494">
        <v>-0.52188942000000005</v>
      </c>
      <c r="CX494">
        <v>0.65815442999999996</v>
      </c>
      <c r="CY494">
        <v>9.3649330000000003E-2</v>
      </c>
      <c r="CZ494">
        <v>-0.16819777</v>
      </c>
      <c r="DA494">
        <v>-0.25450494000000001</v>
      </c>
      <c r="DB494">
        <v>0.25513289</v>
      </c>
      <c r="DC494">
        <v>2.5920289999999999E-2</v>
      </c>
      <c r="DD494">
        <v>-2.5292350000000002E-2</v>
      </c>
      <c r="DE494">
        <v>0.26950531</v>
      </c>
      <c r="DF494">
        <v>-0.26887736000000001</v>
      </c>
      <c r="DG494">
        <v>0.1029841</v>
      </c>
      <c r="DH494">
        <v>-0.10235616</v>
      </c>
      <c r="DI494">
        <v>-0.19042195000000001</v>
      </c>
      <c r="DJ494">
        <v>7.7531719999999998E-2</v>
      </c>
      <c r="DK494">
        <v>-0.19522661999999999</v>
      </c>
      <c r="DL494">
        <v>-0.13095082</v>
      </c>
      <c r="DM494">
        <v>-6.0513240000000003E-2</v>
      </c>
      <c r="DN494">
        <v>0.50020885000000004</v>
      </c>
      <c r="DO494">
        <v>0.35778246000000002</v>
      </c>
      <c r="DP494">
        <v>-0.64273818000000005</v>
      </c>
      <c r="DQ494">
        <v>0.94671483000000001</v>
      </c>
      <c r="DR494">
        <v>-0.66113116000000005</v>
      </c>
      <c r="DS494">
        <v>7.7932630000000003E-2</v>
      </c>
      <c r="DT494">
        <v>-0.79014932000000004</v>
      </c>
      <c r="DU494">
        <v>1.3610861400000001</v>
      </c>
      <c r="DV494" s="10">
        <v>-0.64824150000000003</v>
      </c>
      <c r="DW494" s="8" t="s">
        <v>2676</v>
      </c>
      <c r="DX494" t="s">
        <v>2677</v>
      </c>
      <c r="DY494" s="10" t="s">
        <v>1239</v>
      </c>
      <c r="DZ494" s="20">
        <v>37574</v>
      </c>
      <c r="EA494" s="21">
        <v>39903</v>
      </c>
      <c r="EB494" t="s">
        <v>2678</v>
      </c>
      <c r="EC494" s="22">
        <v>43755</v>
      </c>
      <c r="ED494" t="b">
        <f t="shared" si="22"/>
        <v>0</v>
      </c>
    </row>
    <row r="495" spans="1:134" x14ac:dyDescent="0.2">
      <c r="A495" s="8" t="s">
        <v>2679</v>
      </c>
      <c r="B495" s="8" t="s">
        <v>127</v>
      </c>
      <c r="C495" s="8" t="s">
        <v>332</v>
      </c>
      <c r="D495" s="2" t="s">
        <v>2680</v>
      </c>
      <c r="E495" s="4">
        <v>0.53765914165613904</v>
      </c>
      <c r="F495" s="28" t="b">
        <v>0</v>
      </c>
      <c r="G495" s="29">
        <f t="shared" si="23"/>
        <v>2.5470981554630691E-4</v>
      </c>
      <c r="H495" s="5" t="b">
        <f t="shared" si="21"/>
        <v>0</v>
      </c>
      <c r="I495" s="8">
        <v>46</v>
      </c>
      <c r="J495">
        <v>1</v>
      </c>
      <c r="K495">
        <v>21</v>
      </c>
      <c r="L495">
        <v>1003</v>
      </c>
      <c r="M495">
        <v>4</v>
      </c>
      <c r="N495">
        <v>1</v>
      </c>
      <c r="O495">
        <v>74.662904161403105</v>
      </c>
      <c r="P495">
        <v>4</v>
      </c>
      <c r="Q495">
        <v>3</v>
      </c>
      <c r="R495">
        <v>3</v>
      </c>
      <c r="S495" s="10">
        <v>76.2</v>
      </c>
      <c r="T495" s="8">
        <v>-0.68011238633068705</v>
      </c>
      <c r="U495">
        <v>7.5957643648752104E-3</v>
      </c>
      <c r="V495">
        <v>-0.77296769484074401</v>
      </c>
      <c r="W495">
        <v>-0.57740255964173903</v>
      </c>
      <c r="X495">
        <v>-0.29113306284374801</v>
      </c>
      <c r="Y495">
        <v>-1.4044518876044501</v>
      </c>
      <c r="Z495">
        <v>0.83235769054655795</v>
      </c>
      <c r="AA495">
        <v>0.71867389489572897</v>
      </c>
      <c r="AB495">
        <v>-4.5418899975194001E-2</v>
      </c>
      <c r="AC495">
        <v>1.7560081436822399E-2</v>
      </c>
      <c r="AD495" s="10">
        <v>0.32419533152083402</v>
      </c>
      <c r="AE495" s="8">
        <v>0</v>
      </c>
      <c r="AF495">
        <v>0</v>
      </c>
      <c r="AG495">
        <v>0</v>
      </c>
      <c r="AH495">
        <v>0</v>
      </c>
      <c r="AI495">
        <v>0</v>
      </c>
      <c r="AJ495">
        <v>0</v>
      </c>
      <c r="AK495">
        <v>0</v>
      </c>
      <c r="AL495">
        <v>0</v>
      </c>
      <c r="AM495">
        <v>0</v>
      </c>
      <c r="AN495">
        <v>0</v>
      </c>
      <c r="AO495">
        <v>0</v>
      </c>
      <c r="AP495">
        <v>0</v>
      </c>
      <c r="AQ495">
        <v>0</v>
      </c>
      <c r="AR495">
        <v>1</v>
      </c>
      <c r="AS495">
        <v>0</v>
      </c>
      <c r="AT495">
        <v>0</v>
      </c>
      <c r="AU495">
        <v>0</v>
      </c>
      <c r="AV495">
        <v>0</v>
      </c>
      <c r="AW495">
        <v>0</v>
      </c>
      <c r="AX495">
        <v>0</v>
      </c>
      <c r="AY495">
        <v>1</v>
      </c>
      <c r="AZ495">
        <v>0</v>
      </c>
      <c r="BA495">
        <v>0</v>
      </c>
      <c r="BB495">
        <v>1</v>
      </c>
      <c r="BC495">
        <v>1</v>
      </c>
      <c r="BD495">
        <v>0</v>
      </c>
      <c r="BE495">
        <v>0</v>
      </c>
      <c r="BF495">
        <v>1</v>
      </c>
      <c r="BG495">
        <v>0</v>
      </c>
      <c r="BH495">
        <v>0</v>
      </c>
      <c r="BI495">
        <v>1</v>
      </c>
      <c r="BJ495">
        <v>0</v>
      </c>
      <c r="BK495">
        <v>0</v>
      </c>
      <c r="BL495">
        <v>0</v>
      </c>
      <c r="BM495">
        <v>1</v>
      </c>
      <c r="BN495">
        <v>0</v>
      </c>
      <c r="BO495">
        <v>0</v>
      </c>
      <c r="BP495">
        <v>0</v>
      </c>
      <c r="BQ495">
        <v>0</v>
      </c>
      <c r="BR495">
        <v>1</v>
      </c>
      <c r="BS495">
        <v>0</v>
      </c>
      <c r="BT495" s="10">
        <v>0</v>
      </c>
      <c r="BU495">
        <v>-4.2648743800000002</v>
      </c>
      <c r="BV495">
        <v>0.17994256</v>
      </c>
      <c r="BW495">
        <v>2.5512239999999999E-2</v>
      </c>
      <c r="BX495">
        <v>1.7140852600000001</v>
      </c>
      <c r="BY495">
        <v>1.2451467300000001</v>
      </c>
      <c r="BZ495">
        <v>4.38303536</v>
      </c>
      <c r="CA495">
        <v>1.0542348399999999</v>
      </c>
      <c r="CB495">
        <v>2.36271349</v>
      </c>
      <c r="CC495">
        <v>0</v>
      </c>
      <c r="CD495">
        <v>1.26633956</v>
      </c>
      <c r="CE495">
        <v>1.2966537600000001</v>
      </c>
      <c r="CF495">
        <v>-0.34830556000000001</v>
      </c>
      <c r="CG495">
        <v>0.60595251999999999</v>
      </c>
      <c r="CH495">
        <v>-0.27080598</v>
      </c>
      <c r="CI495">
        <v>0.69837139000000004</v>
      </c>
      <c r="CJ495">
        <v>2.3914729999999999E-2</v>
      </c>
      <c r="CK495">
        <v>-0.35324707</v>
      </c>
      <c r="CL495">
        <v>-4.8291489999999999E-2</v>
      </c>
      <c r="CM495">
        <v>0.58076517999999999</v>
      </c>
      <c r="CN495">
        <v>0.72541518999999999</v>
      </c>
      <c r="CO495">
        <v>-0.20022939000000001</v>
      </c>
      <c r="CP495">
        <v>-0.43475793000000001</v>
      </c>
      <c r="CQ495">
        <v>0.34422587999999998</v>
      </c>
      <c r="CR495">
        <v>-0.48495226000000002</v>
      </c>
      <c r="CS495">
        <v>0.18250256000000001</v>
      </c>
      <c r="CT495">
        <v>-0.16623276000000001</v>
      </c>
      <c r="CU495">
        <v>-9.4743999999999995E-2</v>
      </c>
      <c r="CV495">
        <v>-1.1689752</v>
      </c>
      <c r="CW495">
        <v>-0.52188942000000005</v>
      </c>
      <c r="CX495">
        <v>0.65815442999999996</v>
      </c>
      <c r="CY495">
        <v>9.3649330000000003E-2</v>
      </c>
      <c r="CZ495">
        <v>-0.16819777</v>
      </c>
      <c r="DA495">
        <v>-0.25450494000000001</v>
      </c>
      <c r="DB495">
        <v>0.25513289</v>
      </c>
      <c r="DC495">
        <v>2.5920289999999999E-2</v>
      </c>
      <c r="DD495">
        <v>-2.5292350000000002E-2</v>
      </c>
      <c r="DE495">
        <v>0.26950531</v>
      </c>
      <c r="DF495">
        <v>-0.26887736000000001</v>
      </c>
      <c r="DG495">
        <v>0.1029841</v>
      </c>
      <c r="DH495">
        <v>-0.10235616</v>
      </c>
      <c r="DI495">
        <v>-0.19042195000000001</v>
      </c>
      <c r="DJ495">
        <v>7.7531719999999998E-2</v>
      </c>
      <c r="DK495">
        <v>-0.19522661999999999</v>
      </c>
      <c r="DL495">
        <v>-0.13095082</v>
      </c>
      <c r="DM495">
        <v>-6.0513240000000003E-2</v>
      </c>
      <c r="DN495">
        <v>0.50020885000000004</v>
      </c>
      <c r="DO495">
        <v>0.35778246000000002</v>
      </c>
      <c r="DP495">
        <v>-0.64273818000000005</v>
      </c>
      <c r="DQ495">
        <v>0.94671483000000001</v>
      </c>
      <c r="DR495">
        <v>-0.66113116000000005</v>
      </c>
      <c r="DS495">
        <v>7.7932630000000003E-2</v>
      </c>
      <c r="DT495">
        <v>-0.79014932000000004</v>
      </c>
      <c r="DU495">
        <v>1.3610861400000001</v>
      </c>
      <c r="DV495" s="10">
        <v>-0.64824150000000003</v>
      </c>
      <c r="DW495" s="8" t="s">
        <v>2681</v>
      </c>
      <c r="DX495" t="s">
        <v>2682</v>
      </c>
      <c r="DY495" s="10" t="s">
        <v>669</v>
      </c>
      <c r="DZ495" s="20">
        <v>37791</v>
      </c>
      <c r="EA495" s="21">
        <v>39555</v>
      </c>
      <c r="EB495" t="s">
        <v>2683</v>
      </c>
      <c r="EC495" s="22">
        <v>44579</v>
      </c>
      <c r="ED495" t="b">
        <f t="shared" si="22"/>
        <v>1</v>
      </c>
    </row>
    <row r="496" spans="1:134" x14ac:dyDescent="0.2">
      <c r="A496" s="8" t="s">
        <v>2684</v>
      </c>
      <c r="B496" s="8" t="s">
        <v>168</v>
      </c>
      <c r="C496" s="8" t="s">
        <v>147</v>
      </c>
      <c r="D496" s="2" t="s">
        <v>2685</v>
      </c>
      <c r="E496" s="4">
        <v>0.38461903855866297</v>
      </c>
      <c r="F496" s="28" t="b">
        <v>0</v>
      </c>
      <c r="G496" s="29">
        <f t="shared" si="23"/>
        <v>0.78892086480546975</v>
      </c>
      <c r="H496" s="5" t="b">
        <f t="shared" si="21"/>
        <v>1</v>
      </c>
      <c r="I496" s="8">
        <v>61</v>
      </c>
      <c r="J496">
        <v>1</v>
      </c>
      <c r="K496">
        <v>20</v>
      </c>
      <c r="L496">
        <v>3062</v>
      </c>
      <c r="M496">
        <v>8</v>
      </c>
      <c r="N496">
        <v>3</v>
      </c>
      <c r="O496">
        <v>90.642852612664896</v>
      </c>
      <c r="P496">
        <v>1</v>
      </c>
      <c r="Q496">
        <v>2</v>
      </c>
      <c r="R496">
        <v>2</v>
      </c>
      <c r="S496" s="10">
        <v>73.7</v>
      </c>
      <c r="T496" s="8">
        <v>0.72896023728261505</v>
      </c>
      <c r="U496">
        <v>7.5957643648752104E-3</v>
      </c>
      <c r="V496">
        <v>-0.90217249130388599</v>
      </c>
      <c r="W496">
        <v>1.82287983262634</v>
      </c>
      <c r="X496">
        <v>0.98157978018903103</v>
      </c>
      <c r="Y496">
        <v>-1.13192030619081E-2</v>
      </c>
      <c r="Z496">
        <v>1.3822388299844399</v>
      </c>
      <c r="AA496">
        <v>-1.4107302381286499</v>
      </c>
      <c r="AB496">
        <v>-0.772121299578298</v>
      </c>
      <c r="AC496">
        <v>-0.68484317603607703</v>
      </c>
      <c r="AD496" s="10">
        <v>-0.21523117683330001</v>
      </c>
      <c r="AE496" s="8">
        <v>0</v>
      </c>
      <c r="AF496">
        <v>0</v>
      </c>
      <c r="AG496">
        <v>0</v>
      </c>
      <c r="AH496">
        <v>0</v>
      </c>
      <c r="AI496">
        <v>0</v>
      </c>
      <c r="AJ496">
        <v>0</v>
      </c>
      <c r="AK496">
        <v>0</v>
      </c>
      <c r="AL496">
        <v>0</v>
      </c>
      <c r="AM496">
        <v>0</v>
      </c>
      <c r="AN496">
        <v>0</v>
      </c>
      <c r="AO496">
        <v>0</v>
      </c>
      <c r="AP496">
        <v>1</v>
      </c>
      <c r="AQ496">
        <v>0</v>
      </c>
      <c r="AR496">
        <v>0</v>
      </c>
      <c r="AS496">
        <v>0</v>
      </c>
      <c r="AT496">
        <v>0</v>
      </c>
      <c r="AU496">
        <v>0</v>
      </c>
      <c r="AV496">
        <v>0</v>
      </c>
      <c r="AW496">
        <v>0</v>
      </c>
      <c r="AX496">
        <v>0</v>
      </c>
      <c r="AY496">
        <v>1</v>
      </c>
      <c r="AZ496">
        <v>0</v>
      </c>
      <c r="BA496">
        <v>1</v>
      </c>
      <c r="BB496">
        <v>0</v>
      </c>
      <c r="BC496">
        <v>1</v>
      </c>
      <c r="BD496">
        <v>0</v>
      </c>
      <c r="BE496">
        <v>1</v>
      </c>
      <c r="BF496">
        <v>0</v>
      </c>
      <c r="BG496">
        <v>0</v>
      </c>
      <c r="BH496">
        <v>0</v>
      </c>
      <c r="BI496">
        <v>0</v>
      </c>
      <c r="BJ496">
        <v>1</v>
      </c>
      <c r="BK496">
        <v>0</v>
      </c>
      <c r="BL496">
        <v>0</v>
      </c>
      <c r="BM496">
        <v>0</v>
      </c>
      <c r="BN496">
        <v>1</v>
      </c>
      <c r="BO496">
        <v>0</v>
      </c>
      <c r="BP496">
        <v>0</v>
      </c>
      <c r="BQ496">
        <v>1</v>
      </c>
      <c r="BR496">
        <v>0</v>
      </c>
      <c r="BS496">
        <v>0</v>
      </c>
      <c r="BT496" s="10">
        <v>0</v>
      </c>
      <c r="BU496">
        <v>-4.2648743800000002</v>
      </c>
      <c r="BV496">
        <v>0.17994256</v>
      </c>
      <c r="BW496">
        <v>2.5512239999999999E-2</v>
      </c>
      <c r="BX496">
        <v>1.7140852600000001</v>
      </c>
      <c r="BY496">
        <v>1.2451467300000001</v>
      </c>
      <c r="BZ496">
        <v>4.38303536</v>
      </c>
      <c r="CA496">
        <v>1.0542348399999999</v>
      </c>
      <c r="CB496">
        <v>2.36271349</v>
      </c>
      <c r="CC496">
        <v>0</v>
      </c>
      <c r="CD496">
        <v>1.26633956</v>
      </c>
      <c r="CE496">
        <v>1.2966537600000001</v>
      </c>
      <c r="CF496">
        <v>-0.34830556000000001</v>
      </c>
      <c r="CG496">
        <v>0.60595251999999999</v>
      </c>
      <c r="CH496">
        <v>-0.27080598</v>
      </c>
      <c r="CI496">
        <v>0.69837139000000004</v>
      </c>
      <c r="CJ496">
        <v>2.3914729999999999E-2</v>
      </c>
      <c r="CK496">
        <v>-0.35324707</v>
      </c>
      <c r="CL496">
        <v>-4.8291489999999999E-2</v>
      </c>
      <c r="CM496">
        <v>0.58076517999999999</v>
      </c>
      <c r="CN496">
        <v>0.72541518999999999</v>
      </c>
      <c r="CO496">
        <v>-0.20022939000000001</v>
      </c>
      <c r="CP496">
        <v>-0.43475793000000001</v>
      </c>
      <c r="CQ496">
        <v>0.34422587999999998</v>
      </c>
      <c r="CR496">
        <v>-0.48495226000000002</v>
      </c>
      <c r="CS496">
        <v>0.18250256000000001</v>
      </c>
      <c r="CT496">
        <v>-0.16623276000000001</v>
      </c>
      <c r="CU496">
        <v>-9.4743999999999995E-2</v>
      </c>
      <c r="CV496">
        <v>-1.1689752</v>
      </c>
      <c r="CW496">
        <v>-0.52188942000000005</v>
      </c>
      <c r="CX496">
        <v>0.65815442999999996</v>
      </c>
      <c r="CY496">
        <v>9.3649330000000003E-2</v>
      </c>
      <c r="CZ496">
        <v>-0.16819777</v>
      </c>
      <c r="DA496">
        <v>-0.25450494000000001</v>
      </c>
      <c r="DB496">
        <v>0.25513289</v>
      </c>
      <c r="DC496">
        <v>2.5920289999999999E-2</v>
      </c>
      <c r="DD496">
        <v>-2.5292350000000002E-2</v>
      </c>
      <c r="DE496">
        <v>0.26950531</v>
      </c>
      <c r="DF496">
        <v>-0.26887736000000001</v>
      </c>
      <c r="DG496">
        <v>0.1029841</v>
      </c>
      <c r="DH496">
        <v>-0.10235616</v>
      </c>
      <c r="DI496">
        <v>-0.19042195000000001</v>
      </c>
      <c r="DJ496">
        <v>7.7531719999999998E-2</v>
      </c>
      <c r="DK496">
        <v>-0.19522661999999999</v>
      </c>
      <c r="DL496">
        <v>-0.13095082</v>
      </c>
      <c r="DM496">
        <v>-6.0513240000000003E-2</v>
      </c>
      <c r="DN496">
        <v>0.50020885000000004</v>
      </c>
      <c r="DO496">
        <v>0.35778246000000002</v>
      </c>
      <c r="DP496">
        <v>-0.64273818000000005</v>
      </c>
      <c r="DQ496">
        <v>0.94671483000000001</v>
      </c>
      <c r="DR496">
        <v>-0.66113116000000005</v>
      </c>
      <c r="DS496">
        <v>7.7932630000000003E-2</v>
      </c>
      <c r="DT496">
        <v>-0.79014932000000004</v>
      </c>
      <c r="DU496">
        <v>1.3610861400000001</v>
      </c>
      <c r="DV496" s="10">
        <v>-0.64824150000000003</v>
      </c>
      <c r="DW496" s="8" t="s">
        <v>2686</v>
      </c>
      <c r="DX496" t="s">
        <v>2687</v>
      </c>
      <c r="DY496" s="10" t="s">
        <v>1395</v>
      </c>
      <c r="DZ496" s="20">
        <v>35241</v>
      </c>
      <c r="EA496" s="21">
        <v>37894</v>
      </c>
      <c r="EB496" t="s">
        <v>2688</v>
      </c>
      <c r="EC496" s="22">
        <v>44532</v>
      </c>
      <c r="ED496" t="b">
        <f t="shared" si="22"/>
        <v>0</v>
      </c>
    </row>
    <row r="497" spans="1:134" x14ac:dyDescent="0.2">
      <c r="A497" s="8" t="s">
        <v>2689</v>
      </c>
      <c r="B497" s="8" t="s">
        <v>127</v>
      </c>
      <c r="C497" s="8" t="s">
        <v>491</v>
      </c>
      <c r="D497" s="2">
        <v>5428405570</v>
      </c>
      <c r="E497" s="4">
        <v>0.55248841642474</v>
      </c>
      <c r="F497" s="28" t="b">
        <v>0</v>
      </c>
      <c r="G497" s="29">
        <f t="shared" si="23"/>
        <v>1.6031510127946413E-4</v>
      </c>
      <c r="H497" s="5" t="b">
        <f t="shared" si="21"/>
        <v>0</v>
      </c>
      <c r="I497" s="8">
        <v>61</v>
      </c>
      <c r="J497">
        <v>0</v>
      </c>
      <c r="K497">
        <v>37</v>
      </c>
      <c r="L497">
        <v>1034</v>
      </c>
      <c r="M497">
        <v>4</v>
      </c>
      <c r="N497">
        <v>2</v>
      </c>
      <c r="O497">
        <v>10.410874879036999</v>
      </c>
      <c r="P497">
        <v>5</v>
      </c>
      <c r="Q497">
        <v>4</v>
      </c>
      <c r="R497">
        <v>4</v>
      </c>
      <c r="S497" s="10">
        <v>75.900000000000006</v>
      </c>
      <c r="T497" s="8">
        <v>0.72896023728261505</v>
      </c>
      <c r="U497">
        <v>-1.00517281761849</v>
      </c>
      <c r="V497">
        <v>1.2943090485695199</v>
      </c>
      <c r="W497">
        <v>-0.54126426233221503</v>
      </c>
      <c r="X497">
        <v>-0.29113306284374801</v>
      </c>
      <c r="Y497">
        <v>-0.70788554533318204</v>
      </c>
      <c r="Z497">
        <v>-1.3785993210321801</v>
      </c>
      <c r="AA497">
        <v>1.4284752725705201</v>
      </c>
      <c r="AB497">
        <v>0.68128349962791002</v>
      </c>
      <c r="AC497">
        <v>0.71996333890972197</v>
      </c>
      <c r="AD497" s="10">
        <v>0.25946415051833799</v>
      </c>
      <c r="AE497" s="8">
        <v>0</v>
      </c>
      <c r="AF497">
        <v>0</v>
      </c>
      <c r="AG497">
        <v>0</v>
      </c>
      <c r="AH497">
        <v>0</v>
      </c>
      <c r="AI497">
        <v>0</v>
      </c>
      <c r="AJ497">
        <v>0</v>
      </c>
      <c r="AK497">
        <v>0</v>
      </c>
      <c r="AL497">
        <v>0</v>
      </c>
      <c r="AM497">
        <v>0</v>
      </c>
      <c r="AN497">
        <v>0</v>
      </c>
      <c r="AO497">
        <v>0</v>
      </c>
      <c r="AP497">
        <v>0</v>
      </c>
      <c r="AQ497">
        <v>0</v>
      </c>
      <c r="AR497">
        <v>0</v>
      </c>
      <c r="AS497">
        <v>0</v>
      </c>
      <c r="AT497">
        <v>0</v>
      </c>
      <c r="AU497">
        <v>1</v>
      </c>
      <c r="AV497">
        <v>0</v>
      </c>
      <c r="AW497">
        <v>0</v>
      </c>
      <c r="AX497">
        <v>0</v>
      </c>
      <c r="AY497">
        <v>1</v>
      </c>
      <c r="AZ497">
        <v>0</v>
      </c>
      <c r="BA497">
        <v>0</v>
      </c>
      <c r="BB497">
        <v>1</v>
      </c>
      <c r="BC497">
        <v>0</v>
      </c>
      <c r="BD497">
        <v>1</v>
      </c>
      <c r="BE497">
        <v>1</v>
      </c>
      <c r="BF497">
        <v>0</v>
      </c>
      <c r="BG497">
        <v>0</v>
      </c>
      <c r="BH497">
        <v>0</v>
      </c>
      <c r="BI497">
        <v>0</v>
      </c>
      <c r="BJ497">
        <v>1</v>
      </c>
      <c r="BK497">
        <v>0</v>
      </c>
      <c r="BL497">
        <v>0</v>
      </c>
      <c r="BM497">
        <v>0</v>
      </c>
      <c r="BN497">
        <v>0</v>
      </c>
      <c r="BO497">
        <v>0</v>
      </c>
      <c r="BP497">
        <v>1</v>
      </c>
      <c r="BQ497">
        <v>0</v>
      </c>
      <c r="BR497">
        <v>1</v>
      </c>
      <c r="BS497">
        <v>0</v>
      </c>
      <c r="BT497" s="10">
        <v>0</v>
      </c>
      <c r="BU497">
        <v>-4.2648743800000002</v>
      </c>
      <c r="BV497">
        <v>0.17994256</v>
      </c>
      <c r="BW497">
        <v>2.5512239999999999E-2</v>
      </c>
      <c r="BX497">
        <v>1.7140852600000001</v>
      </c>
      <c r="BY497">
        <v>1.2451467300000001</v>
      </c>
      <c r="BZ497">
        <v>4.38303536</v>
      </c>
      <c r="CA497">
        <v>1.0542348399999999</v>
      </c>
      <c r="CB497">
        <v>2.36271349</v>
      </c>
      <c r="CC497">
        <v>0</v>
      </c>
      <c r="CD497">
        <v>1.26633956</v>
      </c>
      <c r="CE497">
        <v>1.2966537600000001</v>
      </c>
      <c r="CF497">
        <v>-0.34830556000000001</v>
      </c>
      <c r="CG497">
        <v>0.60595251999999999</v>
      </c>
      <c r="CH497">
        <v>-0.27080598</v>
      </c>
      <c r="CI497">
        <v>0.69837139000000004</v>
      </c>
      <c r="CJ497">
        <v>2.3914729999999999E-2</v>
      </c>
      <c r="CK497">
        <v>-0.35324707</v>
      </c>
      <c r="CL497">
        <v>-4.8291489999999999E-2</v>
      </c>
      <c r="CM497">
        <v>0.58076517999999999</v>
      </c>
      <c r="CN497">
        <v>0.72541518999999999</v>
      </c>
      <c r="CO497">
        <v>-0.20022939000000001</v>
      </c>
      <c r="CP497">
        <v>-0.43475793000000001</v>
      </c>
      <c r="CQ497">
        <v>0.34422587999999998</v>
      </c>
      <c r="CR497">
        <v>-0.48495226000000002</v>
      </c>
      <c r="CS497">
        <v>0.18250256000000001</v>
      </c>
      <c r="CT497">
        <v>-0.16623276000000001</v>
      </c>
      <c r="CU497">
        <v>-9.4743999999999995E-2</v>
      </c>
      <c r="CV497">
        <v>-1.1689752</v>
      </c>
      <c r="CW497">
        <v>-0.52188942000000005</v>
      </c>
      <c r="CX497">
        <v>0.65815442999999996</v>
      </c>
      <c r="CY497">
        <v>9.3649330000000003E-2</v>
      </c>
      <c r="CZ497">
        <v>-0.16819777</v>
      </c>
      <c r="DA497">
        <v>-0.25450494000000001</v>
      </c>
      <c r="DB497">
        <v>0.25513289</v>
      </c>
      <c r="DC497">
        <v>2.5920289999999999E-2</v>
      </c>
      <c r="DD497">
        <v>-2.5292350000000002E-2</v>
      </c>
      <c r="DE497">
        <v>0.26950531</v>
      </c>
      <c r="DF497">
        <v>-0.26887736000000001</v>
      </c>
      <c r="DG497">
        <v>0.1029841</v>
      </c>
      <c r="DH497">
        <v>-0.10235616</v>
      </c>
      <c r="DI497">
        <v>-0.19042195000000001</v>
      </c>
      <c r="DJ497">
        <v>7.7531719999999998E-2</v>
      </c>
      <c r="DK497">
        <v>-0.19522661999999999</v>
      </c>
      <c r="DL497">
        <v>-0.13095082</v>
      </c>
      <c r="DM497">
        <v>-6.0513240000000003E-2</v>
      </c>
      <c r="DN497">
        <v>0.50020885000000004</v>
      </c>
      <c r="DO497">
        <v>0.35778246000000002</v>
      </c>
      <c r="DP497">
        <v>-0.64273818000000005</v>
      </c>
      <c r="DQ497">
        <v>0.94671483000000001</v>
      </c>
      <c r="DR497">
        <v>-0.66113116000000005</v>
      </c>
      <c r="DS497">
        <v>7.7932630000000003E-2</v>
      </c>
      <c r="DT497">
        <v>-0.79014932000000004</v>
      </c>
      <c r="DU497">
        <v>1.3610861400000001</v>
      </c>
      <c r="DV497" s="10">
        <v>-0.64824150000000003</v>
      </c>
      <c r="DW497" s="8" t="s">
        <v>2690</v>
      </c>
      <c r="DX497" t="s">
        <v>2691</v>
      </c>
      <c r="DY497" s="10" t="s">
        <v>225</v>
      </c>
      <c r="DZ497" s="20">
        <v>37472</v>
      </c>
      <c r="EA497" s="21">
        <v>39362</v>
      </c>
      <c r="EB497" t="s">
        <v>2692</v>
      </c>
      <c r="EC497" s="22">
        <v>44916</v>
      </c>
      <c r="ED497" t="b">
        <f t="shared" si="22"/>
        <v>1</v>
      </c>
    </row>
    <row r="498" spans="1:134" x14ac:dyDescent="0.2">
      <c r="A498" s="8" t="s">
        <v>2693</v>
      </c>
      <c r="B498" s="8" t="s">
        <v>127</v>
      </c>
      <c r="C498" s="8" t="s">
        <v>154</v>
      </c>
      <c r="D498" s="2" t="s">
        <v>2694</v>
      </c>
      <c r="E498" s="4">
        <v>0.579123967502986</v>
      </c>
      <c r="F498" s="28" t="b">
        <v>0</v>
      </c>
      <c r="G498" s="29">
        <f t="shared" si="23"/>
        <v>2.5140153996556553E-7</v>
      </c>
      <c r="H498" s="5" t="b">
        <f t="shared" si="21"/>
        <v>0</v>
      </c>
      <c r="I498" s="8">
        <v>49</v>
      </c>
      <c r="J498">
        <v>0</v>
      </c>
      <c r="K498">
        <v>37</v>
      </c>
      <c r="L498">
        <v>336</v>
      </c>
      <c r="M498">
        <v>0</v>
      </c>
      <c r="N498">
        <v>2</v>
      </c>
      <c r="O498">
        <v>15.1953170848263</v>
      </c>
      <c r="P498">
        <v>5</v>
      </c>
      <c r="Q498">
        <v>4</v>
      </c>
      <c r="R498">
        <v>3</v>
      </c>
      <c r="S498" s="10">
        <v>76.7</v>
      </c>
      <c r="T498" s="8">
        <v>-0.39829786160802699</v>
      </c>
      <c r="U498">
        <v>-1.00517281761849</v>
      </c>
      <c r="V498">
        <v>1.2943090485695199</v>
      </c>
      <c r="W498">
        <v>-1.3549588275595601</v>
      </c>
      <c r="X498">
        <v>-1.5638459058765199</v>
      </c>
      <c r="Y498">
        <v>-0.70788554533318204</v>
      </c>
      <c r="Z498">
        <v>-1.21396333739818</v>
      </c>
      <c r="AA498">
        <v>1.4284752725705201</v>
      </c>
      <c r="AB498">
        <v>0.68128349962791002</v>
      </c>
      <c r="AC498">
        <v>1.7560081436822399E-2</v>
      </c>
      <c r="AD498" s="10">
        <v>0.43208063319166101</v>
      </c>
      <c r="AE498" s="8">
        <v>0</v>
      </c>
      <c r="AF498">
        <v>0</v>
      </c>
      <c r="AG498">
        <v>0</v>
      </c>
      <c r="AH498">
        <v>0</v>
      </c>
      <c r="AI498">
        <v>0</v>
      </c>
      <c r="AJ498">
        <v>0</v>
      </c>
      <c r="AK498">
        <v>0</v>
      </c>
      <c r="AL498">
        <v>0</v>
      </c>
      <c r="AM498">
        <v>1</v>
      </c>
      <c r="AN498">
        <v>0</v>
      </c>
      <c r="AO498">
        <v>0</v>
      </c>
      <c r="AP498">
        <v>0</v>
      </c>
      <c r="AQ498">
        <v>0</v>
      </c>
      <c r="AR498">
        <v>0</v>
      </c>
      <c r="AS498">
        <v>0</v>
      </c>
      <c r="AT498">
        <v>0</v>
      </c>
      <c r="AU498">
        <v>0</v>
      </c>
      <c r="AV498">
        <v>0</v>
      </c>
      <c r="AW498">
        <v>0</v>
      </c>
      <c r="AX498">
        <v>0</v>
      </c>
      <c r="AY498">
        <v>1</v>
      </c>
      <c r="AZ498">
        <v>0</v>
      </c>
      <c r="BA498">
        <v>1</v>
      </c>
      <c r="BB498">
        <v>0</v>
      </c>
      <c r="BC498">
        <v>1</v>
      </c>
      <c r="BD498">
        <v>0</v>
      </c>
      <c r="BE498">
        <v>0</v>
      </c>
      <c r="BF498">
        <v>1</v>
      </c>
      <c r="BG498">
        <v>0</v>
      </c>
      <c r="BH498">
        <v>0</v>
      </c>
      <c r="BI498">
        <v>0</v>
      </c>
      <c r="BJ498">
        <v>0</v>
      </c>
      <c r="BK498">
        <v>1</v>
      </c>
      <c r="BL498">
        <v>0</v>
      </c>
      <c r="BM498">
        <v>0</v>
      </c>
      <c r="BN498">
        <v>0</v>
      </c>
      <c r="BO498">
        <v>0</v>
      </c>
      <c r="BP498">
        <v>1</v>
      </c>
      <c r="BQ498">
        <v>0</v>
      </c>
      <c r="BR498">
        <v>0</v>
      </c>
      <c r="BS498">
        <v>0</v>
      </c>
      <c r="BT498" s="10">
        <v>1</v>
      </c>
      <c r="BU498">
        <v>-4.2648743800000002</v>
      </c>
      <c r="BV498">
        <v>0.17994256</v>
      </c>
      <c r="BW498">
        <v>2.5512239999999999E-2</v>
      </c>
      <c r="BX498">
        <v>1.7140852600000001</v>
      </c>
      <c r="BY498">
        <v>1.2451467300000001</v>
      </c>
      <c r="BZ498">
        <v>4.38303536</v>
      </c>
      <c r="CA498">
        <v>1.0542348399999999</v>
      </c>
      <c r="CB498">
        <v>2.36271349</v>
      </c>
      <c r="CC498">
        <v>0</v>
      </c>
      <c r="CD498">
        <v>1.26633956</v>
      </c>
      <c r="CE498">
        <v>1.2966537600000001</v>
      </c>
      <c r="CF498">
        <v>-0.34830556000000001</v>
      </c>
      <c r="CG498">
        <v>0.60595251999999999</v>
      </c>
      <c r="CH498">
        <v>-0.27080598</v>
      </c>
      <c r="CI498">
        <v>0.69837139000000004</v>
      </c>
      <c r="CJ498">
        <v>2.3914729999999999E-2</v>
      </c>
      <c r="CK498">
        <v>-0.35324707</v>
      </c>
      <c r="CL498">
        <v>-4.8291489999999999E-2</v>
      </c>
      <c r="CM498">
        <v>0.58076517999999999</v>
      </c>
      <c r="CN498">
        <v>0.72541518999999999</v>
      </c>
      <c r="CO498">
        <v>-0.20022939000000001</v>
      </c>
      <c r="CP498">
        <v>-0.43475793000000001</v>
      </c>
      <c r="CQ498">
        <v>0.34422587999999998</v>
      </c>
      <c r="CR498">
        <v>-0.48495226000000002</v>
      </c>
      <c r="CS498">
        <v>0.18250256000000001</v>
      </c>
      <c r="CT498">
        <v>-0.16623276000000001</v>
      </c>
      <c r="CU498">
        <v>-9.4743999999999995E-2</v>
      </c>
      <c r="CV498">
        <v>-1.1689752</v>
      </c>
      <c r="CW498">
        <v>-0.52188942000000005</v>
      </c>
      <c r="CX498">
        <v>0.65815442999999996</v>
      </c>
      <c r="CY498">
        <v>9.3649330000000003E-2</v>
      </c>
      <c r="CZ498">
        <v>-0.16819777</v>
      </c>
      <c r="DA498">
        <v>-0.25450494000000001</v>
      </c>
      <c r="DB498">
        <v>0.25513289</v>
      </c>
      <c r="DC498">
        <v>2.5920289999999999E-2</v>
      </c>
      <c r="DD498">
        <v>-2.5292350000000002E-2</v>
      </c>
      <c r="DE498">
        <v>0.26950531</v>
      </c>
      <c r="DF498">
        <v>-0.26887736000000001</v>
      </c>
      <c r="DG498">
        <v>0.1029841</v>
      </c>
      <c r="DH498">
        <v>-0.10235616</v>
      </c>
      <c r="DI498">
        <v>-0.19042195000000001</v>
      </c>
      <c r="DJ498">
        <v>7.7531719999999998E-2</v>
      </c>
      <c r="DK498">
        <v>-0.19522661999999999</v>
      </c>
      <c r="DL498">
        <v>-0.13095082</v>
      </c>
      <c r="DM498">
        <v>-6.0513240000000003E-2</v>
      </c>
      <c r="DN498">
        <v>0.50020885000000004</v>
      </c>
      <c r="DO498">
        <v>0.35778246000000002</v>
      </c>
      <c r="DP498">
        <v>-0.64273818000000005</v>
      </c>
      <c r="DQ498">
        <v>0.94671483000000001</v>
      </c>
      <c r="DR498">
        <v>-0.66113116000000005</v>
      </c>
      <c r="DS498">
        <v>7.7932630000000003E-2</v>
      </c>
      <c r="DT498">
        <v>-0.79014932000000004</v>
      </c>
      <c r="DU498">
        <v>1.3610861400000001</v>
      </c>
      <c r="DV498" s="10">
        <v>-0.64824150000000003</v>
      </c>
      <c r="DW498" s="8" t="s">
        <v>2695</v>
      </c>
      <c r="DX498" t="s">
        <v>2696</v>
      </c>
      <c r="DY498" s="10" t="s">
        <v>249</v>
      </c>
      <c r="DZ498" s="20">
        <v>37952</v>
      </c>
      <c r="EA498" s="21">
        <v>39268</v>
      </c>
      <c r="EB498" t="s">
        <v>2697</v>
      </c>
      <c r="EC498" s="22">
        <v>44484</v>
      </c>
      <c r="ED498" t="b">
        <f t="shared" si="22"/>
        <v>1</v>
      </c>
    </row>
    <row r="499" spans="1:134" x14ac:dyDescent="0.2">
      <c r="A499" s="8" t="s">
        <v>2698</v>
      </c>
      <c r="B499" s="8" t="s">
        <v>127</v>
      </c>
      <c r="C499" s="8" t="s">
        <v>216</v>
      </c>
      <c r="D499" s="2" t="s">
        <v>2699</v>
      </c>
      <c r="E499" s="4">
        <v>0.491741541730916</v>
      </c>
      <c r="F499" s="28" t="b">
        <v>0</v>
      </c>
      <c r="G499" s="29">
        <f t="shared" si="23"/>
        <v>1.4094234844635415E-4</v>
      </c>
      <c r="H499" s="5" t="b">
        <f t="shared" si="21"/>
        <v>0</v>
      </c>
      <c r="I499" s="8">
        <v>43</v>
      </c>
      <c r="J499">
        <v>2</v>
      </c>
      <c r="K499">
        <v>24</v>
      </c>
      <c r="L499">
        <v>534</v>
      </c>
      <c r="M499">
        <v>3</v>
      </c>
      <c r="N499">
        <v>5</v>
      </c>
      <c r="O499">
        <v>7.4874375321249804</v>
      </c>
      <c r="P499">
        <v>2</v>
      </c>
      <c r="Q499">
        <v>4</v>
      </c>
      <c r="R499">
        <v>4</v>
      </c>
      <c r="S499" s="10">
        <v>79.7</v>
      </c>
      <c r="T499" s="8">
        <v>-0.96192691105334804</v>
      </c>
      <c r="U499">
        <v>1.0203643463482399</v>
      </c>
      <c r="V499">
        <v>-0.38535330545132002</v>
      </c>
      <c r="W499">
        <v>-1.1241400253890499</v>
      </c>
      <c r="X499">
        <v>-0.60931127360194304</v>
      </c>
      <c r="Y499">
        <v>1.38181348148064</v>
      </c>
      <c r="Z499">
        <v>-1.4791968332393199</v>
      </c>
      <c r="AA499">
        <v>-0.70092886045385905</v>
      </c>
      <c r="AB499">
        <v>0.68128349962791002</v>
      </c>
      <c r="AC499">
        <v>0.71996333890972197</v>
      </c>
      <c r="AD499" s="10">
        <v>1.07939244321662</v>
      </c>
      <c r="AE499" s="8">
        <v>0</v>
      </c>
      <c r="AF499">
        <v>0</v>
      </c>
      <c r="AG499">
        <v>0</v>
      </c>
      <c r="AH499">
        <v>0</v>
      </c>
      <c r="AI499">
        <v>1</v>
      </c>
      <c r="AJ499">
        <v>0</v>
      </c>
      <c r="AK499">
        <v>0</v>
      </c>
      <c r="AL499">
        <v>0</v>
      </c>
      <c r="AM499">
        <v>0</v>
      </c>
      <c r="AN499">
        <v>0</v>
      </c>
      <c r="AO499">
        <v>0</v>
      </c>
      <c r="AP499">
        <v>0</v>
      </c>
      <c r="AQ499">
        <v>0</v>
      </c>
      <c r="AR499">
        <v>0</v>
      </c>
      <c r="AS499">
        <v>0</v>
      </c>
      <c r="AT499">
        <v>0</v>
      </c>
      <c r="AU499">
        <v>0</v>
      </c>
      <c r="AV499">
        <v>0</v>
      </c>
      <c r="AW499">
        <v>0</v>
      </c>
      <c r="AX499">
        <v>0</v>
      </c>
      <c r="AY499">
        <v>0</v>
      </c>
      <c r="AZ499">
        <v>1</v>
      </c>
      <c r="BA499">
        <v>1</v>
      </c>
      <c r="BB499">
        <v>0</v>
      </c>
      <c r="BC499">
        <v>1</v>
      </c>
      <c r="BD499">
        <v>0</v>
      </c>
      <c r="BE499">
        <v>0</v>
      </c>
      <c r="BF499">
        <v>1</v>
      </c>
      <c r="BG499">
        <v>0</v>
      </c>
      <c r="BH499">
        <v>0</v>
      </c>
      <c r="BI499">
        <v>0</v>
      </c>
      <c r="BJ499">
        <v>0</v>
      </c>
      <c r="BK499">
        <v>0</v>
      </c>
      <c r="BL499">
        <v>1</v>
      </c>
      <c r="BM499">
        <v>0</v>
      </c>
      <c r="BN499">
        <v>0</v>
      </c>
      <c r="BO499">
        <v>1</v>
      </c>
      <c r="BP499">
        <v>0</v>
      </c>
      <c r="BQ499">
        <v>0</v>
      </c>
      <c r="BR499">
        <v>0</v>
      </c>
      <c r="BS499">
        <v>0</v>
      </c>
      <c r="BT499" s="10">
        <v>1</v>
      </c>
      <c r="BU499">
        <v>-4.2648743800000002</v>
      </c>
      <c r="BV499">
        <v>0.17994256</v>
      </c>
      <c r="BW499">
        <v>2.5512239999999999E-2</v>
      </c>
      <c r="BX499">
        <v>1.7140852600000001</v>
      </c>
      <c r="BY499">
        <v>1.2451467300000001</v>
      </c>
      <c r="BZ499">
        <v>4.38303536</v>
      </c>
      <c r="CA499">
        <v>1.0542348399999999</v>
      </c>
      <c r="CB499">
        <v>2.36271349</v>
      </c>
      <c r="CC499">
        <v>0</v>
      </c>
      <c r="CD499">
        <v>1.26633956</v>
      </c>
      <c r="CE499">
        <v>1.2966537600000001</v>
      </c>
      <c r="CF499">
        <v>-0.34830556000000001</v>
      </c>
      <c r="CG499">
        <v>0.60595251999999999</v>
      </c>
      <c r="CH499">
        <v>-0.27080598</v>
      </c>
      <c r="CI499">
        <v>0.69837139000000004</v>
      </c>
      <c r="CJ499">
        <v>2.3914729999999999E-2</v>
      </c>
      <c r="CK499">
        <v>-0.35324707</v>
      </c>
      <c r="CL499">
        <v>-4.8291489999999999E-2</v>
      </c>
      <c r="CM499">
        <v>0.58076517999999999</v>
      </c>
      <c r="CN499">
        <v>0.72541518999999999</v>
      </c>
      <c r="CO499">
        <v>-0.20022939000000001</v>
      </c>
      <c r="CP499">
        <v>-0.43475793000000001</v>
      </c>
      <c r="CQ499">
        <v>0.34422587999999998</v>
      </c>
      <c r="CR499">
        <v>-0.48495226000000002</v>
      </c>
      <c r="CS499">
        <v>0.18250256000000001</v>
      </c>
      <c r="CT499">
        <v>-0.16623276000000001</v>
      </c>
      <c r="CU499">
        <v>-9.4743999999999995E-2</v>
      </c>
      <c r="CV499">
        <v>-1.1689752</v>
      </c>
      <c r="CW499">
        <v>-0.52188942000000005</v>
      </c>
      <c r="CX499">
        <v>0.65815442999999996</v>
      </c>
      <c r="CY499">
        <v>9.3649330000000003E-2</v>
      </c>
      <c r="CZ499">
        <v>-0.16819777</v>
      </c>
      <c r="DA499">
        <v>-0.25450494000000001</v>
      </c>
      <c r="DB499">
        <v>0.25513289</v>
      </c>
      <c r="DC499">
        <v>2.5920289999999999E-2</v>
      </c>
      <c r="DD499">
        <v>-2.5292350000000002E-2</v>
      </c>
      <c r="DE499">
        <v>0.26950531</v>
      </c>
      <c r="DF499">
        <v>-0.26887736000000001</v>
      </c>
      <c r="DG499">
        <v>0.1029841</v>
      </c>
      <c r="DH499">
        <v>-0.10235616</v>
      </c>
      <c r="DI499">
        <v>-0.19042195000000001</v>
      </c>
      <c r="DJ499">
        <v>7.7531719999999998E-2</v>
      </c>
      <c r="DK499">
        <v>-0.19522661999999999</v>
      </c>
      <c r="DL499">
        <v>-0.13095082</v>
      </c>
      <c r="DM499">
        <v>-6.0513240000000003E-2</v>
      </c>
      <c r="DN499">
        <v>0.50020885000000004</v>
      </c>
      <c r="DO499">
        <v>0.35778246000000002</v>
      </c>
      <c r="DP499">
        <v>-0.64273818000000005</v>
      </c>
      <c r="DQ499">
        <v>0.94671483000000001</v>
      </c>
      <c r="DR499">
        <v>-0.66113116000000005</v>
      </c>
      <c r="DS499">
        <v>7.7932630000000003E-2</v>
      </c>
      <c r="DT499">
        <v>-0.79014932000000004</v>
      </c>
      <c r="DU499">
        <v>1.3610861400000001</v>
      </c>
      <c r="DV499" s="10">
        <v>-0.64824150000000003</v>
      </c>
      <c r="DW499" s="8" t="s">
        <v>2700</v>
      </c>
      <c r="DX499" t="s">
        <v>2701</v>
      </c>
      <c r="DY499" s="10" t="s">
        <v>425</v>
      </c>
      <c r="DZ499" s="20">
        <v>37910</v>
      </c>
      <c r="EA499" s="21">
        <v>38202</v>
      </c>
      <c r="EB499" t="s">
        <v>2702</v>
      </c>
      <c r="EC499" s="22">
        <v>44560</v>
      </c>
      <c r="ED499" t="b">
        <f t="shared" si="22"/>
        <v>1</v>
      </c>
    </row>
    <row r="500" spans="1:134" x14ac:dyDescent="0.2">
      <c r="A500" s="8" t="s">
        <v>2703</v>
      </c>
      <c r="B500" s="8" t="s">
        <v>119</v>
      </c>
      <c r="C500" s="8" t="s">
        <v>135</v>
      </c>
      <c r="D500" s="2" t="s">
        <v>2704</v>
      </c>
      <c r="E500" s="4">
        <v>0.52528281963894996</v>
      </c>
      <c r="F500" s="28" t="b">
        <v>0</v>
      </c>
      <c r="G500" s="29">
        <f t="shared" si="23"/>
        <v>2.6068046885782182E-3</v>
      </c>
      <c r="H500" s="5" t="b">
        <f t="shared" si="21"/>
        <v>0</v>
      </c>
      <c r="I500" s="8">
        <v>66</v>
      </c>
      <c r="J500">
        <v>0</v>
      </c>
      <c r="K500">
        <v>27</v>
      </c>
      <c r="L500">
        <v>491</v>
      </c>
      <c r="M500">
        <v>3</v>
      </c>
      <c r="N500">
        <v>3</v>
      </c>
      <c r="O500">
        <v>96.649743152808497</v>
      </c>
      <c r="P500">
        <v>1</v>
      </c>
      <c r="Q500">
        <v>2</v>
      </c>
      <c r="R500">
        <v>3</v>
      </c>
      <c r="S500" s="10">
        <v>74.400000000000006</v>
      </c>
      <c r="T500" s="8">
        <v>1.19865111182038</v>
      </c>
      <c r="U500">
        <v>-1.00517281761849</v>
      </c>
      <c r="V500">
        <v>2.2610839381047498E-3</v>
      </c>
      <c r="W500">
        <v>-1.17426734101194</v>
      </c>
      <c r="X500">
        <v>-0.60931127360194304</v>
      </c>
      <c r="Y500">
        <v>-1.13192030619081E-2</v>
      </c>
      <c r="Z500">
        <v>1.5889401109533501</v>
      </c>
      <c r="AA500">
        <v>-1.4107302381286499</v>
      </c>
      <c r="AB500">
        <v>-0.772121299578298</v>
      </c>
      <c r="AC500">
        <v>1.7560081436822399E-2</v>
      </c>
      <c r="AD500" s="10">
        <v>-6.4191754494141801E-2</v>
      </c>
      <c r="AE500" s="8">
        <v>0</v>
      </c>
      <c r="AF500">
        <v>0</v>
      </c>
      <c r="AG500">
        <v>0</v>
      </c>
      <c r="AH500">
        <v>0</v>
      </c>
      <c r="AI500">
        <v>0</v>
      </c>
      <c r="AJ500">
        <v>0</v>
      </c>
      <c r="AK500">
        <v>0</v>
      </c>
      <c r="AL500">
        <v>0</v>
      </c>
      <c r="AM500">
        <v>0</v>
      </c>
      <c r="AN500">
        <v>0</v>
      </c>
      <c r="AO500">
        <v>0</v>
      </c>
      <c r="AP500">
        <v>0</v>
      </c>
      <c r="AQ500">
        <v>1</v>
      </c>
      <c r="AR500">
        <v>0</v>
      </c>
      <c r="AS500">
        <v>0</v>
      </c>
      <c r="AT500">
        <v>0</v>
      </c>
      <c r="AU500">
        <v>0</v>
      </c>
      <c r="AV500">
        <v>0</v>
      </c>
      <c r="AW500">
        <v>0</v>
      </c>
      <c r="AX500">
        <v>0</v>
      </c>
      <c r="AY500">
        <v>1</v>
      </c>
      <c r="AZ500">
        <v>0</v>
      </c>
      <c r="BA500">
        <v>0</v>
      </c>
      <c r="BB500">
        <v>1</v>
      </c>
      <c r="BC500">
        <v>1</v>
      </c>
      <c r="BD500">
        <v>0</v>
      </c>
      <c r="BE500">
        <v>0</v>
      </c>
      <c r="BF500">
        <v>1</v>
      </c>
      <c r="BG500">
        <v>1</v>
      </c>
      <c r="BH500">
        <v>0</v>
      </c>
      <c r="BI500">
        <v>0</v>
      </c>
      <c r="BJ500">
        <v>0</v>
      </c>
      <c r="BK500">
        <v>0</v>
      </c>
      <c r="BL500">
        <v>0</v>
      </c>
      <c r="BM500">
        <v>1</v>
      </c>
      <c r="BN500">
        <v>0</v>
      </c>
      <c r="BO500">
        <v>0</v>
      </c>
      <c r="BP500">
        <v>0</v>
      </c>
      <c r="BQ500">
        <v>0</v>
      </c>
      <c r="BR500">
        <v>1</v>
      </c>
      <c r="BS500">
        <v>0</v>
      </c>
      <c r="BT500" s="10">
        <v>0</v>
      </c>
      <c r="BU500">
        <v>-4.2648743800000002</v>
      </c>
      <c r="BV500">
        <v>0.17994256</v>
      </c>
      <c r="BW500">
        <v>2.5512239999999999E-2</v>
      </c>
      <c r="BX500">
        <v>1.7140852600000001</v>
      </c>
      <c r="BY500">
        <v>1.2451467300000001</v>
      </c>
      <c r="BZ500">
        <v>4.38303536</v>
      </c>
      <c r="CA500">
        <v>1.0542348399999999</v>
      </c>
      <c r="CB500">
        <v>2.36271349</v>
      </c>
      <c r="CC500">
        <v>0</v>
      </c>
      <c r="CD500">
        <v>1.26633956</v>
      </c>
      <c r="CE500">
        <v>1.2966537600000001</v>
      </c>
      <c r="CF500">
        <v>-0.34830556000000001</v>
      </c>
      <c r="CG500">
        <v>0.60595251999999999</v>
      </c>
      <c r="CH500">
        <v>-0.27080598</v>
      </c>
      <c r="CI500">
        <v>0.69837139000000004</v>
      </c>
      <c r="CJ500">
        <v>2.3914729999999999E-2</v>
      </c>
      <c r="CK500">
        <v>-0.35324707</v>
      </c>
      <c r="CL500">
        <v>-4.8291489999999999E-2</v>
      </c>
      <c r="CM500">
        <v>0.58076517999999999</v>
      </c>
      <c r="CN500">
        <v>0.72541518999999999</v>
      </c>
      <c r="CO500">
        <v>-0.20022939000000001</v>
      </c>
      <c r="CP500">
        <v>-0.43475793000000001</v>
      </c>
      <c r="CQ500">
        <v>0.34422587999999998</v>
      </c>
      <c r="CR500">
        <v>-0.48495226000000002</v>
      </c>
      <c r="CS500">
        <v>0.18250256000000001</v>
      </c>
      <c r="CT500">
        <v>-0.16623276000000001</v>
      </c>
      <c r="CU500">
        <v>-9.4743999999999995E-2</v>
      </c>
      <c r="CV500">
        <v>-1.1689752</v>
      </c>
      <c r="CW500">
        <v>-0.52188942000000005</v>
      </c>
      <c r="CX500">
        <v>0.65815442999999996</v>
      </c>
      <c r="CY500">
        <v>9.3649330000000003E-2</v>
      </c>
      <c r="CZ500">
        <v>-0.16819777</v>
      </c>
      <c r="DA500">
        <v>-0.25450494000000001</v>
      </c>
      <c r="DB500">
        <v>0.25513289</v>
      </c>
      <c r="DC500">
        <v>2.5920289999999999E-2</v>
      </c>
      <c r="DD500">
        <v>-2.5292350000000002E-2</v>
      </c>
      <c r="DE500">
        <v>0.26950531</v>
      </c>
      <c r="DF500">
        <v>-0.26887736000000001</v>
      </c>
      <c r="DG500">
        <v>0.1029841</v>
      </c>
      <c r="DH500">
        <v>-0.10235616</v>
      </c>
      <c r="DI500">
        <v>-0.19042195000000001</v>
      </c>
      <c r="DJ500">
        <v>7.7531719999999998E-2</v>
      </c>
      <c r="DK500">
        <v>-0.19522661999999999</v>
      </c>
      <c r="DL500">
        <v>-0.13095082</v>
      </c>
      <c r="DM500">
        <v>-6.0513240000000003E-2</v>
      </c>
      <c r="DN500">
        <v>0.50020885000000004</v>
      </c>
      <c r="DO500">
        <v>0.35778246000000002</v>
      </c>
      <c r="DP500">
        <v>-0.64273818000000005</v>
      </c>
      <c r="DQ500">
        <v>0.94671483000000001</v>
      </c>
      <c r="DR500">
        <v>-0.66113116000000005</v>
      </c>
      <c r="DS500">
        <v>7.7932630000000003E-2</v>
      </c>
      <c r="DT500">
        <v>-0.79014932000000004</v>
      </c>
      <c r="DU500">
        <v>1.3610861400000001</v>
      </c>
      <c r="DV500" s="10">
        <v>-0.64824150000000003</v>
      </c>
      <c r="DW500" s="8" t="s">
        <v>2705</v>
      </c>
      <c r="DX500" t="s">
        <v>2706</v>
      </c>
      <c r="DY500" s="10" t="s">
        <v>185</v>
      </c>
      <c r="DZ500" s="20">
        <v>35045</v>
      </c>
      <c r="EA500" s="21">
        <v>39713</v>
      </c>
      <c r="EB500" t="s">
        <v>2707</v>
      </c>
      <c r="EC500" s="22">
        <v>45254</v>
      </c>
      <c r="ED500" t="b">
        <f t="shared" si="22"/>
        <v>1</v>
      </c>
    </row>
    <row r="501" spans="1:134" x14ac:dyDescent="0.2">
      <c r="A501" s="8" t="s">
        <v>2708</v>
      </c>
      <c r="B501" s="8" t="s">
        <v>127</v>
      </c>
      <c r="C501" s="8" t="s">
        <v>202</v>
      </c>
      <c r="D501" s="2" t="s">
        <v>2709</v>
      </c>
      <c r="E501" s="4">
        <v>0.72443116867019597</v>
      </c>
      <c r="F501" s="28" t="b">
        <v>1</v>
      </c>
      <c r="G501" s="29">
        <f t="shared" si="23"/>
        <v>1.1908284930829435E-3</v>
      </c>
      <c r="H501" s="5" t="b">
        <f t="shared" si="21"/>
        <v>0</v>
      </c>
      <c r="I501" s="8">
        <v>61</v>
      </c>
      <c r="J501">
        <v>1</v>
      </c>
      <c r="K501">
        <v>22</v>
      </c>
      <c r="L501">
        <v>2933</v>
      </c>
      <c r="M501">
        <v>1</v>
      </c>
      <c r="N501">
        <v>5</v>
      </c>
      <c r="O501">
        <v>93.882251001764999</v>
      </c>
      <c r="P501">
        <v>4</v>
      </c>
      <c r="Q501">
        <v>2</v>
      </c>
      <c r="R501">
        <v>1</v>
      </c>
      <c r="S501" s="10">
        <v>74.400000000000006</v>
      </c>
      <c r="T501" s="8">
        <v>0.72896023728261505</v>
      </c>
      <c r="U501">
        <v>7.5957643648752104E-3</v>
      </c>
      <c r="V501">
        <v>-0.64376289837760303</v>
      </c>
      <c r="W501">
        <v>1.67249788575767</v>
      </c>
      <c r="X501">
        <v>-1.2456676951183301</v>
      </c>
      <c r="Y501">
        <v>1.38181348148064</v>
      </c>
      <c r="Z501">
        <v>1.49370878138788</v>
      </c>
      <c r="AA501">
        <v>0.71867389489572897</v>
      </c>
      <c r="AB501">
        <v>-0.772121299578298</v>
      </c>
      <c r="AC501">
        <v>-1.38724643350897</v>
      </c>
      <c r="AD501" s="10">
        <v>-6.4191754494141801E-2</v>
      </c>
      <c r="AE501" s="8">
        <v>0</v>
      </c>
      <c r="AF501">
        <v>0</v>
      </c>
      <c r="AG501">
        <v>0</v>
      </c>
      <c r="AH501">
        <v>0</v>
      </c>
      <c r="AI501">
        <v>0</v>
      </c>
      <c r="AJ501">
        <v>0</v>
      </c>
      <c r="AK501">
        <v>0</v>
      </c>
      <c r="AL501">
        <v>0</v>
      </c>
      <c r="AM501">
        <v>1</v>
      </c>
      <c r="AN501">
        <v>0</v>
      </c>
      <c r="AO501">
        <v>0</v>
      </c>
      <c r="AP501">
        <v>0</v>
      </c>
      <c r="AQ501">
        <v>0</v>
      </c>
      <c r="AR501">
        <v>0</v>
      </c>
      <c r="AS501">
        <v>0</v>
      </c>
      <c r="AT501">
        <v>0</v>
      </c>
      <c r="AU501">
        <v>0</v>
      </c>
      <c r="AV501">
        <v>0</v>
      </c>
      <c r="AW501">
        <v>0</v>
      </c>
      <c r="AX501">
        <v>0</v>
      </c>
      <c r="AY501">
        <v>1</v>
      </c>
      <c r="AZ501">
        <v>0</v>
      </c>
      <c r="BA501">
        <v>1</v>
      </c>
      <c r="BB501">
        <v>0</v>
      </c>
      <c r="BC501">
        <v>0</v>
      </c>
      <c r="BD501">
        <v>1</v>
      </c>
      <c r="BE501">
        <v>1</v>
      </c>
      <c r="BF501">
        <v>0</v>
      </c>
      <c r="BG501">
        <v>1</v>
      </c>
      <c r="BH501">
        <v>0</v>
      </c>
      <c r="BI501">
        <v>0</v>
      </c>
      <c r="BJ501">
        <v>0</v>
      </c>
      <c r="BK501">
        <v>0</v>
      </c>
      <c r="BL501">
        <v>0</v>
      </c>
      <c r="BM501">
        <v>1</v>
      </c>
      <c r="BN501">
        <v>0</v>
      </c>
      <c r="BO501">
        <v>0</v>
      </c>
      <c r="BP501">
        <v>0</v>
      </c>
      <c r="BQ501">
        <v>1</v>
      </c>
      <c r="BR501">
        <v>0</v>
      </c>
      <c r="BS501">
        <v>0</v>
      </c>
      <c r="BT501" s="10">
        <v>0</v>
      </c>
      <c r="BU501">
        <v>-4.2648743800000002</v>
      </c>
      <c r="BV501">
        <v>0.17994256</v>
      </c>
      <c r="BW501">
        <v>2.5512239999999999E-2</v>
      </c>
      <c r="BX501">
        <v>1.7140852600000001</v>
      </c>
      <c r="BY501">
        <v>1.2451467300000001</v>
      </c>
      <c r="BZ501">
        <v>4.38303536</v>
      </c>
      <c r="CA501">
        <v>1.0542348399999999</v>
      </c>
      <c r="CB501">
        <v>2.36271349</v>
      </c>
      <c r="CC501">
        <v>0</v>
      </c>
      <c r="CD501">
        <v>1.26633956</v>
      </c>
      <c r="CE501">
        <v>1.2966537600000001</v>
      </c>
      <c r="CF501">
        <v>-0.34830556000000001</v>
      </c>
      <c r="CG501">
        <v>0.60595251999999999</v>
      </c>
      <c r="CH501">
        <v>-0.27080598</v>
      </c>
      <c r="CI501">
        <v>0.69837139000000004</v>
      </c>
      <c r="CJ501">
        <v>2.3914729999999999E-2</v>
      </c>
      <c r="CK501">
        <v>-0.35324707</v>
      </c>
      <c r="CL501">
        <v>-4.8291489999999999E-2</v>
      </c>
      <c r="CM501">
        <v>0.58076517999999999</v>
      </c>
      <c r="CN501">
        <v>0.72541518999999999</v>
      </c>
      <c r="CO501">
        <v>-0.20022939000000001</v>
      </c>
      <c r="CP501">
        <v>-0.43475793000000001</v>
      </c>
      <c r="CQ501">
        <v>0.34422587999999998</v>
      </c>
      <c r="CR501">
        <v>-0.48495226000000002</v>
      </c>
      <c r="CS501">
        <v>0.18250256000000001</v>
      </c>
      <c r="CT501">
        <v>-0.16623276000000001</v>
      </c>
      <c r="CU501">
        <v>-9.4743999999999995E-2</v>
      </c>
      <c r="CV501">
        <v>-1.1689752</v>
      </c>
      <c r="CW501">
        <v>-0.52188942000000005</v>
      </c>
      <c r="CX501">
        <v>0.65815442999999996</v>
      </c>
      <c r="CY501">
        <v>9.3649330000000003E-2</v>
      </c>
      <c r="CZ501">
        <v>-0.16819777</v>
      </c>
      <c r="DA501">
        <v>-0.25450494000000001</v>
      </c>
      <c r="DB501">
        <v>0.25513289</v>
      </c>
      <c r="DC501">
        <v>2.5920289999999999E-2</v>
      </c>
      <c r="DD501">
        <v>-2.5292350000000002E-2</v>
      </c>
      <c r="DE501">
        <v>0.26950531</v>
      </c>
      <c r="DF501">
        <v>-0.26887736000000001</v>
      </c>
      <c r="DG501">
        <v>0.1029841</v>
      </c>
      <c r="DH501">
        <v>-0.10235616</v>
      </c>
      <c r="DI501">
        <v>-0.19042195000000001</v>
      </c>
      <c r="DJ501">
        <v>7.7531719999999998E-2</v>
      </c>
      <c r="DK501">
        <v>-0.19522661999999999</v>
      </c>
      <c r="DL501">
        <v>-0.13095082</v>
      </c>
      <c r="DM501">
        <v>-6.0513240000000003E-2</v>
      </c>
      <c r="DN501">
        <v>0.50020885000000004</v>
      </c>
      <c r="DO501">
        <v>0.35778246000000002</v>
      </c>
      <c r="DP501">
        <v>-0.64273818000000005</v>
      </c>
      <c r="DQ501">
        <v>0.94671483000000001</v>
      </c>
      <c r="DR501">
        <v>-0.66113116000000005</v>
      </c>
      <c r="DS501">
        <v>7.7932630000000003E-2</v>
      </c>
      <c r="DT501">
        <v>-0.79014932000000004</v>
      </c>
      <c r="DU501">
        <v>1.3610861400000001</v>
      </c>
      <c r="DV501" s="10">
        <v>-0.64824150000000003</v>
      </c>
      <c r="DW501" s="8" t="s">
        <v>2710</v>
      </c>
      <c r="DX501" t="s">
        <v>2711</v>
      </c>
      <c r="DY501" s="10" t="s">
        <v>1116</v>
      </c>
      <c r="DZ501" s="20">
        <v>36119</v>
      </c>
      <c r="EA501" s="21">
        <v>38172</v>
      </c>
      <c r="EB501" t="s">
        <v>2712</v>
      </c>
      <c r="EC501" s="22">
        <v>45036</v>
      </c>
      <c r="ED501" t="b">
        <f t="shared" si="22"/>
        <v>0</v>
      </c>
    </row>
    <row r="502" spans="1:134" x14ac:dyDescent="0.2">
      <c r="A502" s="8" t="s">
        <v>2713</v>
      </c>
      <c r="B502" s="8" t="s">
        <v>168</v>
      </c>
      <c r="C502" s="8" t="s">
        <v>188</v>
      </c>
      <c r="D502" s="2" t="s">
        <v>2714</v>
      </c>
      <c r="E502" s="4">
        <v>0.79885142829704903</v>
      </c>
      <c r="F502" s="28" t="b">
        <v>1</v>
      </c>
      <c r="G502" s="29">
        <f t="shared" si="23"/>
        <v>9.4890360950288877E-4</v>
      </c>
      <c r="H502" s="5" t="b">
        <f t="shared" si="21"/>
        <v>0</v>
      </c>
      <c r="I502" s="8">
        <v>52</v>
      </c>
      <c r="J502">
        <v>2</v>
      </c>
      <c r="K502">
        <v>38</v>
      </c>
      <c r="L502">
        <v>2084</v>
      </c>
      <c r="M502">
        <v>0</v>
      </c>
      <c r="N502">
        <v>4</v>
      </c>
      <c r="O502">
        <v>96.092380815191305</v>
      </c>
      <c r="P502">
        <v>4</v>
      </c>
      <c r="Q502">
        <v>1</v>
      </c>
      <c r="R502">
        <v>1</v>
      </c>
      <c r="S502" s="10">
        <v>76.8</v>
      </c>
      <c r="T502" s="8">
        <v>-0.116483336885366</v>
      </c>
      <c r="U502">
        <v>1.0203643463482399</v>
      </c>
      <c r="V502">
        <v>1.4235138450326601</v>
      </c>
      <c r="W502">
        <v>0.68277484008715505</v>
      </c>
      <c r="X502">
        <v>-1.5638459058765199</v>
      </c>
      <c r="Y502">
        <v>0.68524713920936597</v>
      </c>
      <c r="Z502">
        <v>1.56976088529918</v>
      </c>
      <c r="AA502">
        <v>0.71867389489572897</v>
      </c>
      <c r="AB502">
        <v>-1.4988236991813999</v>
      </c>
      <c r="AC502">
        <v>-1.38724643350897</v>
      </c>
      <c r="AD502" s="10">
        <v>0.45365769352582502</v>
      </c>
      <c r="AE502" s="8">
        <v>0</v>
      </c>
      <c r="AF502">
        <v>0</v>
      </c>
      <c r="AG502">
        <v>0</v>
      </c>
      <c r="AH502">
        <v>0</v>
      </c>
      <c r="AI502">
        <v>0</v>
      </c>
      <c r="AJ502">
        <v>0</v>
      </c>
      <c r="AK502">
        <v>0</v>
      </c>
      <c r="AL502">
        <v>0</v>
      </c>
      <c r="AM502">
        <v>0</v>
      </c>
      <c r="AN502">
        <v>0</v>
      </c>
      <c r="AO502">
        <v>0</v>
      </c>
      <c r="AP502">
        <v>0</v>
      </c>
      <c r="AQ502">
        <v>0</v>
      </c>
      <c r="AR502">
        <v>0</v>
      </c>
      <c r="AS502">
        <v>1</v>
      </c>
      <c r="AT502">
        <v>0</v>
      </c>
      <c r="AU502">
        <v>0</v>
      </c>
      <c r="AV502">
        <v>0</v>
      </c>
      <c r="AW502">
        <v>0</v>
      </c>
      <c r="AX502">
        <v>0</v>
      </c>
      <c r="AY502">
        <v>1</v>
      </c>
      <c r="AZ502">
        <v>0</v>
      </c>
      <c r="BA502">
        <v>1</v>
      </c>
      <c r="BB502">
        <v>0</v>
      </c>
      <c r="BC502">
        <v>0</v>
      </c>
      <c r="BD502">
        <v>1</v>
      </c>
      <c r="BE502">
        <v>1</v>
      </c>
      <c r="BF502">
        <v>0</v>
      </c>
      <c r="BG502">
        <v>0</v>
      </c>
      <c r="BH502">
        <v>1</v>
      </c>
      <c r="BI502">
        <v>0</v>
      </c>
      <c r="BJ502">
        <v>0</v>
      </c>
      <c r="BK502">
        <v>0</v>
      </c>
      <c r="BL502">
        <v>0</v>
      </c>
      <c r="BM502">
        <v>0</v>
      </c>
      <c r="BN502">
        <v>0</v>
      </c>
      <c r="BO502">
        <v>0</v>
      </c>
      <c r="BP502">
        <v>1</v>
      </c>
      <c r="BQ502">
        <v>0</v>
      </c>
      <c r="BR502">
        <v>0</v>
      </c>
      <c r="BS502">
        <v>1</v>
      </c>
      <c r="BT502" s="10">
        <v>0</v>
      </c>
      <c r="BU502">
        <v>-4.2648743800000002</v>
      </c>
      <c r="BV502">
        <v>0.17994256</v>
      </c>
      <c r="BW502">
        <v>2.5512239999999999E-2</v>
      </c>
      <c r="BX502">
        <v>1.7140852600000001</v>
      </c>
      <c r="BY502">
        <v>1.2451467300000001</v>
      </c>
      <c r="BZ502">
        <v>4.38303536</v>
      </c>
      <c r="CA502">
        <v>1.0542348399999999</v>
      </c>
      <c r="CB502">
        <v>2.36271349</v>
      </c>
      <c r="CC502">
        <v>0</v>
      </c>
      <c r="CD502">
        <v>1.26633956</v>
      </c>
      <c r="CE502">
        <v>1.2966537600000001</v>
      </c>
      <c r="CF502">
        <v>-0.34830556000000001</v>
      </c>
      <c r="CG502">
        <v>0.60595251999999999</v>
      </c>
      <c r="CH502">
        <v>-0.27080598</v>
      </c>
      <c r="CI502">
        <v>0.69837139000000004</v>
      </c>
      <c r="CJ502">
        <v>2.3914729999999999E-2</v>
      </c>
      <c r="CK502">
        <v>-0.35324707</v>
      </c>
      <c r="CL502">
        <v>-4.8291489999999999E-2</v>
      </c>
      <c r="CM502">
        <v>0.58076517999999999</v>
      </c>
      <c r="CN502">
        <v>0.72541518999999999</v>
      </c>
      <c r="CO502">
        <v>-0.20022939000000001</v>
      </c>
      <c r="CP502">
        <v>-0.43475793000000001</v>
      </c>
      <c r="CQ502">
        <v>0.34422587999999998</v>
      </c>
      <c r="CR502">
        <v>-0.48495226000000002</v>
      </c>
      <c r="CS502">
        <v>0.18250256000000001</v>
      </c>
      <c r="CT502">
        <v>-0.16623276000000001</v>
      </c>
      <c r="CU502">
        <v>-9.4743999999999995E-2</v>
      </c>
      <c r="CV502">
        <v>-1.1689752</v>
      </c>
      <c r="CW502">
        <v>-0.52188942000000005</v>
      </c>
      <c r="CX502">
        <v>0.65815442999999996</v>
      </c>
      <c r="CY502">
        <v>9.3649330000000003E-2</v>
      </c>
      <c r="CZ502">
        <v>-0.16819777</v>
      </c>
      <c r="DA502">
        <v>-0.25450494000000001</v>
      </c>
      <c r="DB502">
        <v>0.25513289</v>
      </c>
      <c r="DC502">
        <v>2.5920289999999999E-2</v>
      </c>
      <c r="DD502">
        <v>-2.5292350000000002E-2</v>
      </c>
      <c r="DE502">
        <v>0.26950531</v>
      </c>
      <c r="DF502">
        <v>-0.26887736000000001</v>
      </c>
      <c r="DG502">
        <v>0.1029841</v>
      </c>
      <c r="DH502">
        <v>-0.10235616</v>
      </c>
      <c r="DI502">
        <v>-0.19042195000000001</v>
      </c>
      <c r="DJ502">
        <v>7.7531719999999998E-2</v>
      </c>
      <c r="DK502">
        <v>-0.19522661999999999</v>
      </c>
      <c r="DL502">
        <v>-0.13095082</v>
      </c>
      <c r="DM502">
        <v>-6.0513240000000003E-2</v>
      </c>
      <c r="DN502">
        <v>0.50020885000000004</v>
      </c>
      <c r="DO502">
        <v>0.35778246000000002</v>
      </c>
      <c r="DP502">
        <v>-0.64273818000000005</v>
      </c>
      <c r="DQ502">
        <v>0.94671483000000001</v>
      </c>
      <c r="DR502">
        <v>-0.66113116000000005</v>
      </c>
      <c r="DS502">
        <v>7.7932630000000003E-2</v>
      </c>
      <c r="DT502">
        <v>-0.79014932000000004</v>
      </c>
      <c r="DU502">
        <v>1.3610861400000001</v>
      </c>
      <c r="DV502" s="10">
        <v>-0.64824150000000003</v>
      </c>
      <c r="DW502" s="8" t="s">
        <v>2715</v>
      </c>
      <c r="DX502" t="s">
        <v>2716</v>
      </c>
      <c r="DY502" s="10" t="s">
        <v>832</v>
      </c>
      <c r="DZ502" s="20">
        <v>34778</v>
      </c>
      <c r="EA502" s="21">
        <v>34995</v>
      </c>
      <c r="EB502" t="s">
        <v>2717</v>
      </c>
      <c r="EC502" s="22">
        <v>44816</v>
      </c>
      <c r="ED502" t="b">
        <f t="shared" si="22"/>
        <v>0</v>
      </c>
    </row>
    <row r="503" spans="1:134" x14ac:dyDescent="0.2">
      <c r="A503" s="8" t="s">
        <v>2718</v>
      </c>
      <c r="B503" s="8" t="s">
        <v>127</v>
      </c>
      <c r="C503" s="8" t="s">
        <v>363</v>
      </c>
      <c r="D503" s="2" t="s">
        <v>2719</v>
      </c>
      <c r="E503" s="4">
        <v>0.726672111903651</v>
      </c>
      <c r="F503" s="28" t="b">
        <v>1</v>
      </c>
      <c r="G503" s="29">
        <f t="shared" si="23"/>
        <v>1.3951411794062545E-3</v>
      </c>
      <c r="H503" s="5" t="b">
        <f t="shared" si="21"/>
        <v>0</v>
      </c>
      <c r="I503" s="8">
        <v>54</v>
      </c>
      <c r="J503">
        <v>0</v>
      </c>
      <c r="K503">
        <v>31</v>
      </c>
      <c r="L503">
        <v>1249</v>
      </c>
      <c r="M503">
        <v>0</v>
      </c>
      <c r="N503">
        <v>5</v>
      </c>
      <c r="O503">
        <v>35.8360559518255</v>
      </c>
      <c r="P503">
        <v>1</v>
      </c>
      <c r="Q503">
        <v>4</v>
      </c>
      <c r="R503">
        <v>5</v>
      </c>
      <c r="S503" s="10">
        <v>70.3</v>
      </c>
      <c r="T503" s="8">
        <v>7.1393012929740499E-2</v>
      </c>
      <c r="U503">
        <v>-1.00517281761849</v>
      </c>
      <c r="V503">
        <v>0.51908026979067101</v>
      </c>
      <c r="W503">
        <v>-0.29062768421777202</v>
      </c>
      <c r="X503">
        <v>-1.5638459058765199</v>
      </c>
      <c r="Y503">
        <v>1.38181348148064</v>
      </c>
      <c r="Z503">
        <v>-0.50370115841541696</v>
      </c>
      <c r="AA503">
        <v>-1.4107302381286499</v>
      </c>
      <c r="AB503">
        <v>0.68128349962791002</v>
      </c>
      <c r="AC503">
        <v>1.42236659638262</v>
      </c>
      <c r="AD503" s="10">
        <v>-0.94885122819492396</v>
      </c>
      <c r="AE503" s="8">
        <v>0</v>
      </c>
      <c r="AF503">
        <v>0</v>
      </c>
      <c r="AG503">
        <v>0</v>
      </c>
      <c r="AH503">
        <v>0</v>
      </c>
      <c r="AI503">
        <v>0</v>
      </c>
      <c r="AJ503">
        <v>0</v>
      </c>
      <c r="AK503">
        <v>0</v>
      </c>
      <c r="AL503">
        <v>0</v>
      </c>
      <c r="AM503">
        <v>0</v>
      </c>
      <c r="AN503">
        <v>0</v>
      </c>
      <c r="AO503">
        <v>0</v>
      </c>
      <c r="AP503">
        <v>0</v>
      </c>
      <c r="AQ503">
        <v>1</v>
      </c>
      <c r="AR503">
        <v>0</v>
      </c>
      <c r="AS503">
        <v>0</v>
      </c>
      <c r="AT503">
        <v>0</v>
      </c>
      <c r="AU503">
        <v>0</v>
      </c>
      <c r="AV503">
        <v>0</v>
      </c>
      <c r="AW503">
        <v>0</v>
      </c>
      <c r="AX503">
        <v>0</v>
      </c>
      <c r="AY503">
        <v>1</v>
      </c>
      <c r="AZ503">
        <v>0</v>
      </c>
      <c r="BA503">
        <v>0</v>
      </c>
      <c r="BB503">
        <v>1</v>
      </c>
      <c r="BC503">
        <v>1</v>
      </c>
      <c r="BD503">
        <v>0</v>
      </c>
      <c r="BE503">
        <v>0</v>
      </c>
      <c r="BF503">
        <v>1</v>
      </c>
      <c r="BG503">
        <v>0</v>
      </c>
      <c r="BH503">
        <v>0</v>
      </c>
      <c r="BI503">
        <v>0</v>
      </c>
      <c r="BJ503">
        <v>0</v>
      </c>
      <c r="BK503">
        <v>0</v>
      </c>
      <c r="BL503">
        <v>1</v>
      </c>
      <c r="BM503">
        <v>0</v>
      </c>
      <c r="BN503">
        <v>0</v>
      </c>
      <c r="BO503">
        <v>1</v>
      </c>
      <c r="BP503">
        <v>0</v>
      </c>
      <c r="BQ503">
        <v>0</v>
      </c>
      <c r="BR503">
        <v>1</v>
      </c>
      <c r="BS503">
        <v>0</v>
      </c>
      <c r="BT503" s="10">
        <v>0</v>
      </c>
      <c r="BU503">
        <v>-4.2648743800000002</v>
      </c>
      <c r="BV503">
        <v>0.17994256</v>
      </c>
      <c r="BW503">
        <v>2.5512239999999999E-2</v>
      </c>
      <c r="BX503">
        <v>1.7140852600000001</v>
      </c>
      <c r="BY503">
        <v>1.2451467300000001</v>
      </c>
      <c r="BZ503">
        <v>4.38303536</v>
      </c>
      <c r="CA503">
        <v>1.0542348399999999</v>
      </c>
      <c r="CB503">
        <v>2.36271349</v>
      </c>
      <c r="CC503">
        <v>0</v>
      </c>
      <c r="CD503">
        <v>1.26633956</v>
      </c>
      <c r="CE503">
        <v>1.2966537600000001</v>
      </c>
      <c r="CF503">
        <v>-0.34830556000000001</v>
      </c>
      <c r="CG503">
        <v>0.60595251999999999</v>
      </c>
      <c r="CH503">
        <v>-0.27080598</v>
      </c>
      <c r="CI503">
        <v>0.69837139000000004</v>
      </c>
      <c r="CJ503">
        <v>2.3914729999999999E-2</v>
      </c>
      <c r="CK503">
        <v>-0.35324707</v>
      </c>
      <c r="CL503">
        <v>-4.8291489999999999E-2</v>
      </c>
      <c r="CM503">
        <v>0.58076517999999999</v>
      </c>
      <c r="CN503">
        <v>0.72541518999999999</v>
      </c>
      <c r="CO503">
        <v>-0.20022939000000001</v>
      </c>
      <c r="CP503">
        <v>-0.43475793000000001</v>
      </c>
      <c r="CQ503">
        <v>0.34422587999999998</v>
      </c>
      <c r="CR503">
        <v>-0.48495226000000002</v>
      </c>
      <c r="CS503">
        <v>0.18250256000000001</v>
      </c>
      <c r="CT503">
        <v>-0.16623276000000001</v>
      </c>
      <c r="CU503">
        <v>-9.4743999999999995E-2</v>
      </c>
      <c r="CV503">
        <v>-1.1689752</v>
      </c>
      <c r="CW503">
        <v>-0.52188942000000005</v>
      </c>
      <c r="CX503">
        <v>0.65815442999999996</v>
      </c>
      <c r="CY503">
        <v>9.3649330000000003E-2</v>
      </c>
      <c r="CZ503">
        <v>-0.16819777</v>
      </c>
      <c r="DA503">
        <v>-0.25450494000000001</v>
      </c>
      <c r="DB503">
        <v>0.25513289</v>
      </c>
      <c r="DC503">
        <v>2.5920289999999999E-2</v>
      </c>
      <c r="DD503">
        <v>-2.5292350000000002E-2</v>
      </c>
      <c r="DE503">
        <v>0.26950531</v>
      </c>
      <c r="DF503">
        <v>-0.26887736000000001</v>
      </c>
      <c r="DG503">
        <v>0.1029841</v>
      </c>
      <c r="DH503">
        <v>-0.10235616</v>
      </c>
      <c r="DI503">
        <v>-0.19042195000000001</v>
      </c>
      <c r="DJ503">
        <v>7.7531719999999998E-2</v>
      </c>
      <c r="DK503">
        <v>-0.19522661999999999</v>
      </c>
      <c r="DL503">
        <v>-0.13095082</v>
      </c>
      <c r="DM503">
        <v>-6.0513240000000003E-2</v>
      </c>
      <c r="DN503">
        <v>0.50020885000000004</v>
      </c>
      <c r="DO503">
        <v>0.35778246000000002</v>
      </c>
      <c r="DP503">
        <v>-0.64273818000000005</v>
      </c>
      <c r="DQ503">
        <v>0.94671483000000001</v>
      </c>
      <c r="DR503">
        <v>-0.66113116000000005</v>
      </c>
      <c r="DS503">
        <v>7.7932630000000003E-2</v>
      </c>
      <c r="DT503">
        <v>-0.79014932000000004</v>
      </c>
      <c r="DU503">
        <v>1.3610861400000001</v>
      </c>
      <c r="DV503" s="10">
        <v>-0.64824150000000003</v>
      </c>
      <c r="DW503" s="8" t="s">
        <v>2720</v>
      </c>
      <c r="DX503" t="s">
        <v>2721</v>
      </c>
      <c r="DY503" s="10" t="s">
        <v>425</v>
      </c>
      <c r="DZ503" s="20">
        <v>35125</v>
      </c>
      <c r="EA503" s="21">
        <v>36554</v>
      </c>
      <c r="EB503" t="s">
        <v>2031</v>
      </c>
      <c r="EC503" s="22">
        <v>45244</v>
      </c>
      <c r="ED503" t="b">
        <f t="shared" si="22"/>
        <v>0</v>
      </c>
    </row>
    <row r="504" spans="1:134" x14ac:dyDescent="0.2">
      <c r="A504" s="8" t="s">
        <v>2722</v>
      </c>
      <c r="B504" s="8" t="s">
        <v>119</v>
      </c>
      <c r="C504" s="8" t="s">
        <v>181</v>
      </c>
      <c r="D504" s="2" t="s">
        <v>2723</v>
      </c>
      <c r="E504" s="4">
        <v>0.34126781702353298</v>
      </c>
      <c r="F504" s="28" t="b">
        <v>0</v>
      </c>
      <c r="G504" s="29">
        <f t="shared" si="23"/>
        <v>0.93343739162603467</v>
      </c>
      <c r="H504" s="5" t="b">
        <f t="shared" si="21"/>
        <v>1</v>
      </c>
      <c r="I504" s="8">
        <v>53</v>
      </c>
      <c r="J504">
        <v>3</v>
      </c>
      <c r="K504">
        <v>14</v>
      </c>
      <c r="L504">
        <v>297</v>
      </c>
      <c r="M504">
        <v>9</v>
      </c>
      <c r="N504">
        <v>5</v>
      </c>
      <c r="O504">
        <v>53.3589085117666</v>
      </c>
      <c r="P504">
        <v>3</v>
      </c>
      <c r="Q504">
        <v>4</v>
      </c>
      <c r="R504">
        <v>5</v>
      </c>
      <c r="S504" s="10">
        <v>72.599999999999994</v>
      </c>
      <c r="T504" s="8">
        <v>-2.2545161977812998E-2</v>
      </c>
      <c r="U504">
        <v>2.03313292833161</v>
      </c>
      <c r="V504">
        <v>-1.6774012700827301</v>
      </c>
      <c r="W504">
        <v>-1.400423137078</v>
      </c>
      <c r="X504">
        <v>1.2997579909472201</v>
      </c>
      <c r="Y504">
        <v>1.38181348148064</v>
      </c>
      <c r="Z504">
        <v>9.9272384412359596E-2</v>
      </c>
      <c r="AA504">
        <v>8.8725172209350497E-3</v>
      </c>
      <c r="AB504">
        <v>0.68128349962791002</v>
      </c>
      <c r="AC504">
        <v>1.42236659638262</v>
      </c>
      <c r="AD504" s="10">
        <v>-0.45257884050912101</v>
      </c>
      <c r="AE504" s="8">
        <v>0</v>
      </c>
      <c r="AF504">
        <v>0</v>
      </c>
      <c r="AG504">
        <v>0</v>
      </c>
      <c r="AH504">
        <v>0</v>
      </c>
      <c r="AI504">
        <v>0</v>
      </c>
      <c r="AJ504">
        <v>0</v>
      </c>
      <c r="AK504">
        <v>1</v>
      </c>
      <c r="AL504">
        <v>0</v>
      </c>
      <c r="AM504">
        <v>0</v>
      </c>
      <c r="AN504">
        <v>0</v>
      </c>
      <c r="AO504">
        <v>0</v>
      </c>
      <c r="AP504">
        <v>0</v>
      </c>
      <c r="AQ504">
        <v>0</v>
      </c>
      <c r="AR504">
        <v>0</v>
      </c>
      <c r="AS504">
        <v>0</v>
      </c>
      <c r="AT504">
        <v>0</v>
      </c>
      <c r="AU504">
        <v>0</v>
      </c>
      <c r="AV504">
        <v>0</v>
      </c>
      <c r="AW504">
        <v>0</v>
      </c>
      <c r="AX504">
        <v>0</v>
      </c>
      <c r="AY504">
        <v>0</v>
      </c>
      <c r="AZ504">
        <v>1</v>
      </c>
      <c r="BA504">
        <v>1</v>
      </c>
      <c r="BB504">
        <v>0</v>
      </c>
      <c r="BC504">
        <v>0</v>
      </c>
      <c r="BD504">
        <v>1</v>
      </c>
      <c r="BE504">
        <v>1</v>
      </c>
      <c r="BF504">
        <v>0</v>
      </c>
      <c r="BG504">
        <v>1</v>
      </c>
      <c r="BH504">
        <v>0</v>
      </c>
      <c r="BI504">
        <v>0</v>
      </c>
      <c r="BJ504">
        <v>0</v>
      </c>
      <c r="BK504">
        <v>0</v>
      </c>
      <c r="BL504">
        <v>0</v>
      </c>
      <c r="BM504">
        <v>0</v>
      </c>
      <c r="BN504">
        <v>1</v>
      </c>
      <c r="BO504">
        <v>0</v>
      </c>
      <c r="BP504">
        <v>0</v>
      </c>
      <c r="BQ504">
        <v>0</v>
      </c>
      <c r="BR504">
        <v>0</v>
      </c>
      <c r="BS504">
        <v>1</v>
      </c>
      <c r="BT504" s="10">
        <v>0</v>
      </c>
      <c r="BU504">
        <v>-4.2648743800000002</v>
      </c>
      <c r="BV504">
        <v>0.17994256</v>
      </c>
      <c r="BW504">
        <v>2.5512239999999999E-2</v>
      </c>
      <c r="BX504">
        <v>1.7140852600000001</v>
      </c>
      <c r="BY504">
        <v>1.2451467300000001</v>
      </c>
      <c r="BZ504">
        <v>4.38303536</v>
      </c>
      <c r="CA504">
        <v>1.0542348399999999</v>
      </c>
      <c r="CB504">
        <v>2.36271349</v>
      </c>
      <c r="CC504">
        <v>0</v>
      </c>
      <c r="CD504">
        <v>1.26633956</v>
      </c>
      <c r="CE504">
        <v>1.2966537600000001</v>
      </c>
      <c r="CF504">
        <v>-0.34830556000000001</v>
      </c>
      <c r="CG504">
        <v>0.60595251999999999</v>
      </c>
      <c r="CH504">
        <v>-0.27080598</v>
      </c>
      <c r="CI504">
        <v>0.69837139000000004</v>
      </c>
      <c r="CJ504">
        <v>2.3914729999999999E-2</v>
      </c>
      <c r="CK504">
        <v>-0.35324707</v>
      </c>
      <c r="CL504">
        <v>-4.8291489999999999E-2</v>
      </c>
      <c r="CM504">
        <v>0.58076517999999999</v>
      </c>
      <c r="CN504">
        <v>0.72541518999999999</v>
      </c>
      <c r="CO504">
        <v>-0.20022939000000001</v>
      </c>
      <c r="CP504">
        <v>-0.43475793000000001</v>
      </c>
      <c r="CQ504">
        <v>0.34422587999999998</v>
      </c>
      <c r="CR504">
        <v>-0.48495226000000002</v>
      </c>
      <c r="CS504">
        <v>0.18250256000000001</v>
      </c>
      <c r="CT504">
        <v>-0.16623276000000001</v>
      </c>
      <c r="CU504">
        <v>-9.4743999999999995E-2</v>
      </c>
      <c r="CV504">
        <v>-1.1689752</v>
      </c>
      <c r="CW504">
        <v>-0.52188942000000005</v>
      </c>
      <c r="CX504">
        <v>0.65815442999999996</v>
      </c>
      <c r="CY504">
        <v>9.3649330000000003E-2</v>
      </c>
      <c r="CZ504">
        <v>-0.16819777</v>
      </c>
      <c r="DA504">
        <v>-0.25450494000000001</v>
      </c>
      <c r="DB504">
        <v>0.25513289</v>
      </c>
      <c r="DC504">
        <v>2.5920289999999999E-2</v>
      </c>
      <c r="DD504">
        <v>-2.5292350000000002E-2</v>
      </c>
      <c r="DE504">
        <v>0.26950531</v>
      </c>
      <c r="DF504">
        <v>-0.26887736000000001</v>
      </c>
      <c r="DG504">
        <v>0.1029841</v>
      </c>
      <c r="DH504">
        <v>-0.10235616</v>
      </c>
      <c r="DI504">
        <v>-0.19042195000000001</v>
      </c>
      <c r="DJ504">
        <v>7.7531719999999998E-2</v>
      </c>
      <c r="DK504">
        <v>-0.19522661999999999</v>
      </c>
      <c r="DL504">
        <v>-0.13095082</v>
      </c>
      <c r="DM504">
        <v>-6.0513240000000003E-2</v>
      </c>
      <c r="DN504">
        <v>0.50020885000000004</v>
      </c>
      <c r="DO504">
        <v>0.35778246000000002</v>
      </c>
      <c r="DP504">
        <v>-0.64273818000000005</v>
      </c>
      <c r="DQ504">
        <v>0.94671483000000001</v>
      </c>
      <c r="DR504">
        <v>-0.66113116000000005</v>
      </c>
      <c r="DS504">
        <v>7.7932630000000003E-2</v>
      </c>
      <c r="DT504">
        <v>-0.79014932000000004</v>
      </c>
      <c r="DU504">
        <v>1.3610861400000001</v>
      </c>
      <c r="DV504" s="10">
        <v>-0.64824150000000003</v>
      </c>
      <c r="DW504" s="8" t="s">
        <v>2724</v>
      </c>
      <c r="DX504" t="s">
        <v>2725</v>
      </c>
      <c r="DY504" s="10" t="s">
        <v>396</v>
      </c>
      <c r="DZ504" s="20">
        <v>35767</v>
      </c>
      <c r="EA504" s="21">
        <v>38513</v>
      </c>
      <c r="EB504" t="s">
        <v>2726</v>
      </c>
      <c r="EC504" s="22">
        <v>44027</v>
      </c>
      <c r="ED504" t="b">
        <f t="shared" si="22"/>
        <v>0</v>
      </c>
    </row>
    <row r="505" spans="1:134" x14ac:dyDescent="0.2">
      <c r="A505" s="8" t="s">
        <v>2727</v>
      </c>
      <c r="B505" s="8" t="s">
        <v>127</v>
      </c>
      <c r="C505" s="8" t="s">
        <v>491</v>
      </c>
      <c r="D505" s="2" t="s">
        <v>2728</v>
      </c>
      <c r="E505" s="4">
        <v>0.45432821158521403</v>
      </c>
      <c r="F505" s="28" t="b">
        <v>0</v>
      </c>
      <c r="G505" s="29">
        <f t="shared" si="23"/>
        <v>7.0445458362583293E-7</v>
      </c>
      <c r="H505" s="5" t="b">
        <f t="shared" si="21"/>
        <v>0</v>
      </c>
      <c r="I505" s="8">
        <v>63</v>
      </c>
      <c r="J505">
        <v>2</v>
      </c>
      <c r="K505">
        <v>33</v>
      </c>
      <c r="L505">
        <v>535</v>
      </c>
      <c r="M505">
        <v>2</v>
      </c>
      <c r="N505">
        <v>1</v>
      </c>
      <c r="O505">
        <v>11.2057724592736</v>
      </c>
      <c r="P505">
        <v>4</v>
      </c>
      <c r="Q505">
        <v>2</v>
      </c>
      <c r="R505">
        <v>2</v>
      </c>
      <c r="S505" s="10">
        <v>75.400000000000006</v>
      </c>
      <c r="T505" s="8">
        <v>0.91683658709772198</v>
      </c>
      <c r="U505">
        <v>1.0203643463482399</v>
      </c>
      <c r="V505">
        <v>0.77748986271695397</v>
      </c>
      <c r="W505">
        <v>-1.12297427386294</v>
      </c>
      <c r="X505">
        <v>-0.92748948436013701</v>
      </c>
      <c r="Y505">
        <v>-1.4044518876044501</v>
      </c>
      <c r="Z505">
        <v>-1.35124634248597</v>
      </c>
      <c r="AA505">
        <v>0.71867389489572897</v>
      </c>
      <c r="AB505">
        <v>-0.772121299578298</v>
      </c>
      <c r="AC505">
        <v>-0.68484317603607703</v>
      </c>
      <c r="AD505" s="10">
        <v>0.15157884884751099</v>
      </c>
      <c r="AE505" s="8">
        <v>0</v>
      </c>
      <c r="AF505">
        <v>0</v>
      </c>
      <c r="AG505">
        <v>0</v>
      </c>
      <c r="AH505">
        <v>0</v>
      </c>
      <c r="AI505">
        <v>0</v>
      </c>
      <c r="AJ505">
        <v>0</v>
      </c>
      <c r="AK505">
        <v>0</v>
      </c>
      <c r="AL505">
        <v>0</v>
      </c>
      <c r="AM505">
        <v>0</v>
      </c>
      <c r="AN505">
        <v>0</v>
      </c>
      <c r="AO505">
        <v>0</v>
      </c>
      <c r="AP505">
        <v>1</v>
      </c>
      <c r="AQ505">
        <v>0</v>
      </c>
      <c r="AR505">
        <v>0</v>
      </c>
      <c r="AS505">
        <v>0</v>
      </c>
      <c r="AT505">
        <v>0</v>
      </c>
      <c r="AU505">
        <v>0</v>
      </c>
      <c r="AV505">
        <v>0</v>
      </c>
      <c r="AW505">
        <v>0</v>
      </c>
      <c r="AX505">
        <v>0</v>
      </c>
      <c r="AY505">
        <v>0</v>
      </c>
      <c r="AZ505">
        <v>1</v>
      </c>
      <c r="BA505">
        <v>0</v>
      </c>
      <c r="BB505">
        <v>1</v>
      </c>
      <c r="BC505">
        <v>1</v>
      </c>
      <c r="BD505">
        <v>0</v>
      </c>
      <c r="BE505">
        <v>1</v>
      </c>
      <c r="BF505">
        <v>0</v>
      </c>
      <c r="BG505">
        <v>0</v>
      </c>
      <c r="BH505">
        <v>1</v>
      </c>
      <c r="BI505">
        <v>0</v>
      </c>
      <c r="BJ505">
        <v>0</v>
      </c>
      <c r="BK505">
        <v>0</v>
      </c>
      <c r="BL505">
        <v>0</v>
      </c>
      <c r="BM505">
        <v>1</v>
      </c>
      <c r="BN505">
        <v>0</v>
      </c>
      <c r="BO505">
        <v>0</v>
      </c>
      <c r="BP505">
        <v>0</v>
      </c>
      <c r="BQ505">
        <v>1</v>
      </c>
      <c r="BR505">
        <v>0</v>
      </c>
      <c r="BS505">
        <v>0</v>
      </c>
      <c r="BT505" s="10">
        <v>0</v>
      </c>
      <c r="BU505">
        <v>-4.2648743800000002</v>
      </c>
      <c r="BV505">
        <v>0.17994256</v>
      </c>
      <c r="BW505">
        <v>2.5512239999999999E-2</v>
      </c>
      <c r="BX505">
        <v>1.7140852600000001</v>
      </c>
      <c r="BY505">
        <v>1.2451467300000001</v>
      </c>
      <c r="BZ505">
        <v>4.38303536</v>
      </c>
      <c r="CA505">
        <v>1.0542348399999999</v>
      </c>
      <c r="CB505">
        <v>2.36271349</v>
      </c>
      <c r="CC505">
        <v>0</v>
      </c>
      <c r="CD505">
        <v>1.26633956</v>
      </c>
      <c r="CE505">
        <v>1.2966537600000001</v>
      </c>
      <c r="CF505">
        <v>-0.34830556000000001</v>
      </c>
      <c r="CG505">
        <v>0.60595251999999999</v>
      </c>
      <c r="CH505">
        <v>-0.27080598</v>
      </c>
      <c r="CI505">
        <v>0.69837139000000004</v>
      </c>
      <c r="CJ505">
        <v>2.3914729999999999E-2</v>
      </c>
      <c r="CK505">
        <v>-0.35324707</v>
      </c>
      <c r="CL505">
        <v>-4.8291489999999999E-2</v>
      </c>
      <c r="CM505">
        <v>0.58076517999999999</v>
      </c>
      <c r="CN505">
        <v>0.72541518999999999</v>
      </c>
      <c r="CO505">
        <v>-0.20022939000000001</v>
      </c>
      <c r="CP505">
        <v>-0.43475793000000001</v>
      </c>
      <c r="CQ505">
        <v>0.34422587999999998</v>
      </c>
      <c r="CR505">
        <v>-0.48495226000000002</v>
      </c>
      <c r="CS505">
        <v>0.18250256000000001</v>
      </c>
      <c r="CT505">
        <v>-0.16623276000000001</v>
      </c>
      <c r="CU505">
        <v>-9.4743999999999995E-2</v>
      </c>
      <c r="CV505">
        <v>-1.1689752</v>
      </c>
      <c r="CW505">
        <v>-0.52188942000000005</v>
      </c>
      <c r="CX505">
        <v>0.65815442999999996</v>
      </c>
      <c r="CY505">
        <v>9.3649330000000003E-2</v>
      </c>
      <c r="CZ505">
        <v>-0.16819777</v>
      </c>
      <c r="DA505">
        <v>-0.25450494000000001</v>
      </c>
      <c r="DB505">
        <v>0.25513289</v>
      </c>
      <c r="DC505">
        <v>2.5920289999999999E-2</v>
      </c>
      <c r="DD505">
        <v>-2.5292350000000002E-2</v>
      </c>
      <c r="DE505">
        <v>0.26950531</v>
      </c>
      <c r="DF505">
        <v>-0.26887736000000001</v>
      </c>
      <c r="DG505">
        <v>0.1029841</v>
      </c>
      <c r="DH505">
        <v>-0.10235616</v>
      </c>
      <c r="DI505">
        <v>-0.19042195000000001</v>
      </c>
      <c r="DJ505">
        <v>7.7531719999999998E-2</v>
      </c>
      <c r="DK505">
        <v>-0.19522661999999999</v>
      </c>
      <c r="DL505">
        <v>-0.13095082</v>
      </c>
      <c r="DM505">
        <v>-6.0513240000000003E-2</v>
      </c>
      <c r="DN505">
        <v>0.50020885000000004</v>
      </c>
      <c r="DO505">
        <v>0.35778246000000002</v>
      </c>
      <c r="DP505">
        <v>-0.64273818000000005</v>
      </c>
      <c r="DQ505">
        <v>0.94671483000000001</v>
      </c>
      <c r="DR505">
        <v>-0.66113116000000005</v>
      </c>
      <c r="DS505">
        <v>7.7932630000000003E-2</v>
      </c>
      <c r="DT505">
        <v>-0.79014932000000004</v>
      </c>
      <c r="DU505">
        <v>1.3610861400000001</v>
      </c>
      <c r="DV505" s="10">
        <v>-0.64824150000000003</v>
      </c>
      <c r="DW505" s="8" t="s">
        <v>2729</v>
      </c>
      <c r="DX505" t="s">
        <v>2730</v>
      </c>
      <c r="DY505" s="10" t="s">
        <v>295</v>
      </c>
      <c r="DZ505" s="20">
        <v>38004</v>
      </c>
      <c r="EA505" s="21">
        <v>38905</v>
      </c>
      <c r="EB505" t="s">
        <v>2731</v>
      </c>
      <c r="EC505" s="22">
        <v>44554</v>
      </c>
      <c r="ED505" t="b">
        <f t="shared" si="22"/>
        <v>1</v>
      </c>
    </row>
    <row r="506" spans="1:134" x14ac:dyDescent="0.2">
      <c r="A506" s="8" t="s">
        <v>2732</v>
      </c>
      <c r="B506" s="8" t="s">
        <v>168</v>
      </c>
      <c r="C506" s="8" t="s">
        <v>399</v>
      </c>
      <c r="D506" s="2" t="s">
        <v>2733</v>
      </c>
      <c r="E506" s="4">
        <v>0.55027866063629904</v>
      </c>
      <c r="F506" s="28" t="b">
        <v>0</v>
      </c>
      <c r="G506" s="29">
        <f t="shared" si="23"/>
        <v>5.3139096055562418E-3</v>
      </c>
      <c r="H506" s="5" t="b">
        <f t="shared" si="21"/>
        <v>0</v>
      </c>
      <c r="I506" s="8">
        <v>41</v>
      </c>
      <c r="J506">
        <v>2</v>
      </c>
      <c r="K506">
        <v>23</v>
      </c>
      <c r="L506">
        <v>322</v>
      </c>
      <c r="M506">
        <v>3</v>
      </c>
      <c r="N506">
        <v>2</v>
      </c>
      <c r="O506">
        <v>95.155996984816397</v>
      </c>
      <c r="P506">
        <v>2</v>
      </c>
      <c r="Q506">
        <v>5</v>
      </c>
      <c r="R506">
        <v>2</v>
      </c>
      <c r="S506" s="10">
        <v>63.1</v>
      </c>
      <c r="T506" s="8">
        <v>-1.1498032608684501</v>
      </c>
      <c r="U506">
        <v>1.0203643463482399</v>
      </c>
      <c r="V506">
        <v>-0.51455810191446105</v>
      </c>
      <c r="W506">
        <v>-1.37127934892516</v>
      </c>
      <c r="X506">
        <v>-0.60931127360194304</v>
      </c>
      <c r="Y506">
        <v>-0.70788554533318204</v>
      </c>
      <c r="Z506">
        <v>1.5375392664893199</v>
      </c>
      <c r="AA506">
        <v>-0.70092886045385905</v>
      </c>
      <c r="AB506">
        <v>1.4079858992310099</v>
      </c>
      <c r="AC506">
        <v>-0.68484317603607703</v>
      </c>
      <c r="AD506" s="10">
        <v>-2.5023995722548298</v>
      </c>
      <c r="AE506" s="8">
        <v>0</v>
      </c>
      <c r="AF506">
        <v>0</v>
      </c>
      <c r="AG506">
        <v>0</v>
      </c>
      <c r="AH506">
        <v>0</v>
      </c>
      <c r="AI506">
        <v>0</v>
      </c>
      <c r="AJ506">
        <v>0</v>
      </c>
      <c r="AK506">
        <v>0</v>
      </c>
      <c r="AL506">
        <v>0</v>
      </c>
      <c r="AM506">
        <v>0</v>
      </c>
      <c r="AN506">
        <v>0</v>
      </c>
      <c r="AO506">
        <v>0</v>
      </c>
      <c r="AP506">
        <v>0</v>
      </c>
      <c r="AQ506">
        <v>1</v>
      </c>
      <c r="AR506">
        <v>0</v>
      </c>
      <c r="AS506">
        <v>0</v>
      </c>
      <c r="AT506">
        <v>0</v>
      </c>
      <c r="AU506">
        <v>0</v>
      </c>
      <c r="AV506">
        <v>0</v>
      </c>
      <c r="AW506">
        <v>0</v>
      </c>
      <c r="AX506">
        <v>0</v>
      </c>
      <c r="AY506">
        <v>1</v>
      </c>
      <c r="AZ506">
        <v>0</v>
      </c>
      <c r="BA506">
        <v>1</v>
      </c>
      <c r="BB506">
        <v>0</v>
      </c>
      <c r="BC506">
        <v>0</v>
      </c>
      <c r="BD506">
        <v>1</v>
      </c>
      <c r="BE506">
        <v>0</v>
      </c>
      <c r="BF506">
        <v>1</v>
      </c>
      <c r="BG506">
        <v>0</v>
      </c>
      <c r="BH506">
        <v>0</v>
      </c>
      <c r="BI506">
        <v>0</v>
      </c>
      <c r="BJ506">
        <v>0</v>
      </c>
      <c r="BK506">
        <v>1</v>
      </c>
      <c r="BL506">
        <v>0</v>
      </c>
      <c r="BM506">
        <v>0</v>
      </c>
      <c r="BN506">
        <v>0</v>
      </c>
      <c r="BO506">
        <v>1</v>
      </c>
      <c r="BP506">
        <v>0</v>
      </c>
      <c r="BQ506">
        <v>0</v>
      </c>
      <c r="BR506">
        <v>0</v>
      </c>
      <c r="BS506">
        <v>0</v>
      </c>
      <c r="BT506" s="10">
        <v>1</v>
      </c>
      <c r="BU506">
        <v>-4.2648743800000002</v>
      </c>
      <c r="BV506">
        <v>0.17994256</v>
      </c>
      <c r="BW506">
        <v>2.5512239999999999E-2</v>
      </c>
      <c r="BX506">
        <v>1.7140852600000001</v>
      </c>
      <c r="BY506">
        <v>1.2451467300000001</v>
      </c>
      <c r="BZ506">
        <v>4.38303536</v>
      </c>
      <c r="CA506">
        <v>1.0542348399999999</v>
      </c>
      <c r="CB506">
        <v>2.36271349</v>
      </c>
      <c r="CC506">
        <v>0</v>
      </c>
      <c r="CD506">
        <v>1.26633956</v>
      </c>
      <c r="CE506">
        <v>1.2966537600000001</v>
      </c>
      <c r="CF506">
        <v>-0.34830556000000001</v>
      </c>
      <c r="CG506">
        <v>0.60595251999999999</v>
      </c>
      <c r="CH506">
        <v>-0.27080598</v>
      </c>
      <c r="CI506">
        <v>0.69837139000000004</v>
      </c>
      <c r="CJ506">
        <v>2.3914729999999999E-2</v>
      </c>
      <c r="CK506">
        <v>-0.35324707</v>
      </c>
      <c r="CL506">
        <v>-4.8291489999999999E-2</v>
      </c>
      <c r="CM506">
        <v>0.58076517999999999</v>
      </c>
      <c r="CN506">
        <v>0.72541518999999999</v>
      </c>
      <c r="CO506">
        <v>-0.20022939000000001</v>
      </c>
      <c r="CP506">
        <v>-0.43475793000000001</v>
      </c>
      <c r="CQ506">
        <v>0.34422587999999998</v>
      </c>
      <c r="CR506">
        <v>-0.48495226000000002</v>
      </c>
      <c r="CS506">
        <v>0.18250256000000001</v>
      </c>
      <c r="CT506">
        <v>-0.16623276000000001</v>
      </c>
      <c r="CU506">
        <v>-9.4743999999999995E-2</v>
      </c>
      <c r="CV506">
        <v>-1.1689752</v>
      </c>
      <c r="CW506">
        <v>-0.52188942000000005</v>
      </c>
      <c r="CX506">
        <v>0.65815442999999996</v>
      </c>
      <c r="CY506">
        <v>9.3649330000000003E-2</v>
      </c>
      <c r="CZ506">
        <v>-0.16819777</v>
      </c>
      <c r="DA506">
        <v>-0.25450494000000001</v>
      </c>
      <c r="DB506">
        <v>0.25513289</v>
      </c>
      <c r="DC506">
        <v>2.5920289999999999E-2</v>
      </c>
      <c r="DD506">
        <v>-2.5292350000000002E-2</v>
      </c>
      <c r="DE506">
        <v>0.26950531</v>
      </c>
      <c r="DF506">
        <v>-0.26887736000000001</v>
      </c>
      <c r="DG506">
        <v>0.1029841</v>
      </c>
      <c r="DH506">
        <v>-0.10235616</v>
      </c>
      <c r="DI506">
        <v>-0.19042195000000001</v>
      </c>
      <c r="DJ506">
        <v>7.7531719999999998E-2</v>
      </c>
      <c r="DK506">
        <v>-0.19522661999999999</v>
      </c>
      <c r="DL506">
        <v>-0.13095082</v>
      </c>
      <c r="DM506">
        <v>-6.0513240000000003E-2</v>
      </c>
      <c r="DN506">
        <v>0.50020885000000004</v>
      </c>
      <c r="DO506">
        <v>0.35778246000000002</v>
      </c>
      <c r="DP506">
        <v>-0.64273818000000005</v>
      </c>
      <c r="DQ506">
        <v>0.94671483000000001</v>
      </c>
      <c r="DR506">
        <v>-0.66113116000000005</v>
      </c>
      <c r="DS506">
        <v>7.7932630000000003E-2</v>
      </c>
      <c r="DT506">
        <v>-0.79014932000000004</v>
      </c>
      <c r="DU506">
        <v>1.3610861400000001</v>
      </c>
      <c r="DV506" s="10">
        <v>-0.64824150000000003</v>
      </c>
      <c r="DW506" s="8" t="s">
        <v>2734</v>
      </c>
      <c r="DX506" t="s">
        <v>2735</v>
      </c>
      <c r="DY506" s="10" t="s">
        <v>266</v>
      </c>
      <c r="DZ506" s="20">
        <v>36694</v>
      </c>
      <c r="EA506" s="21">
        <v>38469</v>
      </c>
      <c r="EB506" t="s">
        <v>2736</v>
      </c>
      <c r="EC506" s="22">
        <v>43805</v>
      </c>
      <c r="ED506" t="b">
        <f t="shared" si="22"/>
        <v>1</v>
      </c>
    </row>
    <row r="507" spans="1:134" x14ac:dyDescent="0.2">
      <c r="A507" s="8" t="s">
        <v>2737</v>
      </c>
      <c r="B507" s="8" t="s">
        <v>127</v>
      </c>
      <c r="C507" s="8" t="s">
        <v>1309</v>
      </c>
      <c r="D507" s="2" t="s">
        <v>2738</v>
      </c>
      <c r="E507" s="4">
        <v>0.40684019948796801</v>
      </c>
      <c r="F507" s="28" t="b">
        <v>0</v>
      </c>
      <c r="G507" s="29">
        <f t="shared" si="23"/>
        <v>8.7355123398818365E-5</v>
      </c>
      <c r="H507" s="5" t="b">
        <f t="shared" si="21"/>
        <v>0</v>
      </c>
      <c r="I507" s="8">
        <v>65</v>
      </c>
      <c r="J507">
        <v>1</v>
      </c>
      <c r="K507">
        <v>36</v>
      </c>
      <c r="L507">
        <v>269</v>
      </c>
      <c r="M507">
        <v>4</v>
      </c>
      <c r="N507">
        <v>2</v>
      </c>
      <c r="O507">
        <v>9.9117664106507597</v>
      </c>
      <c r="P507">
        <v>3</v>
      </c>
      <c r="Q507">
        <v>3</v>
      </c>
      <c r="R507">
        <v>3</v>
      </c>
      <c r="S507" s="10">
        <v>71.7</v>
      </c>
      <c r="T507" s="8">
        <v>1.1047129369128199</v>
      </c>
      <c r="U507">
        <v>7.5957643648752104E-3</v>
      </c>
      <c r="V507">
        <v>1.1651042521063699</v>
      </c>
      <c r="W507">
        <v>-1.4330641798091801</v>
      </c>
      <c r="X507">
        <v>-0.29113306284374801</v>
      </c>
      <c r="Y507">
        <v>-0.70788554533318204</v>
      </c>
      <c r="Z507">
        <v>-1.39577399053355</v>
      </c>
      <c r="AA507">
        <v>8.8725172209350497E-3</v>
      </c>
      <c r="AB507">
        <v>-4.5418899975194001E-2</v>
      </c>
      <c r="AC507">
        <v>1.7560081436822399E-2</v>
      </c>
      <c r="AD507" s="10">
        <v>-0.64677238351660704</v>
      </c>
      <c r="AE507" s="8">
        <v>0</v>
      </c>
      <c r="AF507">
        <v>0</v>
      </c>
      <c r="AG507">
        <v>0</v>
      </c>
      <c r="AH507">
        <v>0</v>
      </c>
      <c r="AI507">
        <v>1</v>
      </c>
      <c r="AJ507">
        <v>0</v>
      </c>
      <c r="AK507">
        <v>0</v>
      </c>
      <c r="AL507">
        <v>0</v>
      </c>
      <c r="AM507">
        <v>0</v>
      </c>
      <c r="AN507">
        <v>0</v>
      </c>
      <c r="AO507">
        <v>0</v>
      </c>
      <c r="AP507">
        <v>0</v>
      </c>
      <c r="AQ507">
        <v>0</v>
      </c>
      <c r="AR507">
        <v>0</v>
      </c>
      <c r="AS507">
        <v>0</v>
      </c>
      <c r="AT507">
        <v>0</v>
      </c>
      <c r="AU507">
        <v>0</v>
      </c>
      <c r="AV507">
        <v>0</v>
      </c>
      <c r="AW507">
        <v>0</v>
      </c>
      <c r="AX507">
        <v>0</v>
      </c>
      <c r="AY507">
        <v>1</v>
      </c>
      <c r="AZ507">
        <v>0</v>
      </c>
      <c r="BA507">
        <v>0</v>
      </c>
      <c r="BB507">
        <v>1</v>
      </c>
      <c r="BC507">
        <v>1</v>
      </c>
      <c r="BD507">
        <v>0</v>
      </c>
      <c r="BE507">
        <v>0</v>
      </c>
      <c r="BF507">
        <v>1</v>
      </c>
      <c r="BG507">
        <v>0</v>
      </c>
      <c r="BH507">
        <v>0</v>
      </c>
      <c r="BI507">
        <v>1</v>
      </c>
      <c r="BJ507">
        <v>0</v>
      </c>
      <c r="BK507">
        <v>0</v>
      </c>
      <c r="BL507">
        <v>0</v>
      </c>
      <c r="BM507">
        <v>0</v>
      </c>
      <c r="BN507">
        <v>0</v>
      </c>
      <c r="BO507">
        <v>1</v>
      </c>
      <c r="BP507">
        <v>0</v>
      </c>
      <c r="BQ507">
        <v>0</v>
      </c>
      <c r="BR507">
        <v>0</v>
      </c>
      <c r="BS507">
        <v>0</v>
      </c>
      <c r="BT507" s="10">
        <v>1</v>
      </c>
      <c r="BU507">
        <v>-4.2648743800000002</v>
      </c>
      <c r="BV507">
        <v>0.17994256</v>
      </c>
      <c r="BW507">
        <v>2.5512239999999999E-2</v>
      </c>
      <c r="BX507">
        <v>1.7140852600000001</v>
      </c>
      <c r="BY507">
        <v>1.2451467300000001</v>
      </c>
      <c r="BZ507">
        <v>4.38303536</v>
      </c>
      <c r="CA507">
        <v>1.0542348399999999</v>
      </c>
      <c r="CB507">
        <v>2.36271349</v>
      </c>
      <c r="CC507">
        <v>0</v>
      </c>
      <c r="CD507">
        <v>1.26633956</v>
      </c>
      <c r="CE507">
        <v>1.2966537600000001</v>
      </c>
      <c r="CF507">
        <v>-0.34830556000000001</v>
      </c>
      <c r="CG507">
        <v>0.60595251999999999</v>
      </c>
      <c r="CH507">
        <v>-0.27080598</v>
      </c>
      <c r="CI507">
        <v>0.69837139000000004</v>
      </c>
      <c r="CJ507">
        <v>2.3914729999999999E-2</v>
      </c>
      <c r="CK507">
        <v>-0.35324707</v>
      </c>
      <c r="CL507">
        <v>-4.8291489999999999E-2</v>
      </c>
      <c r="CM507">
        <v>0.58076517999999999</v>
      </c>
      <c r="CN507">
        <v>0.72541518999999999</v>
      </c>
      <c r="CO507">
        <v>-0.20022939000000001</v>
      </c>
      <c r="CP507">
        <v>-0.43475793000000001</v>
      </c>
      <c r="CQ507">
        <v>0.34422587999999998</v>
      </c>
      <c r="CR507">
        <v>-0.48495226000000002</v>
      </c>
      <c r="CS507">
        <v>0.18250256000000001</v>
      </c>
      <c r="CT507">
        <v>-0.16623276000000001</v>
      </c>
      <c r="CU507">
        <v>-9.4743999999999995E-2</v>
      </c>
      <c r="CV507">
        <v>-1.1689752</v>
      </c>
      <c r="CW507">
        <v>-0.52188942000000005</v>
      </c>
      <c r="CX507">
        <v>0.65815442999999996</v>
      </c>
      <c r="CY507">
        <v>9.3649330000000003E-2</v>
      </c>
      <c r="CZ507">
        <v>-0.16819777</v>
      </c>
      <c r="DA507">
        <v>-0.25450494000000001</v>
      </c>
      <c r="DB507">
        <v>0.25513289</v>
      </c>
      <c r="DC507">
        <v>2.5920289999999999E-2</v>
      </c>
      <c r="DD507">
        <v>-2.5292350000000002E-2</v>
      </c>
      <c r="DE507">
        <v>0.26950531</v>
      </c>
      <c r="DF507">
        <v>-0.26887736000000001</v>
      </c>
      <c r="DG507">
        <v>0.1029841</v>
      </c>
      <c r="DH507">
        <v>-0.10235616</v>
      </c>
      <c r="DI507">
        <v>-0.19042195000000001</v>
      </c>
      <c r="DJ507">
        <v>7.7531719999999998E-2</v>
      </c>
      <c r="DK507">
        <v>-0.19522661999999999</v>
      </c>
      <c r="DL507">
        <v>-0.13095082</v>
      </c>
      <c r="DM507">
        <v>-6.0513240000000003E-2</v>
      </c>
      <c r="DN507">
        <v>0.50020885000000004</v>
      </c>
      <c r="DO507">
        <v>0.35778246000000002</v>
      </c>
      <c r="DP507">
        <v>-0.64273818000000005</v>
      </c>
      <c r="DQ507">
        <v>0.94671483000000001</v>
      </c>
      <c r="DR507">
        <v>-0.66113116000000005</v>
      </c>
      <c r="DS507">
        <v>7.7932630000000003E-2</v>
      </c>
      <c r="DT507">
        <v>-0.79014932000000004</v>
      </c>
      <c r="DU507">
        <v>1.3610861400000001</v>
      </c>
      <c r="DV507" s="10">
        <v>-0.64824150000000003</v>
      </c>
      <c r="DW507" s="8" t="s">
        <v>2739</v>
      </c>
      <c r="DX507" t="s">
        <v>2740</v>
      </c>
      <c r="DY507" s="10" t="s">
        <v>284</v>
      </c>
      <c r="DZ507" s="20">
        <v>35938</v>
      </c>
      <c r="EA507" s="21">
        <v>36554</v>
      </c>
      <c r="EB507" t="s">
        <v>2741</v>
      </c>
      <c r="EC507" s="22">
        <v>43835</v>
      </c>
      <c r="ED507" t="b">
        <f t="shared" si="22"/>
        <v>1</v>
      </c>
    </row>
    <row r="508" spans="1:134" x14ac:dyDescent="0.2">
      <c r="A508" s="8" t="s">
        <v>2742</v>
      </c>
      <c r="B508" s="8" t="s">
        <v>168</v>
      </c>
      <c r="C508" s="8" t="s">
        <v>147</v>
      </c>
      <c r="D508" s="2" t="s">
        <v>2743</v>
      </c>
      <c r="E508" s="4">
        <v>0.40449307915348198</v>
      </c>
      <c r="F508" s="28" t="b">
        <v>0</v>
      </c>
      <c r="G508" s="29">
        <f t="shared" si="23"/>
        <v>3.0649871423567596E-2</v>
      </c>
      <c r="H508" s="5" t="b">
        <f t="shared" si="21"/>
        <v>0</v>
      </c>
      <c r="I508" s="8">
        <v>37</v>
      </c>
      <c r="J508">
        <v>1</v>
      </c>
      <c r="K508">
        <v>19</v>
      </c>
      <c r="L508">
        <v>988</v>
      </c>
      <c r="M508">
        <v>7</v>
      </c>
      <c r="N508">
        <v>3</v>
      </c>
      <c r="O508">
        <v>55.646539576741098</v>
      </c>
      <c r="P508">
        <v>2</v>
      </c>
      <c r="Q508">
        <v>3</v>
      </c>
      <c r="R508">
        <v>5</v>
      </c>
      <c r="S508" s="10">
        <v>80.5</v>
      </c>
      <c r="T508" s="8">
        <v>-1.5255559604986699</v>
      </c>
      <c r="U508">
        <v>7.5957643648752104E-3</v>
      </c>
      <c r="V508">
        <v>-1.03137728776702</v>
      </c>
      <c r="W508">
        <v>-0.59488883253344504</v>
      </c>
      <c r="X508">
        <v>0.66340156943083595</v>
      </c>
      <c r="Y508">
        <v>-1.13192030619081E-2</v>
      </c>
      <c r="Z508">
        <v>0.177991360287552</v>
      </c>
      <c r="AA508">
        <v>-0.70092886045385905</v>
      </c>
      <c r="AB508">
        <v>-4.5418899975194001E-2</v>
      </c>
      <c r="AC508">
        <v>1.42236659638262</v>
      </c>
      <c r="AD508" s="10">
        <v>1.2520089258899401</v>
      </c>
      <c r="AE508" s="8">
        <v>0</v>
      </c>
      <c r="AF508">
        <v>0</v>
      </c>
      <c r="AG508">
        <v>0</v>
      </c>
      <c r="AH508">
        <v>0</v>
      </c>
      <c r="AI508">
        <v>0</v>
      </c>
      <c r="AJ508">
        <v>0</v>
      </c>
      <c r="AK508">
        <v>1</v>
      </c>
      <c r="AL508">
        <v>0</v>
      </c>
      <c r="AM508">
        <v>0</v>
      </c>
      <c r="AN508">
        <v>0</v>
      </c>
      <c r="AO508">
        <v>0</v>
      </c>
      <c r="AP508">
        <v>0</v>
      </c>
      <c r="AQ508">
        <v>0</v>
      </c>
      <c r="AR508">
        <v>0</v>
      </c>
      <c r="AS508">
        <v>0</v>
      </c>
      <c r="AT508">
        <v>0</v>
      </c>
      <c r="AU508">
        <v>0</v>
      </c>
      <c r="AV508">
        <v>0</v>
      </c>
      <c r="AW508">
        <v>0</v>
      </c>
      <c r="AX508">
        <v>0</v>
      </c>
      <c r="AY508">
        <v>0</v>
      </c>
      <c r="AZ508">
        <v>1</v>
      </c>
      <c r="BA508">
        <v>1</v>
      </c>
      <c r="BB508">
        <v>0</v>
      </c>
      <c r="BC508">
        <v>0</v>
      </c>
      <c r="BD508">
        <v>1</v>
      </c>
      <c r="BE508">
        <v>0</v>
      </c>
      <c r="BF508">
        <v>1</v>
      </c>
      <c r="BG508">
        <v>0</v>
      </c>
      <c r="BH508">
        <v>0</v>
      </c>
      <c r="BI508">
        <v>0</v>
      </c>
      <c r="BJ508">
        <v>1</v>
      </c>
      <c r="BK508">
        <v>0</v>
      </c>
      <c r="BL508">
        <v>0</v>
      </c>
      <c r="BM508">
        <v>0</v>
      </c>
      <c r="BN508">
        <v>1</v>
      </c>
      <c r="BO508">
        <v>0</v>
      </c>
      <c r="BP508">
        <v>0</v>
      </c>
      <c r="BQ508">
        <v>0</v>
      </c>
      <c r="BR508">
        <v>1</v>
      </c>
      <c r="BS508">
        <v>0</v>
      </c>
      <c r="BT508" s="10">
        <v>0</v>
      </c>
      <c r="BU508">
        <v>-4.2648743800000002</v>
      </c>
      <c r="BV508">
        <v>0.17994256</v>
      </c>
      <c r="BW508">
        <v>2.5512239999999999E-2</v>
      </c>
      <c r="BX508">
        <v>1.7140852600000001</v>
      </c>
      <c r="BY508">
        <v>1.2451467300000001</v>
      </c>
      <c r="BZ508">
        <v>4.38303536</v>
      </c>
      <c r="CA508">
        <v>1.0542348399999999</v>
      </c>
      <c r="CB508">
        <v>2.36271349</v>
      </c>
      <c r="CC508">
        <v>0</v>
      </c>
      <c r="CD508">
        <v>1.26633956</v>
      </c>
      <c r="CE508">
        <v>1.2966537600000001</v>
      </c>
      <c r="CF508">
        <v>-0.34830556000000001</v>
      </c>
      <c r="CG508">
        <v>0.60595251999999999</v>
      </c>
      <c r="CH508">
        <v>-0.27080598</v>
      </c>
      <c r="CI508">
        <v>0.69837139000000004</v>
      </c>
      <c r="CJ508">
        <v>2.3914729999999999E-2</v>
      </c>
      <c r="CK508">
        <v>-0.35324707</v>
      </c>
      <c r="CL508">
        <v>-4.8291489999999999E-2</v>
      </c>
      <c r="CM508">
        <v>0.58076517999999999</v>
      </c>
      <c r="CN508">
        <v>0.72541518999999999</v>
      </c>
      <c r="CO508">
        <v>-0.20022939000000001</v>
      </c>
      <c r="CP508">
        <v>-0.43475793000000001</v>
      </c>
      <c r="CQ508">
        <v>0.34422587999999998</v>
      </c>
      <c r="CR508">
        <v>-0.48495226000000002</v>
      </c>
      <c r="CS508">
        <v>0.18250256000000001</v>
      </c>
      <c r="CT508">
        <v>-0.16623276000000001</v>
      </c>
      <c r="CU508">
        <v>-9.4743999999999995E-2</v>
      </c>
      <c r="CV508">
        <v>-1.1689752</v>
      </c>
      <c r="CW508">
        <v>-0.52188942000000005</v>
      </c>
      <c r="CX508">
        <v>0.65815442999999996</v>
      </c>
      <c r="CY508">
        <v>9.3649330000000003E-2</v>
      </c>
      <c r="CZ508">
        <v>-0.16819777</v>
      </c>
      <c r="DA508">
        <v>-0.25450494000000001</v>
      </c>
      <c r="DB508">
        <v>0.25513289</v>
      </c>
      <c r="DC508">
        <v>2.5920289999999999E-2</v>
      </c>
      <c r="DD508">
        <v>-2.5292350000000002E-2</v>
      </c>
      <c r="DE508">
        <v>0.26950531</v>
      </c>
      <c r="DF508">
        <v>-0.26887736000000001</v>
      </c>
      <c r="DG508">
        <v>0.1029841</v>
      </c>
      <c r="DH508">
        <v>-0.10235616</v>
      </c>
      <c r="DI508">
        <v>-0.19042195000000001</v>
      </c>
      <c r="DJ508">
        <v>7.7531719999999998E-2</v>
      </c>
      <c r="DK508">
        <v>-0.19522661999999999</v>
      </c>
      <c r="DL508">
        <v>-0.13095082</v>
      </c>
      <c r="DM508">
        <v>-6.0513240000000003E-2</v>
      </c>
      <c r="DN508">
        <v>0.50020885000000004</v>
      </c>
      <c r="DO508">
        <v>0.35778246000000002</v>
      </c>
      <c r="DP508">
        <v>-0.64273818000000005</v>
      </c>
      <c r="DQ508">
        <v>0.94671483000000001</v>
      </c>
      <c r="DR508">
        <v>-0.66113116000000005</v>
      </c>
      <c r="DS508">
        <v>7.7932630000000003E-2</v>
      </c>
      <c r="DT508">
        <v>-0.79014932000000004</v>
      </c>
      <c r="DU508">
        <v>1.3610861400000001</v>
      </c>
      <c r="DV508" s="10">
        <v>-0.64824150000000003</v>
      </c>
      <c r="DW508" s="8" t="s">
        <v>2744</v>
      </c>
      <c r="DX508" t="s">
        <v>2745</v>
      </c>
      <c r="DY508" s="10" t="s">
        <v>1410</v>
      </c>
      <c r="DZ508" s="20">
        <v>36383</v>
      </c>
      <c r="EA508" s="21">
        <v>37435</v>
      </c>
      <c r="EB508" t="s">
        <v>2746</v>
      </c>
      <c r="EC508" s="22">
        <v>44898</v>
      </c>
      <c r="ED508" t="b">
        <f t="shared" si="22"/>
        <v>1</v>
      </c>
    </row>
    <row r="509" spans="1:134" x14ac:dyDescent="0.2">
      <c r="A509" s="8" t="s">
        <v>2747</v>
      </c>
      <c r="B509" s="8" t="s">
        <v>127</v>
      </c>
      <c r="C509" s="8" t="s">
        <v>188</v>
      </c>
      <c r="D509" s="2">
        <v>5104018788</v>
      </c>
      <c r="E509" s="4">
        <v>0.39794754790148301</v>
      </c>
      <c r="F509" s="28" t="b">
        <v>0</v>
      </c>
      <c r="G509" s="29">
        <f t="shared" si="23"/>
        <v>0.98642197733890935</v>
      </c>
      <c r="H509" s="5" t="b">
        <f t="shared" si="21"/>
        <v>1</v>
      </c>
      <c r="I509" s="8">
        <v>38</v>
      </c>
      <c r="J509">
        <v>2</v>
      </c>
      <c r="K509">
        <v>27</v>
      </c>
      <c r="L509">
        <v>660</v>
      </c>
      <c r="M509">
        <v>9</v>
      </c>
      <c r="N509">
        <v>4</v>
      </c>
      <c r="O509">
        <v>60.307107284074903</v>
      </c>
      <c r="P509">
        <v>1</v>
      </c>
      <c r="Q509">
        <v>5</v>
      </c>
      <c r="R509">
        <v>4</v>
      </c>
      <c r="S509" s="10">
        <v>74.900000000000006</v>
      </c>
      <c r="T509" s="8">
        <v>-1.4316177855911101</v>
      </c>
      <c r="U509">
        <v>1.0203643463482399</v>
      </c>
      <c r="V509">
        <v>2.2610839381047498E-3</v>
      </c>
      <c r="W509">
        <v>-0.97725533309873402</v>
      </c>
      <c r="X509">
        <v>1.2997579909472201</v>
      </c>
      <c r="Y509">
        <v>0.68524713920936597</v>
      </c>
      <c r="Z509">
        <v>0.33836473628137598</v>
      </c>
      <c r="AA509">
        <v>-1.4107302381286499</v>
      </c>
      <c r="AB509">
        <v>1.4079858992310099</v>
      </c>
      <c r="AC509">
        <v>0.71996333890972197</v>
      </c>
      <c r="AD509" s="10">
        <v>4.3693547176684999E-2</v>
      </c>
      <c r="AE509" s="8">
        <v>0</v>
      </c>
      <c r="AF509">
        <v>0</v>
      </c>
      <c r="AG509">
        <v>0</v>
      </c>
      <c r="AH509">
        <v>0</v>
      </c>
      <c r="AI509">
        <v>0</v>
      </c>
      <c r="AJ509">
        <v>0</v>
      </c>
      <c r="AK509">
        <v>0</v>
      </c>
      <c r="AL509">
        <v>0</v>
      </c>
      <c r="AM509">
        <v>0</v>
      </c>
      <c r="AN509">
        <v>0</v>
      </c>
      <c r="AO509">
        <v>0</v>
      </c>
      <c r="AP509">
        <v>0</v>
      </c>
      <c r="AQ509">
        <v>0</v>
      </c>
      <c r="AR509">
        <v>0</v>
      </c>
      <c r="AS509">
        <v>0</v>
      </c>
      <c r="AT509">
        <v>0</v>
      </c>
      <c r="AU509">
        <v>0</v>
      </c>
      <c r="AV509">
        <v>1</v>
      </c>
      <c r="AW509">
        <v>0</v>
      </c>
      <c r="AX509">
        <v>0</v>
      </c>
      <c r="AY509">
        <v>1</v>
      </c>
      <c r="AZ509">
        <v>0</v>
      </c>
      <c r="BA509">
        <v>0</v>
      </c>
      <c r="BB509">
        <v>1</v>
      </c>
      <c r="BC509">
        <v>0</v>
      </c>
      <c r="BD509">
        <v>1</v>
      </c>
      <c r="BE509">
        <v>0</v>
      </c>
      <c r="BF509">
        <v>1</v>
      </c>
      <c r="BG509">
        <v>0</v>
      </c>
      <c r="BH509">
        <v>0</v>
      </c>
      <c r="BI509">
        <v>0</v>
      </c>
      <c r="BJ509">
        <v>0</v>
      </c>
      <c r="BK509">
        <v>0</v>
      </c>
      <c r="BL509">
        <v>1</v>
      </c>
      <c r="BM509">
        <v>1</v>
      </c>
      <c r="BN509">
        <v>0</v>
      </c>
      <c r="BO509">
        <v>0</v>
      </c>
      <c r="BP509">
        <v>0</v>
      </c>
      <c r="BQ509">
        <v>0</v>
      </c>
      <c r="BR509">
        <v>1</v>
      </c>
      <c r="BS509">
        <v>0</v>
      </c>
      <c r="BT509" s="10">
        <v>0</v>
      </c>
      <c r="BU509">
        <v>-4.2648743800000002</v>
      </c>
      <c r="BV509">
        <v>0.17994256</v>
      </c>
      <c r="BW509">
        <v>2.5512239999999999E-2</v>
      </c>
      <c r="BX509">
        <v>1.7140852600000001</v>
      </c>
      <c r="BY509">
        <v>1.2451467300000001</v>
      </c>
      <c r="BZ509">
        <v>4.38303536</v>
      </c>
      <c r="CA509">
        <v>1.0542348399999999</v>
      </c>
      <c r="CB509">
        <v>2.36271349</v>
      </c>
      <c r="CC509">
        <v>0</v>
      </c>
      <c r="CD509">
        <v>1.26633956</v>
      </c>
      <c r="CE509">
        <v>1.2966537600000001</v>
      </c>
      <c r="CF509">
        <v>-0.34830556000000001</v>
      </c>
      <c r="CG509">
        <v>0.60595251999999999</v>
      </c>
      <c r="CH509">
        <v>-0.27080598</v>
      </c>
      <c r="CI509">
        <v>0.69837139000000004</v>
      </c>
      <c r="CJ509">
        <v>2.3914729999999999E-2</v>
      </c>
      <c r="CK509">
        <v>-0.35324707</v>
      </c>
      <c r="CL509">
        <v>-4.8291489999999999E-2</v>
      </c>
      <c r="CM509">
        <v>0.58076517999999999</v>
      </c>
      <c r="CN509">
        <v>0.72541518999999999</v>
      </c>
      <c r="CO509">
        <v>-0.20022939000000001</v>
      </c>
      <c r="CP509">
        <v>-0.43475793000000001</v>
      </c>
      <c r="CQ509">
        <v>0.34422587999999998</v>
      </c>
      <c r="CR509">
        <v>-0.48495226000000002</v>
      </c>
      <c r="CS509">
        <v>0.18250256000000001</v>
      </c>
      <c r="CT509">
        <v>-0.16623276000000001</v>
      </c>
      <c r="CU509">
        <v>-9.4743999999999995E-2</v>
      </c>
      <c r="CV509">
        <v>-1.1689752</v>
      </c>
      <c r="CW509">
        <v>-0.52188942000000005</v>
      </c>
      <c r="CX509">
        <v>0.65815442999999996</v>
      </c>
      <c r="CY509">
        <v>9.3649330000000003E-2</v>
      </c>
      <c r="CZ509">
        <v>-0.16819777</v>
      </c>
      <c r="DA509">
        <v>-0.25450494000000001</v>
      </c>
      <c r="DB509">
        <v>0.25513289</v>
      </c>
      <c r="DC509">
        <v>2.5920289999999999E-2</v>
      </c>
      <c r="DD509">
        <v>-2.5292350000000002E-2</v>
      </c>
      <c r="DE509">
        <v>0.26950531</v>
      </c>
      <c r="DF509">
        <v>-0.26887736000000001</v>
      </c>
      <c r="DG509">
        <v>0.1029841</v>
      </c>
      <c r="DH509">
        <v>-0.10235616</v>
      </c>
      <c r="DI509">
        <v>-0.19042195000000001</v>
      </c>
      <c r="DJ509">
        <v>7.7531719999999998E-2</v>
      </c>
      <c r="DK509">
        <v>-0.19522661999999999</v>
      </c>
      <c r="DL509">
        <v>-0.13095082</v>
      </c>
      <c r="DM509">
        <v>-6.0513240000000003E-2</v>
      </c>
      <c r="DN509">
        <v>0.50020885000000004</v>
      </c>
      <c r="DO509">
        <v>0.35778246000000002</v>
      </c>
      <c r="DP509">
        <v>-0.64273818000000005</v>
      </c>
      <c r="DQ509">
        <v>0.94671483000000001</v>
      </c>
      <c r="DR509">
        <v>-0.66113116000000005</v>
      </c>
      <c r="DS509">
        <v>7.7932630000000003E-2</v>
      </c>
      <c r="DT509">
        <v>-0.79014932000000004</v>
      </c>
      <c r="DU509">
        <v>1.3610861400000001</v>
      </c>
      <c r="DV509" s="10">
        <v>-0.64824150000000003</v>
      </c>
      <c r="DW509" s="8" t="s">
        <v>2748</v>
      </c>
      <c r="DX509" t="s">
        <v>2749</v>
      </c>
      <c r="DY509" s="10" t="s">
        <v>663</v>
      </c>
      <c r="DZ509" s="20">
        <v>37662</v>
      </c>
      <c r="EA509" s="21">
        <v>38926</v>
      </c>
      <c r="EB509" t="s">
        <v>2750</v>
      </c>
      <c r="EC509" s="22">
        <v>44288</v>
      </c>
      <c r="ED509" t="b">
        <f t="shared" si="22"/>
        <v>0</v>
      </c>
    </row>
    <row r="510" spans="1:134" x14ac:dyDescent="0.2">
      <c r="A510" s="8" t="s">
        <v>2751</v>
      </c>
      <c r="B510" s="8" t="s">
        <v>127</v>
      </c>
      <c r="C510" s="8" t="s">
        <v>181</v>
      </c>
      <c r="D510" s="2" t="s">
        <v>2752</v>
      </c>
      <c r="E510" s="4">
        <v>0.285778638459043</v>
      </c>
      <c r="F510" s="28" t="b">
        <v>0</v>
      </c>
      <c r="G510" s="29">
        <f t="shared" si="23"/>
        <v>8.5853819349847968E-2</v>
      </c>
      <c r="H510" s="5" t="b">
        <f t="shared" si="21"/>
        <v>0</v>
      </c>
      <c r="I510" s="8">
        <v>62</v>
      </c>
      <c r="J510">
        <v>2</v>
      </c>
      <c r="K510">
        <v>17</v>
      </c>
      <c r="L510">
        <v>1085</v>
      </c>
      <c r="M510">
        <v>10</v>
      </c>
      <c r="N510">
        <v>2</v>
      </c>
      <c r="O510">
        <v>50.389319229521497</v>
      </c>
      <c r="P510">
        <v>3</v>
      </c>
      <c r="Q510">
        <v>3</v>
      </c>
      <c r="R510">
        <v>2</v>
      </c>
      <c r="S510" s="10">
        <v>72.900000000000006</v>
      </c>
      <c r="T510" s="8">
        <v>0.82289841219016902</v>
      </c>
      <c r="U510">
        <v>1.0203643463482399</v>
      </c>
      <c r="V510">
        <v>-1.2897868806933099</v>
      </c>
      <c r="W510">
        <v>-0.48181093450041701</v>
      </c>
      <c r="X510">
        <v>1.61793620170542</v>
      </c>
      <c r="Y510">
        <v>-0.70788554533318204</v>
      </c>
      <c r="Z510">
        <v>-2.9132479858825899E-3</v>
      </c>
      <c r="AA510">
        <v>8.8725172209350497E-3</v>
      </c>
      <c r="AB510">
        <v>-4.5418899975194001E-2</v>
      </c>
      <c r="AC510">
        <v>-0.68484317603607703</v>
      </c>
      <c r="AD510" s="10">
        <v>-0.38784765950662198</v>
      </c>
      <c r="AE510" s="8">
        <v>0</v>
      </c>
      <c r="AF510">
        <v>0</v>
      </c>
      <c r="AG510">
        <v>0</v>
      </c>
      <c r="AH510">
        <v>0</v>
      </c>
      <c r="AI510">
        <v>1</v>
      </c>
      <c r="AJ510">
        <v>0</v>
      </c>
      <c r="AK510">
        <v>0</v>
      </c>
      <c r="AL510">
        <v>0</v>
      </c>
      <c r="AM510">
        <v>0</v>
      </c>
      <c r="AN510">
        <v>0</v>
      </c>
      <c r="AO510">
        <v>0</v>
      </c>
      <c r="AP510">
        <v>0</v>
      </c>
      <c r="AQ510">
        <v>0</v>
      </c>
      <c r="AR510">
        <v>0</v>
      </c>
      <c r="AS510">
        <v>0</v>
      </c>
      <c r="AT510">
        <v>0</v>
      </c>
      <c r="AU510">
        <v>0</v>
      </c>
      <c r="AV510">
        <v>0</v>
      </c>
      <c r="AW510">
        <v>0</v>
      </c>
      <c r="AX510">
        <v>0</v>
      </c>
      <c r="AY510">
        <v>1</v>
      </c>
      <c r="AZ510">
        <v>0</v>
      </c>
      <c r="BA510">
        <v>1</v>
      </c>
      <c r="BB510">
        <v>0</v>
      </c>
      <c r="BC510">
        <v>0</v>
      </c>
      <c r="BD510">
        <v>1</v>
      </c>
      <c r="BE510">
        <v>0</v>
      </c>
      <c r="BF510">
        <v>1</v>
      </c>
      <c r="BG510">
        <v>0</v>
      </c>
      <c r="BH510">
        <v>0</v>
      </c>
      <c r="BI510">
        <v>1</v>
      </c>
      <c r="BJ510">
        <v>0</v>
      </c>
      <c r="BK510">
        <v>0</v>
      </c>
      <c r="BL510">
        <v>0</v>
      </c>
      <c r="BM510">
        <v>0</v>
      </c>
      <c r="BN510">
        <v>0</v>
      </c>
      <c r="BO510">
        <v>1</v>
      </c>
      <c r="BP510">
        <v>0</v>
      </c>
      <c r="BQ510">
        <v>0</v>
      </c>
      <c r="BR510">
        <v>1</v>
      </c>
      <c r="BS510">
        <v>0</v>
      </c>
      <c r="BT510" s="10">
        <v>0</v>
      </c>
      <c r="BU510">
        <v>-4.2648743800000002</v>
      </c>
      <c r="BV510">
        <v>0.17994256</v>
      </c>
      <c r="BW510">
        <v>2.5512239999999999E-2</v>
      </c>
      <c r="BX510">
        <v>1.7140852600000001</v>
      </c>
      <c r="BY510">
        <v>1.2451467300000001</v>
      </c>
      <c r="BZ510">
        <v>4.38303536</v>
      </c>
      <c r="CA510">
        <v>1.0542348399999999</v>
      </c>
      <c r="CB510">
        <v>2.36271349</v>
      </c>
      <c r="CC510">
        <v>0</v>
      </c>
      <c r="CD510">
        <v>1.26633956</v>
      </c>
      <c r="CE510">
        <v>1.2966537600000001</v>
      </c>
      <c r="CF510">
        <v>-0.34830556000000001</v>
      </c>
      <c r="CG510">
        <v>0.60595251999999999</v>
      </c>
      <c r="CH510">
        <v>-0.27080598</v>
      </c>
      <c r="CI510">
        <v>0.69837139000000004</v>
      </c>
      <c r="CJ510">
        <v>2.3914729999999999E-2</v>
      </c>
      <c r="CK510">
        <v>-0.35324707</v>
      </c>
      <c r="CL510">
        <v>-4.8291489999999999E-2</v>
      </c>
      <c r="CM510">
        <v>0.58076517999999999</v>
      </c>
      <c r="CN510">
        <v>0.72541518999999999</v>
      </c>
      <c r="CO510">
        <v>-0.20022939000000001</v>
      </c>
      <c r="CP510">
        <v>-0.43475793000000001</v>
      </c>
      <c r="CQ510">
        <v>0.34422587999999998</v>
      </c>
      <c r="CR510">
        <v>-0.48495226000000002</v>
      </c>
      <c r="CS510">
        <v>0.18250256000000001</v>
      </c>
      <c r="CT510">
        <v>-0.16623276000000001</v>
      </c>
      <c r="CU510">
        <v>-9.4743999999999995E-2</v>
      </c>
      <c r="CV510">
        <v>-1.1689752</v>
      </c>
      <c r="CW510">
        <v>-0.52188942000000005</v>
      </c>
      <c r="CX510">
        <v>0.65815442999999996</v>
      </c>
      <c r="CY510">
        <v>9.3649330000000003E-2</v>
      </c>
      <c r="CZ510">
        <v>-0.16819777</v>
      </c>
      <c r="DA510">
        <v>-0.25450494000000001</v>
      </c>
      <c r="DB510">
        <v>0.25513289</v>
      </c>
      <c r="DC510">
        <v>2.5920289999999999E-2</v>
      </c>
      <c r="DD510">
        <v>-2.5292350000000002E-2</v>
      </c>
      <c r="DE510">
        <v>0.26950531</v>
      </c>
      <c r="DF510">
        <v>-0.26887736000000001</v>
      </c>
      <c r="DG510">
        <v>0.1029841</v>
      </c>
      <c r="DH510">
        <v>-0.10235616</v>
      </c>
      <c r="DI510">
        <v>-0.19042195000000001</v>
      </c>
      <c r="DJ510">
        <v>7.7531719999999998E-2</v>
      </c>
      <c r="DK510">
        <v>-0.19522661999999999</v>
      </c>
      <c r="DL510">
        <v>-0.13095082</v>
      </c>
      <c r="DM510">
        <v>-6.0513240000000003E-2</v>
      </c>
      <c r="DN510">
        <v>0.50020885000000004</v>
      </c>
      <c r="DO510">
        <v>0.35778246000000002</v>
      </c>
      <c r="DP510">
        <v>-0.64273818000000005</v>
      </c>
      <c r="DQ510">
        <v>0.94671483000000001</v>
      </c>
      <c r="DR510">
        <v>-0.66113116000000005</v>
      </c>
      <c r="DS510">
        <v>7.7932630000000003E-2</v>
      </c>
      <c r="DT510">
        <v>-0.79014932000000004</v>
      </c>
      <c r="DU510">
        <v>1.3610861400000001</v>
      </c>
      <c r="DV510" s="10">
        <v>-0.64824150000000003</v>
      </c>
      <c r="DW510" s="8" t="s">
        <v>2753</v>
      </c>
      <c r="DX510" t="s">
        <v>2754</v>
      </c>
      <c r="DY510" s="10" t="s">
        <v>686</v>
      </c>
      <c r="DZ510" s="20">
        <v>36811</v>
      </c>
      <c r="EA510" s="21">
        <v>39513</v>
      </c>
      <c r="EB510" t="s">
        <v>2755</v>
      </c>
      <c r="EC510" s="22">
        <v>44058</v>
      </c>
      <c r="ED510" t="b">
        <f t="shared" si="22"/>
        <v>1</v>
      </c>
    </row>
    <row r="511" spans="1:134" x14ac:dyDescent="0.2">
      <c r="A511" s="8" t="s">
        <v>2756</v>
      </c>
      <c r="B511" s="8" t="s">
        <v>119</v>
      </c>
      <c r="C511" s="8" t="s">
        <v>275</v>
      </c>
      <c r="D511" s="2" t="s">
        <v>2757</v>
      </c>
      <c r="E511" s="4">
        <v>0.357447124245374</v>
      </c>
      <c r="F511" s="28" t="b">
        <v>0</v>
      </c>
      <c r="G511" s="29">
        <f t="shared" si="23"/>
        <v>0.43139440953287467</v>
      </c>
      <c r="H511" s="5" t="b">
        <f t="shared" si="21"/>
        <v>0</v>
      </c>
      <c r="I511" s="8">
        <v>42</v>
      </c>
      <c r="J511">
        <v>2</v>
      </c>
      <c r="K511">
        <v>20</v>
      </c>
      <c r="L511">
        <v>1002</v>
      </c>
      <c r="M511">
        <v>9</v>
      </c>
      <c r="N511">
        <v>5</v>
      </c>
      <c r="O511">
        <v>53.723562122687198</v>
      </c>
      <c r="P511">
        <v>2</v>
      </c>
      <c r="Q511">
        <v>3</v>
      </c>
      <c r="R511">
        <v>1</v>
      </c>
      <c r="S511" s="10">
        <v>77.8</v>
      </c>
      <c r="T511" s="8">
        <v>-1.0558650859609</v>
      </c>
      <c r="U511">
        <v>1.0203643463482399</v>
      </c>
      <c r="V511">
        <v>-0.90217249130388599</v>
      </c>
      <c r="W511">
        <v>-0.57856831116785301</v>
      </c>
      <c r="X511">
        <v>1.2997579909472201</v>
      </c>
      <c r="Y511">
        <v>1.38181348148064</v>
      </c>
      <c r="Z511">
        <v>0.11182036876191601</v>
      </c>
      <c r="AA511">
        <v>-0.70092886045385905</v>
      </c>
      <c r="AB511">
        <v>-4.5418899975194001E-2</v>
      </c>
      <c r="AC511">
        <v>-1.38724643350897</v>
      </c>
      <c r="AD511" s="10">
        <v>0.66942829686747896</v>
      </c>
      <c r="AE511" s="8">
        <v>0</v>
      </c>
      <c r="AF511">
        <v>0</v>
      </c>
      <c r="AG511">
        <v>0</v>
      </c>
      <c r="AH511">
        <v>0</v>
      </c>
      <c r="AI511">
        <v>0</v>
      </c>
      <c r="AJ511">
        <v>0</v>
      </c>
      <c r="AK511">
        <v>0</v>
      </c>
      <c r="AL511">
        <v>0</v>
      </c>
      <c r="AM511">
        <v>0</v>
      </c>
      <c r="AN511">
        <v>0</v>
      </c>
      <c r="AO511">
        <v>0</v>
      </c>
      <c r="AP511">
        <v>0</v>
      </c>
      <c r="AQ511">
        <v>0</v>
      </c>
      <c r="AR511">
        <v>0</v>
      </c>
      <c r="AS511">
        <v>0</v>
      </c>
      <c r="AT511">
        <v>0</v>
      </c>
      <c r="AU511">
        <v>0</v>
      </c>
      <c r="AV511">
        <v>1</v>
      </c>
      <c r="AW511">
        <v>0</v>
      </c>
      <c r="AX511">
        <v>0</v>
      </c>
      <c r="AY511">
        <v>0</v>
      </c>
      <c r="AZ511">
        <v>1</v>
      </c>
      <c r="BA511">
        <v>1</v>
      </c>
      <c r="BB511">
        <v>0</v>
      </c>
      <c r="BC511">
        <v>0</v>
      </c>
      <c r="BD511">
        <v>1</v>
      </c>
      <c r="BE511">
        <v>0</v>
      </c>
      <c r="BF511">
        <v>1</v>
      </c>
      <c r="BG511">
        <v>0</v>
      </c>
      <c r="BH511">
        <v>0</v>
      </c>
      <c r="BI511">
        <v>1</v>
      </c>
      <c r="BJ511">
        <v>0</v>
      </c>
      <c r="BK511">
        <v>0</v>
      </c>
      <c r="BL511">
        <v>0</v>
      </c>
      <c r="BM511">
        <v>0</v>
      </c>
      <c r="BN511">
        <v>1</v>
      </c>
      <c r="BO511">
        <v>0</v>
      </c>
      <c r="BP511">
        <v>0</v>
      </c>
      <c r="BQ511">
        <v>0</v>
      </c>
      <c r="BR511">
        <v>0</v>
      </c>
      <c r="BS511">
        <v>1</v>
      </c>
      <c r="BT511" s="10">
        <v>0</v>
      </c>
      <c r="BU511">
        <v>-4.2648743800000002</v>
      </c>
      <c r="BV511">
        <v>0.17994256</v>
      </c>
      <c r="BW511">
        <v>2.5512239999999999E-2</v>
      </c>
      <c r="BX511">
        <v>1.7140852600000001</v>
      </c>
      <c r="BY511">
        <v>1.2451467300000001</v>
      </c>
      <c r="BZ511">
        <v>4.38303536</v>
      </c>
      <c r="CA511">
        <v>1.0542348399999999</v>
      </c>
      <c r="CB511">
        <v>2.36271349</v>
      </c>
      <c r="CC511">
        <v>0</v>
      </c>
      <c r="CD511">
        <v>1.26633956</v>
      </c>
      <c r="CE511">
        <v>1.2966537600000001</v>
      </c>
      <c r="CF511">
        <v>-0.34830556000000001</v>
      </c>
      <c r="CG511">
        <v>0.60595251999999999</v>
      </c>
      <c r="CH511">
        <v>-0.27080598</v>
      </c>
      <c r="CI511">
        <v>0.69837139000000004</v>
      </c>
      <c r="CJ511">
        <v>2.3914729999999999E-2</v>
      </c>
      <c r="CK511">
        <v>-0.35324707</v>
      </c>
      <c r="CL511">
        <v>-4.8291489999999999E-2</v>
      </c>
      <c r="CM511">
        <v>0.58076517999999999</v>
      </c>
      <c r="CN511">
        <v>0.72541518999999999</v>
      </c>
      <c r="CO511">
        <v>-0.20022939000000001</v>
      </c>
      <c r="CP511">
        <v>-0.43475793000000001</v>
      </c>
      <c r="CQ511">
        <v>0.34422587999999998</v>
      </c>
      <c r="CR511">
        <v>-0.48495226000000002</v>
      </c>
      <c r="CS511">
        <v>0.18250256000000001</v>
      </c>
      <c r="CT511">
        <v>-0.16623276000000001</v>
      </c>
      <c r="CU511">
        <v>-9.4743999999999995E-2</v>
      </c>
      <c r="CV511">
        <v>-1.1689752</v>
      </c>
      <c r="CW511">
        <v>-0.52188942000000005</v>
      </c>
      <c r="CX511">
        <v>0.65815442999999996</v>
      </c>
      <c r="CY511">
        <v>9.3649330000000003E-2</v>
      </c>
      <c r="CZ511">
        <v>-0.16819777</v>
      </c>
      <c r="DA511">
        <v>-0.25450494000000001</v>
      </c>
      <c r="DB511">
        <v>0.25513289</v>
      </c>
      <c r="DC511">
        <v>2.5920289999999999E-2</v>
      </c>
      <c r="DD511">
        <v>-2.5292350000000002E-2</v>
      </c>
      <c r="DE511">
        <v>0.26950531</v>
      </c>
      <c r="DF511">
        <v>-0.26887736000000001</v>
      </c>
      <c r="DG511">
        <v>0.1029841</v>
      </c>
      <c r="DH511">
        <v>-0.10235616</v>
      </c>
      <c r="DI511">
        <v>-0.19042195000000001</v>
      </c>
      <c r="DJ511">
        <v>7.7531719999999998E-2</v>
      </c>
      <c r="DK511">
        <v>-0.19522661999999999</v>
      </c>
      <c r="DL511">
        <v>-0.13095082</v>
      </c>
      <c r="DM511">
        <v>-6.0513240000000003E-2</v>
      </c>
      <c r="DN511">
        <v>0.50020885000000004</v>
      </c>
      <c r="DO511">
        <v>0.35778246000000002</v>
      </c>
      <c r="DP511">
        <v>-0.64273818000000005</v>
      </c>
      <c r="DQ511">
        <v>0.94671483000000001</v>
      </c>
      <c r="DR511">
        <v>-0.66113116000000005</v>
      </c>
      <c r="DS511">
        <v>7.7932630000000003E-2</v>
      </c>
      <c r="DT511">
        <v>-0.79014932000000004</v>
      </c>
      <c r="DU511">
        <v>1.3610861400000001</v>
      </c>
      <c r="DV511" s="10">
        <v>-0.64824150000000003</v>
      </c>
      <c r="DW511" s="8" t="s">
        <v>2758</v>
      </c>
      <c r="DX511" t="s">
        <v>2759</v>
      </c>
      <c r="DY511" s="10" t="s">
        <v>396</v>
      </c>
      <c r="DZ511" s="20">
        <v>34624</v>
      </c>
      <c r="EA511" s="21">
        <v>34689</v>
      </c>
      <c r="EB511" t="s">
        <v>2760</v>
      </c>
      <c r="EC511" s="22">
        <v>44218</v>
      </c>
      <c r="ED511" t="b">
        <f t="shared" si="22"/>
        <v>1</v>
      </c>
    </row>
    <row r="512" spans="1:134" x14ac:dyDescent="0.2">
      <c r="A512" s="8" t="s">
        <v>2761</v>
      </c>
      <c r="B512" s="8" t="s">
        <v>168</v>
      </c>
      <c r="C512" s="8" t="s">
        <v>491</v>
      </c>
      <c r="D512" s="2" t="s">
        <v>2762</v>
      </c>
      <c r="E512" s="4">
        <v>0.41369740685875001</v>
      </c>
      <c r="F512" s="28" t="b">
        <v>0</v>
      </c>
      <c r="G512" s="29">
        <f t="shared" si="23"/>
        <v>3.6064199039786388E-2</v>
      </c>
      <c r="H512" s="5" t="b">
        <f t="shared" si="21"/>
        <v>0</v>
      </c>
      <c r="I512" s="8">
        <v>64</v>
      </c>
      <c r="J512">
        <v>4</v>
      </c>
      <c r="K512">
        <v>23</v>
      </c>
      <c r="L512">
        <v>1917</v>
      </c>
      <c r="M512">
        <v>7</v>
      </c>
      <c r="N512">
        <v>1</v>
      </c>
      <c r="O512">
        <v>42.682036762708698</v>
      </c>
      <c r="P512">
        <v>5</v>
      </c>
      <c r="Q512">
        <v>4</v>
      </c>
      <c r="R512">
        <v>2</v>
      </c>
      <c r="S512" s="10">
        <v>73.7</v>
      </c>
      <c r="T512" s="8">
        <v>1.0107747620052701</v>
      </c>
      <c r="U512">
        <v>3.04590151031497</v>
      </c>
      <c r="V512">
        <v>-0.51455810191446105</v>
      </c>
      <c r="W512">
        <v>0.48809433522617002</v>
      </c>
      <c r="X512">
        <v>0.66340156943083595</v>
      </c>
      <c r="Y512">
        <v>-1.4044518876044501</v>
      </c>
      <c r="Z512">
        <v>-0.26812619768635698</v>
      </c>
      <c r="AA512">
        <v>1.4284752725705201</v>
      </c>
      <c r="AB512">
        <v>0.68128349962791002</v>
      </c>
      <c r="AC512">
        <v>-0.68484317603607703</v>
      </c>
      <c r="AD512" s="10">
        <v>-0.21523117683330001</v>
      </c>
      <c r="AE512" s="8">
        <v>0</v>
      </c>
      <c r="AF512">
        <v>0</v>
      </c>
      <c r="AG512">
        <v>0</v>
      </c>
      <c r="AH512">
        <v>0</v>
      </c>
      <c r="AI512">
        <v>0</v>
      </c>
      <c r="AJ512">
        <v>0</v>
      </c>
      <c r="AK512">
        <v>0</v>
      </c>
      <c r="AL512">
        <v>0</v>
      </c>
      <c r="AM512">
        <v>0</v>
      </c>
      <c r="AN512">
        <v>0</v>
      </c>
      <c r="AO512">
        <v>0</v>
      </c>
      <c r="AP512">
        <v>0</v>
      </c>
      <c r="AQ512">
        <v>0</v>
      </c>
      <c r="AR512">
        <v>0</v>
      </c>
      <c r="AS512">
        <v>0</v>
      </c>
      <c r="AT512">
        <v>0</v>
      </c>
      <c r="AU512">
        <v>0</v>
      </c>
      <c r="AV512">
        <v>1</v>
      </c>
      <c r="AW512">
        <v>0</v>
      </c>
      <c r="AX512">
        <v>0</v>
      </c>
      <c r="AY512">
        <v>0</v>
      </c>
      <c r="AZ512">
        <v>1</v>
      </c>
      <c r="BA512">
        <v>1</v>
      </c>
      <c r="BB512">
        <v>0</v>
      </c>
      <c r="BC512">
        <v>0</v>
      </c>
      <c r="BD512">
        <v>1</v>
      </c>
      <c r="BE512">
        <v>1</v>
      </c>
      <c r="BF512">
        <v>0</v>
      </c>
      <c r="BG512">
        <v>1</v>
      </c>
      <c r="BH512">
        <v>0</v>
      </c>
      <c r="BI512">
        <v>0</v>
      </c>
      <c r="BJ512">
        <v>0</v>
      </c>
      <c r="BK512">
        <v>0</v>
      </c>
      <c r="BL512">
        <v>0</v>
      </c>
      <c r="BM512">
        <v>1</v>
      </c>
      <c r="BN512">
        <v>0</v>
      </c>
      <c r="BO512">
        <v>0</v>
      </c>
      <c r="BP512">
        <v>0</v>
      </c>
      <c r="BQ512">
        <v>0</v>
      </c>
      <c r="BR512">
        <v>1</v>
      </c>
      <c r="BS512">
        <v>0</v>
      </c>
      <c r="BT512" s="10">
        <v>0</v>
      </c>
      <c r="BU512">
        <v>-4.2648743800000002</v>
      </c>
      <c r="BV512">
        <v>0.17994256</v>
      </c>
      <c r="BW512">
        <v>2.5512239999999999E-2</v>
      </c>
      <c r="BX512">
        <v>1.7140852600000001</v>
      </c>
      <c r="BY512">
        <v>1.2451467300000001</v>
      </c>
      <c r="BZ512">
        <v>4.38303536</v>
      </c>
      <c r="CA512">
        <v>1.0542348399999999</v>
      </c>
      <c r="CB512">
        <v>2.36271349</v>
      </c>
      <c r="CC512">
        <v>0</v>
      </c>
      <c r="CD512">
        <v>1.26633956</v>
      </c>
      <c r="CE512">
        <v>1.2966537600000001</v>
      </c>
      <c r="CF512">
        <v>-0.34830556000000001</v>
      </c>
      <c r="CG512">
        <v>0.60595251999999999</v>
      </c>
      <c r="CH512">
        <v>-0.27080598</v>
      </c>
      <c r="CI512">
        <v>0.69837139000000004</v>
      </c>
      <c r="CJ512">
        <v>2.3914729999999999E-2</v>
      </c>
      <c r="CK512">
        <v>-0.35324707</v>
      </c>
      <c r="CL512">
        <v>-4.8291489999999999E-2</v>
      </c>
      <c r="CM512">
        <v>0.58076517999999999</v>
      </c>
      <c r="CN512">
        <v>0.72541518999999999</v>
      </c>
      <c r="CO512">
        <v>-0.20022939000000001</v>
      </c>
      <c r="CP512">
        <v>-0.43475793000000001</v>
      </c>
      <c r="CQ512">
        <v>0.34422587999999998</v>
      </c>
      <c r="CR512">
        <v>-0.48495226000000002</v>
      </c>
      <c r="CS512">
        <v>0.18250256000000001</v>
      </c>
      <c r="CT512">
        <v>-0.16623276000000001</v>
      </c>
      <c r="CU512">
        <v>-9.4743999999999995E-2</v>
      </c>
      <c r="CV512">
        <v>-1.1689752</v>
      </c>
      <c r="CW512">
        <v>-0.52188942000000005</v>
      </c>
      <c r="CX512">
        <v>0.65815442999999996</v>
      </c>
      <c r="CY512">
        <v>9.3649330000000003E-2</v>
      </c>
      <c r="CZ512">
        <v>-0.16819777</v>
      </c>
      <c r="DA512">
        <v>-0.25450494000000001</v>
      </c>
      <c r="DB512">
        <v>0.25513289</v>
      </c>
      <c r="DC512">
        <v>2.5920289999999999E-2</v>
      </c>
      <c r="DD512">
        <v>-2.5292350000000002E-2</v>
      </c>
      <c r="DE512">
        <v>0.26950531</v>
      </c>
      <c r="DF512">
        <v>-0.26887736000000001</v>
      </c>
      <c r="DG512">
        <v>0.1029841</v>
      </c>
      <c r="DH512">
        <v>-0.10235616</v>
      </c>
      <c r="DI512">
        <v>-0.19042195000000001</v>
      </c>
      <c r="DJ512">
        <v>7.7531719999999998E-2</v>
      </c>
      <c r="DK512">
        <v>-0.19522661999999999</v>
      </c>
      <c r="DL512">
        <v>-0.13095082</v>
      </c>
      <c r="DM512">
        <v>-6.0513240000000003E-2</v>
      </c>
      <c r="DN512">
        <v>0.50020885000000004</v>
      </c>
      <c r="DO512">
        <v>0.35778246000000002</v>
      </c>
      <c r="DP512">
        <v>-0.64273818000000005</v>
      </c>
      <c r="DQ512">
        <v>0.94671483000000001</v>
      </c>
      <c r="DR512">
        <v>-0.66113116000000005</v>
      </c>
      <c r="DS512">
        <v>7.7932630000000003E-2</v>
      </c>
      <c r="DT512">
        <v>-0.79014932000000004</v>
      </c>
      <c r="DU512">
        <v>1.3610861400000001</v>
      </c>
      <c r="DV512" s="10">
        <v>-0.64824150000000003</v>
      </c>
      <c r="DW512" s="8" t="s">
        <v>2763</v>
      </c>
      <c r="DX512" t="s">
        <v>2764</v>
      </c>
      <c r="DY512" s="10" t="s">
        <v>279</v>
      </c>
      <c r="DZ512" s="20">
        <v>35284</v>
      </c>
      <c r="EA512" s="21">
        <v>39188</v>
      </c>
      <c r="EB512" t="s">
        <v>2765</v>
      </c>
      <c r="EC512" s="22">
        <v>44494</v>
      </c>
      <c r="ED512" t="b">
        <f t="shared" si="22"/>
        <v>1</v>
      </c>
    </row>
    <row r="513" spans="1:134" x14ac:dyDescent="0.2">
      <c r="A513" s="8" t="s">
        <v>2766</v>
      </c>
      <c r="B513" s="8" t="s">
        <v>127</v>
      </c>
      <c r="C513" s="8" t="s">
        <v>363</v>
      </c>
      <c r="D513" s="2" t="s">
        <v>2767</v>
      </c>
      <c r="E513" s="4">
        <v>0.43186944117297299</v>
      </c>
      <c r="F513" s="28" t="b">
        <v>0</v>
      </c>
      <c r="G513" s="29">
        <f t="shared" si="23"/>
        <v>0.88835032528662672</v>
      </c>
      <c r="H513" s="5" t="b">
        <f t="shared" si="21"/>
        <v>1</v>
      </c>
      <c r="I513" s="8">
        <v>54</v>
      </c>
      <c r="J513">
        <v>1</v>
      </c>
      <c r="K513">
        <v>39</v>
      </c>
      <c r="L513">
        <v>1879</v>
      </c>
      <c r="M513">
        <v>8</v>
      </c>
      <c r="N513">
        <v>4</v>
      </c>
      <c r="O513">
        <v>8.4347205864865291</v>
      </c>
      <c r="P513">
        <v>2</v>
      </c>
      <c r="Q513">
        <v>5</v>
      </c>
      <c r="R513">
        <v>2</v>
      </c>
      <c r="S513" s="10">
        <v>77.599999999999994</v>
      </c>
      <c r="T513" s="8">
        <v>7.1393012929740499E-2</v>
      </c>
      <c r="U513">
        <v>7.5957643648752104E-3</v>
      </c>
      <c r="V513">
        <v>1.5527186414958001</v>
      </c>
      <c r="W513">
        <v>0.44379577723385</v>
      </c>
      <c r="X513">
        <v>0.98157978018903103</v>
      </c>
      <c r="Y513">
        <v>0.68524713920936597</v>
      </c>
      <c r="Z513">
        <v>-1.44660016455223</v>
      </c>
      <c r="AA513">
        <v>-0.70092886045385905</v>
      </c>
      <c r="AB513">
        <v>1.4079858992310099</v>
      </c>
      <c r="AC513">
        <v>-0.68484317603607703</v>
      </c>
      <c r="AD513" s="10">
        <v>0.62627417619914705</v>
      </c>
      <c r="AE513" s="8">
        <v>0</v>
      </c>
      <c r="AF513">
        <v>0</v>
      </c>
      <c r="AG513">
        <v>0</v>
      </c>
      <c r="AH513">
        <v>0</v>
      </c>
      <c r="AI513">
        <v>0</v>
      </c>
      <c r="AJ513">
        <v>0</v>
      </c>
      <c r="AK513">
        <v>0</v>
      </c>
      <c r="AL513">
        <v>0</v>
      </c>
      <c r="AM513">
        <v>0</v>
      </c>
      <c r="AN513">
        <v>0</v>
      </c>
      <c r="AO513">
        <v>0</v>
      </c>
      <c r="AP513">
        <v>0</v>
      </c>
      <c r="AQ513">
        <v>0</v>
      </c>
      <c r="AR513">
        <v>0</v>
      </c>
      <c r="AS513">
        <v>0</v>
      </c>
      <c r="AT513">
        <v>0</v>
      </c>
      <c r="AU513">
        <v>0</v>
      </c>
      <c r="AV513">
        <v>0</v>
      </c>
      <c r="AW513">
        <v>1</v>
      </c>
      <c r="AX513">
        <v>0</v>
      </c>
      <c r="AY513">
        <v>1</v>
      </c>
      <c r="AZ513">
        <v>0</v>
      </c>
      <c r="BA513">
        <v>1</v>
      </c>
      <c r="BB513">
        <v>0</v>
      </c>
      <c r="BC513">
        <v>1</v>
      </c>
      <c r="BD513">
        <v>0</v>
      </c>
      <c r="BE513">
        <v>0</v>
      </c>
      <c r="BF513">
        <v>1</v>
      </c>
      <c r="BG513">
        <v>0</v>
      </c>
      <c r="BH513">
        <v>1</v>
      </c>
      <c r="BI513">
        <v>0</v>
      </c>
      <c r="BJ513">
        <v>0</v>
      </c>
      <c r="BK513">
        <v>0</v>
      </c>
      <c r="BL513">
        <v>0</v>
      </c>
      <c r="BM513">
        <v>0</v>
      </c>
      <c r="BN513">
        <v>1</v>
      </c>
      <c r="BO513">
        <v>0</v>
      </c>
      <c r="BP513">
        <v>0</v>
      </c>
      <c r="BQ513">
        <v>0</v>
      </c>
      <c r="BR513">
        <v>0</v>
      </c>
      <c r="BS513">
        <v>1</v>
      </c>
      <c r="BT513" s="10">
        <v>0</v>
      </c>
      <c r="BU513">
        <v>-4.2648743800000002</v>
      </c>
      <c r="BV513">
        <v>0.17994256</v>
      </c>
      <c r="BW513">
        <v>2.5512239999999999E-2</v>
      </c>
      <c r="BX513">
        <v>1.7140852600000001</v>
      </c>
      <c r="BY513">
        <v>1.2451467300000001</v>
      </c>
      <c r="BZ513">
        <v>4.38303536</v>
      </c>
      <c r="CA513">
        <v>1.0542348399999999</v>
      </c>
      <c r="CB513">
        <v>2.36271349</v>
      </c>
      <c r="CC513">
        <v>0</v>
      </c>
      <c r="CD513">
        <v>1.26633956</v>
      </c>
      <c r="CE513">
        <v>1.2966537600000001</v>
      </c>
      <c r="CF513">
        <v>-0.34830556000000001</v>
      </c>
      <c r="CG513">
        <v>0.60595251999999999</v>
      </c>
      <c r="CH513">
        <v>-0.27080598</v>
      </c>
      <c r="CI513">
        <v>0.69837139000000004</v>
      </c>
      <c r="CJ513">
        <v>2.3914729999999999E-2</v>
      </c>
      <c r="CK513">
        <v>-0.35324707</v>
      </c>
      <c r="CL513">
        <v>-4.8291489999999999E-2</v>
      </c>
      <c r="CM513">
        <v>0.58076517999999999</v>
      </c>
      <c r="CN513">
        <v>0.72541518999999999</v>
      </c>
      <c r="CO513">
        <v>-0.20022939000000001</v>
      </c>
      <c r="CP513">
        <v>-0.43475793000000001</v>
      </c>
      <c r="CQ513">
        <v>0.34422587999999998</v>
      </c>
      <c r="CR513">
        <v>-0.48495226000000002</v>
      </c>
      <c r="CS513">
        <v>0.18250256000000001</v>
      </c>
      <c r="CT513">
        <v>-0.16623276000000001</v>
      </c>
      <c r="CU513">
        <v>-9.4743999999999995E-2</v>
      </c>
      <c r="CV513">
        <v>-1.1689752</v>
      </c>
      <c r="CW513">
        <v>-0.52188942000000005</v>
      </c>
      <c r="CX513">
        <v>0.65815442999999996</v>
      </c>
      <c r="CY513">
        <v>9.3649330000000003E-2</v>
      </c>
      <c r="CZ513">
        <v>-0.16819777</v>
      </c>
      <c r="DA513">
        <v>-0.25450494000000001</v>
      </c>
      <c r="DB513">
        <v>0.25513289</v>
      </c>
      <c r="DC513">
        <v>2.5920289999999999E-2</v>
      </c>
      <c r="DD513">
        <v>-2.5292350000000002E-2</v>
      </c>
      <c r="DE513">
        <v>0.26950531</v>
      </c>
      <c r="DF513">
        <v>-0.26887736000000001</v>
      </c>
      <c r="DG513">
        <v>0.1029841</v>
      </c>
      <c r="DH513">
        <v>-0.10235616</v>
      </c>
      <c r="DI513">
        <v>-0.19042195000000001</v>
      </c>
      <c r="DJ513">
        <v>7.7531719999999998E-2</v>
      </c>
      <c r="DK513">
        <v>-0.19522661999999999</v>
      </c>
      <c r="DL513">
        <v>-0.13095082</v>
      </c>
      <c r="DM513">
        <v>-6.0513240000000003E-2</v>
      </c>
      <c r="DN513">
        <v>0.50020885000000004</v>
      </c>
      <c r="DO513">
        <v>0.35778246000000002</v>
      </c>
      <c r="DP513">
        <v>-0.64273818000000005</v>
      </c>
      <c r="DQ513">
        <v>0.94671483000000001</v>
      </c>
      <c r="DR513">
        <v>-0.66113116000000005</v>
      </c>
      <c r="DS513">
        <v>7.7932630000000003E-2</v>
      </c>
      <c r="DT513">
        <v>-0.79014932000000004</v>
      </c>
      <c r="DU513">
        <v>1.3610861400000001</v>
      </c>
      <c r="DV513" s="10">
        <v>-0.64824150000000003</v>
      </c>
      <c r="DW513" s="8" t="s">
        <v>2768</v>
      </c>
      <c r="DX513" t="s">
        <v>2769</v>
      </c>
      <c r="DY513" s="10" t="s">
        <v>800</v>
      </c>
      <c r="DZ513" s="20">
        <v>34662</v>
      </c>
      <c r="EA513" s="21">
        <v>37420</v>
      </c>
      <c r="EB513" t="s">
        <v>2770</v>
      </c>
      <c r="EC513" s="22">
        <v>44879</v>
      </c>
      <c r="ED513" t="b">
        <f t="shared" si="22"/>
        <v>0</v>
      </c>
    </row>
    <row r="514" spans="1:134" x14ac:dyDescent="0.2">
      <c r="A514" s="8" t="s">
        <v>2771</v>
      </c>
      <c r="B514" s="8" t="s">
        <v>119</v>
      </c>
      <c r="C514" s="8" t="s">
        <v>161</v>
      </c>
      <c r="D514" s="2" t="s">
        <v>2772</v>
      </c>
      <c r="E514" s="4">
        <v>0.53718385371359001</v>
      </c>
      <c r="F514" s="28" t="b">
        <v>0</v>
      </c>
      <c r="G514" s="29">
        <f t="shared" si="23"/>
        <v>3.0643913694273044E-7</v>
      </c>
      <c r="H514" s="5" t="b">
        <f t="shared" si="21"/>
        <v>0</v>
      </c>
      <c r="I514" s="8">
        <v>41</v>
      </c>
      <c r="J514">
        <v>2</v>
      </c>
      <c r="K514">
        <v>17</v>
      </c>
      <c r="L514">
        <v>1519</v>
      </c>
      <c r="M514">
        <v>0</v>
      </c>
      <c r="N514">
        <v>3</v>
      </c>
      <c r="O514">
        <v>36.091926856795098</v>
      </c>
      <c r="P514">
        <v>1</v>
      </c>
      <c r="Q514">
        <v>1</v>
      </c>
      <c r="R514">
        <v>4</v>
      </c>
      <c r="S514" s="10">
        <v>70.7</v>
      </c>
      <c r="T514" s="8">
        <v>-1.1498032608684501</v>
      </c>
      <c r="U514">
        <v>1.0203643463482399</v>
      </c>
      <c r="V514">
        <v>-1.2897868806933099</v>
      </c>
      <c r="W514">
        <v>2.4125227832922602E-2</v>
      </c>
      <c r="X514">
        <v>-1.5638459058765199</v>
      </c>
      <c r="Y514">
        <v>-1.13192030619081E-2</v>
      </c>
      <c r="Z514">
        <v>-0.494896462630395</v>
      </c>
      <c r="AA514">
        <v>-1.4107302381286499</v>
      </c>
      <c r="AB514">
        <v>-1.4988236991813999</v>
      </c>
      <c r="AC514">
        <v>0.71996333890972197</v>
      </c>
      <c r="AD514" s="10">
        <v>-0.86254298685826103</v>
      </c>
      <c r="AE514" s="8">
        <v>0</v>
      </c>
      <c r="AF514">
        <v>0</v>
      </c>
      <c r="AG514">
        <v>0</v>
      </c>
      <c r="AH514">
        <v>0</v>
      </c>
      <c r="AI514">
        <v>0</v>
      </c>
      <c r="AJ514">
        <v>0</v>
      </c>
      <c r="AK514">
        <v>0</v>
      </c>
      <c r="AL514">
        <v>0</v>
      </c>
      <c r="AM514">
        <v>0</v>
      </c>
      <c r="AN514">
        <v>0</v>
      </c>
      <c r="AO514">
        <v>0</v>
      </c>
      <c r="AP514">
        <v>0</v>
      </c>
      <c r="AQ514">
        <v>0</v>
      </c>
      <c r="AR514">
        <v>0</v>
      </c>
      <c r="AS514">
        <v>0</v>
      </c>
      <c r="AT514">
        <v>0</v>
      </c>
      <c r="AU514">
        <v>0</v>
      </c>
      <c r="AV514">
        <v>1</v>
      </c>
      <c r="AW514">
        <v>0</v>
      </c>
      <c r="AX514">
        <v>0</v>
      </c>
      <c r="AY514">
        <v>0</v>
      </c>
      <c r="AZ514">
        <v>1</v>
      </c>
      <c r="BA514">
        <v>1</v>
      </c>
      <c r="BB514">
        <v>0</v>
      </c>
      <c r="BC514">
        <v>1</v>
      </c>
      <c r="BD514">
        <v>0</v>
      </c>
      <c r="BE514">
        <v>0</v>
      </c>
      <c r="BF514">
        <v>1</v>
      </c>
      <c r="BG514">
        <v>0</v>
      </c>
      <c r="BH514">
        <v>0</v>
      </c>
      <c r="BI514">
        <v>1</v>
      </c>
      <c r="BJ514">
        <v>0</v>
      </c>
      <c r="BK514">
        <v>0</v>
      </c>
      <c r="BL514">
        <v>0</v>
      </c>
      <c r="BM514">
        <v>0</v>
      </c>
      <c r="BN514">
        <v>0</v>
      </c>
      <c r="BO514">
        <v>0</v>
      </c>
      <c r="BP514">
        <v>1</v>
      </c>
      <c r="BQ514">
        <v>1</v>
      </c>
      <c r="BR514">
        <v>0</v>
      </c>
      <c r="BS514">
        <v>0</v>
      </c>
      <c r="BT514" s="10">
        <v>0</v>
      </c>
      <c r="BU514">
        <v>-4.2648743800000002</v>
      </c>
      <c r="BV514">
        <v>0.17994256</v>
      </c>
      <c r="BW514">
        <v>2.5512239999999999E-2</v>
      </c>
      <c r="BX514">
        <v>1.7140852600000001</v>
      </c>
      <c r="BY514">
        <v>1.2451467300000001</v>
      </c>
      <c r="BZ514">
        <v>4.38303536</v>
      </c>
      <c r="CA514">
        <v>1.0542348399999999</v>
      </c>
      <c r="CB514">
        <v>2.36271349</v>
      </c>
      <c r="CC514">
        <v>0</v>
      </c>
      <c r="CD514">
        <v>1.26633956</v>
      </c>
      <c r="CE514">
        <v>1.2966537600000001</v>
      </c>
      <c r="CF514">
        <v>-0.34830556000000001</v>
      </c>
      <c r="CG514">
        <v>0.60595251999999999</v>
      </c>
      <c r="CH514">
        <v>-0.27080598</v>
      </c>
      <c r="CI514">
        <v>0.69837139000000004</v>
      </c>
      <c r="CJ514">
        <v>2.3914729999999999E-2</v>
      </c>
      <c r="CK514">
        <v>-0.35324707</v>
      </c>
      <c r="CL514">
        <v>-4.8291489999999999E-2</v>
      </c>
      <c r="CM514">
        <v>0.58076517999999999</v>
      </c>
      <c r="CN514">
        <v>0.72541518999999999</v>
      </c>
      <c r="CO514">
        <v>-0.20022939000000001</v>
      </c>
      <c r="CP514">
        <v>-0.43475793000000001</v>
      </c>
      <c r="CQ514">
        <v>0.34422587999999998</v>
      </c>
      <c r="CR514">
        <v>-0.48495226000000002</v>
      </c>
      <c r="CS514">
        <v>0.18250256000000001</v>
      </c>
      <c r="CT514">
        <v>-0.16623276000000001</v>
      </c>
      <c r="CU514">
        <v>-9.4743999999999995E-2</v>
      </c>
      <c r="CV514">
        <v>-1.1689752</v>
      </c>
      <c r="CW514">
        <v>-0.52188942000000005</v>
      </c>
      <c r="CX514">
        <v>0.65815442999999996</v>
      </c>
      <c r="CY514">
        <v>9.3649330000000003E-2</v>
      </c>
      <c r="CZ514">
        <v>-0.16819777</v>
      </c>
      <c r="DA514">
        <v>-0.25450494000000001</v>
      </c>
      <c r="DB514">
        <v>0.25513289</v>
      </c>
      <c r="DC514">
        <v>2.5920289999999999E-2</v>
      </c>
      <c r="DD514">
        <v>-2.5292350000000002E-2</v>
      </c>
      <c r="DE514">
        <v>0.26950531</v>
      </c>
      <c r="DF514">
        <v>-0.26887736000000001</v>
      </c>
      <c r="DG514">
        <v>0.1029841</v>
      </c>
      <c r="DH514">
        <v>-0.10235616</v>
      </c>
      <c r="DI514">
        <v>-0.19042195000000001</v>
      </c>
      <c r="DJ514">
        <v>7.7531719999999998E-2</v>
      </c>
      <c r="DK514">
        <v>-0.19522661999999999</v>
      </c>
      <c r="DL514">
        <v>-0.13095082</v>
      </c>
      <c r="DM514">
        <v>-6.0513240000000003E-2</v>
      </c>
      <c r="DN514">
        <v>0.50020885000000004</v>
      </c>
      <c r="DO514">
        <v>0.35778246000000002</v>
      </c>
      <c r="DP514">
        <v>-0.64273818000000005</v>
      </c>
      <c r="DQ514">
        <v>0.94671483000000001</v>
      </c>
      <c r="DR514">
        <v>-0.66113116000000005</v>
      </c>
      <c r="DS514">
        <v>7.7932630000000003E-2</v>
      </c>
      <c r="DT514">
        <v>-0.79014932000000004</v>
      </c>
      <c r="DU514">
        <v>1.3610861400000001</v>
      </c>
      <c r="DV514" s="10">
        <v>-0.64824150000000003</v>
      </c>
      <c r="DW514" s="8" t="s">
        <v>2773</v>
      </c>
      <c r="DX514" t="s">
        <v>2774</v>
      </c>
      <c r="DY514" s="10" t="s">
        <v>448</v>
      </c>
      <c r="DZ514" s="20">
        <v>37784</v>
      </c>
      <c r="EA514" s="21">
        <v>39913</v>
      </c>
      <c r="EB514" t="s">
        <v>2775</v>
      </c>
      <c r="EC514" s="22">
        <v>43774</v>
      </c>
      <c r="ED514" t="b">
        <f t="shared" si="22"/>
        <v>1</v>
      </c>
    </row>
    <row r="515" spans="1:134" x14ac:dyDescent="0.2">
      <c r="A515" s="8" t="s">
        <v>2776</v>
      </c>
      <c r="B515" s="8" t="s">
        <v>119</v>
      </c>
      <c r="C515" s="8" t="s">
        <v>128</v>
      </c>
      <c r="D515" s="2" t="s">
        <v>2777</v>
      </c>
      <c r="E515" s="4">
        <v>0.49458865544052</v>
      </c>
      <c r="F515" s="28" t="b">
        <v>0</v>
      </c>
      <c r="G515" s="29">
        <f t="shared" si="23"/>
        <v>9.2398748130232966E-2</v>
      </c>
      <c r="H515" s="5" t="b">
        <f t="shared" ref="H515:H578" si="24">IF(G515&gt;threshold,TRUE,FALSE)</f>
        <v>0</v>
      </c>
      <c r="I515" s="8">
        <v>68</v>
      </c>
      <c r="J515">
        <v>0</v>
      </c>
      <c r="K515">
        <v>21</v>
      </c>
      <c r="L515">
        <v>2020</v>
      </c>
      <c r="M515">
        <v>6</v>
      </c>
      <c r="N515">
        <v>2</v>
      </c>
      <c r="O515">
        <v>89.794327720259901</v>
      </c>
      <c r="P515">
        <v>4</v>
      </c>
      <c r="Q515">
        <v>2</v>
      </c>
      <c r="R515">
        <v>4</v>
      </c>
      <c r="S515" s="10">
        <v>76.099999999999994</v>
      </c>
      <c r="T515" s="8">
        <v>1.3865274616354899</v>
      </c>
      <c r="U515">
        <v>-1.00517281761849</v>
      </c>
      <c r="V515">
        <v>-0.77296769484074401</v>
      </c>
      <c r="W515">
        <v>0.60816674241587998</v>
      </c>
      <c r="X515">
        <v>0.34522335867264098</v>
      </c>
      <c r="Y515">
        <v>-0.70788554533318204</v>
      </c>
      <c r="Z515">
        <v>1.3530404983314901</v>
      </c>
      <c r="AA515">
        <v>0.71867389489572897</v>
      </c>
      <c r="AB515">
        <v>-0.772121299578298</v>
      </c>
      <c r="AC515">
        <v>0.71996333890972197</v>
      </c>
      <c r="AD515" s="10">
        <v>0.30261827118666701</v>
      </c>
      <c r="AE515" s="8">
        <v>0</v>
      </c>
      <c r="AF515">
        <v>0</v>
      </c>
      <c r="AG515">
        <v>0</v>
      </c>
      <c r="AH515">
        <v>0</v>
      </c>
      <c r="AI515">
        <v>0</v>
      </c>
      <c r="AJ515">
        <v>0</v>
      </c>
      <c r="AK515">
        <v>0</v>
      </c>
      <c r="AL515">
        <v>0</v>
      </c>
      <c r="AM515">
        <v>0</v>
      </c>
      <c r="AN515">
        <v>0</v>
      </c>
      <c r="AO515">
        <v>0</v>
      </c>
      <c r="AP515">
        <v>0</v>
      </c>
      <c r="AQ515">
        <v>0</v>
      </c>
      <c r="AR515">
        <v>0</v>
      </c>
      <c r="AS515">
        <v>0</v>
      </c>
      <c r="AT515">
        <v>0</v>
      </c>
      <c r="AU515">
        <v>0</v>
      </c>
      <c r="AV515">
        <v>0</v>
      </c>
      <c r="AW515">
        <v>1</v>
      </c>
      <c r="AX515">
        <v>0</v>
      </c>
      <c r="AY515">
        <v>1</v>
      </c>
      <c r="AZ515">
        <v>0</v>
      </c>
      <c r="BA515">
        <v>0</v>
      </c>
      <c r="BB515">
        <v>1</v>
      </c>
      <c r="BC515">
        <v>0</v>
      </c>
      <c r="BD515">
        <v>1</v>
      </c>
      <c r="BE515">
        <v>0</v>
      </c>
      <c r="BF515">
        <v>1</v>
      </c>
      <c r="BG515">
        <v>0</v>
      </c>
      <c r="BH515">
        <v>0</v>
      </c>
      <c r="BI515">
        <v>0</v>
      </c>
      <c r="BJ515">
        <v>0</v>
      </c>
      <c r="BK515">
        <v>0</v>
      </c>
      <c r="BL515">
        <v>1</v>
      </c>
      <c r="BM515">
        <v>0</v>
      </c>
      <c r="BN515">
        <v>1</v>
      </c>
      <c r="BO515">
        <v>0</v>
      </c>
      <c r="BP515">
        <v>0</v>
      </c>
      <c r="BQ515">
        <v>0</v>
      </c>
      <c r="BR515">
        <v>1</v>
      </c>
      <c r="BS515">
        <v>0</v>
      </c>
      <c r="BT515" s="10">
        <v>0</v>
      </c>
      <c r="BU515">
        <v>-4.2648743800000002</v>
      </c>
      <c r="BV515">
        <v>0.17994256</v>
      </c>
      <c r="BW515">
        <v>2.5512239999999999E-2</v>
      </c>
      <c r="BX515">
        <v>1.7140852600000001</v>
      </c>
      <c r="BY515">
        <v>1.2451467300000001</v>
      </c>
      <c r="BZ515">
        <v>4.38303536</v>
      </c>
      <c r="CA515">
        <v>1.0542348399999999</v>
      </c>
      <c r="CB515">
        <v>2.36271349</v>
      </c>
      <c r="CC515">
        <v>0</v>
      </c>
      <c r="CD515">
        <v>1.26633956</v>
      </c>
      <c r="CE515">
        <v>1.2966537600000001</v>
      </c>
      <c r="CF515">
        <v>-0.34830556000000001</v>
      </c>
      <c r="CG515">
        <v>0.60595251999999999</v>
      </c>
      <c r="CH515">
        <v>-0.27080598</v>
      </c>
      <c r="CI515">
        <v>0.69837139000000004</v>
      </c>
      <c r="CJ515">
        <v>2.3914729999999999E-2</v>
      </c>
      <c r="CK515">
        <v>-0.35324707</v>
      </c>
      <c r="CL515">
        <v>-4.8291489999999999E-2</v>
      </c>
      <c r="CM515">
        <v>0.58076517999999999</v>
      </c>
      <c r="CN515">
        <v>0.72541518999999999</v>
      </c>
      <c r="CO515">
        <v>-0.20022939000000001</v>
      </c>
      <c r="CP515">
        <v>-0.43475793000000001</v>
      </c>
      <c r="CQ515">
        <v>0.34422587999999998</v>
      </c>
      <c r="CR515">
        <v>-0.48495226000000002</v>
      </c>
      <c r="CS515">
        <v>0.18250256000000001</v>
      </c>
      <c r="CT515">
        <v>-0.16623276000000001</v>
      </c>
      <c r="CU515">
        <v>-9.4743999999999995E-2</v>
      </c>
      <c r="CV515">
        <v>-1.1689752</v>
      </c>
      <c r="CW515">
        <v>-0.52188942000000005</v>
      </c>
      <c r="CX515">
        <v>0.65815442999999996</v>
      </c>
      <c r="CY515">
        <v>9.3649330000000003E-2</v>
      </c>
      <c r="CZ515">
        <v>-0.16819777</v>
      </c>
      <c r="DA515">
        <v>-0.25450494000000001</v>
      </c>
      <c r="DB515">
        <v>0.25513289</v>
      </c>
      <c r="DC515">
        <v>2.5920289999999999E-2</v>
      </c>
      <c r="DD515">
        <v>-2.5292350000000002E-2</v>
      </c>
      <c r="DE515">
        <v>0.26950531</v>
      </c>
      <c r="DF515">
        <v>-0.26887736000000001</v>
      </c>
      <c r="DG515">
        <v>0.1029841</v>
      </c>
      <c r="DH515">
        <v>-0.10235616</v>
      </c>
      <c r="DI515">
        <v>-0.19042195000000001</v>
      </c>
      <c r="DJ515">
        <v>7.7531719999999998E-2</v>
      </c>
      <c r="DK515">
        <v>-0.19522661999999999</v>
      </c>
      <c r="DL515">
        <v>-0.13095082</v>
      </c>
      <c r="DM515">
        <v>-6.0513240000000003E-2</v>
      </c>
      <c r="DN515">
        <v>0.50020885000000004</v>
      </c>
      <c r="DO515">
        <v>0.35778246000000002</v>
      </c>
      <c r="DP515">
        <v>-0.64273818000000005</v>
      </c>
      <c r="DQ515">
        <v>0.94671483000000001</v>
      </c>
      <c r="DR515">
        <v>-0.66113116000000005</v>
      </c>
      <c r="DS515">
        <v>7.7932630000000003E-2</v>
      </c>
      <c r="DT515">
        <v>-0.79014932000000004</v>
      </c>
      <c r="DU515">
        <v>1.3610861400000001</v>
      </c>
      <c r="DV515" s="10">
        <v>-0.64824150000000003</v>
      </c>
      <c r="DW515" s="8" t="s">
        <v>2778</v>
      </c>
      <c r="DX515" t="s">
        <v>2779</v>
      </c>
      <c r="DY515" s="10" t="s">
        <v>1447</v>
      </c>
      <c r="DZ515" s="20">
        <v>37363</v>
      </c>
      <c r="EA515" s="21">
        <v>39964</v>
      </c>
      <c r="EB515" t="s">
        <v>2780</v>
      </c>
      <c r="EC515" s="22">
        <v>44792</v>
      </c>
      <c r="ED515" t="b">
        <f t="shared" si="22"/>
        <v>1</v>
      </c>
    </row>
    <row r="516" spans="1:134" x14ac:dyDescent="0.2">
      <c r="A516" s="8" t="s">
        <v>2781</v>
      </c>
      <c r="B516" s="8" t="s">
        <v>119</v>
      </c>
      <c r="C516" s="8" t="s">
        <v>161</v>
      </c>
      <c r="D516" s="2">
        <v>2772575995</v>
      </c>
      <c r="E516" s="4">
        <v>0.59509461888537596</v>
      </c>
      <c r="F516" s="28" t="b">
        <v>0</v>
      </c>
      <c r="G516" s="29">
        <f t="shared" si="23"/>
        <v>4.6593978275489309E-5</v>
      </c>
      <c r="H516" s="5" t="b">
        <f t="shared" si="24"/>
        <v>0</v>
      </c>
      <c r="I516" s="8">
        <v>46</v>
      </c>
      <c r="J516">
        <v>0</v>
      </c>
      <c r="K516">
        <v>37</v>
      </c>
      <c r="L516">
        <v>2493</v>
      </c>
      <c r="M516">
        <v>1</v>
      </c>
      <c r="N516">
        <v>4</v>
      </c>
      <c r="O516">
        <v>6.7139761093547499</v>
      </c>
      <c r="P516">
        <v>3</v>
      </c>
      <c r="Q516">
        <v>4</v>
      </c>
      <c r="R516">
        <v>2</v>
      </c>
      <c r="S516" s="10">
        <v>66.3</v>
      </c>
      <c r="T516" s="8">
        <v>-0.68011238633068705</v>
      </c>
      <c r="U516">
        <v>-1.00517281761849</v>
      </c>
      <c r="V516">
        <v>1.2943090485695199</v>
      </c>
      <c r="W516">
        <v>1.1595672142676501</v>
      </c>
      <c r="X516">
        <v>-1.2456676951183301</v>
      </c>
      <c r="Y516">
        <v>0.68524713920936597</v>
      </c>
      <c r="Z516">
        <v>-1.5058121786993699</v>
      </c>
      <c r="AA516">
        <v>8.8725172209350497E-3</v>
      </c>
      <c r="AB516">
        <v>0.68128349962791002</v>
      </c>
      <c r="AC516">
        <v>-0.68484317603607703</v>
      </c>
      <c r="AD516" s="10">
        <v>-1.8119336415615299</v>
      </c>
      <c r="AE516" s="8">
        <v>0</v>
      </c>
      <c r="AF516">
        <v>0</v>
      </c>
      <c r="AG516">
        <v>0</v>
      </c>
      <c r="AH516">
        <v>0</v>
      </c>
      <c r="AI516">
        <v>0</v>
      </c>
      <c r="AJ516">
        <v>0</v>
      </c>
      <c r="AK516">
        <v>0</v>
      </c>
      <c r="AL516">
        <v>0</v>
      </c>
      <c r="AM516">
        <v>0</v>
      </c>
      <c r="AN516">
        <v>0</v>
      </c>
      <c r="AO516">
        <v>0</v>
      </c>
      <c r="AP516">
        <v>0</v>
      </c>
      <c r="AQ516">
        <v>0</v>
      </c>
      <c r="AR516">
        <v>1</v>
      </c>
      <c r="AS516">
        <v>0</v>
      </c>
      <c r="AT516">
        <v>0</v>
      </c>
      <c r="AU516">
        <v>0</v>
      </c>
      <c r="AV516">
        <v>0</v>
      </c>
      <c r="AW516">
        <v>0</v>
      </c>
      <c r="AX516">
        <v>0</v>
      </c>
      <c r="AY516">
        <v>1</v>
      </c>
      <c r="AZ516">
        <v>0</v>
      </c>
      <c r="BA516">
        <v>1</v>
      </c>
      <c r="BB516">
        <v>0</v>
      </c>
      <c r="BC516">
        <v>1</v>
      </c>
      <c r="BD516">
        <v>0</v>
      </c>
      <c r="BE516">
        <v>1</v>
      </c>
      <c r="BF516">
        <v>0</v>
      </c>
      <c r="BG516">
        <v>0</v>
      </c>
      <c r="BH516">
        <v>0</v>
      </c>
      <c r="BI516">
        <v>0</v>
      </c>
      <c r="BJ516">
        <v>0</v>
      </c>
      <c r="BK516">
        <v>1</v>
      </c>
      <c r="BL516">
        <v>0</v>
      </c>
      <c r="BM516">
        <v>0</v>
      </c>
      <c r="BN516">
        <v>0</v>
      </c>
      <c r="BO516">
        <v>0</v>
      </c>
      <c r="BP516">
        <v>1</v>
      </c>
      <c r="BQ516">
        <v>0</v>
      </c>
      <c r="BR516">
        <v>1</v>
      </c>
      <c r="BS516">
        <v>0</v>
      </c>
      <c r="BT516" s="10">
        <v>0</v>
      </c>
      <c r="BU516">
        <v>-4.2648743800000002</v>
      </c>
      <c r="BV516">
        <v>0.17994256</v>
      </c>
      <c r="BW516">
        <v>2.5512239999999999E-2</v>
      </c>
      <c r="BX516">
        <v>1.7140852600000001</v>
      </c>
      <c r="BY516">
        <v>1.2451467300000001</v>
      </c>
      <c r="BZ516">
        <v>4.38303536</v>
      </c>
      <c r="CA516">
        <v>1.0542348399999999</v>
      </c>
      <c r="CB516">
        <v>2.36271349</v>
      </c>
      <c r="CC516">
        <v>0</v>
      </c>
      <c r="CD516">
        <v>1.26633956</v>
      </c>
      <c r="CE516">
        <v>1.2966537600000001</v>
      </c>
      <c r="CF516">
        <v>-0.34830556000000001</v>
      </c>
      <c r="CG516">
        <v>0.60595251999999999</v>
      </c>
      <c r="CH516">
        <v>-0.27080598</v>
      </c>
      <c r="CI516">
        <v>0.69837139000000004</v>
      </c>
      <c r="CJ516">
        <v>2.3914729999999999E-2</v>
      </c>
      <c r="CK516">
        <v>-0.35324707</v>
      </c>
      <c r="CL516">
        <v>-4.8291489999999999E-2</v>
      </c>
      <c r="CM516">
        <v>0.58076517999999999</v>
      </c>
      <c r="CN516">
        <v>0.72541518999999999</v>
      </c>
      <c r="CO516">
        <v>-0.20022939000000001</v>
      </c>
      <c r="CP516">
        <v>-0.43475793000000001</v>
      </c>
      <c r="CQ516">
        <v>0.34422587999999998</v>
      </c>
      <c r="CR516">
        <v>-0.48495226000000002</v>
      </c>
      <c r="CS516">
        <v>0.18250256000000001</v>
      </c>
      <c r="CT516">
        <v>-0.16623276000000001</v>
      </c>
      <c r="CU516">
        <v>-9.4743999999999995E-2</v>
      </c>
      <c r="CV516">
        <v>-1.1689752</v>
      </c>
      <c r="CW516">
        <v>-0.52188942000000005</v>
      </c>
      <c r="CX516">
        <v>0.65815442999999996</v>
      </c>
      <c r="CY516">
        <v>9.3649330000000003E-2</v>
      </c>
      <c r="CZ516">
        <v>-0.16819777</v>
      </c>
      <c r="DA516">
        <v>-0.25450494000000001</v>
      </c>
      <c r="DB516">
        <v>0.25513289</v>
      </c>
      <c r="DC516">
        <v>2.5920289999999999E-2</v>
      </c>
      <c r="DD516">
        <v>-2.5292350000000002E-2</v>
      </c>
      <c r="DE516">
        <v>0.26950531</v>
      </c>
      <c r="DF516">
        <v>-0.26887736000000001</v>
      </c>
      <c r="DG516">
        <v>0.1029841</v>
      </c>
      <c r="DH516">
        <v>-0.10235616</v>
      </c>
      <c r="DI516">
        <v>-0.19042195000000001</v>
      </c>
      <c r="DJ516">
        <v>7.7531719999999998E-2</v>
      </c>
      <c r="DK516">
        <v>-0.19522661999999999</v>
      </c>
      <c r="DL516">
        <v>-0.13095082</v>
      </c>
      <c r="DM516">
        <v>-6.0513240000000003E-2</v>
      </c>
      <c r="DN516">
        <v>0.50020885000000004</v>
      </c>
      <c r="DO516">
        <v>0.35778246000000002</v>
      </c>
      <c r="DP516">
        <v>-0.64273818000000005</v>
      </c>
      <c r="DQ516">
        <v>0.94671483000000001</v>
      </c>
      <c r="DR516">
        <v>-0.66113116000000005</v>
      </c>
      <c r="DS516">
        <v>7.7932630000000003E-2</v>
      </c>
      <c r="DT516">
        <v>-0.79014932000000004</v>
      </c>
      <c r="DU516">
        <v>1.3610861400000001</v>
      </c>
      <c r="DV516" s="10">
        <v>-0.64824150000000003</v>
      </c>
      <c r="DW516" s="8" t="s">
        <v>2782</v>
      </c>
      <c r="DX516" t="s">
        <v>2783</v>
      </c>
      <c r="DY516" s="10" t="s">
        <v>1385</v>
      </c>
      <c r="DZ516" s="20">
        <v>35977</v>
      </c>
      <c r="EA516" s="21">
        <v>39550</v>
      </c>
      <c r="EB516" t="s">
        <v>2784</v>
      </c>
      <c r="EC516" s="22">
        <v>45009</v>
      </c>
      <c r="ED516" t="b">
        <f t="shared" ref="ED516:ED579" si="25">F516=H516</f>
        <v>1</v>
      </c>
    </row>
    <row r="517" spans="1:134" x14ac:dyDescent="0.2">
      <c r="A517" s="8" t="s">
        <v>2785</v>
      </c>
      <c r="B517" s="8" t="s">
        <v>168</v>
      </c>
      <c r="C517" s="8" t="s">
        <v>363</v>
      </c>
      <c r="D517" s="2" t="s">
        <v>2786</v>
      </c>
      <c r="E517" s="4">
        <v>0.55354824806129399</v>
      </c>
      <c r="F517" s="28" t="b">
        <v>0</v>
      </c>
      <c r="G517" s="29">
        <f t="shared" si="23"/>
        <v>4.0975232989316301E-6</v>
      </c>
      <c r="H517" s="5" t="b">
        <f t="shared" si="24"/>
        <v>0</v>
      </c>
      <c r="I517" s="8">
        <v>57</v>
      </c>
      <c r="J517">
        <v>2</v>
      </c>
      <c r="K517">
        <v>17</v>
      </c>
      <c r="L517">
        <v>2272</v>
      </c>
      <c r="M517">
        <v>1</v>
      </c>
      <c r="N517">
        <v>4</v>
      </c>
      <c r="O517">
        <v>29.2741240306473</v>
      </c>
      <c r="P517">
        <v>3</v>
      </c>
      <c r="Q517">
        <v>3</v>
      </c>
      <c r="R517">
        <v>2</v>
      </c>
      <c r="S517" s="10">
        <v>71</v>
      </c>
      <c r="T517" s="8">
        <v>0.35320753765240098</v>
      </c>
      <c r="U517">
        <v>1.0203643463482399</v>
      </c>
      <c r="V517">
        <v>-1.2897868806933099</v>
      </c>
      <c r="W517">
        <v>0.90193612699652903</v>
      </c>
      <c r="X517">
        <v>-1.2456676951183301</v>
      </c>
      <c r="Y517">
        <v>0.68524713920936597</v>
      </c>
      <c r="Z517">
        <v>-0.729501799308374</v>
      </c>
      <c r="AA517">
        <v>8.8725172209350497E-3</v>
      </c>
      <c r="AB517">
        <v>-4.5418899975194001E-2</v>
      </c>
      <c r="AC517">
        <v>-0.68484317603607703</v>
      </c>
      <c r="AD517" s="10">
        <v>-0.79781180585576505</v>
      </c>
      <c r="AE517" s="8">
        <v>0</v>
      </c>
      <c r="AF517">
        <v>0</v>
      </c>
      <c r="AG517">
        <v>0</v>
      </c>
      <c r="AH517">
        <v>0</v>
      </c>
      <c r="AI517">
        <v>0</v>
      </c>
      <c r="AJ517">
        <v>0</v>
      </c>
      <c r="AK517">
        <v>0</v>
      </c>
      <c r="AL517">
        <v>0</v>
      </c>
      <c r="AM517">
        <v>0</v>
      </c>
      <c r="AN517">
        <v>0</v>
      </c>
      <c r="AO517">
        <v>0</v>
      </c>
      <c r="AP517">
        <v>0</v>
      </c>
      <c r="AQ517">
        <v>0</v>
      </c>
      <c r="AR517">
        <v>0</v>
      </c>
      <c r="AS517">
        <v>1</v>
      </c>
      <c r="AT517">
        <v>0</v>
      </c>
      <c r="AU517">
        <v>0</v>
      </c>
      <c r="AV517">
        <v>0</v>
      </c>
      <c r="AW517">
        <v>0</v>
      </c>
      <c r="AX517">
        <v>0</v>
      </c>
      <c r="AY517">
        <v>0</v>
      </c>
      <c r="AZ517">
        <v>1</v>
      </c>
      <c r="BA517">
        <v>1</v>
      </c>
      <c r="BB517">
        <v>0</v>
      </c>
      <c r="BC517">
        <v>0</v>
      </c>
      <c r="BD517">
        <v>1</v>
      </c>
      <c r="BE517">
        <v>1</v>
      </c>
      <c r="BF517">
        <v>0</v>
      </c>
      <c r="BG517">
        <v>1</v>
      </c>
      <c r="BH517">
        <v>0</v>
      </c>
      <c r="BI517">
        <v>0</v>
      </c>
      <c r="BJ517">
        <v>0</v>
      </c>
      <c r="BK517">
        <v>0</v>
      </c>
      <c r="BL517">
        <v>0</v>
      </c>
      <c r="BM517">
        <v>0</v>
      </c>
      <c r="BN517">
        <v>0</v>
      </c>
      <c r="BO517">
        <v>1</v>
      </c>
      <c r="BP517">
        <v>0</v>
      </c>
      <c r="BQ517">
        <v>0</v>
      </c>
      <c r="BR517">
        <v>1</v>
      </c>
      <c r="BS517">
        <v>0</v>
      </c>
      <c r="BT517" s="10">
        <v>0</v>
      </c>
      <c r="BU517">
        <v>-4.2648743800000002</v>
      </c>
      <c r="BV517">
        <v>0.17994256</v>
      </c>
      <c r="BW517">
        <v>2.5512239999999999E-2</v>
      </c>
      <c r="BX517">
        <v>1.7140852600000001</v>
      </c>
      <c r="BY517">
        <v>1.2451467300000001</v>
      </c>
      <c r="BZ517">
        <v>4.38303536</v>
      </c>
      <c r="CA517">
        <v>1.0542348399999999</v>
      </c>
      <c r="CB517">
        <v>2.36271349</v>
      </c>
      <c r="CC517">
        <v>0</v>
      </c>
      <c r="CD517">
        <v>1.26633956</v>
      </c>
      <c r="CE517">
        <v>1.2966537600000001</v>
      </c>
      <c r="CF517">
        <v>-0.34830556000000001</v>
      </c>
      <c r="CG517">
        <v>0.60595251999999999</v>
      </c>
      <c r="CH517">
        <v>-0.27080598</v>
      </c>
      <c r="CI517">
        <v>0.69837139000000004</v>
      </c>
      <c r="CJ517">
        <v>2.3914729999999999E-2</v>
      </c>
      <c r="CK517">
        <v>-0.35324707</v>
      </c>
      <c r="CL517">
        <v>-4.8291489999999999E-2</v>
      </c>
      <c r="CM517">
        <v>0.58076517999999999</v>
      </c>
      <c r="CN517">
        <v>0.72541518999999999</v>
      </c>
      <c r="CO517">
        <v>-0.20022939000000001</v>
      </c>
      <c r="CP517">
        <v>-0.43475793000000001</v>
      </c>
      <c r="CQ517">
        <v>0.34422587999999998</v>
      </c>
      <c r="CR517">
        <v>-0.48495226000000002</v>
      </c>
      <c r="CS517">
        <v>0.18250256000000001</v>
      </c>
      <c r="CT517">
        <v>-0.16623276000000001</v>
      </c>
      <c r="CU517">
        <v>-9.4743999999999995E-2</v>
      </c>
      <c r="CV517">
        <v>-1.1689752</v>
      </c>
      <c r="CW517">
        <v>-0.52188942000000005</v>
      </c>
      <c r="CX517">
        <v>0.65815442999999996</v>
      </c>
      <c r="CY517">
        <v>9.3649330000000003E-2</v>
      </c>
      <c r="CZ517">
        <v>-0.16819777</v>
      </c>
      <c r="DA517">
        <v>-0.25450494000000001</v>
      </c>
      <c r="DB517">
        <v>0.25513289</v>
      </c>
      <c r="DC517">
        <v>2.5920289999999999E-2</v>
      </c>
      <c r="DD517">
        <v>-2.5292350000000002E-2</v>
      </c>
      <c r="DE517">
        <v>0.26950531</v>
      </c>
      <c r="DF517">
        <v>-0.26887736000000001</v>
      </c>
      <c r="DG517">
        <v>0.1029841</v>
      </c>
      <c r="DH517">
        <v>-0.10235616</v>
      </c>
      <c r="DI517">
        <v>-0.19042195000000001</v>
      </c>
      <c r="DJ517">
        <v>7.7531719999999998E-2</v>
      </c>
      <c r="DK517">
        <v>-0.19522661999999999</v>
      </c>
      <c r="DL517">
        <v>-0.13095082</v>
      </c>
      <c r="DM517">
        <v>-6.0513240000000003E-2</v>
      </c>
      <c r="DN517">
        <v>0.50020885000000004</v>
      </c>
      <c r="DO517">
        <v>0.35778246000000002</v>
      </c>
      <c r="DP517">
        <v>-0.64273818000000005</v>
      </c>
      <c r="DQ517">
        <v>0.94671483000000001</v>
      </c>
      <c r="DR517">
        <v>-0.66113116000000005</v>
      </c>
      <c r="DS517">
        <v>7.7932630000000003E-2</v>
      </c>
      <c r="DT517">
        <v>-0.79014932000000004</v>
      </c>
      <c r="DU517">
        <v>1.3610861400000001</v>
      </c>
      <c r="DV517" s="10">
        <v>-0.64824150000000003</v>
      </c>
      <c r="DW517" s="8" t="s">
        <v>2787</v>
      </c>
      <c r="DX517" t="s">
        <v>2788</v>
      </c>
      <c r="DY517" s="10" t="s">
        <v>832</v>
      </c>
      <c r="DZ517" s="20">
        <v>34874</v>
      </c>
      <c r="EA517" s="21">
        <v>38307</v>
      </c>
      <c r="EB517" t="s">
        <v>2789</v>
      </c>
      <c r="EC517" s="22">
        <v>44113</v>
      </c>
      <c r="ED517" t="b">
        <f t="shared" si="25"/>
        <v>1</v>
      </c>
    </row>
    <row r="518" spans="1:134" x14ac:dyDescent="0.2">
      <c r="A518" s="8" t="s">
        <v>2790</v>
      </c>
      <c r="B518" s="8" t="s">
        <v>168</v>
      </c>
      <c r="C518" s="8" t="s">
        <v>399</v>
      </c>
      <c r="D518" s="2" t="s">
        <v>2791</v>
      </c>
      <c r="E518" s="4">
        <v>0.56925283604370103</v>
      </c>
      <c r="F518" s="28" t="b">
        <v>0</v>
      </c>
      <c r="G518" s="29">
        <f t="shared" ref="G518:G581" si="26">1/(1+EXP(-(SUMPRODUCT(T518:BT518,BV518:DV518)+BU518)))</f>
        <v>0.99194942581999324</v>
      </c>
      <c r="H518" s="5" t="b">
        <f t="shared" si="24"/>
        <v>1</v>
      </c>
      <c r="I518" s="8">
        <v>45</v>
      </c>
      <c r="J518">
        <v>1</v>
      </c>
      <c r="K518">
        <v>32</v>
      </c>
      <c r="L518">
        <v>2101</v>
      </c>
      <c r="M518">
        <v>7</v>
      </c>
      <c r="N518">
        <v>4</v>
      </c>
      <c r="O518">
        <v>99.626418021850398</v>
      </c>
      <c r="P518">
        <v>1</v>
      </c>
      <c r="Q518">
        <v>1</v>
      </c>
      <c r="R518">
        <v>5</v>
      </c>
      <c r="S518" s="10">
        <v>70.8</v>
      </c>
      <c r="T518" s="8">
        <v>-0.77405056123824101</v>
      </c>
      <c r="U518">
        <v>7.5957643648752104E-3</v>
      </c>
      <c r="V518">
        <v>0.64828506625381199</v>
      </c>
      <c r="W518">
        <v>0.70259261603108802</v>
      </c>
      <c r="X518">
        <v>0.66340156943083595</v>
      </c>
      <c r="Y518">
        <v>0.68524713920936597</v>
      </c>
      <c r="Z518">
        <v>1.69136956332093</v>
      </c>
      <c r="AA518">
        <v>-1.4107302381286499</v>
      </c>
      <c r="AB518">
        <v>-1.4988236991813999</v>
      </c>
      <c r="AC518">
        <v>1.42236659638262</v>
      </c>
      <c r="AD518" s="10">
        <v>-0.84096592652409696</v>
      </c>
      <c r="AE518" s="8">
        <v>0</v>
      </c>
      <c r="AF518">
        <v>0</v>
      </c>
      <c r="AG518">
        <v>0</v>
      </c>
      <c r="AH518">
        <v>0</v>
      </c>
      <c r="AI518">
        <v>0</v>
      </c>
      <c r="AJ518">
        <v>0</v>
      </c>
      <c r="AK518">
        <v>0</v>
      </c>
      <c r="AL518">
        <v>0</v>
      </c>
      <c r="AM518">
        <v>0</v>
      </c>
      <c r="AN518">
        <v>0</v>
      </c>
      <c r="AO518">
        <v>0</v>
      </c>
      <c r="AP518">
        <v>0</v>
      </c>
      <c r="AQ518">
        <v>0</v>
      </c>
      <c r="AR518">
        <v>0</v>
      </c>
      <c r="AS518">
        <v>0</v>
      </c>
      <c r="AT518">
        <v>0</v>
      </c>
      <c r="AU518">
        <v>1</v>
      </c>
      <c r="AV518">
        <v>0</v>
      </c>
      <c r="AW518">
        <v>0</v>
      </c>
      <c r="AX518">
        <v>0</v>
      </c>
      <c r="AY518">
        <v>0</v>
      </c>
      <c r="AZ518">
        <v>1</v>
      </c>
      <c r="BA518">
        <v>0</v>
      </c>
      <c r="BB518">
        <v>1</v>
      </c>
      <c r="BC518">
        <v>1</v>
      </c>
      <c r="BD518">
        <v>0</v>
      </c>
      <c r="BE518">
        <v>1</v>
      </c>
      <c r="BF518">
        <v>0</v>
      </c>
      <c r="BG518">
        <v>0</v>
      </c>
      <c r="BH518">
        <v>0</v>
      </c>
      <c r="BI518">
        <v>0</v>
      </c>
      <c r="BJ518">
        <v>1</v>
      </c>
      <c r="BK518">
        <v>0</v>
      </c>
      <c r="BL518">
        <v>0</v>
      </c>
      <c r="BM518">
        <v>0</v>
      </c>
      <c r="BN518">
        <v>0</v>
      </c>
      <c r="BO518">
        <v>0</v>
      </c>
      <c r="BP518">
        <v>1</v>
      </c>
      <c r="BQ518">
        <v>1</v>
      </c>
      <c r="BR518">
        <v>0</v>
      </c>
      <c r="BS518">
        <v>0</v>
      </c>
      <c r="BT518" s="10">
        <v>0</v>
      </c>
      <c r="BU518">
        <v>-4.2648743800000002</v>
      </c>
      <c r="BV518">
        <v>0.17994256</v>
      </c>
      <c r="BW518">
        <v>2.5512239999999999E-2</v>
      </c>
      <c r="BX518">
        <v>1.7140852600000001</v>
      </c>
      <c r="BY518">
        <v>1.2451467300000001</v>
      </c>
      <c r="BZ518">
        <v>4.38303536</v>
      </c>
      <c r="CA518">
        <v>1.0542348399999999</v>
      </c>
      <c r="CB518">
        <v>2.36271349</v>
      </c>
      <c r="CC518">
        <v>0</v>
      </c>
      <c r="CD518">
        <v>1.26633956</v>
      </c>
      <c r="CE518">
        <v>1.2966537600000001</v>
      </c>
      <c r="CF518">
        <v>-0.34830556000000001</v>
      </c>
      <c r="CG518">
        <v>0.60595251999999999</v>
      </c>
      <c r="CH518">
        <v>-0.27080598</v>
      </c>
      <c r="CI518">
        <v>0.69837139000000004</v>
      </c>
      <c r="CJ518">
        <v>2.3914729999999999E-2</v>
      </c>
      <c r="CK518">
        <v>-0.35324707</v>
      </c>
      <c r="CL518">
        <v>-4.8291489999999999E-2</v>
      </c>
      <c r="CM518">
        <v>0.58076517999999999</v>
      </c>
      <c r="CN518">
        <v>0.72541518999999999</v>
      </c>
      <c r="CO518">
        <v>-0.20022939000000001</v>
      </c>
      <c r="CP518">
        <v>-0.43475793000000001</v>
      </c>
      <c r="CQ518">
        <v>0.34422587999999998</v>
      </c>
      <c r="CR518">
        <v>-0.48495226000000002</v>
      </c>
      <c r="CS518">
        <v>0.18250256000000001</v>
      </c>
      <c r="CT518">
        <v>-0.16623276000000001</v>
      </c>
      <c r="CU518">
        <v>-9.4743999999999995E-2</v>
      </c>
      <c r="CV518">
        <v>-1.1689752</v>
      </c>
      <c r="CW518">
        <v>-0.52188942000000005</v>
      </c>
      <c r="CX518">
        <v>0.65815442999999996</v>
      </c>
      <c r="CY518">
        <v>9.3649330000000003E-2</v>
      </c>
      <c r="CZ518">
        <v>-0.16819777</v>
      </c>
      <c r="DA518">
        <v>-0.25450494000000001</v>
      </c>
      <c r="DB518">
        <v>0.25513289</v>
      </c>
      <c r="DC518">
        <v>2.5920289999999999E-2</v>
      </c>
      <c r="DD518">
        <v>-2.5292350000000002E-2</v>
      </c>
      <c r="DE518">
        <v>0.26950531</v>
      </c>
      <c r="DF518">
        <v>-0.26887736000000001</v>
      </c>
      <c r="DG518">
        <v>0.1029841</v>
      </c>
      <c r="DH518">
        <v>-0.10235616</v>
      </c>
      <c r="DI518">
        <v>-0.19042195000000001</v>
      </c>
      <c r="DJ518">
        <v>7.7531719999999998E-2</v>
      </c>
      <c r="DK518">
        <v>-0.19522661999999999</v>
      </c>
      <c r="DL518">
        <v>-0.13095082</v>
      </c>
      <c r="DM518">
        <v>-6.0513240000000003E-2</v>
      </c>
      <c r="DN518">
        <v>0.50020885000000004</v>
      </c>
      <c r="DO518">
        <v>0.35778246000000002</v>
      </c>
      <c r="DP518">
        <v>-0.64273818000000005</v>
      </c>
      <c r="DQ518">
        <v>0.94671483000000001</v>
      </c>
      <c r="DR518">
        <v>-0.66113116000000005</v>
      </c>
      <c r="DS518">
        <v>7.7932630000000003E-2</v>
      </c>
      <c r="DT518">
        <v>-0.79014932000000004</v>
      </c>
      <c r="DU518">
        <v>1.3610861400000001</v>
      </c>
      <c r="DV518" s="10">
        <v>-0.64824150000000003</v>
      </c>
      <c r="DW518" s="8" t="s">
        <v>2792</v>
      </c>
      <c r="DX518" t="s">
        <v>2793</v>
      </c>
      <c r="DY518" s="10" t="s">
        <v>1313</v>
      </c>
      <c r="DZ518" s="20">
        <v>34960</v>
      </c>
      <c r="EA518" s="21">
        <v>38168</v>
      </c>
      <c r="EB518" t="s">
        <v>2794</v>
      </c>
      <c r="EC518" s="22">
        <v>45185</v>
      </c>
      <c r="ED518" t="b">
        <f t="shared" si="25"/>
        <v>0</v>
      </c>
    </row>
    <row r="519" spans="1:134" x14ac:dyDescent="0.2">
      <c r="A519" s="8" t="s">
        <v>2795</v>
      </c>
      <c r="B519" s="8" t="s">
        <v>127</v>
      </c>
      <c r="C519" s="8" t="s">
        <v>181</v>
      </c>
      <c r="D519" s="2" t="s">
        <v>2796</v>
      </c>
      <c r="E519" s="4">
        <v>0.39274619753217999</v>
      </c>
      <c r="F519" s="28" t="b">
        <v>0</v>
      </c>
      <c r="G519" s="29">
        <f t="shared" si="26"/>
        <v>0.96368568226231155</v>
      </c>
      <c r="H519" s="5" t="b">
        <f t="shared" si="24"/>
        <v>1</v>
      </c>
      <c r="I519" s="8">
        <v>39</v>
      </c>
      <c r="J519">
        <v>0</v>
      </c>
      <c r="K519">
        <v>28</v>
      </c>
      <c r="L519">
        <v>3268</v>
      </c>
      <c r="M519">
        <v>9</v>
      </c>
      <c r="N519">
        <v>1</v>
      </c>
      <c r="O519">
        <v>78.039765432756695</v>
      </c>
      <c r="P519">
        <v>3</v>
      </c>
      <c r="Q519">
        <v>5</v>
      </c>
      <c r="R519">
        <v>1</v>
      </c>
      <c r="S519" s="10">
        <v>67.599999999999994</v>
      </c>
      <c r="T519" s="8">
        <v>-1.33767961068356</v>
      </c>
      <c r="U519">
        <v>-1.00517281761849</v>
      </c>
      <c r="V519">
        <v>0.13146588040124599</v>
      </c>
      <c r="W519">
        <v>2.06302464700576</v>
      </c>
      <c r="X519">
        <v>1.2997579909472201</v>
      </c>
      <c r="Y519">
        <v>-1.4044518876044501</v>
      </c>
      <c r="Z519">
        <v>0.94855783532668403</v>
      </c>
      <c r="AA519">
        <v>8.8725172209350497E-3</v>
      </c>
      <c r="AB519">
        <v>1.4079858992310099</v>
      </c>
      <c r="AC519">
        <v>-1.38724643350897</v>
      </c>
      <c r="AD519" s="10">
        <v>-1.5314318572173899</v>
      </c>
      <c r="AE519" s="8">
        <v>0</v>
      </c>
      <c r="AF519">
        <v>0</v>
      </c>
      <c r="AG519">
        <v>0</v>
      </c>
      <c r="AH519">
        <v>0</v>
      </c>
      <c r="AI519">
        <v>0</v>
      </c>
      <c r="AJ519">
        <v>0</v>
      </c>
      <c r="AK519">
        <v>0</v>
      </c>
      <c r="AL519">
        <v>0</v>
      </c>
      <c r="AM519">
        <v>1</v>
      </c>
      <c r="AN519">
        <v>0</v>
      </c>
      <c r="AO519">
        <v>0</v>
      </c>
      <c r="AP519">
        <v>0</v>
      </c>
      <c r="AQ519">
        <v>0</v>
      </c>
      <c r="AR519">
        <v>0</v>
      </c>
      <c r="AS519">
        <v>0</v>
      </c>
      <c r="AT519">
        <v>0</v>
      </c>
      <c r="AU519">
        <v>0</v>
      </c>
      <c r="AV519">
        <v>0</v>
      </c>
      <c r="AW519">
        <v>0</v>
      </c>
      <c r="AX519">
        <v>0</v>
      </c>
      <c r="AY519">
        <v>1</v>
      </c>
      <c r="AZ519">
        <v>0</v>
      </c>
      <c r="BA519">
        <v>0</v>
      </c>
      <c r="BB519">
        <v>1</v>
      </c>
      <c r="BC519">
        <v>1</v>
      </c>
      <c r="BD519">
        <v>0</v>
      </c>
      <c r="BE519">
        <v>0</v>
      </c>
      <c r="BF519">
        <v>1</v>
      </c>
      <c r="BG519">
        <v>0</v>
      </c>
      <c r="BH519">
        <v>0</v>
      </c>
      <c r="BI519">
        <v>1</v>
      </c>
      <c r="BJ519">
        <v>0</v>
      </c>
      <c r="BK519">
        <v>0</v>
      </c>
      <c r="BL519">
        <v>0</v>
      </c>
      <c r="BM519">
        <v>0</v>
      </c>
      <c r="BN519">
        <v>0</v>
      </c>
      <c r="BO519">
        <v>0</v>
      </c>
      <c r="BP519">
        <v>1</v>
      </c>
      <c r="BQ519">
        <v>0</v>
      </c>
      <c r="BR519">
        <v>1</v>
      </c>
      <c r="BS519">
        <v>0</v>
      </c>
      <c r="BT519" s="10">
        <v>0</v>
      </c>
      <c r="BU519">
        <v>-4.2648743800000002</v>
      </c>
      <c r="BV519">
        <v>0.17994256</v>
      </c>
      <c r="BW519">
        <v>2.5512239999999999E-2</v>
      </c>
      <c r="BX519">
        <v>1.7140852600000001</v>
      </c>
      <c r="BY519">
        <v>1.2451467300000001</v>
      </c>
      <c r="BZ519">
        <v>4.38303536</v>
      </c>
      <c r="CA519">
        <v>1.0542348399999999</v>
      </c>
      <c r="CB519">
        <v>2.36271349</v>
      </c>
      <c r="CC519">
        <v>0</v>
      </c>
      <c r="CD519">
        <v>1.26633956</v>
      </c>
      <c r="CE519">
        <v>1.2966537600000001</v>
      </c>
      <c r="CF519">
        <v>-0.34830556000000001</v>
      </c>
      <c r="CG519">
        <v>0.60595251999999999</v>
      </c>
      <c r="CH519">
        <v>-0.27080598</v>
      </c>
      <c r="CI519">
        <v>0.69837139000000004</v>
      </c>
      <c r="CJ519">
        <v>2.3914729999999999E-2</v>
      </c>
      <c r="CK519">
        <v>-0.35324707</v>
      </c>
      <c r="CL519">
        <v>-4.8291489999999999E-2</v>
      </c>
      <c r="CM519">
        <v>0.58076517999999999</v>
      </c>
      <c r="CN519">
        <v>0.72541518999999999</v>
      </c>
      <c r="CO519">
        <v>-0.20022939000000001</v>
      </c>
      <c r="CP519">
        <v>-0.43475793000000001</v>
      </c>
      <c r="CQ519">
        <v>0.34422587999999998</v>
      </c>
      <c r="CR519">
        <v>-0.48495226000000002</v>
      </c>
      <c r="CS519">
        <v>0.18250256000000001</v>
      </c>
      <c r="CT519">
        <v>-0.16623276000000001</v>
      </c>
      <c r="CU519">
        <v>-9.4743999999999995E-2</v>
      </c>
      <c r="CV519">
        <v>-1.1689752</v>
      </c>
      <c r="CW519">
        <v>-0.52188942000000005</v>
      </c>
      <c r="CX519">
        <v>0.65815442999999996</v>
      </c>
      <c r="CY519">
        <v>9.3649330000000003E-2</v>
      </c>
      <c r="CZ519">
        <v>-0.16819777</v>
      </c>
      <c r="DA519">
        <v>-0.25450494000000001</v>
      </c>
      <c r="DB519">
        <v>0.25513289</v>
      </c>
      <c r="DC519">
        <v>2.5920289999999999E-2</v>
      </c>
      <c r="DD519">
        <v>-2.5292350000000002E-2</v>
      </c>
      <c r="DE519">
        <v>0.26950531</v>
      </c>
      <c r="DF519">
        <v>-0.26887736000000001</v>
      </c>
      <c r="DG519">
        <v>0.1029841</v>
      </c>
      <c r="DH519">
        <v>-0.10235616</v>
      </c>
      <c r="DI519">
        <v>-0.19042195000000001</v>
      </c>
      <c r="DJ519">
        <v>7.7531719999999998E-2</v>
      </c>
      <c r="DK519">
        <v>-0.19522661999999999</v>
      </c>
      <c r="DL519">
        <v>-0.13095082</v>
      </c>
      <c r="DM519">
        <v>-6.0513240000000003E-2</v>
      </c>
      <c r="DN519">
        <v>0.50020885000000004</v>
      </c>
      <c r="DO519">
        <v>0.35778246000000002</v>
      </c>
      <c r="DP519">
        <v>-0.64273818000000005</v>
      </c>
      <c r="DQ519">
        <v>0.94671483000000001</v>
      </c>
      <c r="DR519">
        <v>-0.66113116000000005</v>
      </c>
      <c r="DS519">
        <v>7.7932630000000003E-2</v>
      </c>
      <c r="DT519">
        <v>-0.79014932000000004</v>
      </c>
      <c r="DU519">
        <v>1.3610861400000001</v>
      </c>
      <c r="DV519" s="10">
        <v>-0.64824150000000003</v>
      </c>
      <c r="DW519" s="8" t="s">
        <v>2797</v>
      </c>
      <c r="DX519" t="s">
        <v>2798</v>
      </c>
      <c r="DY519" s="10" t="s">
        <v>571</v>
      </c>
      <c r="DZ519" s="20">
        <v>37465</v>
      </c>
      <c r="EA519" s="21">
        <v>38336</v>
      </c>
      <c r="EB519" t="s">
        <v>2799</v>
      </c>
      <c r="EC519" s="22">
        <v>45068</v>
      </c>
      <c r="ED519" t="b">
        <f t="shared" si="25"/>
        <v>0</v>
      </c>
    </row>
    <row r="520" spans="1:134" x14ac:dyDescent="0.2">
      <c r="A520" s="8" t="s">
        <v>2800</v>
      </c>
      <c r="B520" s="8" t="s">
        <v>168</v>
      </c>
      <c r="C520" s="8" t="s">
        <v>181</v>
      </c>
      <c r="D520" s="2" t="s">
        <v>2801</v>
      </c>
      <c r="E520" s="4">
        <v>0.67492634189787504</v>
      </c>
      <c r="F520" s="28" t="b">
        <v>1</v>
      </c>
      <c r="G520" s="29">
        <f t="shared" si="26"/>
        <v>4.0800354391151205E-6</v>
      </c>
      <c r="H520" s="5" t="b">
        <f t="shared" si="24"/>
        <v>0</v>
      </c>
      <c r="I520" s="8">
        <v>69</v>
      </c>
      <c r="J520">
        <v>2</v>
      </c>
      <c r="K520">
        <v>18</v>
      </c>
      <c r="L520">
        <v>2180</v>
      </c>
      <c r="M520">
        <v>0</v>
      </c>
      <c r="N520">
        <v>3</v>
      </c>
      <c r="O520">
        <v>32.463170948937602</v>
      </c>
      <c r="P520">
        <v>5</v>
      </c>
      <c r="Q520">
        <v>4</v>
      </c>
      <c r="R520">
        <v>4</v>
      </c>
      <c r="S520" s="10">
        <v>74.599999999999994</v>
      </c>
      <c r="T520" s="8">
        <v>1.48046563654304</v>
      </c>
      <c r="U520">
        <v>1.0203643463482399</v>
      </c>
      <c r="V520">
        <v>-1.16058208423016</v>
      </c>
      <c r="W520">
        <v>0.794686986594069</v>
      </c>
      <c r="X520">
        <v>-1.5638459058765199</v>
      </c>
      <c r="Y520">
        <v>-1.13192030619081E-2</v>
      </c>
      <c r="Z520">
        <v>-0.61976447703235105</v>
      </c>
      <c r="AA520">
        <v>1.4284752725705201</v>
      </c>
      <c r="AB520">
        <v>0.68128349962791002</v>
      </c>
      <c r="AC520">
        <v>0.71996333890972197</v>
      </c>
      <c r="AD520" s="10">
        <v>-2.1037633825813501E-2</v>
      </c>
      <c r="AE520" s="8">
        <v>0</v>
      </c>
      <c r="AF520">
        <v>0</v>
      </c>
      <c r="AG520">
        <v>0</v>
      </c>
      <c r="AH520">
        <v>0</v>
      </c>
      <c r="AI520">
        <v>0</v>
      </c>
      <c r="AJ520">
        <v>0</v>
      </c>
      <c r="AK520">
        <v>0</v>
      </c>
      <c r="AL520">
        <v>0</v>
      </c>
      <c r="AM520">
        <v>0</v>
      </c>
      <c r="AN520">
        <v>0</v>
      </c>
      <c r="AO520">
        <v>0</v>
      </c>
      <c r="AP520">
        <v>0</v>
      </c>
      <c r="AQ520">
        <v>0</v>
      </c>
      <c r="AR520">
        <v>0</v>
      </c>
      <c r="AS520">
        <v>0</v>
      </c>
      <c r="AT520">
        <v>0</v>
      </c>
      <c r="AU520">
        <v>1</v>
      </c>
      <c r="AV520">
        <v>0</v>
      </c>
      <c r="AW520">
        <v>0</v>
      </c>
      <c r="AX520">
        <v>0</v>
      </c>
      <c r="AY520">
        <v>1</v>
      </c>
      <c r="AZ520">
        <v>0</v>
      </c>
      <c r="BA520">
        <v>0</v>
      </c>
      <c r="BB520">
        <v>1</v>
      </c>
      <c r="BC520">
        <v>1</v>
      </c>
      <c r="BD520">
        <v>0</v>
      </c>
      <c r="BE520">
        <v>1</v>
      </c>
      <c r="BF520">
        <v>0</v>
      </c>
      <c r="BG520">
        <v>1</v>
      </c>
      <c r="BH520">
        <v>0</v>
      </c>
      <c r="BI520">
        <v>0</v>
      </c>
      <c r="BJ520">
        <v>0</v>
      </c>
      <c r="BK520">
        <v>0</v>
      </c>
      <c r="BL520">
        <v>0</v>
      </c>
      <c r="BM520">
        <v>1</v>
      </c>
      <c r="BN520">
        <v>0</v>
      </c>
      <c r="BO520">
        <v>0</v>
      </c>
      <c r="BP520">
        <v>0</v>
      </c>
      <c r="BQ520">
        <v>0</v>
      </c>
      <c r="BR520">
        <v>0</v>
      </c>
      <c r="BS520">
        <v>0</v>
      </c>
      <c r="BT520" s="10">
        <v>1</v>
      </c>
      <c r="BU520">
        <v>-4.2648743800000002</v>
      </c>
      <c r="BV520">
        <v>0.17994256</v>
      </c>
      <c r="BW520">
        <v>2.5512239999999999E-2</v>
      </c>
      <c r="BX520">
        <v>1.7140852600000001</v>
      </c>
      <c r="BY520">
        <v>1.2451467300000001</v>
      </c>
      <c r="BZ520">
        <v>4.38303536</v>
      </c>
      <c r="CA520">
        <v>1.0542348399999999</v>
      </c>
      <c r="CB520">
        <v>2.36271349</v>
      </c>
      <c r="CC520">
        <v>0</v>
      </c>
      <c r="CD520">
        <v>1.26633956</v>
      </c>
      <c r="CE520">
        <v>1.2966537600000001</v>
      </c>
      <c r="CF520">
        <v>-0.34830556000000001</v>
      </c>
      <c r="CG520">
        <v>0.60595251999999999</v>
      </c>
      <c r="CH520">
        <v>-0.27080598</v>
      </c>
      <c r="CI520">
        <v>0.69837139000000004</v>
      </c>
      <c r="CJ520">
        <v>2.3914729999999999E-2</v>
      </c>
      <c r="CK520">
        <v>-0.35324707</v>
      </c>
      <c r="CL520">
        <v>-4.8291489999999999E-2</v>
      </c>
      <c r="CM520">
        <v>0.58076517999999999</v>
      </c>
      <c r="CN520">
        <v>0.72541518999999999</v>
      </c>
      <c r="CO520">
        <v>-0.20022939000000001</v>
      </c>
      <c r="CP520">
        <v>-0.43475793000000001</v>
      </c>
      <c r="CQ520">
        <v>0.34422587999999998</v>
      </c>
      <c r="CR520">
        <v>-0.48495226000000002</v>
      </c>
      <c r="CS520">
        <v>0.18250256000000001</v>
      </c>
      <c r="CT520">
        <v>-0.16623276000000001</v>
      </c>
      <c r="CU520">
        <v>-9.4743999999999995E-2</v>
      </c>
      <c r="CV520">
        <v>-1.1689752</v>
      </c>
      <c r="CW520">
        <v>-0.52188942000000005</v>
      </c>
      <c r="CX520">
        <v>0.65815442999999996</v>
      </c>
      <c r="CY520">
        <v>9.3649330000000003E-2</v>
      </c>
      <c r="CZ520">
        <v>-0.16819777</v>
      </c>
      <c r="DA520">
        <v>-0.25450494000000001</v>
      </c>
      <c r="DB520">
        <v>0.25513289</v>
      </c>
      <c r="DC520">
        <v>2.5920289999999999E-2</v>
      </c>
      <c r="DD520">
        <v>-2.5292350000000002E-2</v>
      </c>
      <c r="DE520">
        <v>0.26950531</v>
      </c>
      <c r="DF520">
        <v>-0.26887736000000001</v>
      </c>
      <c r="DG520">
        <v>0.1029841</v>
      </c>
      <c r="DH520">
        <v>-0.10235616</v>
      </c>
      <c r="DI520">
        <v>-0.19042195000000001</v>
      </c>
      <c r="DJ520">
        <v>7.7531719999999998E-2</v>
      </c>
      <c r="DK520">
        <v>-0.19522661999999999</v>
      </c>
      <c r="DL520">
        <v>-0.13095082</v>
      </c>
      <c r="DM520">
        <v>-6.0513240000000003E-2</v>
      </c>
      <c r="DN520">
        <v>0.50020885000000004</v>
      </c>
      <c r="DO520">
        <v>0.35778246000000002</v>
      </c>
      <c r="DP520">
        <v>-0.64273818000000005</v>
      </c>
      <c r="DQ520">
        <v>0.94671483000000001</v>
      </c>
      <c r="DR520">
        <v>-0.66113116000000005</v>
      </c>
      <c r="DS520">
        <v>7.7932630000000003E-2</v>
      </c>
      <c r="DT520">
        <v>-0.79014932000000004</v>
      </c>
      <c r="DU520">
        <v>1.3610861400000001</v>
      </c>
      <c r="DV520" s="10">
        <v>-0.64824150000000003</v>
      </c>
      <c r="DW520" s="8" t="s">
        <v>2802</v>
      </c>
      <c r="DX520" t="s">
        <v>2803</v>
      </c>
      <c r="DY520" s="10" t="s">
        <v>631</v>
      </c>
      <c r="DZ520" s="20">
        <v>35766</v>
      </c>
      <c r="EA520" s="21">
        <v>36925</v>
      </c>
      <c r="EB520" t="s">
        <v>2804</v>
      </c>
      <c r="EC520" s="22">
        <v>43664</v>
      </c>
      <c r="ED520" t="b">
        <f t="shared" si="25"/>
        <v>0</v>
      </c>
    </row>
    <row r="521" spans="1:134" x14ac:dyDescent="0.2">
      <c r="A521" s="8" t="s">
        <v>2805</v>
      </c>
      <c r="B521" s="8" t="s">
        <v>127</v>
      </c>
      <c r="C521" s="8" t="s">
        <v>120</v>
      </c>
      <c r="D521" s="2" t="s">
        <v>2806</v>
      </c>
      <c r="E521" s="4">
        <v>0.60496519350892897</v>
      </c>
      <c r="F521" s="28" t="b">
        <v>1</v>
      </c>
      <c r="G521" s="29">
        <f t="shared" si="26"/>
        <v>5.8002979063131422E-6</v>
      </c>
      <c r="H521" s="5" t="b">
        <f t="shared" si="24"/>
        <v>0</v>
      </c>
      <c r="I521" s="8">
        <v>68</v>
      </c>
      <c r="J521">
        <v>1</v>
      </c>
      <c r="K521">
        <v>21</v>
      </c>
      <c r="L521">
        <v>618</v>
      </c>
      <c r="M521">
        <v>0</v>
      </c>
      <c r="N521">
        <v>3</v>
      </c>
      <c r="O521">
        <v>18.632596754464402</v>
      </c>
      <c r="P521">
        <v>5</v>
      </c>
      <c r="Q521">
        <v>3</v>
      </c>
      <c r="R521">
        <v>5</v>
      </c>
      <c r="S521" s="10">
        <v>70.900000000000006</v>
      </c>
      <c r="T521" s="8">
        <v>1.3865274616354899</v>
      </c>
      <c r="U521">
        <v>7.5957643648752104E-3</v>
      </c>
      <c r="V521">
        <v>-0.77296769484074401</v>
      </c>
      <c r="W521">
        <v>-1.0262168971954999</v>
      </c>
      <c r="X521">
        <v>-1.5638459058765199</v>
      </c>
      <c r="Y521">
        <v>-1.13192030619081E-2</v>
      </c>
      <c r="Z521">
        <v>-1.0956841535152</v>
      </c>
      <c r="AA521">
        <v>1.4284752725705201</v>
      </c>
      <c r="AB521">
        <v>-4.5418899975194001E-2</v>
      </c>
      <c r="AC521">
        <v>1.42236659638262</v>
      </c>
      <c r="AD521" s="10">
        <v>-0.81938886618993001</v>
      </c>
      <c r="AE521" s="8">
        <v>0</v>
      </c>
      <c r="AF521">
        <v>0</v>
      </c>
      <c r="AG521">
        <v>0</v>
      </c>
      <c r="AH521">
        <v>0</v>
      </c>
      <c r="AI521">
        <v>0</v>
      </c>
      <c r="AJ521">
        <v>0</v>
      </c>
      <c r="AK521">
        <v>1</v>
      </c>
      <c r="AL521">
        <v>0</v>
      </c>
      <c r="AM521">
        <v>0</v>
      </c>
      <c r="AN521">
        <v>0</v>
      </c>
      <c r="AO521">
        <v>0</v>
      </c>
      <c r="AP521">
        <v>0</v>
      </c>
      <c r="AQ521">
        <v>0</v>
      </c>
      <c r="AR521">
        <v>0</v>
      </c>
      <c r="AS521">
        <v>0</v>
      </c>
      <c r="AT521">
        <v>0</v>
      </c>
      <c r="AU521">
        <v>0</v>
      </c>
      <c r="AV521">
        <v>0</v>
      </c>
      <c r="AW521">
        <v>0</v>
      </c>
      <c r="AX521">
        <v>0</v>
      </c>
      <c r="AY521">
        <v>1</v>
      </c>
      <c r="AZ521">
        <v>0</v>
      </c>
      <c r="BA521">
        <v>1</v>
      </c>
      <c r="BB521">
        <v>0</v>
      </c>
      <c r="BC521">
        <v>1</v>
      </c>
      <c r="BD521">
        <v>0</v>
      </c>
      <c r="BE521">
        <v>1</v>
      </c>
      <c r="BF521">
        <v>0</v>
      </c>
      <c r="BG521">
        <v>0</v>
      </c>
      <c r="BH521">
        <v>0</v>
      </c>
      <c r="BI521">
        <v>0</v>
      </c>
      <c r="BJ521">
        <v>0</v>
      </c>
      <c r="BK521">
        <v>0</v>
      </c>
      <c r="BL521">
        <v>1</v>
      </c>
      <c r="BM521">
        <v>0</v>
      </c>
      <c r="BN521">
        <v>1</v>
      </c>
      <c r="BO521">
        <v>0</v>
      </c>
      <c r="BP521">
        <v>0</v>
      </c>
      <c r="BQ521">
        <v>0</v>
      </c>
      <c r="BR521">
        <v>0</v>
      </c>
      <c r="BS521">
        <v>1</v>
      </c>
      <c r="BT521" s="10">
        <v>0</v>
      </c>
      <c r="BU521">
        <v>-4.2648743800000002</v>
      </c>
      <c r="BV521">
        <v>0.17994256</v>
      </c>
      <c r="BW521">
        <v>2.5512239999999999E-2</v>
      </c>
      <c r="BX521">
        <v>1.7140852600000001</v>
      </c>
      <c r="BY521">
        <v>1.2451467300000001</v>
      </c>
      <c r="BZ521">
        <v>4.38303536</v>
      </c>
      <c r="CA521">
        <v>1.0542348399999999</v>
      </c>
      <c r="CB521">
        <v>2.36271349</v>
      </c>
      <c r="CC521">
        <v>0</v>
      </c>
      <c r="CD521">
        <v>1.26633956</v>
      </c>
      <c r="CE521">
        <v>1.2966537600000001</v>
      </c>
      <c r="CF521">
        <v>-0.34830556000000001</v>
      </c>
      <c r="CG521">
        <v>0.60595251999999999</v>
      </c>
      <c r="CH521">
        <v>-0.27080598</v>
      </c>
      <c r="CI521">
        <v>0.69837139000000004</v>
      </c>
      <c r="CJ521">
        <v>2.3914729999999999E-2</v>
      </c>
      <c r="CK521">
        <v>-0.35324707</v>
      </c>
      <c r="CL521">
        <v>-4.8291489999999999E-2</v>
      </c>
      <c r="CM521">
        <v>0.58076517999999999</v>
      </c>
      <c r="CN521">
        <v>0.72541518999999999</v>
      </c>
      <c r="CO521">
        <v>-0.20022939000000001</v>
      </c>
      <c r="CP521">
        <v>-0.43475793000000001</v>
      </c>
      <c r="CQ521">
        <v>0.34422587999999998</v>
      </c>
      <c r="CR521">
        <v>-0.48495226000000002</v>
      </c>
      <c r="CS521">
        <v>0.18250256000000001</v>
      </c>
      <c r="CT521">
        <v>-0.16623276000000001</v>
      </c>
      <c r="CU521">
        <v>-9.4743999999999995E-2</v>
      </c>
      <c r="CV521">
        <v>-1.1689752</v>
      </c>
      <c r="CW521">
        <v>-0.52188942000000005</v>
      </c>
      <c r="CX521">
        <v>0.65815442999999996</v>
      </c>
      <c r="CY521">
        <v>9.3649330000000003E-2</v>
      </c>
      <c r="CZ521">
        <v>-0.16819777</v>
      </c>
      <c r="DA521">
        <v>-0.25450494000000001</v>
      </c>
      <c r="DB521">
        <v>0.25513289</v>
      </c>
      <c r="DC521">
        <v>2.5920289999999999E-2</v>
      </c>
      <c r="DD521">
        <v>-2.5292350000000002E-2</v>
      </c>
      <c r="DE521">
        <v>0.26950531</v>
      </c>
      <c r="DF521">
        <v>-0.26887736000000001</v>
      </c>
      <c r="DG521">
        <v>0.1029841</v>
      </c>
      <c r="DH521">
        <v>-0.10235616</v>
      </c>
      <c r="DI521">
        <v>-0.19042195000000001</v>
      </c>
      <c r="DJ521">
        <v>7.7531719999999998E-2</v>
      </c>
      <c r="DK521">
        <v>-0.19522661999999999</v>
      </c>
      <c r="DL521">
        <v>-0.13095082</v>
      </c>
      <c r="DM521">
        <v>-6.0513240000000003E-2</v>
      </c>
      <c r="DN521">
        <v>0.50020885000000004</v>
      </c>
      <c r="DO521">
        <v>0.35778246000000002</v>
      </c>
      <c r="DP521">
        <v>-0.64273818000000005</v>
      </c>
      <c r="DQ521">
        <v>0.94671483000000001</v>
      </c>
      <c r="DR521">
        <v>-0.66113116000000005</v>
      </c>
      <c r="DS521">
        <v>7.7932630000000003E-2</v>
      </c>
      <c r="DT521">
        <v>-0.79014932000000004</v>
      </c>
      <c r="DU521">
        <v>1.3610861400000001</v>
      </c>
      <c r="DV521" s="10">
        <v>-0.64824150000000003</v>
      </c>
      <c r="DW521" s="8" t="s">
        <v>2807</v>
      </c>
      <c r="DX521" t="s">
        <v>2808</v>
      </c>
      <c r="DY521" s="10" t="s">
        <v>730</v>
      </c>
      <c r="DZ521" s="20">
        <v>38112</v>
      </c>
      <c r="EA521" s="21">
        <v>39590</v>
      </c>
      <c r="EB521" t="s">
        <v>2809</v>
      </c>
      <c r="EC521" s="22">
        <v>45387</v>
      </c>
      <c r="ED521" t="b">
        <f t="shared" si="25"/>
        <v>0</v>
      </c>
    </row>
    <row r="522" spans="1:134" x14ac:dyDescent="0.2">
      <c r="A522" s="8" t="s">
        <v>2810</v>
      </c>
      <c r="B522" s="8" t="s">
        <v>119</v>
      </c>
      <c r="C522" s="8" t="s">
        <v>161</v>
      </c>
      <c r="D522" s="2">
        <v>7894497548</v>
      </c>
      <c r="E522" s="4">
        <v>0.54567200533660798</v>
      </c>
      <c r="F522" s="28" t="b">
        <v>0</v>
      </c>
      <c r="G522" s="29">
        <f t="shared" si="26"/>
        <v>0.90339355412717437</v>
      </c>
      <c r="H522" s="5" t="b">
        <f t="shared" si="24"/>
        <v>1</v>
      </c>
      <c r="I522" s="8">
        <v>44</v>
      </c>
      <c r="J522">
        <v>0</v>
      </c>
      <c r="K522">
        <v>19</v>
      </c>
      <c r="L522">
        <v>1902</v>
      </c>
      <c r="M522">
        <v>6</v>
      </c>
      <c r="N522">
        <v>5</v>
      </c>
      <c r="O522">
        <v>90.336002668304104</v>
      </c>
      <c r="P522">
        <v>1</v>
      </c>
      <c r="Q522">
        <v>1</v>
      </c>
      <c r="R522">
        <v>3</v>
      </c>
      <c r="S522" s="10">
        <v>66.400000000000006</v>
      </c>
      <c r="T522" s="8">
        <v>-0.86798873614579497</v>
      </c>
      <c r="U522">
        <v>-1.00517281761849</v>
      </c>
      <c r="V522">
        <v>-1.03137728776702</v>
      </c>
      <c r="W522">
        <v>0.47060806233446401</v>
      </c>
      <c r="X522">
        <v>0.34522335867264098</v>
      </c>
      <c r="Y522">
        <v>1.38181348148064</v>
      </c>
      <c r="Z522">
        <v>1.37167991000068</v>
      </c>
      <c r="AA522">
        <v>-1.4107302381286499</v>
      </c>
      <c r="AB522">
        <v>-1.4988236991813999</v>
      </c>
      <c r="AC522">
        <v>1.7560081436822399E-2</v>
      </c>
      <c r="AD522" s="10">
        <v>-1.7903565812273701</v>
      </c>
      <c r="AE522" s="8">
        <v>0</v>
      </c>
      <c r="AF522">
        <v>0</v>
      </c>
      <c r="AG522">
        <v>0</v>
      </c>
      <c r="AH522">
        <v>0</v>
      </c>
      <c r="AI522">
        <v>0</v>
      </c>
      <c r="AJ522">
        <v>0</v>
      </c>
      <c r="AK522">
        <v>0</v>
      </c>
      <c r="AL522">
        <v>0</v>
      </c>
      <c r="AM522">
        <v>0</v>
      </c>
      <c r="AN522">
        <v>0</v>
      </c>
      <c r="AO522">
        <v>1</v>
      </c>
      <c r="AP522">
        <v>0</v>
      </c>
      <c r="AQ522">
        <v>0</v>
      </c>
      <c r="AR522">
        <v>0</v>
      </c>
      <c r="AS522">
        <v>0</v>
      </c>
      <c r="AT522">
        <v>0</v>
      </c>
      <c r="AU522">
        <v>0</v>
      </c>
      <c r="AV522">
        <v>0</v>
      </c>
      <c r="AW522">
        <v>0</v>
      </c>
      <c r="AX522">
        <v>0</v>
      </c>
      <c r="AY522">
        <v>0</v>
      </c>
      <c r="AZ522">
        <v>1</v>
      </c>
      <c r="BA522">
        <v>1</v>
      </c>
      <c r="BB522">
        <v>0</v>
      </c>
      <c r="BC522">
        <v>1</v>
      </c>
      <c r="BD522">
        <v>0</v>
      </c>
      <c r="BE522">
        <v>0</v>
      </c>
      <c r="BF522">
        <v>1</v>
      </c>
      <c r="BG522">
        <v>0</v>
      </c>
      <c r="BH522">
        <v>0</v>
      </c>
      <c r="BI522">
        <v>1</v>
      </c>
      <c r="BJ522">
        <v>0</v>
      </c>
      <c r="BK522">
        <v>0</v>
      </c>
      <c r="BL522">
        <v>0</v>
      </c>
      <c r="BM522">
        <v>0</v>
      </c>
      <c r="BN522">
        <v>0</v>
      </c>
      <c r="BO522">
        <v>1</v>
      </c>
      <c r="BP522">
        <v>0</v>
      </c>
      <c r="BQ522">
        <v>0</v>
      </c>
      <c r="BR522">
        <v>0</v>
      </c>
      <c r="BS522">
        <v>1</v>
      </c>
      <c r="BT522" s="10">
        <v>0</v>
      </c>
      <c r="BU522">
        <v>-4.2648743800000002</v>
      </c>
      <c r="BV522">
        <v>0.17994256</v>
      </c>
      <c r="BW522">
        <v>2.5512239999999999E-2</v>
      </c>
      <c r="BX522">
        <v>1.7140852600000001</v>
      </c>
      <c r="BY522">
        <v>1.2451467300000001</v>
      </c>
      <c r="BZ522">
        <v>4.38303536</v>
      </c>
      <c r="CA522">
        <v>1.0542348399999999</v>
      </c>
      <c r="CB522">
        <v>2.36271349</v>
      </c>
      <c r="CC522">
        <v>0</v>
      </c>
      <c r="CD522">
        <v>1.26633956</v>
      </c>
      <c r="CE522">
        <v>1.2966537600000001</v>
      </c>
      <c r="CF522">
        <v>-0.34830556000000001</v>
      </c>
      <c r="CG522">
        <v>0.60595251999999999</v>
      </c>
      <c r="CH522">
        <v>-0.27080598</v>
      </c>
      <c r="CI522">
        <v>0.69837139000000004</v>
      </c>
      <c r="CJ522">
        <v>2.3914729999999999E-2</v>
      </c>
      <c r="CK522">
        <v>-0.35324707</v>
      </c>
      <c r="CL522">
        <v>-4.8291489999999999E-2</v>
      </c>
      <c r="CM522">
        <v>0.58076517999999999</v>
      </c>
      <c r="CN522">
        <v>0.72541518999999999</v>
      </c>
      <c r="CO522">
        <v>-0.20022939000000001</v>
      </c>
      <c r="CP522">
        <v>-0.43475793000000001</v>
      </c>
      <c r="CQ522">
        <v>0.34422587999999998</v>
      </c>
      <c r="CR522">
        <v>-0.48495226000000002</v>
      </c>
      <c r="CS522">
        <v>0.18250256000000001</v>
      </c>
      <c r="CT522">
        <v>-0.16623276000000001</v>
      </c>
      <c r="CU522">
        <v>-9.4743999999999995E-2</v>
      </c>
      <c r="CV522">
        <v>-1.1689752</v>
      </c>
      <c r="CW522">
        <v>-0.52188942000000005</v>
      </c>
      <c r="CX522">
        <v>0.65815442999999996</v>
      </c>
      <c r="CY522">
        <v>9.3649330000000003E-2</v>
      </c>
      <c r="CZ522">
        <v>-0.16819777</v>
      </c>
      <c r="DA522">
        <v>-0.25450494000000001</v>
      </c>
      <c r="DB522">
        <v>0.25513289</v>
      </c>
      <c r="DC522">
        <v>2.5920289999999999E-2</v>
      </c>
      <c r="DD522">
        <v>-2.5292350000000002E-2</v>
      </c>
      <c r="DE522">
        <v>0.26950531</v>
      </c>
      <c r="DF522">
        <v>-0.26887736000000001</v>
      </c>
      <c r="DG522">
        <v>0.1029841</v>
      </c>
      <c r="DH522">
        <v>-0.10235616</v>
      </c>
      <c r="DI522">
        <v>-0.19042195000000001</v>
      </c>
      <c r="DJ522">
        <v>7.7531719999999998E-2</v>
      </c>
      <c r="DK522">
        <v>-0.19522661999999999</v>
      </c>
      <c r="DL522">
        <v>-0.13095082</v>
      </c>
      <c r="DM522">
        <v>-6.0513240000000003E-2</v>
      </c>
      <c r="DN522">
        <v>0.50020885000000004</v>
      </c>
      <c r="DO522">
        <v>0.35778246000000002</v>
      </c>
      <c r="DP522">
        <v>-0.64273818000000005</v>
      </c>
      <c r="DQ522">
        <v>0.94671483000000001</v>
      </c>
      <c r="DR522">
        <v>-0.66113116000000005</v>
      </c>
      <c r="DS522">
        <v>7.7932630000000003E-2</v>
      </c>
      <c r="DT522">
        <v>-0.79014932000000004</v>
      </c>
      <c r="DU522">
        <v>1.3610861400000001</v>
      </c>
      <c r="DV522" s="10">
        <v>-0.64824150000000003</v>
      </c>
      <c r="DW522" s="8" t="s">
        <v>2811</v>
      </c>
      <c r="DX522" t="s">
        <v>2812</v>
      </c>
      <c r="DY522" s="10" t="s">
        <v>865</v>
      </c>
      <c r="DZ522" s="20">
        <v>35772</v>
      </c>
      <c r="EA522" s="21">
        <v>36882</v>
      </c>
      <c r="EB522" t="s">
        <v>2813</v>
      </c>
      <c r="EC522" s="22">
        <v>43819</v>
      </c>
      <c r="ED522" t="b">
        <f t="shared" si="25"/>
        <v>0</v>
      </c>
    </row>
    <row r="523" spans="1:134" x14ac:dyDescent="0.2">
      <c r="A523" s="8" t="s">
        <v>2814</v>
      </c>
      <c r="B523" s="8" t="s">
        <v>168</v>
      </c>
      <c r="C523" s="8" t="s">
        <v>181</v>
      </c>
      <c r="D523" s="2">
        <f>1-550-499-6880</f>
        <v>-7928</v>
      </c>
      <c r="E523" s="4">
        <v>0.417254180599331</v>
      </c>
      <c r="F523" s="28" t="b">
        <v>0</v>
      </c>
      <c r="G523" s="29">
        <f t="shared" si="26"/>
        <v>9.9106515779493179E-7</v>
      </c>
      <c r="H523" s="5" t="b">
        <f t="shared" si="24"/>
        <v>0</v>
      </c>
      <c r="I523" s="8">
        <v>41</v>
      </c>
      <c r="J523">
        <v>0</v>
      </c>
      <c r="K523">
        <v>30</v>
      </c>
      <c r="L523">
        <v>287</v>
      </c>
      <c r="M523">
        <v>3</v>
      </c>
      <c r="N523">
        <v>3</v>
      </c>
      <c r="O523">
        <v>48.768756966332298</v>
      </c>
      <c r="P523">
        <v>4</v>
      </c>
      <c r="Q523">
        <v>2</v>
      </c>
      <c r="R523">
        <v>1</v>
      </c>
      <c r="S523" s="10">
        <v>82.3</v>
      </c>
      <c r="T523" s="8">
        <v>-1.1498032608684501</v>
      </c>
      <c r="U523">
        <v>-1.00517281761849</v>
      </c>
      <c r="V523">
        <v>0.38987547332752898</v>
      </c>
      <c r="W523">
        <v>-1.41208065233913</v>
      </c>
      <c r="X523">
        <v>-0.60931127360194304</v>
      </c>
      <c r="Y523">
        <v>-1.13192030619081E-2</v>
      </c>
      <c r="Z523">
        <v>-5.8677922479693403E-2</v>
      </c>
      <c r="AA523">
        <v>0.71867389489572897</v>
      </c>
      <c r="AB523">
        <v>-0.772121299578298</v>
      </c>
      <c r="AC523">
        <v>-1.38724643350897</v>
      </c>
      <c r="AD523" s="10">
        <v>1.6403960119049199</v>
      </c>
      <c r="AE523" s="8">
        <v>0</v>
      </c>
      <c r="AF523">
        <v>1</v>
      </c>
      <c r="AG523">
        <v>0</v>
      </c>
      <c r="AH523">
        <v>0</v>
      </c>
      <c r="AI523">
        <v>0</v>
      </c>
      <c r="AJ523">
        <v>0</v>
      </c>
      <c r="AK523">
        <v>0</v>
      </c>
      <c r="AL523">
        <v>0</v>
      </c>
      <c r="AM523">
        <v>0</v>
      </c>
      <c r="AN523">
        <v>0</v>
      </c>
      <c r="AO523">
        <v>0</v>
      </c>
      <c r="AP523">
        <v>0</v>
      </c>
      <c r="AQ523">
        <v>0</v>
      </c>
      <c r="AR523">
        <v>0</v>
      </c>
      <c r="AS523">
        <v>0</v>
      </c>
      <c r="AT523">
        <v>0</v>
      </c>
      <c r="AU523">
        <v>0</v>
      </c>
      <c r="AV523">
        <v>0</v>
      </c>
      <c r="AW523">
        <v>0</v>
      </c>
      <c r="AX523">
        <v>0</v>
      </c>
      <c r="AY523">
        <v>1</v>
      </c>
      <c r="AZ523">
        <v>0</v>
      </c>
      <c r="BA523">
        <v>0</v>
      </c>
      <c r="BB523">
        <v>1</v>
      </c>
      <c r="BC523">
        <v>0</v>
      </c>
      <c r="BD523">
        <v>1</v>
      </c>
      <c r="BE523">
        <v>1</v>
      </c>
      <c r="BF523">
        <v>0</v>
      </c>
      <c r="BG523">
        <v>0</v>
      </c>
      <c r="BH523">
        <v>0</v>
      </c>
      <c r="BI523">
        <v>0</v>
      </c>
      <c r="BJ523">
        <v>0</v>
      </c>
      <c r="BK523">
        <v>1</v>
      </c>
      <c r="BL523">
        <v>0</v>
      </c>
      <c r="BM523">
        <v>0</v>
      </c>
      <c r="BN523">
        <v>1</v>
      </c>
      <c r="BO523">
        <v>0</v>
      </c>
      <c r="BP523">
        <v>0</v>
      </c>
      <c r="BQ523">
        <v>0</v>
      </c>
      <c r="BR523">
        <v>0</v>
      </c>
      <c r="BS523">
        <v>0</v>
      </c>
      <c r="BT523" s="10">
        <v>1</v>
      </c>
      <c r="BU523">
        <v>-4.2648743800000002</v>
      </c>
      <c r="BV523">
        <v>0.17994256</v>
      </c>
      <c r="BW523">
        <v>2.5512239999999999E-2</v>
      </c>
      <c r="BX523">
        <v>1.7140852600000001</v>
      </c>
      <c r="BY523">
        <v>1.2451467300000001</v>
      </c>
      <c r="BZ523">
        <v>4.38303536</v>
      </c>
      <c r="CA523">
        <v>1.0542348399999999</v>
      </c>
      <c r="CB523">
        <v>2.36271349</v>
      </c>
      <c r="CC523">
        <v>0</v>
      </c>
      <c r="CD523">
        <v>1.26633956</v>
      </c>
      <c r="CE523">
        <v>1.2966537600000001</v>
      </c>
      <c r="CF523">
        <v>-0.34830556000000001</v>
      </c>
      <c r="CG523">
        <v>0.60595251999999999</v>
      </c>
      <c r="CH523">
        <v>-0.27080598</v>
      </c>
      <c r="CI523">
        <v>0.69837139000000004</v>
      </c>
      <c r="CJ523">
        <v>2.3914729999999999E-2</v>
      </c>
      <c r="CK523">
        <v>-0.35324707</v>
      </c>
      <c r="CL523">
        <v>-4.8291489999999999E-2</v>
      </c>
      <c r="CM523">
        <v>0.58076517999999999</v>
      </c>
      <c r="CN523">
        <v>0.72541518999999999</v>
      </c>
      <c r="CO523">
        <v>-0.20022939000000001</v>
      </c>
      <c r="CP523">
        <v>-0.43475793000000001</v>
      </c>
      <c r="CQ523">
        <v>0.34422587999999998</v>
      </c>
      <c r="CR523">
        <v>-0.48495226000000002</v>
      </c>
      <c r="CS523">
        <v>0.18250256000000001</v>
      </c>
      <c r="CT523">
        <v>-0.16623276000000001</v>
      </c>
      <c r="CU523">
        <v>-9.4743999999999995E-2</v>
      </c>
      <c r="CV523">
        <v>-1.1689752</v>
      </c>
      <c r="CW523">
        <v>-0.52188942000000005</v>
      </c>
      <c r="CX523">
        <v>0.65815442999999996</v>
      </c>
      <c r="CY523">
        <v>9.3649330000000003E-2</v>
      </c>
      <c r="CZ523">
        <v>-0.16819777</v>
      </c>
      <c r="DA523">
        <v>-0.25450494000000001</v>
      </c>
      <c r="DB523">
        <v>0.25513289</v>
      </c>
      <c r="DC523">
        <v>2.5920289999999999E-2</v>
      </c>
      <c r="DD523">
        <v>-2.5292350000000002E-2</v>
      </c>
      <c r="DE523">
        <v>0.26950531</v>
      </c>
      <c r="DF523">
        <v>-0.26887736000000001</v>
      </c>
      <c r="DG523">
        <v>0.1029841</v>
      </c>
      <c r="DH523">
        <v>-0.10235616</v>
      </c>
      <c r="DI523">
        <v>-0.19042195000000001</v>
      </c>
      <c r="DJ523">
        <v>7.7531719999999998E-2</v>
      </c>
      <c r="DK523">
        <v>-0.19522661999999999</v>
      </c>
      <c r="DL523">
        <v>-0.13095082</v>
      </c>
      <c r="DM523">
        <v>-6.0513240000000003E-2</v>
      </c>
      <c r="DN523">
        <v>0.50020885000000004</v>
      </c>
      <c r="DO523">
        <v>0.35778246000000002</v>
      </c>
      <c r="DP523">
        <v>-0.64273818000000005</v>
      </c>
      <c r="DQ523">
        <v>0.94671483000000001</v>
      </c>
      <c r="DR523">
        <v>-0.66113116000000005</v>
      </c>
      <c r="DS523">
        <v>7.7932630000000003E-2</v>
      </c>
      <c r="DT523">
        <v>-0.79014932000000004</v>
      </c>
      <c r="DU523">
        <v>1.3610861400000001</v>
      </c>
      <c r="DV523" s="10">
        <v>-0.64824150000000003</v>
      </c>
      <c r="DW523" s="8" t="s">
        <v>2815</v>
      </c>
      <c r="DX523" t="s">
        <v>2816</v>
      </c>
      <c r="DY523" s="10" t="s">
        <v>1513</v>
      </c>
      <c r="DZ523" s="20">
        <v>34723</v>
      </c>
      <c r="EA523" s="21">
        <v>39211</v>
      </c>
      <c r="EB523" t="s">
        <v>2817</v>
      </c>
      <c r="EC523" s="22">
        <v>45081</v>
      </c>
      <c r="ED523" t="b">
        <f t="shared" si="25"/>
        <v>1</v>
      </c>
    </row>
    <row r="524" spans="1:134" x14ac:dyDescent="0.2">
      <c r="A524" s="8" t="s">
        <v>2818</v>
      </c>
      <c r="B524" s="8" t="s">
        <v>127</v>
      </c>
      <c r="C524" s="8" t="s">
        <v>202</v>
      </c>
      <c r="D524" s="2" t="s">
        <v>2819</v>
      </c>
      <c r="E524" s="4">
        <v>0.203383845697166</v>
      </c>
      <c r="F524" s="28" t="b">
        <v>0</v>
      </c>
      <c r="G524" s="29">
        <f t="shared" si="26"/>
        <v>1.205525641683994E-2</v>
      </c>
      <c r="H524" s="5" t="b">
        <f t="shared" si="24"/>
        <v>0</v>
      </c>
      <c r="I524" s="8">
        <v>68</v>
      </c>
      <c r="J524">
        <v>0</v>
      </c>
      <c r="K524">
        <v>21</v>
      </c>
      <c r="L524">
        <v>414</v>
      </c>
      <c r="M524">
        <v>9</v>
      </c>
      <c r="N524">
        <v>2</v>
      </c>
      <c r="O524">
        <v>18.141922848582901</v>
      </c>
      <c r="P524">
        <v>3</v>
      </c>
      <c r="Q524">
        <v>4</v>
      </c>
      <c r="R524">
        <v>2</v>
      </c>
      <c r="S524" s="10">
        <v>68.3</v>
      </c>
      <c r="T524" s="8">
        <v>1.3865274616354899</v>
      </c>
      <c r="U524">
        <v>-1.00517281761849</v>
      </c>
      <c r="V524">
        <v>-0.77296769484074401</v>
      </c>
      <c r="W524">
        <v>-1.2640302085227</v>
      </c>
      <c r="X524">
        <v>1.2997579909472201</v>
      </c>
      <c r="Y524">
        <v>-0.70788554533318204</v>
      </c>
      <c r="Z524">
        <v>-1.1125685838549699</v>
      </c>
      <c r="AA524">
        <v>8.8725172209350497E-3</v>
      </c>
      <c r="AB524">
        <v>0.68128349962791002</v>
      </c>
      <c r="AC524">
        <v>-0.68484317603607703</v>
      </c>
      <c r="AD524" s="10">
        <v>-1.3803924348782299</v>
      </c>
      <c r="AE524" s="8">
        <v>0</v>
      </c>
      <c r="AF524">
        <v>0</v>
      </c>
      <c r="AG524">
        <v>0</v>
      </c>
      <c r="AH524">
        <v>0</v>
      </c>
      <c r="AI524">
        <v>0</v>
      </c>
      <c r="AJ524">
        <v>0</v>
      </c>
      <c r="AK524">
        <v>0</v>
      </c>
      <c r="AL524">
        <v>0</v>
      </c>
      <c r="AM524">
        <v>0</v>
      </c>
      <c r="AN524">
        <v>0</v>
      </c>
      <c r="AO524">
        <v>0</v>
      </c>
      <c r="AP524">
        <v>0</v>
      </c>
      <c r="AQ524">
        <v>0</v>
      </c>
      <c r="AR524">
        <v>0</v>
      </c>
      <c r="AS524">
        <v>1</v>
      </c>
      <c r="AT524">
        <v>0</v>
      </c>
      <c r="AU524">
        <v>0</v>
      </c>
      <c r="AV524">
        <v>0</v>
      </c>
      <c r="AW524">
        <v>0</v>
      </c>
      <c r="AX524">
        <v>0</v>
      </c>
      <c r="AY524">
        <v>0</v>
      </c>
      <c r="AZ524">
        <v>1</v>
      </c>
      <c r="BA524">
        <v>0</v>
      </c>
      <c r="BB524">
        <v>1</v>
      </c>
      <c r="BC524">
        <v>0</v>
      </c>
      <c r="BD524">
        <v>1</v>
      </c>
      <c r="BE524">
        <v>1</v>
      </c>
      <c r="BF524">
        <v>0</v>
      </c>
      <c r="BG524">
        <v>0</v>
      </c>
      <c r="BH524">
        <v>1</v>
      </c>
      <c r="BI524">
        <v>0</v>
      </c>
      <c r="BJ524">
        <v>0</v>
      </c>
      <c r="BK524">
        <v>0</v>
      </c>
      <c r="BL524">
        <v>0</v>
      </c>
      <c r="BM524">
        <v>1</v>
      </c>
      <c r="BN524">
        <v>0</v>
      </c>
      <c r="BO524">
        <v>0</v>
      </c>
      <c r="BP524">
        <v>0</v>
      </c>
      <c r="BQ524">
        <v>0</v>
      </c>
      <c r="BR524">
        <v>0</v>
      </c>
      <c r="BS524">
        <v>0</v>
      </c>
      <c r="BT524" s="10">
        <v>1</v>
      </c>
      <c r="BU524">
        <v>-4.2648743800000002</v>
      </c>
      <c r="BV524">
        <v>0.17994256</v>
      </c>
      <c r="BW524">
        <v>2.5512239999999999E-2</v>
      </c>
      <c r="BX524">
        <v>1.7140852600000001</v>
      </c>
      <c r="BY524">
        <v>1.2451467300000001</v>
      </c>
      <c r="BZ524">
        <v>4.38303536</v>
      </c>
      <c r="CA524">
        <v>1.0542348399999999</v>
      </c>
      <c r="CB524">
        <v>2.36271349</v>
      </c>
      <c r="CC524">
        <v>0</v>
      </c>
      <c r="CD524">
        <v>1.26633956</v>
      </c>
      <c r="CE524">
        <v>1.2966537600000001</v>
      </c>
      <c r="CF524">
        <v>-0.34830556000000001</v>
      </c>
      <c r="CG524">
        <v>0.60595251999999999</v>
      </c>
      <c r="CH524">
        <v>-0.27080598</v>
      </c>
      <c r="CI524">
        <v>0.69837139000000004</v>
      </c>
      <c r="CJ524">
        <v>2.3914729999999999E-2</v>
      </c>
      <c r="CK524">
        <v>-0.35324707</v>
      </c>
      <c r="CL524">
        <v>-4.8291489999999999E-2</v>
      </c>
      <c r="CM524">
        <v>0.58076517999999999</v>
      </c>
      <c r="CN524">
        <v>0.72541518999999999</v>
      </c>
      <c r="CO524">
        <v>-0.20022939000000001</v>
      </c>
      <c r="CP524">
        <v>-0.43475793000000001</v>
      </c>
      <c r="CQ524">
        <v>0.34422587999999998</v>
      </c>
      <c r="CR524">
        <v>-0.48495226000000002</v>
      </c>
      <c r="CS524">
        <v>0.18250256000000001</v>
      </c>
      <c r="CT524">
        <v>-0.16623276000000001</v>
      </c>
      <c r="CU524">
        <v>-9.4743999999999995E-2</v>
      </c>
      <c r="CV524">
        <v>-1.1689752</v>
      </c>
      <c r="CW524">
        <v>-0.52188942000000005</v>
      </c>
      <c r="CX524">
        <v>0.65815442999999996</v>
      </c>
      <c r="CY524">
        <v>9.3649330000000003E-2</v>
      </c>
      <c r="CZ524">
        <v>-0.16819777</v>
      </c>
      <c r="DA524">
        <v>-0.25450494000000001</v>
      </c>
      <c r="DB524">
        <v>0.25513289</v>
      </c>
      <c r="DC524">
        <v>2.5920289999999999E-2</v>
      </c>
      <c r="DD524">
        <v>-2.5292350000000002E-2</v>
      </c>
      <c r="DE524">
        <v>0.26950531</v>
      </c>
      <c r="DF524">
        <v>-0.26887736000000001</v>
      </c>
      <c r="DG524">
        <v>0.1029841</v>
      </c>
      <c r="DH524">
        <v>-0.10235616</v>
      </c>
      <c r="DI524">
        <v>-0.19042195000000001</v>
      </c>
      <c r="DJ524">
        <v>7.7531719999999998E-2</v>
      </c>
      <c r="DK524">
        <v>-0.19522661999999999</v>
      </c>
      <c r="DL524">
        <v>-0.13095082</v>
      </c>
      <c r="DM524">
        <v>-6.0513240000000003E-2</v>
      </c>
      <c r="DN524">
        <v>0.50020885000000004</v>
      </c>
      <c r="DO524">
        <v>0.35778246000000002</v>
      </c>
      <c r="DP524">
        <v>-0.64273818000000005</v>
      </c>
      <c r="DQ524">
        <v>0.94671483000000001</v>
      </c>
      <c r="DR524">
        <v>-0.66113116000000005</v>
      </c>
      <c r="DS524">
        <v>7.7932630000000003E-2</v>
      </c>
      <c r="DT524">
        <v>-0.79014932000000004</v>
      </c>
      <c r="DU524">
        <v>1.3610861400000001</v>
      </c>
      <c r="DV524" s="10">
        <v>-0.64824150000000003</v>
      </c>
      <c r="DW524" s="8" t="s">
        <v>2820</v>
      </c>
      <c r="DX524" t="s">
        <v>2821</v>
      </c>
      <c r="DY524" s="10" t="s">
        <v>213</v>
      </c>
      <c r="DZ524" s="20">
        <v>35605</v>
      </c>
      <c r="EA524" s="21">
        <v>39491</v>
      </c>
      <c r="EB524" t="s">
        <v>2822</v>
      </c>
      <c r="EC524" s="22">
        <v>43771</v>
      </c>
      <c r="ED524" t="b">
        <f t="shared" si="25"/>
        <v>1</v>
      </c>
    </row>
    <row r="525" spans="1:134" x14ac:dyDescent="0.2">
      <c r="A525" s="8" t="s">
        <v>2823</v>
      </c>
      <c r="B525" s="8" t="s">
        <v>168</v>
      </c>
      <c r="C525" s="8" t="s">
        <v>1309</v>
      </c>
      <c r="D525" s="2" t="s">
        <v>2824</v>
      </c>
      <c r="E525" s="4">
        <v>0.45235196041338399</v>
      </c>
      <c r="F525" s="28" t="b">
        <v>0</v>
      </c>
      <c r="G525" s="29">
        <f t="shared" si="26"/>
        <v>0.44831683915526577</v>
      </c>
      <c r="H525" s="5" t="b">
        <f t="shared" si="24"/>
        <v>0</v>
      </c>
      <c r="I525" s="8">
        <v>57</v>
      </c>
      <c r="J525">
        <v>0</v>
      </c>
      <c r="K525">
        <v>35</v>
      </c>
      <c r="L525">
        <v>1077</v>
      </c>
      <c r="M525">
        <v>8</v>
      </c>
      <c r="N525">
        <v>2</v>
      </c>
      <c r="O525">
        <v>0.342646873358953</v>
      </c>
      <c r="P525">
        <v>3</v>
      </c>
      <c r="Q525">
        <v>5</v>
      </c>
      <c r="R525">
        <v>5</v>
      </c>
      <c r="S525" s="10">
        <v>75.7</v>
      </c>
      <c r="T525" s="8">
        <v>0.35320753765240098</v>
      </c>
      <c r="U525">
        <v>-1.00517281761849</v>
      </c>
      <c r="V525">
        <v>1.0358994556432299</v>
      </c>
      <c r="W525">
        <v>-0.491136946709327</v>
      </c>
      <c r="X525">
        <v>0.98157978018903103</v>
      </c>
      <c r="Y525">
        <v>-0.70788554533318204</v>
      </c>
      <c r="Z525">
        <v>-1.7250540486408701</v>
      </c>
      <c r="AA525">
        <v>8.8725172209350497E-3</v>
      </c>
      <c r="AB525">
        <v>1.4079858992310099</v>
      </c>
      <c r="AC525">
        <v>1.42236659638262</v>
      </c>
      <c r="AD525" s="10">
        <v>0.216310029850007</v>
      </c>
      <c r="AE525" s="8">
        <v>0</v>
      </c>
      <c r="AF525">
        <v>0</v>
      </c>
      <c r="AG525">
        <v>0</v>
      </c>
      <c r="AH525">
        <v>0</v>
      </c>
      <c r="AI525">
        <v>0</v>
      </c>
      <c r="AJ525">
        <v>0</v>
      </c>
      <c r="AK525">
        <v>0</v>
      </c>
      <c r="AL525">
        <v>0</v>
      </c>
      <c r="AM525">
        <v>0</v>
      </c>
      <c r="AN525">
        <v>0</v>
      </c>
      <c r="AO525">
        <v>0</v>
      </c>
      <c r="AP525">
        <v>0</v>
      </c>
      <c r="AQ525">
        <v>0</v>
      </c>
      <c r="AR525">
        <v>0</v>
      </c>
      <c r="AS525">
        <v>1</v>
      </c>
      <c r="AT525">
        <v>0</v>
      </c>
      <c r="AU525">
        <v>0</v>
      </c>
      <c r="AV525">
        <v>0</v>
      </c>
      <c r="AW525">
        <v>0</v>
      </c>
      <c r="AX525">
        <v>0</v>
      </c>
      <c r="AY525">
        <v>1</v>
      </c>
      <c r="AZ525">
        <v>0</v>
      </c>
      <c r="BA525">
        <v>0</v>
      </c>
      <c r="BB525">
        <v>1</v>
      </c>
      <c r="BC525">
        <v>0</v>
      </c>
      <c r="BD525">
        <v>1</v>
      </c>
      <c r="BE525">
        <v>0</v>
      </c>
      <c r="BF525">
        <v>1</v>
      </c>
      <c r="BG525">
        <v>0</v>
      </c>
      <c r="BH525">
        <v>0</v>
      </c>
      <c r="BI525">
        <v>0</v>
      </c>
      <c r="BJ525">
        <v>1</v>
      </c>
      <c r="BK525">
        <v>0</v>
      </c>
      <c r="BL525">
        <v>0</v>
      </c>
      <c r="BM525">
        <v>0</v>
      </c>
      <c r="BN525">
        <v>0</v>
      </c>
      <c r="BO525">
        <v>0</v>
      </c>
      <c r="BP525">
        <v>1</v>
      </c>
      <c r="BQ525">
        <v>0</v>
      </c>
      <c r="BR525">
        <v>0</v>
      </c>
      <c r="BS525">
        <v>1</v>
      </c>
      <c r="BT525" s="10">
        <v>0</v>
      </c>
      <c r="BU525">
        <v>-4.2648743800000002</v>
      </c>
      <c r="BV525">
        <v>0.17994256</v>
      </c>
      <c r="BW525">
        <v>2.5512239999999999E-2</v>
      </c>
      <c r="BX525">
        <v>1.7140852600000001</v>
      </c>
      <c r="BY525">
        <v>1.2451467300000001</v>
      </c>
      <c r="BZ525">
        <v>4.38303536</v>
      </c>
      <c r="CA525">
        <v>1.0542348399999999</v>
      </c>
      <c r="CB525">
        <v>2.36271349</v>
      </c>
      <c r="CC525">
        <v>0</v>
      </c>
      <c r="CD525">
        <v>1.26633956</v>
      </c>
      <c r="CE525">
        <v>1.2966537600000001</v>
      </c>
      <c r="CF525">
        <v>-0.34830556000000001</v>
      </c>
      <c r="CG525">
        <v>0.60595251999999999</v>
      </c>
      <c r="CH525">
        <v>-0.27080598</v>
      </c>
      <c r="CI525">
        <v>0.69837139000000004</v>
      </c>
      <c r="CJ525">
        <v>2.3914729999999999E-2</v>
      </c>
      <c r="CK525">
        <v>-0.35324707</v>
      </c>
      <c r="CL525">
        <v>-4.8291489999999999E-2</v>
      </c>
      <c r="CM525">
        <v>0.58076517999999999</v>
      </c>
      <c r="CN525">
        <v>0.72541518999999999</v>
      </c>
      <c r="CO525">
        <v>-0.20022939000000001</v>
      </c>
      <c r="CP525">
        <v>-0.43475793000000001</v>
      </c>
      <c r="CQ525">
        <v>0.34422587999999998</v>
      </c>
      <c r="CR525">
        <v>-0.48495226000000002</v>
      </c>
      <c r="CS525">
        <v>0.18250256000000001</v>
      </c>
      <c r="CT525">
        <v>-0.16623276000000001</v>
      </c>
      <c r="CU525">
        <v>-9.4743999999999995E-2</v>
      </c>
      <c r="CV525">
        <v>-1.1689752</v>
      </c>
      <c r="CW525">
        <v>-0.52188942000000005</v>
      </c>
      <c r="CX525">
        <v>0.65815442999999996</v>
      </c>
      <c r="CY525">
        <v>9.3649330000000003E-2</v>
      </c>
      <c r="CZ525">
        <v>-0.16819777</v>
      </c>
      <c r="DA525">
        <v>-0.25450494000000001</v>
      </c>
      <c r="DB525">
        <v>0.25513289</v>
      </c>
      <c r="DC525">
        <v>2.5920289999999999E-2</v>
      </c>
      <c r="DD525">
        <v>-2.5292350000000002E-2</v>
      </c>
      <c r="DE525">
        <v>0.26950531</v>
      </c>
      <c r="DF525">
        <v>-0.26887736000000001</v>
      </c>
      <c r="DG525">
        <v>0.1029841</v>
      </c>
      <c r="DH525">
        <v>-0.10235616</v>
      </c>
      <c r="DI525">
        <v>-0.19042195000000001</v>
      </c>
      <c r="DJ525">
        <v>7.7531719999999998E-2</v>
      </c>
      <c r="DK525">
        <v>-0.19522661999999999</v>
      </c>
      <c r="DL525">
        <v>-0.13095082</v>
      </c>
      <c r="DM525">
        <v>-6.0513240000000003E-2</v>
      </c>
      <c r="DN525">
        <v>0.50020885000000004</v>
      </c>
      <c r="DO525">
        <v>0.35778246000000002</v>
      </c>
      <c r="DP525">
        <v>-0.64273818000000005</v>
      </c>
      <c r="DQ525">
        <v>0.94671483000000001</v>
      </c>
      <c r="DR525">
        <v>-0.66113116000000005</v>
      </c>
      <c r="DS525">
        <v>7.7932630000000003E-2</v>
      </c>
      <c r="DT525">
        <v>-0.79014932000000004</v>
      </c>
      <c r="DU525">
        <v>1.3610861400000001</v>
      </c>
      <c r="DV525" s="10">
        <v>-0.64824150000000003</v>
      </c>
      <c r="DW525" s="8" t="s">
        <v>2825</v>
      </c>
      <c r="DX525" t="s">
        <v>2826</v>
      </c>
      <c r="DY525" s="10" t="s">
        <v>1137</v>
      </c>
      <c r="DZ525" s="20">
        <v>37629</v>
      </c>
      <c r="EA525" s="21">
        <v>37696</v>
      </c>
      <c r="EB525" t="s">
        <v>2827</v>
      </c>
      <c r="EC525" s="22">
        <v>44024</v>
      </c>
      <c r="ED525" t="b">
        <f t="shared" si="25"/>
        <v>1</v>
      </c>
    </row>
    <row r="526" spans="1:134" x14ac:dyDescent="0.2">
      <c r="A526" s="8" t="s">
        <v>2828</v>
      </c>
      <c r="B526" s="8" t="s">
        <v>168</v>
      </c>
      <c r="C526" s="8" t="s">
        <v>468</v>
      </c>
      <c r="D526" s="2">
        <f>1-664-506-3194</f>
        <v>-4363</v>
      </c>
      <c r="E526" s="4">
        <v>0.52547590022907398</v>
      </c>
      <c r="F526" s="28" t="b">
        <v>0</v>
      </c>
      <c r="G526" s="29">
        <f t="shared" si="26"/>
        <v>0.99968105089788795</v>
      </c>
      <c r="H526" s="5" t="b">
        <f t="shared" si="24"/>
        <v>1</v>
      </c>
      <c r="I526" s="8">
        <v>59</v>
      </c>
      <c r="J526">
        <v>1</v>
      </c>
      <c r="K526">
        <v>40</v>
      </c>
      <c r="L526">
        <v>1588</v>
      </c>
      <c r="M526">
        <v>10</v>
      </c>
      <c r="N526">
        <v>4</v>
      </c>
      <c r="O526">
        <v>91.0712834478704</v>
      </c>
      <c r="P526">
        <v>4</v>
      </c>
      <c r="Q526">
        <v>1</v>
      </c>
      <c r="R526">
        <v>4</v>
      </c>
      <c r="S526" s="10">
        <v>75.5</v>
      </c>
      <c r="T526" s="8">
        <v>0.54108388746750802</v>
      </c>
      <c r="U526">
        <v>7.5957643648752104E-3</v>
      </c>
      <c r="V526">
        <v>1.6819234379589401</v>
      </c>
      <c r="W526">
        <v>0.104562083134767</v>
      </c>
      <c r="X526">
        <v>1.61793620170542</v>
      </c>
      <c r="Y526">
        <v>0.68524713920936597</v>
      </c>
      <c r="Z526">
        <v>1.39698143297542</v>
      </c>
      <c r="AA526">
        <v>0.71867389489572897</v>
      </c>
      <c r="AB526">
        <v>-1.4988236991813999</v>
      </c>
      <c r="AC526">
        <v>0.71996333890972197</v>
      </c>
      <c r="AD526" s="10">
        <v>0.173155909181676</v>
      </c>
      <c r="AE526" s="8">
        <v>0</v>
      </c>
      <c r="AF526">
        <v>0</v>
      </c>
      <c r="AG526">
        <v>0</v>
      </c>
      <c r="AH526">
        <v>0</v>
      </c>
      <c r="AI526">
        <v>0</v>
      </c>
      <c r="AJ526">
        <v>1</v>
      </c>
      <c r="AK526">
        <v>0</v>
      </c>
      <c r="AL526">
        <v>0</v>
      </c>
      <c r="AM526">
        <v>0</v>
      </c>
      <c r="AN526">
        <v>0</v>
      </c>
      <c r="AO526">
        <v>0</v>
      </c>
      <c r="AP526">
        <v>0</v>
      </c>
      <c r="AQ526">
        <v>0</v>
      </c>
      <c r="AR526">
        <v>0</v>
      </c>
      <c r="AS526">
        <v>0</v>
      </c>
      <c r="AT526">
        <v>0</v>
      </c>
      <c r="AU526">
        <v>0</v>
      </c>
      <c r="AV526">
        <v>0</v>
      </c>
      <c r="AW526">
        <v>0</v>
      </c>
      <c r="AX526">
        <v>0</v>
      </c>
      <c r="AY526">
        <v>0</v>
      </c>
      <c r="AZ526">
        <v>1</v>
      </c>
      <c r="BA526">
        <v>0</v>
      </c>
      <c r="BB526">
        <v>1</v>
      </c>
      <c r="BC526">
        <v>0</v>
      </c>
      <c r="BD526">
        <v>1</v>
      </c>
      <c r="BE526">
        <v>0</v>
      </c>
      <c r="BF526">
        <v>1</v>
      </c>
      <c r="BG526">
        <v>0</v>
      </c>
      <c r="BH526">
        <v>0</v>
      </c>
      <c r="BI526">
        <v>0</v>
      </c>
      <c r="BJ526">
        <v>1</v>
      </c>
      <c r="BK526">
        <v>0</v>
      </c>
      <c r="BL526">
        <v>0</v>
      </c>
      <c r="BM526">
        <v>0</v>
      </c>
      <c r="BN526">
        <v>1</v>
      </c>
      <c r="BO526">
        <v>0</v>
      </c>
      <c r="BP526">
        <v>0</v>
      </c>
      <c r="BQ526">
        <v>1</v>
      </c>
      <c r="BR526">
        <v>0</v>
      </c>
      <c r="BS526">
        <v>0</v>
      </c>
      <c r="BT526" s="10">
        <v>0</v>
      </c>
      <c r="BU526">
        <v>-4.2648743800000002</v>
      </c>
      <c r="BV526">
        <v>0.17994256</v>
      </c>
      <c r="BW526">
        <v>2.5512239999999999E-2</v>
      </c>
      <c r="BX526">
        <v>1.7140852600000001</v>
      </c>
      <c r="BY526">
        <v>1.2451467300000001</v>
      </c>
      <c r="BZ526">
        <v>4.38303536</v>
      </c>
      <c r="CA526">
        <v>1.0542348399999999</v>
      </c>
      <c r="CB526">
        <v>2.36271349</v>
      </c>
      <c r="CC526">
        <v>0</v>
      </c>
      <c r="CD526">
        <v>1.26633956</v>
      </c>
      <c r="CE526">
        <v>1.2966537600000001</v>
      </c>
      <c r="CF526">
        <v>-0.34830556000000001</v>
      </c>
      <c r="CG526">
        <v>0.60595251999999999</v>
      </c>
      <c r="CH526">
        <v>-0.27080598</v>
      </c>
      <c r="CI526">
        <v>0.69837139000000004</v>
      </c>
      <c r="CJ526">
        <v>2.3914729999999999E-2</v>
      </c>
      <c r="CK526">
        <v>-0.35324707</v>
      </c>
      <c r="CL526">
        <v>-4.8291489999999999E-2</v>
      </c>
      <c r="CM526">
        <v>0.58076517999999999</v>
      </c>
      <c r="CN526">
        <v>0.72541518999999999</v>
      </c>
      <c r="CO526">
        <v>-0.20022939000000001</v>
      </c>
      <c r="CP526">
        <v>-0.43475793000000001</v>
      </c>
      <c r="CQ526">
        <v>0.34422587999999998</v>
      </c>
      <c r="CR526">
        <v>-0.48495226000000002</v>
      </c>
      <c r="CS526">
        <v>0.18250256000000001</v>
      </c>
      <c r="CT526">
        <v>-0.16623276000000001</v>
      </c>
      <c r="CU526">
        <v>-9.4743999999999995E-2</v>
      </c>
      <c r="CV526">
        <v>-1.1689752</v>
      </c>
      <c r="CW526">
        <v>-0.52188942000000005</v>
      </c>
      <c r="CX526">
        <v>0.65815442999999996</v>
      </c>
      <c r="CY526">
        <v>9.3649330000000003E-2</v>
      </c>
      <c r="CZ526">
        <v>-0.16819777</v>
      </c>
      <c r="DA526">
        <v>-0.25450494000000001</v>
      </c>
      <c r="DB526">
        <v>0.25513289</v>
      </c>
      <c r="DC526">
        <v>2.5920289999999999E-2</v>
      </c>
      <c r="DD526">
        <v>-2.5292350000000002E-2</v>
      </c>
      <c r="DE526">
        <v>0.26950531</v>
      </c>
      <c r="DF526">
        <v>-0.26887736000000001</v>
      </c>
      <c r="DG526">
        <v>0.1029841</v>
      </c>
      <c r="DH526">
        <v>-0.10235616</v>
      </c>
      <c r="DI526">
        <v>-0.19042195000000001</v>
      </c>
      <c r="DJ526">
        <v>7.7531719999999998E-2</v>
      </c>
      <c r="DK526">
        <v>-0.19522661999999999</v>
      </c>
      <c r="DL526">
        <v>-0.13095082</v>
      </c>
      <c r="DM526">
        <v>-6.0513240000000003E-2</v>
      </c>
      <c r="DN526">
        <v>0.50020885000000004</v>
      </c>
      <c r="DO526">
        <v>0.35778246000000002</v>
      </c>
      <c r="DP526">
        <v>-0.64273818000000005</v>
      </c>
      <c r="DQ526">
        <v>0.94671483000000001</v>
      </c>
      <c r="DR526">
        <v>-0.66113116000000005</v>
      </c>
      <c r="DS526">
        <v>7.7932630000000003E-2</v>
      </c>
      <c r="DT526">
        <v>-0.79014932000000004</v>
      </c>
      <c r="DU526">
        <v>1.3610861400000001</v>
      </c>
      <c r="DV526" s="10">
        <v>-0.64824150000000003</v>
      </c>
      <c r="DW526" s="8" t="s">
        <v>2829</v>
      </c>
      <c r="DX526" t="s">
        <v>2830</v>
      </c>
      <c r="DY526" s="10" t="s">
        <v>1005</v>
      </c>
      <c r="DZ526" s="20">
        <v>37170</v>
      </c>
      <c r="EA526" s="21">
        <v>39554</v>
      </c>
      <c r="EB526" t="s">
        <v>2831</v>
      </c>
      <c r="EC526" s="22">
        <v>44833</v>
      </c>
      <c r="ED526" t="b">
        <f t="shared" si="25"/>
        <v>0</v>
      </c>
    </row>
    <row r="527" spans="1:134" x14ac:dyDescent="0.2">
      <c r="A527" s="8" t="s">
        <v>2832</v>
      </c>
      <c r="B527" s="8" t="s">
        <v>168</v>
      </c>
      <c r="C527" s="8" t="s">
        <v>245</v>
      </c>
      <c r="D527" s="2" t="s">
        <v>2833</v>
      </c>
      <c r="E527" s="4">
        <v>0.50429977452414398</v>
      </c>
      <c r="F527" s="28" t="b">
        <v>0</v>
      </c>
      <c r="G527" s="29">
        <f t="shared" si="26"/>
        <v>2.3088402734839274E-2</v>
      </c>
      <c r="H527" s="5" t="b">
        <f t="shared" si="24"/>
        <v>0</v>
      </c>
      <c r="I527" s="8">
        <v>63</v>
      </c>
      <c r="J527">
        <v>2</v>
      </c>
      <c r="K527">
        <v>14</v>
      </c>
      <c r="L527">
        <v>1479</v>
      </c>
      <c r="M527">
        <v>5</v>
      </c>
      <c r="N527">
        <v>4</v>
      </c>
      <c r="O527">
        <v>78.8165539287386</v>
      </c>
      <c r="P527">
        <v>2</v>
      </c>
      <c r="Q527">
        <v>2</v>
      </c>
      <c r="R527">
        <v>5</v>
      </c>
      <c r="S527" s="10">
        <v>74.599999999999994</v>
      </c>
      <c r="T527" s="8">
        <v>0.91683658709772198</v>
      </c>
      <c r="U527">
        <v>1.0203643463482399</v>
      </c>
      <c r="V527">
        <v>-1.6774012700827301</v>
      </c>
      <c r="W527">
        <v>-2.2504833211624799E-2</v>
      </c>
      <c r="X527">
        <v>2.70451479144465E-2</v>
      </c>
      <c r="Y527">
        <v>0.68524713920936597</v>
      </c>
      <c r="Z527">
        <v>0.97528766768975805</v>
      </c>
      <c r="AA527">
        <v>-0.70092886045385905</v>
      </c>
      <c r="AB527">
        <v>-0.772121299578298</v>
      </c>
      <c r="AC527">
        <v>1.42236659638262</v>
      </c>
      <c r="AD527" s="10">
        <v>-2.1037633825813501E-2</v>
      </c>
      <c r="AE527" s="8">
        <v>0</v>
      </c>
      <c r="AF527">
        <v>0</v>
      </c>
      <c r="AG527">
        <v>0</v>
      </c>
      <c r="AH527">
        <v>0</v>
      </c>
      <c r="AI527">
        <v>0</v>
      </c>
      <c r="AJ527">
        <v>0</v>
      </c>
      <c r="AK527">
        <v>1</v>
      </c>
      <c r="AL527">
        <v>0</v>
      </c>
      <c r="AM527">
        <v>0</v>
      </c>
      <c r="AN527">
        <v>0</v>
      </c>
      <c r="AO527">
        <v>0</v>
      </c>
      <c r="AP527">
        <v>0</v>
      </c>
      <c r="AQ527">
        <v>0</v>
      </c>
      <c r="AR527">
        <v>0</v>
      </c>
      <c r="AS527">
        <v>0</v>
      </c>
      <c r="AT527">
        <v>0</v>
      </c>
      <c r="AU527">
        <v>0</v>
      </c>
      <c r="AV527">
        <v>0</v>
      </c>
      <c r="AW527">
        <v>0</v>
      </c>
      <c r="AX527">
        <v>0</v>
      </c>
      <c r="AY527">
        <v>1</v>
      </c>
      <c r="AZ527">
        <v>0</v>
      </c>
      <c r="BA527">
        <v>1</v>
      </c>
      <c r="BB527">
        <v>0</v>
      </c>
      <c r="BC527">
        <v>1</v>
      </c>
      <c r="BD527">
        <v>0</v>
      </c>
      <c r="BE527">
        <v>1</v>
      </c>
      <c r="BF527">
        <v>0</v>
      </c>
      <c r="BG527">
        <v>0</v>
      </c>
      <c r="BH527">
        <v>0</v>
      </c>
      <c r="BI527">
        <v>0</v>
      </c>
      <c r="BJ527">
        <v>0</v>
      </c>
      <c r="BK527">
        <v>1</v>
      </c>
      <c r="BL527">
        <v>0</v>
      </c>
      <c r="BM527">
        <v>0</v>
      </c>
      <c r="BN527">
        <v>0</v>
      </c>
      <c r="BO527">
        <v>0</v>
      </c>
      <c r="BP527">
        <v>1</v>
      </c>
      <c r="BQ527">
        <v>0</v>
      </c>
      <c r="BR527">
        <v>1</v>
      </c>
      <c r="BS527">
        <v>0</v>
      </c>
      <c r="BT527" s="10">
        <v>0</v>
      </c>
      <c r="BU527">
        <v>-4.2648743800000002</v>
      </c>
      <c r="BV527">
        <v>0.17994256</v>
      </c>
      <c r="BW527">
        <v>2.5512239999999999E-2</v>
      </c>
      <c r="BX527">
        <v>1.7140852600000001</v>
      </c>
      <c r="BY527">
        <v>1.2451467300000001</v>
      </c>
      <c r="BZ527">
        <v>4.38303536</v>
      </c>
      <c r="CA527">
        <v>1.0542348399999999</v>
      </c>
      <c r="CB527">
        <v>2.36271349</v>
      </c>
      <c r="CC527">
        <v>0</v>
      </c>
      <c r="CD527">
        <v>1.26633956</v>
      </c>
      <c r="CE527">
        <v>1.2966537600000001</v>
      </c>
      <c r="CF527">
        <v>-0.34830556000000001</v>
      </c>
      <c r="CG527">
        <v>0.60595251999999999</v>
      </c>
      <c r="CH527">
        <v>-0.27080598</v>
      </c>
      <c r="CI527">
        <v>0.69837139000000004</v>
      </c>
      <c r="CJ527">
        <v>2.3914729999999999E-2</v>
      </c>
      <c r="CK527">
        <v>-0.35324707</v>
      </c>
      <c r="CL527">
        <v>-4.8291489999999999E-2</v>
      </c>
      <c r="CM527">
        <v>0.58076517999999999</v>
      </c>
      <c r="CN527">
        <v>0.72541518999999999</v>
      </c>
      <c r="CO527">
        <v>-0.20022939000000001</v>
      </c>
      <c r="CP527">
        <v>-0.43475793000000001</v>
      </c>
      <c r="CQ527">
        <v>0.34422587999999998</v>
      </c>
      <c r="CR527">
        <v>-0.48495226000000002</v>
      </c>
      <c r="CS527">
        <v>0.18250256000000001</v>
      </c>
      <c r="CT527">
        <v>-0.16623276000000001</v>
      </c>
      <c r="CU527">
        <v>-9.4743999999999995E-2</v>
      </c>
      <c r="CV527">
        <v>-1.1689752</v>
      </c>
      <c r="CW527">
        <v>-0.52188942000000005</v>
      </c>
      <c r="CX527">
        <v>0.65815442999999996</v>
      </c>
      <c r="CY527">
        <v>9.3649330000000003E-2</v>
      </c>
      <c r="CZ527">
        <v>-0.16819777</v>
      </c>
      <c r="DA527">
        <v>-0.25450494000000001</v>
      </c>
      <c r="DB527">
        <v>0.25513289</v>
      </c>
      <c r="DC527">
        <v>2.5920289999999999E-2</v>
      </c>
      <c r="DD527">
        <v>-2.5292350000000002E-2</v>
      </c>
      <c r="DE527">
        <v>0.26950531</v>
      </c>
      <c r="DF527">
        <v>-0.26887736000000001</v>
      </c>
      <c r="DG527">
        <v>0.1029841</v>
      </c>
      <c r="DH527">
        <v>-0.10235616</v>
      </c>
      <c r="DI527">
        <v>-0.19042195000000001</v>
      </c>
      <c r="DJ527">
        <v>7.7531719999999998E-2</v>
      </c>
      <c r="DK527">
        <v>-0.19522661999999999</v>
      </c>
      <c r="DL527">
        <v>-0.13095082</v>
      </c>
      <c r="DM527">
        <v>-6.0513240000000003E-2</v>
      </c>
      <c r="DN527">
        <v>0.50020885000000004</v>
      </c>
      <c r="DO527">
        <v>0.35778246000000002</v>
      </c>
      <c r="DP527">
        <v>-0.64273818000000005</v>
      </c>
      <c r="DQ527">
        <v>0.94671483000000001</v>
      </c>
      <c r="DR527">
        <v>-0.66113116000000005</v>
      </c>
      <c r="DS527">
        <v>7.7932630000000003E-2</v>
      </c>
      <c r="DT527">
        <v>-0.79014932000000004</v>
      </c>
      <c r="DU527">
        <v>1.3610861400000001</v>
      </c>
      <c r="DV527" s="10">
        <v>-0.64824150000000003</v>
      </c>
      <c r="DW527" s="8" t="s">
        <v>2834</v>
      </c>
      <c r="DX527" t="s">
        <v>2835</v>
      </c>
      <c r="DY527" s="10" t="s">
        <v>757</v>
      </c>
      <c r="DZ527" s="20">
        <v>36242</v>
      </c>
      <c r="EA527" s="21">
        <v>37345</v>
      </c>
      <c r="EB527" t="s">
        <v>2836</v>
      </c>
      <c r="EC527" s="22">
        <v>44512</v>
      </c>
      <c r="ED527" t="b">
        <f t="shared" si="25"/>
        <v>1</v>
      </c>
    </row>
    <row r="528" spans="1:134" x14ac:dyDescent="0.2">
      <c r="A528" s="8" t="s">
        <v>2837</v>
      </c>
      <c r="B528" s="8" t="s">
        <v>168</v>
      </c>
      <c r="C528" s="8" t="s">
        <v>332</v>
      </c>
      <c r="D528" s="2" t="s">
        <v>2838</v>
      </c>
      <c r="E528" s="4">
        <v>0.511609801799908</v>
      </c>
      <c r="F528" s="28" t="b">
        <v>0</v>
      </c>
      <c r="G528" s="29">
        <f t="shared" si="26"/>
        <v>6.2959770664797696E-6</v>
      </c>
      <c r="H528" s="5" t="b">
        <f t="shared" si="24"/>
        <v>0</v>
      </c>
      <c r="I528" s="8">
        <v>66</v>
      </c>
      <c r="J528">
        <v>2</v>
      </c>
      <c r="K528">
        <v>21</v>
      </c>
      <c r="L528">
        <v>867</v>
      </c>
      <c r="M528">
        <v>3</v>
      </c>
      <c r="N528">
        <v>3</v>
      </c>
      <c r="O528">
        <v>29.9465675666208</v>
      </c>
      <c r="P528">
        <v>4</v>
      </c>
      <c r="Q528">
        <v>1</v>
      </c>
      <c r="R528">
        <v>4</v>
      </c>
      <c r="S528" s="10">
        <v>76.7</v>
      </c>
      <c r="T528" s="8">
        <v>1.19865111182038</v>
      </c>
      <c r="U528">
        <v>1.0203643463482399</v>
      </c>
      <c r="V528">
        <v>-0.77296769484074401</v>
      </c>
      <c r="W528">
        <v>-0.73594476719320101</v>
      </c>
      <c r="X528">
        <v>-0.60931127360194304</v>
      </c>
      <c r="Y528">
        <v>-1.13192030619081E-2</v>
      </c>
      <c r="Z528">
        <v>-0.70636254958572797</v>
      </c>
      <c r="AA528">
        <v>0.71867389489572897</v>
      </c>
      <c r="AB528">
        <v>-1.4988236991813999</v>
      </c>
      <c r="AC528">
        <v>0.71996333890972197</v>
      </c>
      <c r="AD528" s="10">
        <v>0.43208063319166101</v>
      </c>
      <c r="AE528" s="8">
        <v>0</v>
      </c>
      <c r="AF528">
        <v>1</v>
      </c>
      <c r="AG528">
        <v>0</v>
      </c>
      <c r="AH528">
        <v>0</v>
      </c>
      <c r="AI528">
        <v>0</v>
      </c>
      <c r="AJ528">
        <v>0</v>
      </c>
      <c r="AK528">
        <v>0</v>
      </c>
      <c r="AL528">
        <v>0</v>
      </c>
      <c r="AM528">
        <v>0</v>
      </c>
      <c r="AN528">
        <v>0</v>
      </c>
      <c r="AO528">
        <v>0</v>
      </c>
      <c r="AP528">
        <v>0</v>
      </c>
      <c r="AQ528">
        <v>0</v>
      </c>
      <c r="AR528">
        <v>0</v>
      </c>
      <c r="AS528">
        <v>0</v>
      </c>
      <c r="AT528">
        <v>0</v>
      </c>
      <c r="AU528">
        <v>0</v>
      </c>
      <c r="AV528">
        <v>0</v>
      </c>
      <c r="AW528">
        <v>0</v>
      </c>
      <c r="AX528">
        <v>0</v>
      </c>
      <c r="AY528">
        <v>0</v>
      </c>
      <c r="AZ528">
        <v>1</v>
      </c>
      <c r="BA528">
        <v>0</v>
      </c>
      <c r="BB528">
        <v>1</v>
      </c>
      <c r="BC528">
        <v>0</v>
      </c>
      <c r="BD528">
        <v>1</v>
      </c>
      <c r="BE528">
        <v>0</v>
      </c>
      <c r="BF528">
        <v>1</v>
      </c>
      <c r="BG528">
        <v>0</v>
      </c>
      <c r="BH528">
        <v>0</v>
      </c>
      <c r="BI528">
        <v>0</v>
      </c>
      <c r="BJ528">
        <v>1</v>
      </c>
      <c r="BK528">
        <v>0</v>
      </c>
      <c r="BL528">
        <v>0</v>
      </c>
      <c r="BM528">
        <v>0</v>
      </c>
      <c r="BN528">
        <v>0</v>
      </c>
      <c r="BO528">
        <v>1</v>
      </c>
      <c r="BP528">
        <v>0</v>
      </c>
      <c r="BQ528">
        <v>0</v>
      </c>
      <c r="BR528">
        <v>0</v>
      </c>
      <c r="BS528">
        <v>0</v>
      </c>
      <c r="BT528" s="10">
        <v>1</v>
      </c>
      <c r="BU528">
        <v>-4.2648743800000002</v>
      </c>
      <c r="BV528">
        <v>0.17994256</v>
      </c>
      <c r="BW528">
        <v>2.5512239999999999E-2</v>
      </c>
      <c r="BX528">
        <v>1.7140852600000001</v>
      </c>
      <c r="BY528">
        <v>1.2451467300000001</v>
      </c>
      <c r="BZ528">
        <v>4.38303536</v>
      </c>
      <c r="CA528">
        <v>1.0542348399999999</v>
      </c>
      <c r="CB528">
        <v>2.36271349</v>
      </c>
      <c r="CC528">
        <v>0</v>
      </c>
      <c r="CD528">
        <v>1.26633956</v>
      </c>
      <c r="CE528">
        <v>1.2966537600000001</v>
      </c>
      <c r="CF528">
        <v>-0.34830556000000001</v>
      </c>
      <c r="CG528">
        <v>0.60595251999999999</v>
      </c>
      <c r="CH528">
        <v>-0.27080598</v>
      </c>
      <c r="CI528">
        <v>0.69837139000000004</v>
      </c>
      <c r="CJ528">
        <v>2.3914729999999999E-2</v>
      </c>
      <c r="CK528">
        <v>-0.35324707</v>
      </c>
      <c r="CL528">
        <v>-4.8291489999999999E-2</v>
      </c>
      <c r="CM528">
        <v>0.58076517999999999</v>
      </c>
      <c r="CN528">
        <v>0.72541518999999999</v>
      </c>
      <c r="CO528">
        <v>-0.20022939000000001</v>
      </c>
      <c r="CP528">
        <v>-0.43475793000000001</v>
      </c>
      <c r="CQ528">
        <v>0.34422587999999998</v>
      </c>
      <c r="CR528">
        <v>-0.48495226000000002</v>
      </c>
      <c r="CS528">
        <v>0.18250256000000001</v>
      </c>
      <c r="CT528">
        <v>-0.16623276000000001</v>
      </c>
      <c r="CU528">
        <v>-9.4743999999999995E-2</v>
      </c>
      <c r="CV528">
        <v>-1.1689752</v>
      </c>
      <c r="CW528">
        <v>-0.52188942000000005</v>
      </c>
      <c r="CX528">
        <v>0.65815442999999996</v>
      </c>
      <c r="CY528">
        <v>9.3649330000000003E-2</v>
      </c>
      <c r="CZ528">
        <v>-0.16819777</v>
      </c>
      <c r="DA528">
        <v>-0.25450494000000001</v>
      </c>
      <c r="DB528">
        <v>0.25513289</v>
      </c>
      <c r="DC528">
        <v>2.5920289999999999E-2</v>
      </c>
      <c r="DD528">
        <v>-2.5292350000000002E-2</v>
      </c>
      <c r="DE528">
        <v>0.26950531</v>
      </c>
      <c r="DF528">
        <v>-0.26887736000000001</v>
      </c>
      <c r="DG528">
        <v>0.1029841</v>
      </c>
      <c r="DH528">
        <v>-0.10235616</v>
      </c>
      <c r="DI528">
        <v>-0.19042195000000001</v>
      </c>
      <c r="DJ528">
        <v>7.7531719999999998E-2</v>
      </c>
      <c r="DK528">
        <v>-0.19522661999999999</v>
      </c>
      <c r="DL528">
        <v>-0.13095082</v>
      </c>
      <c r="DM528">
        <v>-6.0513240000000003E-2</v>
      </c>
      <c r="DN528">
        <v>0.50020885000000004</v>
      </c>
      <c r="DO528">
        <v>0.35778246000000002</v>
      </c>
      <c r="DP528">
        <v>-0.64273818000000005</v>
      </c>
      <c r="DQ528">
        <v>0.94671483000000001</v>
      </c>
      <c r="DR528">
        <v>-0.66113116000000005</v>
      </c>
      <c r="DS528">
        <v>7.7932630000000003E-2</v>
      </c>
      <c r="DT528">
        <v>-0.79014932000000004</v>
      </c>
      <c r="DU528">
        <v>1.3610861400000001</v>
      </c>
      <c r="DV528" s="10">
        <v>-0.64824150000000003</v>
      </c>
      <c r="DW528" s="8" t="s">
        <v>2839</v>
      </c>
      <c r="DX528" t="s">
        <v>2840</v>
      </c>
      <c r="DY528" s="10" t="s">
        <v>1425</v>
      </c>
      <c r="DZ528" s="20">
        <v>36976</v>
      </c>
      <c r="EA528" s="21">
        <v>37007</v>
      </c>
      <c r="EB528" t="s">
        <v>2841</v>
      </c>
      <c r="EC528" s="22">
        <v>44196</v>
      </c>
      <c r="ED528" t="b">
        <f t="shared" si="25"/>
        <v>1</v>
      </c>
    </row>
    <row r="529" spans="1:134" x14ac:dyDescent="0.2">
      <c r="A529" s="8" t="s">
        <v>2842</v>
      </c>
      <c r="B529" s="8" t="s">
        <v>168</v>
      </c>
      <c r="C529" s="8" t="s">
        <v>245</v>
      </c>
      <c r="D529" s="2" t="s">
        <v>2843</v>
      </c>
      <c r="E529" s="4">
        <v>3.3027174530106902E-2</v>
      </c>
      <c r="F529" s="28" t="b">
        <v>0</v>
      </c>
      <c r="G529" s="29">
        <f t="shared" si="26"/>
        <v>1.6960807122625439E-5</v>
      </c>
      <c r="H529" s="5" t="b">
        <f t="shared" si="24"/>
        <v>0</v>
      </c>
      <c r="I529" s="8">
        <v>67</v>
      </c>
      <c r="J529">
        <v>2</v>
      </c>
      <c r="K529">
        <v>18</v>
      </c>
      <c r="L529">
        <v>47</v>
      </c>
      <c r="M529">
        <v>9</v>
      </c>
      <c r="N529">
        <v>1</v>
      </c>
      <c r="O529">
        <v>14.6552539317201</v>
      </c>
      <c r="P529">
        <v>2</v>
      </c>
      <c r="Q529">
        <v>4</v>
      </c>
      <c r="R529">
        <v>1</v>
      </c>
      <c r="S529" s="10">
        <v>81.400000000000006</v>
      </c>
      <c r="T529" s="8">
        <v>1.2925892867279301</v>
      </c>
      <c r="U529">
        <v>1.0203643463482399</v>
      </c>
      <c r="V529">
        <v>-1.16058208423016</v>
      </c>
      <c r="W529">
        <v>-1.69186101860642</v>
      </c>
      <c r="X529">
        <v>1.2997579909472201</v>
      </c>
      <c r="Y529">
        <v>-1.4044518876044501</v>
      </c>
      <c r="Z529">
        <v>-1.2325472860826301</v>
      </c>
      <c r="AA529">
        <v>-0.70092886045385905</v>
      </c>
      <c r="AB529">
        <v>0.68128349962791002</v>
      </c>
      <c r="AC529">
        <v>-1.38724643350897</v>
      </c>
      <c r="AD529" s="10">
        <v>1.44620246889743</v>
      </c>
      <c r="AE529" s="8">
        <v>0</v>
      </c>
      <c r="AF529">
        <v>0</v>
      </c>
      <c r="AG529">
        <v>0</v>
      </c>
      <c r="AH529">
        <v>0</v>
      </c>
      <c r="AI529">
        <v>0</v>
      </c>
      <c r="AJ529">
        <v>0</v>
      </c>
      <c r="AK529">
        <v>0</v>
      </c>
      <c r="AL529">
        <v>0</v>
      </c>
      <c r="AM529">
        <v>0</v>
      </c>
      <c r="AN529">
        <v>0</v>
      </c>
      <c r="AO529">
        <v>0</v>
      </c>
      <c r="AP529">
        <v>0</v>
      </c>
      <c r="AQ529">
        <v>0</v>
      </c>
      <c r="AR529">
        <v>0</v>
      </c>
      <c r="AS529">
        <v>0</v>
      </c>
      <c r="AT529">
        <v>1</v>
      </c>
      <c r="AU529">
        <v>0</v>
      </c>
      <c r="AV529">
        <v>0</v>
      </c>
      <c r="AW529">
        <v>0</v>
      </c>
      <c r="AX529">
        <v>0</v>
      </c>
      <c r="AY529">
        <v>0</v>
      </c>
      <c r="AZ529">
        <v>1</v>
      </c>
      <c r="BA529">
        <v>0</v>
      </c>
      <c r="BB529">
        <v>1</v>
      </c>
      <c r="BC529">
        <v>0</v>
      </c>
      <c r="BD529">
        <v>1</v>
      </c>
      <c r="BE529">
        <v>1</v>
      </c>
      <c r="BF529">
        <v>0</v>
      </c>
      <c r="BG529">
        <v>1</v>
      </c>
      <c r="BH529">
        <v>0</v>
      </c>
      <c r="BI529">
        <v>0</v>
      </c>
      <c r="BJ529">
        <v>0</v>
      </c>
      <c r="BK529">
        <v>0</v>
      </c>
      <c r="BL529">
        <v>0</v>
      </c>
      <c r="BM529">
        <v>0</v>
      </c>
      <c r="BN529">
        <v>0</v>
      </c>
      <c r="BO529">
        <v>0</v>
      </c>
      <c r="BP529">
        <v>1</v>
      </c>
      <c r="BQ529">
        <v>0</v>
      </c>
      <c r="BR529">
        <v>1</v>
      </c>
      <c r="BS529">
        <v>0</v>
      </c>
      <c r="BT529" s="10">
        <v>0</v>
      </c>
      <c r="BU529">
        <v>-4.2648743800000002</v>
      </c>
      <c r="BV529">
        <v>0.17994256</v>
      </c>
      <c r="BW529">
        <v>2.5512239999999999E-2</v>
      </c>
      <c r="BX529">
        <v>1.7140852600000001</v>
      </c>
      <c r="BY529">
        <v>1.2451467300000001</v>
      </c>
      <c r="BZ529">
        <v>4.38303536</v>
      </c>
      <c r="CA529">
        <v>1.0542348399999999</v>
      </c>
      <c r="CB529">
        <v>2.36271349</v>
      </c>
      <c r="CC529">
        <v>0</v>
      </c>
      <c r="CD529">
        <v>1.26633956</v>
      </c>
      <c r="CE529">
        <v>1.2966537600000001</v>
      </c>
      <c r="CF529">
        <v>-0.34830556000000001</v>
      </c>
      <c r="CG529">
        <v>0.60595251999999999</v>
      </c>
      <c r="CH529">
        <v>-0.27080598</v>
      </c>
      <c r="CI529">
        <v>0.69837139000000004</v>
      </c>
      <c r="CJ529">
        <v>2.3914729999999999E-2</v>
      </c>
      <c r="CK529">
        <v>-0.35324707</v>
      </c>
      <c r="CL529">
        <v>-4.8291489999999999E-2</v>
      </c>
      <c r="CM529">
        <v>0.58076517999999999</v>
      </c>
      <c r="CN529">
        <v>0.72541518999999999</v>
      </c>
      <c r="CO529">
        <v>-0.20022939000000001</v>
      </c>
      <c r="CP529">
        <v>-0.43475793000000001</v>
      </c>
      <c r="CQ529">
        <v>0.34422587999999998</v>
      </c>
      <c r="CR529">
        <v>-0.48495226000000002</v>
      </c>
      <c r="CS529">
        <v>0.18250256000000001</v>
      </c>
      <c r="CT529">
        <v>-0.16623276000000001</v>
      </c>
      <c r="CU529">
        <v>-9.4743999999999995E-2</v>
      </c>
      <c r="CV529">
        <v>-1.1689752</v>
      </c>
      <c r="CW529">
        <v>-0.52188942000000005</v>
      </c>
      <c r="CX529">
        <v>0.65815442999999996</v>
      </c>
      <c r="CY529">
        <v>9.3649330000000003E-2</v>
      </c>
      <c r="CZ529">
        <v>-0.16819777</v>
      </c>
      <c r="DA529">
        <v>-0.25450494000000001</v>
      </c>
      <c r="DB529">
        <v>0.25513289</v>
      </c>
      <c r="DC529">
        <v>2.5920289999999999E-2</v>
      </c>
      <c r="DD529">
        <v>-2.5292350000000002E-2</v>
      </c>
      <c r="DE529">
        <v>0.26950531</v>
      </c>
      <c r="DF529">
        <v>-0.26887736000000001</v>
      </c>
      <c r="DG529">
        <v>0.1029841</v>
      </c>
      <c r="DH529">
        <v>-0.10235616</v>
      </c>
      <c r="DI529">
        <v>-0.19042195000000001</v>
      </c>
      <c r="DJ529">
        <v>7.7531719999999998E-2</v>
      </c>
      <c r="DK529">
        <v>-0.19522661999999999</v>
      </c>
      <c r="DL529">
        <v>-0.13095082</v>
      </c>
      <c r="DM529">
        <v>-6.0513240000000003E-2</v>
      </c>
      <c r="DN529">
        <v>0.50020885000000004</v>
      </c>
      <c r="DO529">
        <v>0.35778246000000002</v>
      </c>
      <c r="DP529">
        <v>-0.64273818000000005</v>
      </c>
      <c r="DQ529">
        <v>0.94671483000000001</v>
      </c>
      <c r="DR529">
        <v>-0.66113116000000005</v>
      </c>
      <c r="DS529">
        <v>7.7932630000000003E-2</v>
      </c>
      <c r="DT529">
        <v>-0.79014932000000004</v>
      </c>
      <c r="DU529">
        <v>1.3610861400000001</v>
      </c>
      <c r="DV529" s="10">
        <v>-0.64824150000000003</v>
      </c>
      <c r="DW529" s="8" t="s">
        <v>2844</v>
      </c>
      <c r="DX529" t="s">
        <v>2845</v>
      </c>
      <c r="DY529" s="10" t="s">
        <v>675</v>
      </c>
      <c r="DZ529" s="20">
        <v>34620</v>
      </c>
      <c r="EA529" s="21">
        <v>38734</v>
      </c>
      <c r="EB529" t="s">
        <v>2846</v>
      </c>
      <c r="EC529" s="22">
        <v>45269</v>
      </c>
      <c r="ED529" t="b">
        <f t="shared" si="25"/>
        <v>1</v>
      </c>
    </row>
    <row r="530" spans="1:134" x14ac:dyDescent="0.2">
      <c r="A530" s="8" t="s">
        <v>2847</v>
      </c>
      <c r="B530" s="8" t="s">
        <v>119</v>
      </c>
      <c r="C530" s="8" t="s">
        <v>147</v>
      </c>
      <c r="D530" s="2" t="s">
        <v>2848</v>
      </c>
      <c r="E530" s="4">
        <v>0.66939771218348798</v>
      </c>
      <c r="F530" s="28" t="b">
        <v>1</v>
      </c>
      <c r="G530" s="29">
        <f t="shared" si="26"/>
        <v>0.26072358584166228</v>
      </c>
      <c r="H530" s="5" t="b">
        <f t="shared" si="24"/>
        <v>0</v>
      </c>
      <c r="I530" s="8">
        <v>65</v>
      </c>
      <c r="J530">
        <v>1</v>
      </c>
      <c r="K530">
        <v>34</v>
      </c>
      <c r="L530">
        <v>3270</v>
      </c>
      <c r="M530">
        <v>3</v>
      </c>
      <c r="N530">
        <v>1</v>
      </c>
      <c r="O530">
        <v>69.698856091744304</v>
      </c>
      <c r="P530">
        <v>5</v>
      </c>
      <c r="Q530">
        <v>5</v>
      </c>
      <c r="R530">
        <v>4</v>
      </c>
      <c r="S530" s="10">
        <v>70.099999999999994</v>
      </c>
      <c r="T530" s="8">
        <v>1.1047129369128199</v>
      </c>
      <c r="U530">
        <v>7.5957643648752104E-3</v>
      </c>
      <c r="V530">
        <v>0.90669465918009495</v>
      </c>
      <c r="W530">
        <v>2.0653561500579798</v>
      </c>
      <c r="X530">
        <v>-0.60931127360194304</v>
      </c>
      <c r="Y530">
        <v>-1.4044518876044501</v>
      </c>
      <c r="Z530">
        <v>0.66154134423019095</v>
      </c>
      <c r="AA530">
        <v>1.4284752725705201</v>
      </c>
      <c r="AB530">
        <v>1.4079858992310099</v>
      </c>
      <c r="AC530">
        <v>0.71996333890972197</v>
      </c>
      <c r="AD530" s="10">
        <v>-0.99200534886325498</v>
      </c>
      <c r="AE530" s="8">
        <v>0</v>
      </c>
      <c r="AF530">
        <v>0</v>
      </c>
      <c r="AG530">
        <v>1</v>
      </c>
      <c r="AH530">
        <v>0</v>
      </c>
      <c r="AI530">
        <v>0</v>
      </c>
      <c r="AJ530">
        <v>0</v>
      </c>
      <c r="AK530">
        <v>0</v>
      </c>
      <c r="AL530">
        <v>0</v>
      </c>
      <c r="AM530">
        <v>0</v>
      </c>
      <c r="AN530">
        <v>0</v>
      </c>
      <c r="AO530">
        <v>0</v>
      </c>
      <c r="AP530">
        <v>0</v>
      </c>
      <c r="AQ530">
        <v>0</v>
      </c>
      <c r="AR530">
        <v>0</v>
      </c>
      <c r="AS530">
        <v>0</v>
      </c>
      <c r="AT530">
        <v>0</v>
      </c>
      <c r="AU530">
        <v>0</v>
      </c>
      <c r="AV530">
        <v>0</v>
      </c>
      <c r="AW530">
        <v>0</v>
      </c>
      <c r="AX530">
        <v>0</v>
      </c>
      <c r="AY530">
        <v>1</v>
      </c>
      <c r="AZ530">
        <v>0</v>
      </c>
      <c r="BA530">
        <v>0</v>
      </c>
      <c r="BB530">
        <v>1</v>
      </c>
      <c r="BC530">
        <v>0</v>
      </c>
      <c r="BD530">
        <v>1</v>
      </c>
      <c r="BE530">
        <v>0</v>
      </c>
      <c r="BF530">
        <v>1</v>
      </c>
      <c r="BG530">
        <v>1</v>
      </c>
      <c r="BH530">
        <v>0</v>
      </c>
      <c r="BI530">
        <v>0</v>
      </c>
      <c r="BJ530">
        <v>0</v>
      </c>
      <c r="BK530">
        <v>0</v>
      </c>
      <c r="BL530">
        <v>0</v>
      </c>
      <c r="BM530">
        <v>0</v>
      </c>
      <c r="BN530">
        <v>1</v>
      </c>
      <c r="BO530">
        <v>0</v>
      </c>
      <c r="BP530">
        <v>0</v>
      </c>
      <c r="BQ530">
        <v>0</v>
      </c>
      <c r="BR530">
        <v>1</v>
      </c>
      <c r="BS530">
        <v>0</v>
      </c>
      <c r="BT530" s="10">
        <v>0</v>
      </c>
      <c r="BU530">
        <v>-4.2648743800000002</v>
      </c>
      <c r="BV530">
        <v>0.17994256</v>
      </c>
      <c r="BW530">
        <v>2.5512239999999999E-2</v>
      </c>
      <c r="BX530">
        <v>1.7140852600000001</v>
      </c>
      <c r="BY530">
        <v>1.2451467300000001</v>
      </c>
      <c r="BZ530">
        <v>4.38303536</v>
      </c>
      <c r="CA530">
        <v>1.0542348399999999</v>
      </c>
      <c r="CB530">
        <v>2.36271349</v>
      </c>
      <c r="CC530">
        <v>0</v>
      </c>
      <c r="CD530">
        <v>1.26633956</v>
      </c>
      <c r="CE530">
        <v>1.2966537600000001</v>
      </c>
      <c r="CF530">
        <v>-0.34830556000000001</v>
      </c>
      <c r="CG530">
        <v>0.60595251999999999</v>
      </c>
      <c r="CH530">
        <v>-0.27080598</v>
      </c>
      <c r="CI530">
        <v>0.69837139000000004</v>
      </c>
      <c r="CJ530">
        <v>2.3914729999999999E-2</v>
      </c>
      <c r="CK530">
        <v>-0.35324707</v>
      </c>
      <c r="CL530">
        <v>-4.8291489999999999E-2</v>
      </c>
      <c r="CM530">
        <v>0.58076517999999999</v>
      </c>
      <c r="CN530">
        <v>0.72541518999999999</v>
      </c>
      <c r="CO530">
        <v>-0.20022939000000001</v>
      </c>
      <c r="CP530">
        <v>-0.43475793000000001</v>
      </c>
      <c r="CQ530">
        <v>0.34422587999999998</v>
      </c>
      <c r="CR530">
        <v>-0.48495226000000002</v>
      </c>
      <c r="CS530">
        <v>0.18250256000000001</v>
      </c>
      <c r="CT530">
        <v>-0.16623276000000001</v>
      </c>
      <c r="CU530">
        <v>-9.4743999999999995E-2</v>
      </c>
      <c r="CV530">
        <v>-1.1689752</v>
      </c>
      <c r="CW530">
        <v>-0.52188942000000005</v>
      </c>
      <c r="CX530">
        <v>0.65815442999999996</v>
      </c>
      <c r="CY530">
        <v>9.3649330000000003E-2</v>
      </c>
      <c r="CZ530">
        <v>-0.16819777</v>
      </c>
      <c r="DA530">
        <v>-0.25450494000000001</v>
      </c>
      <c r="DB530">
        <v>0.25513289</v>
      </c>
      <c r="DC530">
        <v>2.5920289999999999E-2</v>
      </c>
      <c r="DD530">
        <v>-2.5292350000000002E-2</v>
      </c>
      <c r="DE530">
        <v>0.26950531</v>
      </c>
      <c r="DF530">
        <v>-0.26887736000000001</v>
      </c>
      <c r="DG530">
        <v>0.1029841</v>
      </c>
      <c r="DH530">
        <v>-0.10235616</v>
      </c>
      <c r="DI530">
        <v>-0.19042195000000001</v>
      </c>
      <c r="DJ530">
        <v>7.7531719999999998E-2</v>
      </c>
      <c r="DK530">
        <v>-0.19522661999999999</v>
      </c>
      <c r="DL530">
        <v>-0.13095082</v>
      </c>
      <c r="DM530">
        <v>-6.0513240000000003E-2</v>
      </c>
      <c r="DN530">
        <v>0.50020885000000004</v>
      </c>
      <c r="DO530">
        <v>0.35778246000000002</v>
      </c>
      <c r="DP530">
        <v>-0.64273818000000005</v>
      </c>
      <c r="DQ530">
        <v>0.94671483000000001</v>
      </c>
      <c r="DR530">
        <v>-0.66113116000000005</v>
      </c>
      <c r="DS530">
        <v>7.7932630000000003E-2</v>
      </c>
      <c r="DT530">
        <v>-0.79014932000000004</v>
      </c>
      <c r="DU530">
        <v>1.3610861400000001</v>
      </c>
      <c r="DV530" s="10">
        <v>-0.64824150000000003</v>
      </c>
      <c r="DW530" s="8" t="s">
        <v>2849</v>
      </c>
      <c r="DX530" t="s">
        <v>2850</v>
      </c>
      <c r="DY530" s="10" t="s">
        <v>881</v>
      </c>
      <c r="DZ530" s="20">
        <v>35815</v>
      </c>
      <c r="EA530" s="21">
        <v>36290</v>
      </c>
      <c r="EB530" t="s">
        <v>2851</v>
      </c>
      <c r="EC530" s="22">
        <v>44422</v>
      </c>
      <c r="ED530" t="b">
        <f t="shared" si="25"/>
        <v>0</v>
      </c>
    </row>
    <row r="531" spans="1:134" x14ac:dyDescent="0.2">
      <c r="A531" s="8" t="s">
        <v>2852</v>
      </c>
      <c r="B531" s="8" t="s">
        <v>127</v>
      </c>
      <c r="C531" s="8" t="s">
        <v>188</v>
      </c>
      <c r="D531" s="2" t="s">
        <v>2853</v>
      </c>
      <c r="E531" s="4">
        <v>0.50721883245916199</v>
      </c>
      <c r="F531" s="28" t="b">
        <v>0</v>
      </c>
      <c r="G531" s="29">
        <f t="shared" si="26"/>
        <v>8.243246956368501E-3</v>
      </c>
      <c r="H531" s="5" t="b">
        <f t="shared" si="24"/>
        <v>0</v>
      </c>
      <c r="I531" s="8">
        <v>43</v>
      </c>
      <c r="J531">
        <v>1</v>
      </c>
      <c r="K531">
        <v>23</v>
      </c>
      <c r="L531">
        <v>1159</v>
      </c>
      <c r="M531">
        <v>6</v>
      </c>
      <c r="N531">
        <v>5</v>
      </c>
      <c r="O531">
        <v>54.442749562914301</v>
      </c>
      <c r="P531">
        <v>4</v>
      </c>
      <c r="Q531">
        <v>4</v>
      </c>
      <c r="R531">
        <v>1</v>
      </c>
      <c r="S531" s="10">
        <v>74.7</v>
      </c>
      <c r="T531" s="8">
        <v>-0.96192691105334804</v>
      </c>
      <c r="U531">
        <v>7.5957643648752104E-3</v>
      </c>
      <c r="V531">
        <v>-0.51455810191446105</v>
      </c>
      <c r="W531">
        <v>-0.39554532156800398</v>
      </c>
      <c r="X531">
        <v>0.34522335867264098</v>
      </c>
      <c r="Y531">
        <v>1.38181348148064</v>
      </c>
      <c r="Z531">
        <v>0.13656810873790301</v>
      </c>
      <c r="AA531">
        <v>0.71867389489572897</v>
      </c>
      <c r="AB531">
        <v>0.68128349962791002</v>
      </c>
      <c r="AC531">
        <v>-1.38724643350897</v>
      </c>
      <c r="AD531" s="10">
        <v>5.39426508353643E-4</v>
      </c>
      <c r="AE531" s="8">
        <v>0</v>
      </c>
      <c r="AF531">
        <v>0</v>
      </c>
      <c r="AG531">
        <v>0</v>
      </c>
      <c r="AH531">
        <v>0</v>
      </c>
      <c r="AI531">
        <v>0</v>
      </c>
      <c r="AJ531">
        <v>0</v>
      </c>
      <c r="AK531">
        <v>0</v>
      </c>
      <c r="AL531">
        <v>0</v>
      </c>
      <c r="AM531">
        <v>0</v>
      </c>
      <c r="AN531">
        <v>0</v>
      </c>
      <c r="AO531">
        <v>0</v>
      </c>
      <c r="AP531">
        <v>0</v>
      </c>
      <c r="AQ531">
        <v>0</v>
      </c>
      <c r="AR531">
        <v>1</v>
      </c>
      <c r="AS531">
        <v>0</v>
      </c>
      <c r="AT531">
        <v>0</v>
      </c>
      <c r="AU531">
        <v>0</v>
      </c>
      <c r="AV531">
        <v>0</v>
      </c>
      <c r="AW531">
        <v>0</v>
      </c>
      <c r="AX531">
        <v>0</v>
      </c>
      <c r="AY531">
        <v>0</v>
      </c>
      <c r="AZ531">
        <v>1</v>
      </c>
      <c r="BA531">
        <v>0</v>
      </c>
      <c r="BB531">
        <v>1</v>
      </c>
      <c r="BC531">
        <v>0</v>
      </c>
      <c r="BD531">
        <v>1</v>
      </c>
      <c r="BE531">
        <v>1</v>
      </c>
      <c r="BF531">
        <v>0</v>
      </c>
      <c r="BG531">
        <v>0</v>
      </c>
      <c r="BH531">
        <v>1</v>
      </c>
      <c r="BI531">
        <v>0</v>
      </c>
      <c r="BJ531">
        <v>0</v>
      </c>
      <c r="BK531">
        <v>0</v>
      </c>
      <c r="BL531">
        <v>0</v>
      </c>
      <c r="BM531">
        <v>0</v>
      </c>
      <c r="BN531">
        <v>0</v>
      </c>
      <c r="BO531">
        <v>0</v>
      </c>
      <c r="BP531">
        <v>1</v>
      </c>
      <c r="BQ531">
        <v>0</v>
      </c>
      <c r="BR531">
        <v>0</v>
      </c>
      <c r="BS531">
        <v>0</v>
      </c>
      <c r="BT531" s="10">
        <v>1</v>
      </c>
      <c r="BU531">
        <v>-4.2648743800000002</v>
      </c>
      <c r="BV531">
        <v>0.17994256</v>
      </c>
      <c r="BW531">
        <v>2.5512239999999999E-2</v>
      </c>
      <c r="BX531">
        <v>1.7140852600000001</v>
      </c>
      <c r="BY531">
        <v>1.2451467300000001</v>
      </c>
      <c r="BZ531">
        <v>4.38303536</v>
      </c>
      <c r="CA531">
        <v>1.0542348399999999</v>
      </c>
      <c r="CB531">
        <v>2.36271349</v>
      </c>
      <c r="CC531">
        <v>0</v>
      </c>
      <c r="CD531">
        <v>1.26633956</v>
      </c>
      <c r="CE531">
        <v>1.2966537600000001</v>
      </c>
      <c r="CF531">
        <v>-0.34830556000000001</v>
      </c>
      <c r="CG531">
        <v>0.60595251999999999</v>
      </c>
      <c r="CH531">
        <v>-0.27080598</v>
      </c>
      <c r="CI531">
        <v>0.69837139000000004</v>
      </c>
      <c r="CJ531">
        <v>2.3914729999999999E-2</v>
      </c>
      <c r="CK531">
        <v>-0.35324707</v>
      </c>
      <c r="CL531">
        <v>-4.8291489999999999E-2</v>
      </c>
      <c r="CM531">
        <v>0.58076517999999999</v>
      </c>
      <c r="CN531">
        <v>0.72541518999999999</v>
      </c>
      <c r="CO531">
        <v>-0.20022939000000001</v>
      </c>
      <c r="CP531">
        <v>-0.43475793000000001</v>
      </c>
      <c r="CQ531">
        <v>0.34422587999999998</v>
      </c>
      <c r="CR531">
        <v>-0.48495226000000002</v>
      </c>
      <c r="CS531">
        <v>0.18250256000000001</v>
      </c>
      <c r="CT531">
        <v>-0.16623276000000001</v>
      </c>
      <c r="CU531">
        <v>-9.4743999999999995E-2</v>
      </c>
      <c r="CV531">
        <v>-1.1689752</v>
      </c>
      <c r="CW531">
        <v>-0.52188942000000005</v>
      </c>
      <c r="CX531">
        <v>0.65815442999999996</v>
      </c>
      <c r="CY531">
        <v>9.3649330000000003E-2</v>
      </c>
      <c r="CZ531">
        <v>-0.16819777</v>
      </c>
      <c r="DA531">
        <v>-0.25450494000000001</v>
      </c>
      <c r="DB531">
        <v>0.25513289</v>
      </c>
      <c r="DC531">
        <v>2.5920289999999999E-2</v>
      </c>
      <c r="DD531">
        <v>-2.5292350000000002E-2</v>
      </c>
      <c r="DE531">
        <v>0.26950531</v>
      </c>
      <c r="DF531">
        <v>-0.26887736000000001</v>
      </c>
      <c r="DG531">
        <v>0.1029841</v>
      </c>
      <c r="DH531">
        <v>-0.10235616</v>
      </c>
      <c r="DI531">
        <v>-0.19042195000000001</v>
      </c>
      <c r="DJ531">
        <v>7.7531719999999998E-2</v>
      </c>
      <c r="DK531">
        <v>-0.19522661999999999</v>
      </c>
      <c r="DL531">
        <v>-0.13095082</v>
      </c>
      <c r="DM531">
        <v>-6.0513240000000003E-2</v>
      </c>
      <c r="DN531">
        <v>0.50020885000000004</v>
      </c>
      <c r="DO531">
        <v>0.35778246000000002</v>
      </c>
      <c r="DP531">
        <v>-0.64273818000000005</v>
      </c>
      <c r="DQ531">
        <v>0.94671483000000001</v>
      </c>
      <c r="DR531">
        <v>-0.66113116000000005</v>
      </c>
      <c r="DS531">
        <v>7.7932630000000003E-2</v>
      </c>
      <c r="DT531">
        <v>-0.79014932000000004</v>
      </c>
      <c r="DU531">
        <v>1.3610861400000001</v>
      </c>
      <c r="DV531" s="10">
        <v>-0.64824150000000003</v>
      </c>
      <c r="DW531" s="8" t="s">
        <v>2854</v>
      </c>
      <c r="DX531" t="s">
        <v>2855</v>
      </c>
      <c r="DY531" s="10" t="s">
        <v>318</v>
      </c>
      <c r="DZ531" s="20">
        <v>37462</v>
      </c>
      <c r="EA531" s="21">
        <v>39712</v>
      </c>
      <c r="EB531" t="s">
        <v>2856</v>
      </c>
      <c r="EC531" s="22">
        <v>43752</v>
      </c>
      <c r="ED531" t="b">
        <f t="shared" si="25"/>
        <v>1</v>
      </c>
    </row>
    <row r="532" spans="1:134" x14ac:dyDescent="0.2">
      <c r="A532" s="8" t="s">
        <v>2857</v>
      </c>
      <c r="B532" s="8" t="s">
        <v>127</v>
      </c>
      <c r="C532" s="8" t="s">
        <v>216</v>
      </c>
      <c r="D532" s="2">
        <v>6892362929</v>
      </c>
      <c r="E532" s="4">
        <v>0.718415465927981</v>
      </c>
      <c r="F532" s="28" t="b">
        <v>1</v>
      </c>
      <c r="G532" s="29">
        <f t="shared" si="26"/>
        <v>7.9324006540743702E-2</v>
      </c>
      <c r="H532" s="5" t="b">
        <f t="shared" si="24"/>
        <v>0</v>
      </c>
      <c r="I532" s="8">
        <v>43</v>
      </c>
      <c r="J532">
        <v>1</v>
      </c>
      <c r="K532">
        <v>36</v>
      </c>
      <c r="L532">
        <v>1511</v>
      </c>
      <c r="M532">
        <v>3</v>
      </c>
      <c r="N532">
        <v>5</v>
      </c>
      <c r="O532">
        <v>75.874399630657294</v>
      </c>
      <c r="P532">
        <v>2</v>
      </c>
      <c r="Q532">
        <v>2</v>
      </c>
      <c r="R532">
        <v>4</v>
      </c>
      <c r="S532" s="10">
        <v>80.2</v>
      </c>
      <c r="T532" s="8">
        <v>-0.96192691105334804</v>
      </c>
      <c r="U532">
        <v>7.5957643648752104E-3</v>
      </c>
      <c r="V532">
        <v>1.1651042521063699</v>
      </c>
      <c r="W532">
        <v>1.4799215624013101E-2</v>
      </c>
      <c r="X532">
        <v>-0.60931127360194304</v>
      </c>
      <c r="Y532">
        <v>1.38181348148064</v>
      </c>
      <c r="Z532">
        <v>0.87404609217620799</v>
      </c>
      <c r="AA532">
        <v>-0.70092886045385905</v>
      </c>
      <c r="AB532">
        <v>-0.772121299578298</v>
      </c>
      <c r="AC532">
        <v>0.71996333890972197</v>
      </c>
      <c r="AD532" s="10">
        <v>1.1872777448874401</v>
      </c>
      <c r="AE532" s="8">
        <v>0</v>
      </c>
      <c r="AF532">
        <v>0</v>
      </c>
      <c r="AG532">
        <v>0</v>
      </c>
      <c r="AH532">
        <v>0</v>
      </c>
      <c r="AI532">
        <v>0</v>
      </c>
      <c r="AJ532">
        <v>0</v>
      </c>
      <c r="AK532">
        <v>0</v>
      </c>
      <c r="AL532">
        <v>0</v>
      </c>
      <c r="AM532">
        <v>0</v>
      </c>
      <c r="AN532">
        <v>0</v>
      </c>
      <c r="AO532">
        <v>0</v>
      </c>
      <c r="AP532">
        <v>0</v>
      </c>
      <c r="AQ532">
        <v>0</v>
      </c>
      <c r="AR532">
        <v>0</v>
      </c>
      <c r="AS532">
        <v>0</v>
      </c>
      <c r="AT532">
        <v>0</v>
      </c>
      <c r="AU532">
        <v>1</v>
      </c>
      <c r="AV532">
        <v>0</v>
      </c>
      <c r="AW532">
        <v>0</v>
      </c>
      <c r="AX532">
        <v>0</v>
      </c>
      <c r="AY532">
        <v>0</v>
      </c>
      <c r="AZ532">
        <v>1</v>
      </c>
      <c r="BA532">
        <v>0</v>
      </c>
      <c r="BB532">
        <v>1</v>
      </c>
      <c r="BC532">
        <v>0</v>
      </c>
      <c r="BD532">
        <v>1</v>
      </c>
      <c r="BE532">
        <v>0</v>
      </c>
      <c r="BF532">
        <v>1</v>
      </c>
      <c r="BG532">
        <v>0</v>
      </c>
      <c r="BH532">
        <v>0</v>
      </c>
      <c r="BI532">
        <v>1</v>
      </c>
      <c r="BJ532">
        <v>0</v>
      </c>
      <c r="BK532">
        <v>0</v>
      </c>
      <c r="BL532">
        <v>0</v>
      </c>
      <c r="BM532">
        <v>1</v>
      </c>
      <c r="BN532">
        <v>0</v>
      </c>
      <c r="BO532">
        <v>0</v>
      </c>
      <c r="BP532">
        <v>0</v>
      </c>
      <c r="BQ532">
        <v>1</v>
      </c>
      <c r="BR532">
        <v>0</v>
      </c>
      <c r="BS532">
        <v>0</v>
      </c>
      <c r="BT532" s="10">
        <v>0</v>
      </c>
      <c r="BU532">
        <v>-4.2648743800000002</v>
      </c>
      <c r="BV532">
        <v>0.17994256</v>
      </c>
      <c r="BW532">
        <v>2.5512239999999999E-2</v>
      </c>
      <c r="BX532">
        <v>1.7140852600000001</v>
      </c>
      <c r="BY532">
        <v>1.2451467300000001</v>
      </c>
      <c r="BZ532">
        <v>4.38303536</v>
      </c>
      <c r="CA532">
        <v>1.0542348399999999</v>
      </c>
      <c r="CB532">
        <v>2.36271349</v>
      </c>
      <c r="CC532">
        <v>0</v>
      </c>
      <c r="CD532">
        <v>1.26633956</v>
      </c>
      <c r="CE532">
        <v>1.2966537600000001</v>
      </c>
      <c r="CF532">
        <v>-0.34830556000000001</v>
      </c>
      <c r="CG532">
        <v>0.60595251999999999</v>
      </c>
      <c r="CH532">
        <v>-0.27080598</v>
      </c>
      <c r="CI532">
        <v>0.69837139000000004</v>
      </c>
      <c r="CJ532">
        <v>2.3914729999999999E-2</v>
      </c>
      <c r="CK532">
        <v>-0.35324707</v>
      </c>
      <c r="CL532">
        <v>-4.8291489999999999E-2</v>
      </c>
      <c r="CM532">
        <v>0.58076517999999999</v>
      </c>
      <c r="CN532">
        <v>0.72541518999999999</v>
      </c>
      <c r="CO532">
        <v>-0.20022939000000001</v>
      </c>
      <c r="CP532">
        <v>-0.43475793000000001</v>
      </c>
      <c r="CQ532">
        <v>0.34422587999999998</v>
      </c>
      <c r="CR532">
        <v>-0.48495226000000002</v>
      </c>
      <c r="CS532">
        <v>0.18250256000000001</v>
      </c>
      <c r="CT532">
        <v>-0.16623276000000001</v>
      </c>
      <c r="CU532">
        <v>-9.4743999999999995E-2</v>
      </c>
      <c r="CV532">
        <v>-1.1689752</v>
      </c>
      <c r="CW532">
        <v>-0.52188942000000005</v>
      </c>
      <c r="CX532">
        <v>0.65815442999999996</v>
      </c>
      <c r="CY532">
        <v>9.3649330000000003E-2</v>
      </c>
      <c r="CZ532">
        <v>-0.16819777</v>
      </c>
      <c r="DA532">
        <v>-0.25450494000000001</v>
      </c>
      <c r="DB532">
        <v>0.25513289</v>
      </c>
      <c r="DC532">
        <v>2.5920289999999999E-2</v>
      </c>
      <c r="DD532">
        <v>-2.5292350000000002E-2</v>
      </c>
      <c r="DE532">
        <v>0.26950531</v>
      </c>
      <c r="DF532">
        <v>-0.26887736000000001</v>
      </c>
      <c r="DG532">
        <v>0.1029841</v>
      </c>
      <c r="DH532">
        <v>-0.10235616</v>
      </c>
      <c r="DI532">
        <v>-0.19042195000000001</v>
      </c>
      <c r="DJ532">
        <v>7.7531719999999998E-2</v>
      </c>
      <c r="DK532">
        <v>-0.19522661999999999</v>
      </c>
      <c r="DL532">
        <v>-0.13095082</v>
      </c>
      <c r="DM532">
        <v>-6.0513240000000003E-2</v>
      </c>
      <c r="DN532">
        <v>0.50020885000000004</v>
      </c>
      <c r="DO532">
        <v>0.35778246000000002</v>
      </c>
      <c r="DP532">
        <v>-0.64273818000000005</v>
      </c>
      <c r="DQ532">
        <v>0.94671483000000001</v>
      </c>
      <c r="DR532">
        <v>-0.66113116000000005</v>
      </c>
      <c r="DS532">
        <v>7.7932630000000003E-2</v>
      </c>
      <c r="DT532">
        <v>-0.79014932000000004</v>
      </c>
      <c r="DU532">
        <v>1.3610861400000001</v>
      </c>
      <c r="DV532" s="10">
        <v>-0.64824150000000003</v>
      </c>
      <c r="DW532" s="8" t="s">
        <v>2858</v>
      </c>
      <c r="DX532" t="s">
        <v>2859</v>
      </c>
      <c r="DY532" s="10" t="s">
        <v>342</v>
      </c>
      <c r="DZ532" s="20">
        <v>35327</v>
      </c>
      <c r="EA532" s="21">
        <v>36454</v>
      </c>
      <c r="EB532" t="s">
        <v>2860</v>
      </c>
      <c r="EC532" s="22">
        <v>45047</v>
      </c>
      <c r="ED532" t="b">
        <f t="shared" si="25"/>
        <v>0</v>
      </c>
    </row>
    <row r="533" spans="1:134" x14ac:dyDescent="0.2">
      <c r="A533" s="8" t="s">
        <v>2861</v>
      </c>
      <c r="B533" s="8" t="s">
        <v>127</v>
      </c>
      <c r="C533" s="8" t="s">
        <v>363</v>
      </c>
      <c r="D533" s="2" t="s">
        <v>2862</v>
      </c>
      <c r="E533" s="4">
        <v>0.69731862670366296</v>
      </c>
      <c r="F533" s="28" t="b">
        <v>1</v>
      </c>
      <c r="G533" s="29">
        <f t="shared" si="26"/>
        <v>0.13284538025232681</v>
      </c>
      <c r="H533" s="5" t="b">
        <f t="shared" si="24"/>
        <v>0</v>
      </c>
      <c r="I533" s="8">
        <v>44</v>
      </c>
      <c r="J533">
        <v>0</v>
      </c>
      <c r="K533">
        <v>28</v>
      </c>
      <c r="L533">
        <v>2223</v>
      </c>
      <c r="M533">
        <v>2</v>
      </c>
      <c r="N533">
        <v>5</v>
      </c>
      <c r="O533">
        <v>68.659313351831699</v>
      </c>
      <c r="P533">
        <v>1</v>
      </c>
      <c r="Q533">
        <v>4</v>
      </c>
      <c r="R533">
        <v>4</v>
      </c>
      <c r="S533" s="10">
        <v>71.3</v>
      </c>
      <c r="T533" s="8">
        <v>-0.86798873614579497</v>
      </c>
      <c r="U533">
        <v>-1.00517281761849</v>
      </c>
      <c r="V533">
        <v>0.13146588040124599</v>
      </c>
      <c r="W533">
        <v>0.84481430221695797</v>
      </c>
      <c r="X533">
        <v>-0.92748948436013701</v>
      </c>
      <c r="Y533">
        <v>1.38181348148064</v>
      </c>
      <c r="Z533">
        <v>0.625769955601438</v>
      </c>
      <c r="AA533">
        <v>-1.4107302381286499</v>
      </c>
      <c r="AB533">
        <v>0.68128349962791002</v>
      </c>
      <c r="AC533">
        <v>0.71996333890972197</v>
      </c>
      <c r="AD533" s="10">
        <v>-0.73308062485326997</v>
      </c>
      <c r="AE533" s="8">
        <v>0</v>
      </c>
      <c r="AF533">
        <v>0</v>
      </c>
      <c r="AG533">
        <v>0</v>
      </c>
      <c r="AH533">
        <v>0</v>
      </c>
      <c r="AI533">
        <v>0</v>
      </c>
      <c r="AJ533">
        <v>0</v>
      </c>
      <c r="AK533">
        <v>0</v>
      </c>
      <c r="AL533">
        <v>0</v>
      </c>
      <c r="AM533">
        <v>0</v>
      </c>
      <c r="AN533">
        <v>0</v>
      </c>
      <c r="AO533">
        <v>0</v>
      </c>
      <c r="AP533">
        <v>0</v>
      </c>
      <c r="AQ533">
        <v>0</v>
      </c>
      <c r="AR533">
        <v>0</v>
      </c>
      <c r="AS533">
        <v>1</v>
      </c>
      <c r="AT533">
        <v>0</v>
      </c>
      <c r="AU533">
        <v>0</v>
      </c>
      <c r="AV533">
        <v>0</v>
      </c>
      <c r="AW533">
        <v>0</v>
      </c>
      <c r="AX533">
        <v>0</v>
      </c>
      <c r="AY533">
        <v>1</v>
      </c>
      <c r="AZ533">
        <v>0</v>
      </c>
      <c r="BA533">
        <v>1</v>
      </c>
      <c r="BB533">
        <v>0</v>
      </c>
      <c r="BC533">
        <v>1</v>
      </c>
      <c r="BD533">
        <v>0</v>
      </c>
      <c r="BE533">
        <v>0</v>
      </c>
      <c r="BF533">
        <v>1</v>
      </c>
      <c r="BG533">
        <v>1</v>
      </c>
      <c r="BH533">
        <v>0</v>
      </c>
      <c r="BI533">
        <v>0</v>
      </c>
      <c r="BJ533">
        <v>0</v>
      </c>
      <c r="BK533">
        <v>0</v>
      </c>
      <c r="BL533">
        <v>0</v>
      </c>
      <c r="BM533">
        <v>0</v>
      </c>
      <c r="BN533">
        <v>1</v>
      </c>
      <c r="BO533">
        <v>0</v>
      </c>
      <c r="BP533">
        <v>0</v>
      </c>
      <c r="BQ533">
        <v>0</v>
      </c>
      <c r="BR533">
        <v>0</v>
      </c>
      <c r="BS533">
        <v>1</v>
      </c>
      <c r="BT533" s="10">
        <v>0</v>
      </c>
      <c r="BU533">
        <v>-4.2648743800000002</v>
      </c>
      <c r="BV533">
        <v>0.17994256</v>
      </c>
      <c r="BW533">
        <v>2.5512239999999999E-2</v>
      </c>
      <c r="BX533">
        <v>1.7140852600000001</v>
      </c>
      <c r="BY533">
        <v>1.2451467300000001</v>
      </c>
      <c r="BZ533">
        <v>4.38303536</v>
      </c>
      <c r="CA533">
        <v>1.0542348399999999</v>
      </c>
      <c r="CB533">
        <v>2.36271349</v>
      </c>
      <c r="CC533">
        <v>0</v>
      </c>
      <c r="CD533">
        <v>1.26633956</v>
      </c>
      <c r="CE533">
        <v>1.2966537600000001</v>
      </c>
      <c r="CF533">
        <v>-0.34830556000000001</v>
      </c>
      <c r="CG533">
        <v>0.60595251999999999</v>
      </c>
      <c r="CH533">
        <v>-0.27080598</v>
      </c>
      <c r="CI533">
        <v>0.69837139000000004</v>
      </c>
      <c r="CJ533">
        <v>2.3914729999999999E-2</v>
      </c>
      <c r="CK533">
        <v>-0.35324707</v>
      </c>
      <c r="CL533">
        <v>-4.8291489999999999E-2</v>
      </c>
      <c r="CM533">
        <v>0.58076517999999999</v>
      </c>
      <c r="CN533">
        <v>0.72541518999999999</v>
      </c>
      <c r="CO533">
        <v>-0.20022939000000001</v>
      </c>
      <c r="CP533">
        <v>-0.43475793000000001</v>
      </c>
      <c r="CQ533">
        <v>0.34422587999999998</v>
      </c>
      <c r="CR533">
        <v>-0.48495226000000002</v>
      </c>
      <c r="CS533">
        <v>0.18250256000000001</v>
      </c>
      <c r="CT533">
        <v>-0.16623276000000001</v>
      </c>
      <c r="CU533">
        <v>-9.4743999999999995E-2</v>
      </c>
      <c r="CV533">
        <v>-1.1689752</v>
      </c>
      <c r="CW533">
        <v>-0.52188942000000005</v>
      </c>
      <c r="CX533">
        <v>0.65815442999999996</v>
      </c>
      <c r="CY533">
        <v>9.3649330000000003E-2</v>
      </c>
      <c r="CZ533">
        <v>-0.16819777</v>
      </c>
      <c r="DA533">
        <v>-0.25450494000000001</v>
      </c>
      <c r="DB533">
        <v>0.25513289</v>
      </c>
      <c r="DC533">
        <v>2.5920289999999999E-2</v>
      </c>
      <c r="DD533">
        <v>-2.5292350000000002E-2</v>
      </c>
      <c r="DE533">
        <v>0.26950531</v>
      </c>
      <c r="DF533">
        <v>-0.26887736000000001</v>
      </c>
      <c r="DG533">
        <v>0.1029841</v>
      </c>
      <c r="DH533">
        <v>-0.10235616</v>
      </c>
      <c r="DI533">
        <v>-0.19042195000000001</v>
      </c>
      <c r="DJ533">
        <v>7.7531719999999998E-2</v>
      </c>
      <c r="DK533">
        <v>-0.19522661999999999</v>
      </c>
      <c r="DL533">
        <v>-0.13095082</v>
      </c>
      <c r="DM533">
        <v>-6.0513240000000003E-2</v>
      </c>
      <c r="DN533">
        <v>0.50020885000000004</v>
      </c>
      <c r="DO533">
        <v>0.35778246000000002</v>
      </c>
      <c r="DP533">
        <v>-0.64273818000000005</v>
      </c>
      <c r="DQ533">
        <v>0.94671483000000001</v>
      </c>
      <c r="DR533">
        <v>-0.66113116000000005</v>
      </c>
      <c r="DS533">
        <v>7.7932630000000003E-2</v>
      </c>
      <c r="DT533">
        <v>-0.79014932000000004</v>
      </c>
      <c r="DU533">
        <v>1.3610861400000001</v>
      </c>
      <c r="DV533" s="10">
        <v>-0.64824150000000003</v>
      </c>
      <c r="DW533" s="8" t="s">
        <v>2863</v>
      </c>
      <c r="DX533" t="s">
        <v>2864</v>
      </c>
      <c r="DY533" s="10" t="s">
        <v>396</v>
      </c>
      <c r="DZ533" s="20">
        <v>38001</v>
      </c>
      <c r="EA533" s="21">
        <v>38633</v>
      </c>
      <c r="EB533" t="s">
        <v>2865</v>
      </c>
      <c r="EC533" s="22">
        <v>44530</v>
      </c>
      <c r="ED533" t="b">
        <f t="shared" si="25"/>
        <v>0</v>
      </c>
    </row>
    <row r="534" spans="1:134" x14ac:dyDescent="0.2">
      <c r="A534" s="8" t="s">
        <v>2866</v>
      </c>
      <c r="B534" s="8" t="s">
        <v>127</v>
      </c>
      <c r="C534" s="8" t="s">
        <v>154</v>
      </c>
      <c r="D534" s="2" t="s">
        <v>2867</v>
      </c>
      <c r="E534" s="4">
        <v>0.56057392173152798</v>
      </c>
      <c r="F534" s="28" t="b">
        <v>0</v>
      </c>
      <c r="G534" s="29">
        <f t="shared" si="26"/>
        <v>1.1175074534206257E-6</v>
      </c>
      <c r="H534" s="5" t="b">
        <f t="shared" si="24"/>
        <v>0</v>
      </c>
      <c r="I534" s="8">
        <v>46</v>
      </c>
      <c r="J534">
        <v>1</v>
      </c>
      <c r="K534">
        <v>19</v>
      </c>
      <c r="L534">
        <v>929</v>
      </c>
      <c r="M534">
        <v>2</v>
      </c>
      <c r="N534">
        <v>3</v>
      </c>
      <c r="O534">
        <v>28.111960865764299</v>
      </c>
      <c r="P534">
        <v>5</v>
      </c>
      <c r="Q534">
        <v>2</v>
      </c>
      <c r="R534">
        <v>4</v>
      </c>
      <c r="S534" s="10">
        <v>76.400000000000006</v>
      </c>
      <c r="T534" s="8">
        <v>-0.68011238633068705</v>
      </c>
      <c r="U534">
        <v>7.5957643648752104E-3</v>
      </c>
      <c r="V534">
        <v>-1.03137728776702</v>
      </c>
      <c r="W534">
        <v>-0.663668172574152</v>
      </c>
      <c r="X534">
        <v>-0.92748948436013701</v>
      </c>
      <c r="Y534">
        <v>-1.13192030619081E-2</v>
      </c>
      <c r="Z534">
        <v>-0.769492642036539</v>
      </c>
      <c r="AA534">
        <v>1.4284752725705201</v>
      </c>
      <c r="AB534">
        <v>-0.772121299578298</v>
      </c>
      <c r="AC534">
        <v>0.71996333890972197</v>
      </c>
      <c r="AD534" s="10">
        <v>0.36734945218916498</v>
      </c>
      <c r="AE534" s="8">
        <v>0</v>
      </c>
      <c r="AF534">
        <v>0</v>
      </c>
      <c r="AG534">
        <v>0</v>
      </c>
      <c r="AH534">
        <v>0</v>
      </c>
      <c r="AI534">
        <v>0</v>
      </c>
      <c r="AJ534">
        <v>1</v>
      </c>
      <c r="AK534">
        <v>0</v>
      </c>
      <c r="AL534">
        <v>0</v>
      </c>
      <c r="AM534">
        <v>0</v>
      </c>
      <c r="AN534">
        <v>0</v>
      </c>
      <c r="AO534">
        <v>0</v>
      </c>
      <c r="AP534">
        <v>0</v>
      </c>
      <c r="AQ534">
        <v>0</v>
      </c>
      <c r="AR534">
        <v>0</v>
      </c>
      <c r="AS534">
        <v>0</v>
      </c>
      <c r="AT534">
        <v>0</v>
      </c>
      <c r="AU534">
        <v>0</v>
      </c>
      <c r="AV534">
        <v>0</v>
      </c>
      <c r="AW534">
        <v>0</v>
      </c>
      <c r="AX534">
        <v>0</v>
      </c>
      <c r="AY534">
        <v>1</v>
      </c>
      <c r="AZ534">
        <v>0</v>
      </c>
      <c r="BA534">
        <v>1</v>
      </c>
      <c r="BB534">
        <v>0</v>
      </c>
      <c r="BC534">
        <v>0</v>
      </c>
      <c r="BD534">
        <v>1</v>
      </c>
      <c r="BE534">
        <v>1</v>
      </c>
      <c r="BF534">
        <v>0</v>
      </c>
      <c r="BG534">
        <v>0</v>
      </c>
      <c r="BH534">
        <v>1</v>
      </c>
      <c r="BI534">
        <v>0</v>
      </c>
      <c r="BJ534">
        <v>0</v>
      </c>
      <c r="BK534">
        <v>0</v>
      </c>
      <c r="BL534">
        <v>0</v>
      </c>
      <c r="BM534">
        <v>1</v>
      </c>
      <c r="BN534">
        <v>0</v>
      </c>
      <c r="BO534">
        <v>0</v>
      </c>
      <c r="BP534">
        <v>0</v>
      </c>
      <c r="BQ534">
        <v>0</v>
      </c>
      <c r="BR534">
        <v>0</v>
      </c>
      <c r="BS534">
        <v>0</v>
      </c>
      <c r="BT534" s="10">
        <v>1</v>
      </c>
      <c r="BU534">
        <v>-4.2648743800000002</v>
      </c>
      <c r="BV534">
        <v>0.17994256</v>
      </c>
      <c r="BW534">
        <v>2.5512239999999999E-2</v>
      </c>
      <c r="BX534">
        <v>1.7140852600000001</v>
      </c>
      <c r="BY534">
        <v>1.2451467300000001</v>
      </c>
      <c r="BZ534">
        <v>4.38303536</v>
      </c>
      <c r="CA534">
        <v>1.0542348399999999</v>
      </c>
      <c r="CB534">
        <v>2.36271349</v>
      </c>
      <c r="CC534">
        <v>0</v>
      </c>
      <c r="CD534">
        <v>1.26633956</v>
      </c>
      <c r="CE534">
        <v>1.2966537600000001</v>
      </c>
      <c r="CF534">
        <v>-0.34830556000000001</v>
      </c>
      <c r="CG534">
        <v>0.60595251999999999</v>
      </c>
      <c r="CH534">
        <v>-0.27080598</v>
      </c>
      <c r="CI534">
        <v>0.69837139000000004</v>
      </c>
      <c r="CJ534">
        <v>2.3914729999999999E-2</v>
      </c>
      <c r="CK534">
        <v>-0.35324707</v>
      </c>
      <c r="CL534">
        <v>-4.8291489999999999E-2</v>
      </c>
      <c r="CM534">
        <v>0.58076517999999999</v>
      </c>
      <c r="CN534">
        <v>0.72541518999999999</v>
      </c>
      <c r="CO534">
        <v>-0.20022939000000001</v>
      </c>
      <c r="CP534">
        <v>-0.43475793000000001</v>
      </c>
      <c r="CQ534">
        <v>0.34422587999999998</v>
      </c>
      <c r="CR534">
        <v>-0.48495226000000002</v>
      </c>
      <c r="CS534">
        <v>0.18250256000000001</v>
      </c>
      <c r="CT534">
        <v>-0.16623276000000001</v>
      </c>
      <c r="CU534">
        <v>-9.4743999999999995E-2</v>
      </c>
      <c r="CV534">
        <v>-1.1689752</v>
      </c>
      <c r="CW534">
        <v>-0.52188942000000005</v>
      </c>
      <c r="CX534">
        <v>0.65815442999999996</v>
      </c>
      <c r="CY534">
        <v>9.3649330000000003E-2</v>
      </c>
      <c r="CZ534">
        <v>-0.16819777</v>
      </c>
      <c r="DA534">
        <v>-0.25450494000000001</v>
      </c>
      <c r="DB534">
        <v>0.25513289</v>
      </c>
      <c r="DC534">
        <v>2.5920289999999999E-2</v>
      </c>
      <c r="DD534">
        <v>-2.5292350000000002E-2</v>
      </c>
      <c r="DE534">
        <v>0.26950531</v>
      </c>
      <c r="DF534">
        <v>-0.26887736000000001</v>
      </c>
      <c r="DG534">
        <v>0.1029841</v>
      </c>
      <c r="DH534">
        <v>-0.10235616</v>
      </c>
      <c r="DI534">
        <v>-0.19042195000000001</v>
      </c>
      <c r="DJ534">
        <v>7.7531719999999998E-2</v>
      </c>
      <c r="DK534">
        <v>-0.19522661999999999</v>
      </c>
      <c r="DL534">
        <v>-0.13095082</v>
      </c>
      <c r="DM534">
        <v>-6.0513240000000003E-2</v>
      </c>
      <c r="DN534">
        <v>0.50020885000000004</v>
      </c>
      <c r="DO534">
        <v>0.35778246000000002</v>
      </c>
      <c r="DP534">
        <v>-0.64273818000000005</v>
      </c>
      <c r="DQ534">
        <v>0.94671483000000001</v>
      </c>
      <c r="DR534">
        <v>-0.66113116000000005</v>
      </c>
      <c r="DS534">
        <v>7.7932630000000003E-2</v>
      </c>
      <c r="DT534">
        <v>-0.79014932000000004</v>
      </c>
      <c r="DU534">
        <v>1.3610861400000001</v>
      </c>
      <c r="DV534" s="10">
        <v>-0.64824150000000003</v>
      </c>
      <c r="DW534" s="8" t="s">
        <v>2868</v>
      </c>
      <c r="DX534" t="s">
        <v>2869</v>
      </c>
      <c r="DY534" s="10" t="s">
        <v>906</v>
      </c>
      <c r="DZ534" s="20">
        <v>36771</v>
      </c>
      <c r="EA534" s="21">
        <v>39083</v>
      </c>
      <c r="EB534" t="s">
        <v>2870</v>
      </c>
      <c r="EC534" s="22">
        <v>44160</v>
      </c>
      <c r="ED534" t="b">
        <f t="shared" si="25"/>
        <v>1</v>
      </c>
    </row>
    <row r="535" spans="1:134" x14ac:dyDescent="0.2">
      <c r="A535" s="8" t="s">
        <v>2871</v>
      </c>
      <c r="B535" s="8" t="s">
        <v>127</v>
      </c>
      <c r="C535" s="8" t="s">
        <v>245</v>
      </c>
      <c r="D535" s="2">
        <v>4954921794</v>
      </c>
      <c r="E535" s="4">
        <v>0.49894136923594401</v>
      </c>
      <c r="F535" s="28" t="b">
        <v>0</v>
      </c>
      <c r="G535" s="29">
        <f t="shared" si="26"/>
        <v>0.85411868759969534</v>
      </c>
      <c r="H535" s="5" t="b">
        <f t="shared" si="24"/>
        <v>1</v>
      </c>
      <c r="I535" s="8">
        <v>40</v>
      </c>
      <c r="J535">
        <v>2</v>
      </c>
      <c r="K535">
        <v>20</v>
      </c>
      <c r="L535">
        <v>1655</v>
      </c>
      <c r="M535">
        <v>8</v>
      </c>
      <c r="N535">
        <v>4</v>
      </c>
      <c r="O535">
        <v>64.470684617972097</v>
      </c>
      <c r="P535">
        <v>3</v>
      </c>
      <c r="Q535">
        <v>4</v>
      </c>
      <c r="R535">
        <v>2</v>
      </c>
      <c r="S535" s="10">
        <v>84</v>
      </c>
      <c r="T535" s="8">
        <v>-1.2437414357759999</v>
      </c>
      <c r="U535">
        <v>1.0203643463482399</v>
      </c>
      <c r="V535">
        <v>-0.90217249130388599</v>
      </c>
      <c r="W535">
        <v>0.18266743538438401</v>
      </c>
      <c r="X535">
        <v>0.98157978018903103</v>
      </c>
      <c r="Y535">
        <v>0.68524713920936597</v>
      </c>
      <c r="Z535">
        <v>0.48163632789407401</v>
      </c>
      <c r="AA535">
        <v>8.8725172209350497E-3</v>
      </c>
      <c r="AB535">
        <v>0.68128349962791002</v>
      </c>
      <c r="AC535">
        <v>-0.68484317603607703</v>
      </c>
      <c r="AD535" s="10">
        <v>2.0072060375857301</v>
      </c>
      <c r="AE535" s="8">
        <v>0</v>
      </c>
      <c r="AF535">
        <v>0</v>
      </c>
      <c r="AG535">
        <v>0</v>
      </c>
      <c r="AH535">
        <v>1</v>
      </c>
      <c r="AI535">
        <v>0</v>
      </c>
      <c r="AJ535">
        <v>0</v>
      </c>
      <c r="AK535">
        <v>0</v>
      </c>
      <c r="AL535">
        <v>0</v>
      </c>
      <c r="AM535">
        <v>0</v>
      </c>
      <c r="AN535">
        <v>0</v>
      </c>
      <c r="AO535">
        <v>0</v>
      </c>
      <c r="AP535">
        <v>0</v>
      </c>
      <c r="AQ535">
        <v>0</v>
      </c>
      <c r="AR535">
        <v>0</v>
      </c>
      <c r="AS535">
        <v>0</v>
      </c>
      <c r="AT535">
        <v>0</v>
      </c>
      <c r="AU535">
        <v>0</v>
      </c>
      <c r="AV535">
        <v>0</v>
      </c>
      <c r="AW535">
        <v>0</v>
      </c>
      <c r="AX535">
        <v>0</v>
      </c>
      <c r="AY535">
        <v>0</v>
      </c>
      <c r="AZ535">
        <v>1</v>
      </c>
      <c r="BA535">
        <v>1</v>
      </c>
      <c r="BB535">
        <v>0</v>
      </c>
      <c r="BC535">
        <v>0</v>
      </c>
      <c r="BD535">
        <v>1</v>
      </c>
      <c r="BE535">
        <v>0</v>
      </c>
      <c r="BF535">
        <v>1</v>
      </c>
      <c r="BG535">
        <v>0</v>
      </c>
      <c r="BH535">
        <v>0</v>
      </c>
      <c r="BI535">
        <v>0</v>
      </c>
      <c r="BJ535">
        <v>1</v>
      </c>
      <c r="BK535">
        <v>0</v>
      </c>
      <c r="BL535">
        <v>0</v>
      </c>
      <c r="BM535">
        <v>0</v>
      </c>
      <c r="BN535">
        <v>0</v>
      </c>
      <c r="BO535">
        <v>1</v>
      </c>
      <c r="BP535">
        <v>0</v>
      </c>
      <c r="BQ535">
        <v>0</v>
      </c>
      <c r="BR535">
        <v>0</v>
      </c>
      <c r="BS535">
        <v>1</v>
      </c>
      <c r="BT535" s="10">
        <v>0</v>
      </c>
      <c r="BU535">
        <v>-4.2648743800000002</v>
      </c>
      <c r="BV535">
        <v>0.17994256</v>
      </c>
      <c r="BW535">
        <v>2.5512239999999999E-2</v>
      </c>
      <c r="BX535">
        <v>1.7140852600000001</v>
      </c>
      <c r="BY535">
        <v>1.2451467300000001</v>
      </c>
      <c r="BZ535">
        <v>4.38303536</v>
      </c>
      <c r="CA535">
        <v>1.0542348399999999</v>
      </c>
      <c r="CB535">
        <v>2.36271349</v>
      </c>
      <c r="CC535">
        <v>0</v>
      </c>
      <c r="CD535">
        <v>1.26633956</v>
      </c>
      <c r="CE535">
        <v>1.2966537600000001</v>
      </c>
      <c r="CF535">
        <v>-0.34830556000000001</v>
      </c>
      <c r="CG535">
        <v>0.60595251999999999</v>
      </c>
      <c r="CH535">
        <v>-0.27080598</v>
      </c>
      <c r="CI535">
        <v>0.69837139000000004</v>
      </c>
      <c r="CJ535">
        <v>2.3914729999999999E-2</v>
      </c>
      <c r="CK535">
        <v>-0.35324707</v>
      </c>
      <c r="CL535">
        <v>-4.8291489999999999E-2</v>
      </c>
      <c r="CM535">
        <v>0.58076517999999999</v>
      </c>
      <c r="CN535">
        <v>0.72541518999999999</v>
      </c>
      <c r="CO535">
        <v>-0.20022939000000001</v>
      </c>
      <c r="CP535">
        <v>-0.43475793000000001</v>
      </c>
      <c r="CQ535">
        <v>0.34422587999999998</v>
      </c>
      <c r="CR535">
        <v>-0.48495226000000002</v>
      </c>
      <c r="CS535">
        <v>0.18250256000000001</v>
      </c>
      <c r="CT535">
        <v>-0.16623276000000001</v>
      </c>
      <c r="CU535">
        <v>-9.4743999999999995E-2</v>
      </c>
      <c r="CV535">
        <v>-1.1689752</v>
      </c>
      <c r="CW535">
        <v>-0.52188942000000005</v>
      </c>
      <c r="CX535">
        <v>0.65815442999999996</v>
      </c>
      <c r="CY535">
        <v>9.3649330000000003E-2</v>
      </c>
      <c r="CZ535">
        <v>-0.16819777</v>
      </c>
      <c r="DA535">
        <v>-0.25450494000000001</v>
      </c>
      <c r="DB535">
        <v>0.25513289</v>
      </c>
      <c r="DC535">
        <v>2.5920289999999999E-2</v>
      </c>
      <c r="DD535">
        <v>-2.5292350000000002E-2</v>
      </c>
      <c r="DE535">
        <v>0.26950531</v>
      </c>
      <c r="DF535">
        <v>-0.26887736000000001</v>
      </c>
      <c r="DG535">
        <v>0.1029841</v>
      </c>
      <c r="DH535">
        <v>-0.10235616</v>
      </c>
      <c r="DI535">
        <v>-0.19042195000000001</v>
      </c>
      <c r="DJ535">
        <v>7.7531719999999998E-2</v>
      </c>
      <c r="DK535">
        <v>-0.19522661999999999</v>
      </c>
      <c r="DL535">
        <v>-0.13095082</v>
      </c>
      <c r="DM535">
        <v>-6.0513240000000003E-2</v>
      </c>
      <c r="DN535">
        <v>0.50020885000000004</v>
      </c>
      <c r="DO535">
        <v>0.35778246000000002</v>
      </c>
      <c r="DP535">
        <v>-0.64273818000000005</v>
      </c>
      <c r="DQ535">
        <v>0.94671483000000001</v>
      </c>
      <c r="DR535">
        <v>-0.66113116000000005</v>
      </c>
      <c r="DS535">
        <v>7.7932630000000003E-2</v>
      </c>
      <c r="DT535">
        <v>-0.79014932000000004</v>
      </c>
      <c r="DU535">
        <v>1.3610861400000001</v>
      </c>
      <c r="DV535" s="10">
        <v>-0.64824150000000003</v>
      </c>
      <c r="DW535" s="8" t="s">
        <v>2872</v>
      </c>
      <c r="DX535" t="s">
        <v>2873</v>
      </c>
      <c r="DY535" s="10" t="s">
        <v>832</v>
      </c>
      <c r="DZ535" s="20">
        <v>37154</v>
      </c>
      <c r="EA535" s="21">
        <v>37777</v>
      </c>
      <c r="EB535" t="s">
        <v>2874</v>
      </c>
      <c r="EC535" s="22">
        <v>44546</v>
      </c>
      <c r="ED535" t="b">
        <f t="shared" si="25"/>
        <v>0</v>
      </c>
    </row>
    <row r="536" spans="1:134" x14ac:dyDescent="0.2">
      <c r="A536" s="8" t="s">
        <v>2875</v>
      </c>
      <c r="B536" s="8" t="s">
        <v>168</v>
      </c>
      <c r="C536" s="8" t="s">
        <v>188</v>
      </c>
      <c r="D536" s="2" t="s">
        <v>2876</v>
      </c>
      <c r="E536" s="4">
        <v>0.73073826202811498</v>
      </c>
      <c r="F536" s="28" t="b">
        <v>1</v>
      </c>
      <c r="G536" s="29">
        <f t="shared" si="26"/>
        <v>1.3482006826064207E-3</v>
      </c>
      <c r="H536" s="5" t="b">
        <f t="shared" si="24"/>
        <v>0</v>
      </c>
      <c r="I536" s="8">
        <v>54</v>
      </c>
      <c r="J536">
        <v>1</v>
      </c>
      <c r="K536">
        <v>40</v>
      </c>
      <c r="L536">
        <v>2595</v>
      </c>
      <c r="M536">
        <v>0</v>
      </c>
      <c r="N536">
        <v>4</v>
      </c>
      <c r="O536">
        <v>15.369131014057899</v>
      </c>
      <c r="P536">
        <v>3</v>
      </c>
      <c r="Q536">
        <v>5</v>
      </c>
      <c r="R536">
        <v>3</v>
      </c>
      <c r="S536" s="10">
        <v>67.7</v>
      </c>
      <c r="T536" s="8">
        <v>7.1393012929740499E-2</v>
      </c>
      <c r="U536">
        <v>7.5957643648752104E-3</v>
      </c>
      <c r="V536">
        <v>1.6819234379589401</v>
      </c>
      <c r="W536">
        <v>1.2784738699312499</v>
      </c>
      <c r="X536">
        <v>-1.5638459058765199</v>
      </c>
      <c r="Y536">
        <v>0.68524713920936597</v>
      </c>
      <c r="Z536">
        <v>-1.2079822792146899</v>
      </c>
      <c r="AA536">
        <v>8.8725172209350497E-3</v>
      </c>
      <c r="AB536">
        <v>1.4079858992310099</v>
      </c>
      <c r="AC536">
        <v>1.7560081436822399E-2</v>
      </c>
      <c r="AD536" s="10">
        <v>-1.5098547968832201</v>
      </c>
      <c r="AE536" s="8">
        <v>0</v>
      </c>
      <c r="AF536">
        <v>0</v>
      </c>
      <c r="AG536">
        <v>0</v>
      </c>
      <c r="AH536">
        <v>0</v>
      </c>
      <c r="AI536">
        <v>0</v>
      </c>
      <c r="AJ536">
        <v>1</v>
      </c>
      <c r="AK536">
        <v>0</v>
      </c>
      <c r="AL536">
        <v>0</v>
      </c>
      <c r="AM536">
        <v>0</v>
      </c>
      <c r="AN536">
        <v>0</v>
      </c>
      <c r="AO536">
        <v>0</v>
      </c>
      <c r="AP536">
        <v>0</v>
      </c>
      <c r="AQ536">
        <v>0</v>
      </c>
      <c r="AR536">
        <v>0</v>
      </c>
      <c r="AS536">
        <v>0</v>
      </c>
      <c r="AT536">
        <v>0</v>
      </c>
      <c r="AU536">
        <v>0</v>
      </c>
      <c r="AV536">
        <v>0</v>
      </c>
      <c r="AW536">
        <v>0</v>
      </c>
      <c r="AX536">
        <v>0</v>
      </c>
      <c r="AY536">
        <v>1</v>
      </c>
      <c r="AZ536">
        <v>0</v>
      </c>
      <c r="BA536">
        <v>0</v>
      </c>
      <c r="BB536">
        <v>1</v>
      </c>
      <c r="BC536">
        <v>0</v>
      </c>
      <c r="BD536">
        <v>1</v>
      </c>
      <c r="BE536">
        <v>0</v>
      </c>
      <c r="BF536">
        <v>1</v>
      </c>
      <c r="BG536">
        <v>0</v>
      </c>
      <c r="BH536">
        <v>0</v>
      </c>
      <c r="BI536">
        <v>1</v>
      </c>
      <c r="BJ536">
        <v>0</v>
      </c>
      <c r="BK536">
        <v>0</v>
      </c>
      <c r="BL536">
        <v>0</v>
      </c>
      <c r="BM536">
        <v>0</v>
      </c>
      <c r="BN536">
        <v>1</v>
      </c>
      <c r="BO536">
        <v>0</v>
      </c>
      <c r="BP536">
        <v>0</v>
      </c>
      <c r="BQ536">
        <v>0</v>
      </c>
      <c r="BR536">
        <v>0</v>
      </c>
      <c r="BS536">
        <v>1</v>
      </c>
      <c r="BT536" s="10">
        <v>0</v>
      </c>
      <c r="BU536">
        <v>-4.2648743800000002</v>
      </c>
      <c r="BV536">
        <v>0.17994256</v>
      </c>
      <c r="BW536">
        <v>2.5512239999999999E-2</v>
      </c>
      <c r="BX536">
        <v>1.7140852600000001</v>
      </c>
      <c r="BY536">
        <v>1.2451467300000001</v>
      </c>
      <c r="BZ536">
        <v>4.38303536</v>
      </c>
      <c r="CA536">
        <v>1.0542348399999999</v>
      </c>
      <c r="CB536">
        <v>2.36271349</v>
      </c>
      <c r="CC536">
        <v>0</v>
      </c>
      <c r="CD536">
        <v>1.26633956</v>
      </c>
      <c r="CE536">
        <v>1.2966537600000001</v>
      </c>
      <c r="CF536">
        <v>-0.34830556000000001</v>
      </c>
      <c r="CG536">
        <v>0.60595251999999999</v>
      </c>
      <c r="CH536">
        <v>-0.27080598</v>
      </c>
      <c r="CI536">
        <v>0.69837139000000004</v>
      </c>
      <c r="CJ536">
        <v>2.3914729999999999E-2</v>
      </c>
      <c r="CK536">
        <v>-0.35324707</v>
      </c>
      <c r="CL536">
        <v>-4.8291489999999999E-2</v>
      </c>
      <c r="CM536">
        <v>0.58076517999999999</v>
      </c>
      <c r="CN536">
        <v>0.72541518999999999</v>
      </c>
      <c r="CO536">
        <v>-0.20022939000000001</v>
      </c>
      <c r="CP536">
        <v>-0.43475793000000001</v>
      </c>
      <c r="CQ536">
        <v>0.34422587999999998</v>
      </c>
      <c r="CR536">
        <v>-0.48495226000000002</v>
      </c>
      <c r="CS536">
        <v>0.18250256000000001</v>
      </c>
      <c r="CT536">
        <v>-0.16623276000000001</v>
      </c>
      <c r="CU536">
        <v>-9.4743999999999995E-2</v>
      </c>
      <c r="CV536">
        <v>-1.1689752</v>
      </c>
      <c r="CW536">
        <v>-0.52188942000000005</v>
      </c>
      <c r="CX536">
        <v>0.65815442999999996</v>
      </c>
      <c r="CY536">
        <v>9.3649330000000003E-2</v>
      </c>
      <c r="CZ536">
        <v>-0.16819777</v>
      </c>
      <c r="DA536">
        <v>-0.25450494000000001</v>
      </c>
      <c r="DB536">
        <v>0.25513289</v>
      </c>
      <c r="DC536">
        <v>2.5920289999999999E-2</v>
      </c>
      <c r="DD536">
        <v>-2.5292350000000002E-2</v>
      </c>
      <c r="DE536">
        <v>0.26950531</v>
      </c>
      <c r="DF536">
        <v>-0.26887736000000001</v>
      </c>
      <c r="DG536">
        <v>0.1029841</v>
      </c>
      <c r="DH536">
        <v>-0.10235616</v>
      </c>
      <c r="DI536">
        <v>-0.19042195000000001</v>
      </c>
      <c r="DJ536">
        <v>7.7531719999999998E-2</v>
      </c>
      <c r="DK536">
        <v>-0.19522661999999999</v>
      </c>
      <c r="DL536">
        <v>-0.13095082</v>
      </c>
      <c r="DM536">
        <v>-6.0513240000000003E-2</v>
      </c>
      <c r="DN536">
        <v>0.50020885000000004</v>
      </c>
      <c r="DO536">
        <v>0.35778246000000002</v>
      </c>
      <c r="DP536">
        <v>-0.64273818000000005</v>
      </c>
      <c r="DQ536">
        <v>0.94671483000000001</v>
      </c>
      <c r="DR536">
        <v>-0.66113116000000005</v>
      </c>
      <c r="DS536">
        <v>7.7932630000000003E-2</v>
      </c>
      <c r="DT536">
        <v>-0.79014932000000004</v>
      </c>
      <c r="DU536">
        <v>1.3610861400000001</v>
      </c>
      <c r="DV536" s="10">
        <v>-0.64824150000000003</v>
      </c>
      <c r="DW536" s="8" t="s">
        <v>2877</v>
      </c>
      <c r="DX536" t="s">
        <v>2878</v>
      </c>
      <c r="DY536" s="10" t="s">
        <v>2204</v>
      </c>
      <c r="DZ536" s="20">
        <v>34676</v>
      </c>
      <c r="EA536" s="21">
        <v>35149</v>
      </c>
      <c r="EB536" t="s">
        <v>2879</v>
      </c>
      <c r="EC536" s="22">
        <v>43727</v>
      </c>
      <c r="ED536" t="b">
        <f t="shared" si="25"/>
        <v>0</v>
      </c>
    </row>
    <row r="537" spans="1:134" x14ac:dyDescent="0.2">
      <c r="A537" s="8" t="s">
        <v>2880</v>
      </c>
      <c r="B537" s="8" t="s">
        <v>119</v>
      </c>
      <c r="C537" s="8" t="s">
        <v>135</v>
      </c>
      <c r="D537" s="2" t="s">
        <v>2881</v>
      </c>
      <c r="E537" s="4">
        <v>0.57518204489050895</v>
      </c>
      <c r="F537" s="28" t="b">
        <v>0</v>
      </c>
      <c r="G537" s="29">
        <f t="shared" si="26"/>
        <v>0.81978212356081281</v>
      </c>
      <c r="H537" s="5" t="b">
        <f t="shared" si="24"/>
        <v>1</v>
      </c>
      <c r="I537" s="8">
        <v>69</v>
      </c>
      <c r="J537">
        <v>0</v>
      </c>
      <c r="K537">
        <v>20</v>
      </c>
      <c r="L537">
        <v>1553</v>
      </c>
      <c r="M537">
        <v>6</v>
      </c>
      <c r="N537">
        <v>5</v>
      </c>
      <c r="O537">
        <v>62.5910224452549</v>
      </c>
      <c r="P537">
        <v>4</v>
      </c>
      <c r="Q537">
        <v>3</v>
      </c>
      <c r="R537">
        <v>2</v>
      </c>
      <c r="S537" s="10">
        <v>67.5</v>
      </c>
      <c r="T537" s="8">
        <v>1.48046563654304</v>
      </c>
      <c r="U537">
        <v>-1.00517281761849</v>
      </c>
      <c r="V537">
        <v>-0.90217249130388599</v>
      </c>
      <c r="W537">
        <v>6.3760779720788002E-2</v>
      </c>
      <c r="X537">
        <v>0.34522335867264098</v>
      </c>
      <c r="Y537">
        <v>1.38181348148064</v>
      </c>
      <c r="Z537">
        <v>0.41695584532277802</v>
      </c>
      <c r="AA537">
        <v>0.71867389489572897</v>
      </c>
      <c r="AB537">
        <v>-4.5418899975194001E-2</v>
      </c>
      <c r="AC537">
        <v>-0.68484317603607703</v>
      </c>
      <c r="AD537" s="10">
        <v>-1.55300891755155</v>
      </c>
      <c r="AE537" s="8">
        <v>1</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1</v>
      </c>
      <c r="BA537">
        <v>0</v>
      </c>
      <c r="BB537">
        <v>1</v>
      </c>
      <c r="BC537">
        <v>1</v>
      </c>
      <c r="BD537">
        <v>0</v>
      </c>
      <c r="BE537">
        <v>1</v>
      </c>
      <c r="BF537">
        <v>0</v>
      </c>
      <c r="BG537">
        <v>0</v>
      </c>
      <c r="BH537">
        <v>0</v>
      </c>
      <c r="BI537">
        <v>0</v>
      </c>
      <c r="BJ537">
        <v>0</v>
      </c>
      <c r="BK537">
        <v>1</v>
      </c>
      <c r="BL537">
        <v>0</v>
      </c>
      <c r="BM537">
        <v>0</v>
      </c>
      <c r="BN537">
        <v>0</v>
      </c>
      <c r="BO537">
        <v>1</v>
      </c>
      <c r="BP537">
        <v>0</v>
      </c>
      <c r="BQ537">
        <v>0</v>
      </c>
      <c r="BR537">
        <v>0</v>
      </c>
      <c r="BS537">
        <v>1</v>
      </c>
      <c r="BT537" s="10">
        <v>0</v>
      </c>
      <c r="BU537">
        <v>-4.2648743800000002</v>
      </c>
      <c r="BV537">
        <v>0.17994256</v>
      </c>
      <c r="BW537">
        <v>2.5512239999999999E-2</v>
      </c>
      <c r="BX537">
        <v>1.7140852600000001</v>
      </c>
      <c r="BY537">
        <v>1.2451467300000001</v>
      </c>
      <c r="BZ537">
        <v>4.38303536</v>
      </c>
      <c r="CA537">
        <v>1.0542348399999999</v>
      </c>
      <c r="CB537">
        <v>2.36271349</v>
      </c>
      <c r="CC537">
        <v>0</v>
      </c>
      <c r="CD537">
        <v>1.26633956</v>
      </c>
      <c r="CE537">
        <v>1.2966537600000001</v>
      </c>
      <c r="CF537">
        <v>-0.34830556000000001</v>
      </c>
      <c r="CG537">
        <v>0.60595251999999999</v>
      </c>
      <c r="CH537">
        <v>-0.27080598</v>
      </c>
      <c r="CI537">
        <v>0.69837139000000004</v>
      </c>
      <c r="CJ537">
        <v>2.3914729999999999E-2</v>
      </c>
      <c r="CK537">
        <v>-0.35324707</v>
      </c>
      <c r="CL537">
        <v>-4.8291489999999999E-2</v>
      </c>
      <c r="CM537">
        <v>0.58076517999999999</v>
      </c>
      <c r="CN537">
        <v>0.72541518999999999</v>
      </c>
      <c r="CO537">
        <v>-0.20022939000000001</v>
      </c>
      <c r="CP537">
        <v>-0.43475793000000001</v>
      </c>
      <c r="CQ537">
        <v>0.34422587999999998</v>
      </c>
      <c r="CR537">
        <v>-0.48495226000000002</v>
      </c>
      <c r="CS537">
        <v>0.18250256000000001</v>
      </c>
      <c r="CT537">
        <v>-0.16623276000000001</v>
      </c>
      <c r="CU537">
        <v>-9.4743999999999995E-2</v>
      </c>
      <c r="CV537">
        <v>-1.1689752</v>
      </c>
      <c r="CW537">
        <v>-0.52188942000000005</v>
      </c>
      <c r="CX537">
        <v>0.65815442999999996</v>
      </c>
      <c r="CY537">
        <v>9.3649330000000003E-2</v>
      </c>
      <c r="CZ537">
        <v>-0.16819777</v>
      </c>
      <c r="DA537">
        <v>-0.25450494000000001</v>
      </c>
      <c r="DB537">
        <v>0.25513289</v>
      </c>
      <c r="DC537">
        <v>2.5920289999999999E-2</v>
      </c>
      <c r="DD537">
        <v>-2.5292350000000002E-2</v>
      </c>
      <c r="DE537">
        <v>0.26950531</v>
      </c>
      <c r="DF537">
        <v>-0.26887736000000001</v>
      </c>
      <c r="DG537">
        <v>0.1029841</v>
      </c>
      <c r="DH537">
        <v>-0.10235616</v>
      </c>
      <c r="DI537">
        <v>-0.19042195000000001</v>
      </c>
      <c r="DJ537">
        <v>7.7531719999999998E-2</v>
      </c>
      <c r="DK537">
        <v>-0.19522661999999999</v>
      </c>
      <c r="DL537">
        <v>-0.13095082</v>
      </c>
      <c r="DM537">
        <v>-6.0513240000000003E-2</v>
      </c>
      <c r="DN537">
        <v>0.50020885000000004</v>
      </c>
      <c r="DO537">
        <v>0.35778246000000002</v>
      </c>
      <c r="DP537">
        <v>-0.64273818000000005</v>
      </c>
      <c r="DQ537">
        <v>0.94671483000000001</v>
      </c>
      <c r="DR537">
        <v>-0.66113116000000005</v>
      </c>
      <c r="DS537">
        <v>7.7932630000000003E-2</v>
      </c>
      <c r="DT537">
        <v>-0.79014932000000004</v>
      </c>
      <c r="DU537">
        <v>1.3610861400000001</v>
      </c>
      <c r="DV537" s="10">
        <v>-0.64824150000000003</v>
      </c>
      <c r="DW537" s="8" t="s">
        <v>2882</v>
      </c>
      <c r="DX537" t="s">
        <v>2883</v>
      </c>
      <c r="DY537" s="10" t="s">
        <v>1345</v>
      </c>
      <c r="DZ537" s="20">
        <v>37251</v>
      </c>
      <c r="EA537" s="21">
        <v>39512</v>
      </c>
      <c r="EB537" t="s">
        <v>2884</v>
      </c>
      <c r="EC537" s="22">
        <v>44156</v>
      </c>
      <c r="ED537" t="b">
        <f t="shared" si="25"/>
        <v>0</v>
      </c>
    </row>
    <row r="538" spans="1:134" x14ac:dyDescent="0.2">
      <c r="A538" s="8" t="s">
        <v>2885</v>
      </c>
      <c r="B538" s="8" t="s">
        <v>168</v>
      </c>
      <c r="C538" s="8" t="s">
        <v>399</v>
      </c>
      <c r="D538" s="2" t="s">
        <v>2886</v>
      </c>
      <c r="E538" s="4">
        <v>0.58743796907259205</v>
      </c>
      <c r="F538" s="28" t="b">
        <v>0</v>
      </c>
      <c r="G538" s="29">
        <f t="shared" si="26"/>
        <v>4.4923300334407893E-5</v>
      </c>
      <c r="H538" s="5" t="b">
        <f t="shared" si="24"/>
        <v>0</v>
      </c>
      <c r="I538" s="8">
        <v>48</v>
      </c>
      <c r="J538">
        <v>0</v>
      </c>
      <c r="K538">
        <v>20</v>
      </c>
      <c r="L538">
        <v>977</v>
      </c>
      <c r="M538">
        <v>3</v>
      </c>
      <c r="N538">
        <v>1</v>
      </c>
      <c r="O538">
        <v>50.443984536296298</v>
      </c>
      <c r="P538">
        <v>5</v>
      </c>
      <c r="Q538">
        <v>3</v>
      </c>
      <c r="R538">
        <v>5</v>
      </c>
      <c r="S538" s="10">
        <v>79.099999999999994</v>
      </c>
      <c r="T538" s="8">
        <v>-0.49223603651558001</v>
      </c>
      <c r="U538">
        <v>-1.00517281761849</v>
      </c>
      <c r="V538">
        <v>-0.90217249130388599</v>
      </c>
      <c r="W538">
        <v>-0.60771209932069503</v>
      </c>
      <c r="X538">
        <v>-0.60931127360194304</v>
      </c>
      <c r="Y538">
        <v>-1.4044518876044501</v>
      </c>
      <c r="Z538">
        <v>-1.032176762859E-3</v>
      </c>
      <c r="AA538">
        <v>1.4284752725705201</v>
      </c>
      <c r="AB538">
        <v>-4.5418899975194001E-2</v>
      </c>
      <c r="AC538">
        <v>1.42236659638262</v>
      </c>
      <c r="AD538" s="10">
        <v>0.94993008121162803</v>
      </c>
      <c r="AE538" s="8">
        <v>0</v>
      </c>
      <c r="AF538">
        <v>0</v>
      </c>
      <c r="AG538">
        <v>0</v>
      </c>
      <c r="AH538">
        <v>0</v>
      </c>
      <c r="AI538">
        <v>0</v>
      </c>
      <c r="AJ538">
        <v>0</v>
      </c>
      <c r="AK538">
        <v>0</v>
      </c>
      <c r="AL538">
        <v>0</v>
      </c>
      <c r="AM538">
        <v>0</v>
      </c>
      <c r="AN538">
        <v>0</v>
      </c>
      <c r="AO538">
        <v>0</v>
      </c>
      <c r="AP538">
        <v>0</v>
      </c>
      <c r="AQ538">
        <v>0</v>
      </c>
      <c r="AR538">
        <v>0</v>
      </c>
      <c r="AS538">
        <v>0</v>
      </c>
      <c r="AT538">
        <v>0</v>
      </c>
      <c r="AU538">
        <v>1</v>
      </c>
      <c r="AV538">
        <v>0</v>
      </c>
      <c r="AW538">
        <v>0</v>
      </c>
      <c r="AX538">
        <v>0</v>
      </c>
      <c r="AY538">
        <v>0</v>
      </c>
      <c r="AZ538">
        <v>1</v>
      </c>
      <c r="BA538">
        <v>0</v>
      </c>
      <c r="BB538">
        <v>1</v>
      </c>
      <c r="BC538">
        <v>1</v>
      </c>
      <c r="BD538">
        <v>0</v>
      </c>
      <c r="BE538">
        <v>0</v>
      </c>
      <c r="BF538">
        <v>1</v>
      </c>
      <c r="BG538">
        <v>0</v>
      </c>
      <c r="BH538">
        <v>1</v>
      </c>
      <c r="BI538">
        <v>0</v>
      </c>
      <c r="BJ538">
        <v>0</v>
      </c>
      <c r="BK538">
        <v>0</v>
      </c>
      <c r="BL538">
        <v>0</v>
      </c>
      <c r="BM538">
        <v>0</v>
      </c>
      <c r="BN538">
        <v>0</v>
      </c>
      <c r="BO538">
        <v>0</v>
      </c>
      <c r="BP538">
        <v>1</v>
      </c>
      <c r="BQ538">
        <v>1</v>
      </c>
      <c r="BR538">
        <v>0</v>
      </c>
      <c r="BS538">
        <v>0</v>
      </c>
      <c r="BT538" s="10">
        <v>0</v>
      </c>
      <c r="BU538">
        <v>-4.2648743800000002</v>
      </c>
      <c r="BV538">
        <v>0.17994256</v>
      </c>
      <c r="BW538">
        <v>2.5512239999999999E-2</v>
      </c>
      <c r="BX538">
        <v>1.7140852600000001</v>
      </c>
      <c r="BY538">
        <v>1.2451467300000001</v>
      </c>
      <c r="BZ538">
        <v>4.38303536</v>
      </c>
      <c r="CA538">
        <v>1.0542348399999999</v>
      </c>
      <c r="CB538">
        <v>2.36271349</v>
      </c>
      <c r="CC538">
        <v>0</v>
      </c>
      <c r="CD538">
        <v>1.26633956</v>
      </c>
      <c r="CE538">
        <v>1.2966537600000001</v>
      </c>
      <c r="CF538">
        <v>-0.34830556000000001</v>
      </c>
      <c r="CG538">
        <v>0.60595251999999999</v>
      </c>
      <c r="CH538">
        <v>-0.27080598</v>
      </c>
      <c r="CI538">
        <v>0.69837139000000004</v>
      </c>
      <c r="CJ538">
        <v>2.3914729999999999E-2</v>
      </c>
      <c r="CK538">
        <v>-0.35324707</v>
      </c>
      <c r="CL538">
        <v>-4.8291489999999999E-2</v>
      </c>
      <c r="CM538">
        <v>0.58076517999999999</v>
      </c>
      <c r="CN538">
        <v>0.72541518999999999</v>
      </c>
      <c r="CO538">
        <v>-0.20022939000000001</v>
      </c>
      <c r="CP538">
        <v>-0.43475793000000001</v>
      </c>
      <c r="CQ538">
        <v>0.34422587999999998</v>
      </c>
      <c r="CR538">
        <v>-0.48495226000000002</v>
      </c>
      <c r="CS538">
        <v>0.18250256000000001</v>
      </c>
      <c r="CT538">
        <v>-0.16623276000000001</v>
      </c>
      <c r="CU538">
        <v>-9.4743999999999995E-2</v>
      </c>
      <c r="CV538">
        <v>-1.1689752</v>
      </c>
      <c r="CW538">
        <v>-0.52188942000000005</v>
      </c>
      <c r="CX538">
        <v>0.65815442999999996</v>
      </c>
      <c r="CY538">
        <v>9.3649330000000003E-2</v>
      </c>
      <c r="CZ538">
        <v>-0.16819777</v>
      </c>
      <c r="DA538">
        <v>-0.25450494000000001</v>
      </c>
      <c r="DB538">
        <v>0.25513289</v>
      </c>
      <c r="DC538">
        <v>2.5920289999999999E-2</v>
      </c>
      <c r="DD538">
        <v>-2.5292350000000002E-2</v>
      </c>
      <c r="DE538">
        <v>0.26950531</v>
      </c>
      <c r="DF538">
        <v>-0.26887736000000001</v>
      </c>
      <c r="DG538">
        <v>0.1029841</v>
      </c>
      <c r="DH538">
        <v>-0.10235616</v>
      </c>
      <c r="DI538">
        <v>-0.19042195000000001</v>
      </c>
      <c r="DJ538">
        <v>7.7531719999999998E-2</v>
      </c>
      <c r="DK538">
        <v>-0.19522661999999999</v>
      </c>
      <c r="DL538">
        <v>-0.13095082</v>
      </c>
      <c r="DM538">
        <v>-6.0513240000000003E-2</v>
      </c>
      <c r="DN538">
        <v>0.50020885000000004</v>
      </c>
      <c r="DO538">
        <v>0.35778246000000002</v>
      </c>
      <c r="DP538">
        <v>-0.64273818000000005</v>
      </c>
      <c r="DQ538">
        <v>0.94671483000000001</v>
      </c>
      <c r="DR538">
        <v>-0.66113116000000005</v>
      </c>
      <c r="DS538">
        <v>7.7932630000000003E-2</v>
      </c>
      <c r="DT538">
        <v>-0.79014932000000004</v>
      </c>
      <c r="DU538">
        <v>1.3610861400000001</v>
      </c>
      <c r="DV538" s="10">
        <v>-0.64824150000000003</v>
      </c>
      <c r="DW538" s="8" t="s">
        <v>2887</v>
      </c>
      <c r="DX538" t="s">
        <v>2888</v>
      </c>
      <c r="DY538" s="10" t="s">
        <v>279</v>
      </c>
      <c r="DZ538" s="20">
        <v>35704</v>
      </c>
      <c r="EA538" s="21">
        <v>37304</v>
      </c>
      <c r="EB538" t="s">
        <v>2889</v>
      </c>
      <c r="EC538" s="22">
        <v>43766</v>
      </c>
      <c r="ED538" t="b">
        <f t="shared" si="25"/>
        <v>1</v>
      </c>
    </row>
    <row r="539" spans="1:134" x14ac:dyDescent="0.2">
      <c r="A539" s="8" t="s">
        <v>2890</v>
      </c>
      <c r="B539" s="8" t="s">
        <v>127</v>
      </c>
      <c r="C539" s="8" t="s">
        <v>181</v>
      </c>
      <c r="D539" s="2" t="s">
        <v>2891</v>
      </c>
      <c r="E539" s="4">
        <v>0.34411397480149802</v>
      </c>
      <c r="F539" s="28" t="b">
        <v>0</v>
      </c>
      <c r="G539" s="29">
        <f t="shared" si="26"/>
        <v>3.3299113532395201E-4</v>
      </c>
      <c r="H539" s="5" t="b">
        <f t="shared" si="24"/>
        <v>0</v>
      </c>
      <c r="I539" s="8">
        <v>57</v>
      </c>
      <c r="J539">
        <v>1</v>
      </c>
      <c r="K539">
        <v>15</v>
      </c>
      <c r="L539">
        <v>1300</v>
      </c>
      <c r="M539">
        <v>7</v>
      </c>
      <c r="N539">
        <v>5</v>
      </c>
      <c r="O539">
        <v>9.5569874007490903</v>
      </c>
      <c r="P539">
        <v>5</v>
      </c>
      <c r="Q539">
        <v>2</v>
      </c>
      <c r="R539">
        <v>1</v>
      </c>
      <c r="S539" s="10">
        <v>68.3</v>
      </c>
      <c r="T539" s="8">
        <v>0.35320753765240098</v>
      </c>
      <c r="U539">
        <v>7.5957643648752104E-3</v>
      </c>
      <c r="V539">
        <v>-1.5481964736195899</v>
      </c>
      <c r="W539">
        <v>-0.231174356385974</v>
      </c>
      <c r="X539">
        <v>0.66340156943083595</v>
      </c>
      <c r="Y539">
        <v>1.38181348148064</v>
      </c>
      <c r="Z539">
        <v>-1.4079821829947701</v>
      </c>
      <c r="AA539">
        <v>1.4284752725705201</v>
      </c>
      <c r="AB539">
        <v>-0.772121299578298</v>
      </c>
      <c r="AC539">
        <v>-1.38724643350897</v>
      </c>
      <c r="AD539" s="10">
        <v>-1.3803924348782299</v>
      </c>
      <c r="AE539" s="8">
        <v>0</v>
      </c>
      <c r="AF539">
        <v>0</v>
      </c>
      <c r="AG539">
        <v>0</v>
      </c>
      <c r="AH539">
        <v>0</v>
      </c>
      <c r="AI539">
        <v>0</v>
      </c>
      <c r="AJ539">
        <v>0</v>
      </c>
      <c r="AK539">
        <v>0</v>
      </c>
      <c r="AL539">
        <v>0</v>
      </c>
      <c r="AM539">
        <v>0</v>
      </c>
      <c r="AN539">
        <v>0</v>
      </c>
      <c r="AO539">
        <v>0</v>
      </c>
      <c r="AP539">
        <v>0</v>
      </c>
      <c r="AQ539">
        <v>1</v>
      </c>
      <c r="AR539">
        <v>0</v>
      </c>
      <c r="AS539">
        <v>0</v>
      </c>
      <c r="AT539">
        <v>0</v>
      </c>
      <c r="AU539">
        <v>0</v>
      </c>
      <c r="AV539">
        <v>0</v>
      </c>
      <c r="AW539">
        <v>0</v>
      </c>
      <c r="AX539">
        <v>0</v>
      </c>
      <c r="AY539">
        <v>1</v>
      </c>
      <c r="AZ539">
        <v>0</v>
      </c>
      <c r="BA539">
        <v>0</v>
      </c>
      <c r="BB539">
        <v>1</v>
      </c>
      <c r="BC539">
        <v>0</v>
      </c>
      <c r="BD539">
        <v>1</v>
      </c>
      <c r="BE539">
        <v>1</v>
      </c>
      <c r="BF539">
        <v>0</v>
      </c>
      <c r="BG539">
        <v>0</v>
      </c>
      <c r="BH539">
        <v>0</v>
      </c>
      <c r="BI539">
        <v>0</v>
      </c>
      <c r="BJ539">
        <v>0</v>
      </c>
      <c r="BK539">
        <v>0</v>
      </c>
      <c r="BL539">
        <v>1</v>
      </c>
      <c r="BM539">
        <v>0</v>
      </c>
      <c r="BN539">
        <v>0</v>
      </c>
      <c r="BO539">
        <v>1</v>
      </c>
      <c r="BP539">
        <v>0</v>
      </c>
      <c r="BQ539">
        <v>0</v>
      </c>
      <c r="BR539">
        <v>1</v>
      </c>
      <c r="BS539">
        <v>0</v>
      </c>
      <c r="BT539" s="10">
        <v>0</v>
      </c>
      <c r="BU539">
        <v>-4.2648743800000002</v>
      </c>
      <c r="BV539">
        <v>0.17994256</v>
      </c>
      <c r="BW539">
        <v>2.5512239999999999E-2</v>
      </c>
      <c r="BX539">
        <v>1.7140852600000001</v>
      </c>
      <c r="BY539">
        <v>1.2451467300000001</v>
      </c>
      <c r="BZ539">
        <v>4.38303536</v>
      </c>
      <c r="CA539">
        <v>1.0542348399999999</v>
      </c>
      <c r="CB539">
        <v>2.36271349</v>
      </c>
      <c r="CC539">
        <v>0</v>
      </c>
      <c r="CD539">
        <v>1.26633956</v>
      </c>
      <c r="CE539">
        <v>1.2966537600000001</v>
      </c>
      <c r="CF539">
        <v>-0.34830556000000001</v>
      </c>
      <c r="CG539">
        <v>0.60595251999999999</v>
      </c>
      <c r="CH539">
        <v>-0.27080598</v>
      </c>
      <c r="CI539">
        <v>0.69837139000000004</v>
      </c>
      <c r="CJ539">
        <v>2.3914729999999999E-2</v>
      </c>
      <c r="CK539">
        <v>-0.35324707</v>
      </c>
      <c r="CL539">
        <v>-4.8291489999999999E-2</v>
      </c>
      <c r="CM539">
        <v>0.58076517999999999</v>
      </c>
      <c r="CN539">
        <v>0.72541518999999999</v>
      </c>
      <c r="CO539">
        <v>-0.20022939000000001</v>
      </c>
      <c r="CP539">
        <v>-0.43475793000000001</v>
      </c>
      <c r="CQ539">
        <v>0.34422587999999998</v>
      </c>
      <c r="CR539">
        <v>-0.48495226000000002</v>
      </c>
      <c r="CS539">
        <v>0.18250256000000001</v>
      </c>
      <c r="CT539">
        <v>-0.16623276000000001</v>
      </c>
      <c r="CU539">
        <v>-9.4743999999999995E-2</v>
      </c>
      <c r="CV539">
        <v>-1.1689752</v>
      </c>
      <c r="CW539">
        <v>-0.52188942000000005</v>
      </c>
      <c r="CX539">
        <v>0.65815442999999996</v>
      </c>
      <c r="CY539">
        <v>9.3649330000000003E-2</v>
      </c>
      <c r="CZ539">
        <v>-0.16819777</v>
      </c>
      <c r="DA539">
        <v>-0.25450494000000001</v>
      </c>
      <c r="DB539">
        <v>0.25513289</v>
      </c>
      <c r="DC539">
        <v>2.5920289999999999E-2</v>
      </c>
      <c r="DD539">
        <v>-2.5292350000000002E-2</v>
      </c>
      <c r="DE539">
        <v>0.26950531</v>
      </c>
      <c r="DF539">
        <v>-0.26887736000000001</v>
      </c>
      <c r="DG539">
        <v>0.1029841</v>
      </c>
      <c r="DH539">
        <v>-0.10235616</v>
      </c>
      <c r="DI539">
        <v>-0.19042195000000001</v>
      </c>
      <c r="DJ539">
        <v>7.7531719999999998E-2</v>
      </c>
      <c r="DK539">
        <v>-0.19522661999999999</v>
      </c>
      <c r="DL539">
        <v>-0.13095082</v>
      </c>
      <c r="DM539">
        <v>-6.0513240000000003E-2</v>
      </c>
      <c r="DN539">
        <v>0.50020885000000004</v>
      </c>
      <c r="DO539">
        <v>0.35778246000000002</v>
      </c>
      <c r="DP539">
        <v>-0.64273818000000005</v>
      </c>
      <c r="DQ539">
        <v>0.94671483000000001</v>
      </c>
      <c r="DR539">
        <v>-0.66113116000000005</v>
      </c>
      <c r="DS539">
        <v>7.7932630000000003E-2</v>
      </c>
      <c r="DT539">
        <v>-0.79014932000000004</v>
      </c>
      <c r="DU539">
        <v>1.3610861400000001</v>
      </c>
      <c r="DV539" s="10">
        <v>-0.64824150000000003</v>
      </c>
      <c r="DW539" s="8" t="s">
        <v>2892</v>
      </c>
      <c r="DX539" t="s">
        <v>2893</v>
      </c>
      <c r="DY539" s="10" t="s">
        <v>555</v>
      </c>
      <c r="DZ539" s="20">
        <v>37710</v>
      </c>
      <c r="EA539" s="21">
        <v>39750</v>
      </c>
      <c r="EB539" t="s">
        <v>2894</v>
      </c>
      <c r="EC539" s="22">
        <v>45413</v>
      </c>
      <c r="ED539" t="b">
        <f t="shared" si="25"/>
        <v>1</v>
      </c>
    </row>
    <row r="540" spans="1:134" x14ac:dyDescent="0.2">
      <c r="A540" s="8" t="s">
        <v>2895</v>
      </c>
      <c r="B540" s="8" t="s">
        <v>127</v>
      </c>
      <c r="C540" s="8" t="s">
        <v>181</v>
      </c>
      <c r="D540" s="2" t="s">
        <v>2896</v>
      </c>
      <c r="E540" s="4">
        <v>0.229433309781293</v>
      </c>
      <c r="F540" s="28" t="b">
        <v>0</v>
      </c>
      <c r="G540" s="29">
        <f t="shared" si="26"/>
        <v>1.298446290339858E-3</v>
      </c>
      <c r="H540" s="5" t="b">
        <f t="shared" si="24"/>
        <v>0</v>
      </c>
      <c r="I540" s="8">
        <v>61</v>
      </c>
      <c r="J540">
        <v>3</v>
      </c>
      <c r="K540">
        <v>31</v>
      </c>
      <c r="L540">
        <v>121</v>
      </c>
      <c r="M540">
        <v>7</v>
      </c>
      <c r="N540">
        <v>2</v>
      </c>
      <c r="O540">
        <v>28.1416548906464</v>
      </c>
      <c r="P540">
        <v>2</v>
      </c>
      <c r="Q540">
        <v>1</v>
      </c>
      <c r="R540">
        <v>3</v>
      </c>
      <c r="S540" s="10">
        <v>77</v>
      </c>
      <c r="T540" s="8">
        <v>0.72896023728261505</v>
      </c>
      <c r="U540">
        <v>2.03313292833161</v>
      </c>
      <c r="V540">
        <v>0.51908026979067101</v>
      </c>
      <c r="W540">
        <v>-1.60559540567401</v>
      </c>
      <c r="X540">
        <v>0.66340156943083595</v>
      </c>
      <c r="Y540">
        <v>-0.70788554533318204</v>
      </c>
      <c r="Z540">
        <v>-0.76847084998968296</v>
      </c>
      <c r="AA540">
        <v>-0.70092886045385905</v>
      </c>
      <c r="AB540">
        <v>-1.4988236991813999</v>
      </c>
      <c r="AC540">
        <v>1.7560081436822399E-2</v>
      </c>
      <c r="AD540" s="10">
        <v>0.49681181419415599</v>
      </c>
      <c r="AE540" s="8">
        <v>0</v>
      </c>
      <c r="AF540">
        <v>1</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1</v>
      </c>
      <c r="BA540">
        <v>0</v>
      </c>
      <c r="BB540">
        <v>1</v>
      </c>
      <c r="BC540">
        <v>1</v>
      </c>
      <c r="BD540">
        <v>0</v>
      </c>
      <c r="BE540">
        <v>1</v>
      </c>
      <c r="BF540">
        <v>0</v>
      </c>
      <c r="BG540">
        <v>0</v>
      </c>
      <c r="BH540">
        <v>0</v>
      </c>
      <c r="BI540">
        <v>0</v>
      </c>
      <c r="BJ540">
        <v>0</v>
      </c>
      <c r="BK540">
        <v>0</v>
      </c>
      <c r="BL540">
        <v>1</v>
      </c>
      <c r="BM540">
        <v>0</v>
      </c>
      <c r="BN540">
        <v>0</v>
      </c>
      <c r="BO540">
        <v>0</v>
      </c>
      <c r="BP540">
        <v>1</v>
      </c>
      <c r="BQ540">
        <v>1</v>
      </c>
      <c r="BR540">
        <v>0</v>
      </c>
      <c r="BS540">
        <v>0</v>
      </c>
      <c r="BT540" s="10">
        <v>0</v>
      </c>
      <c r="BU540">
        <v>-4.2648743800000002</v>
      </c>
      <c r="BV540">
        <v>0.17994256</v>
      </c>
      <c r="BW540">
        <v>2.5512239999999999E-2</v>
      </c>
      <c r="BX540">
        <v>1.7140852600000001</v>
      </c>
      <c r="BY540">
        <v>1.2451467300000001</v>
      </c>
      <c r="BZ540">
        <v>4.38303536</v>
      </c>
      <c r="CA540">
        <v>1.0542348399999999</v>
      </c>
      <c r="CB540">
        <v>2.36271349</v>
      </c>
      <c r="CC540">
        <v>0</v>
      </c>
      <c r="CD540">
        <v>1.26633956</v>
      </c>
      <c r="CE540">
        <v>1.2966537600000001</v>
      </c>
      <c r="CF540">
        <v>-0.34830556000000001</v>
      </c>
      <c r="CG540">
        <v>0.60595251999999999</v>
      </c>
      <c r="CH540">
        <v>-0.27080598</v>
      </c>
      <c r="CI540">
        <v>0.69837139000000004</v>
      </c>
      <c r="CJ540">
        <v>2.3914729999999999E-2</v>
      </c>
      <c r="CK540">
        <v>-0.35324707</v>
      </c>
      <c r="CL540">
        <v>-4.8291489999999999E-2</v>
      </c>
      <c r="CM540">
        <v>0.58076517999999999</v>
      </c>
      <c r="CN540">
        <v>0.72541518999999999</v>
      </c>
      <c r="CO540">
        <v>-0.20022939000000001</v>
      </c>
      <c r="CP540">
        <v>-0.43475793000000001</v>
      </c>
      <c r="CQ540">
        <v>0.34422587999999998</v>
      </c>
      <c r="CR540">
        <v>-0.48495226000000002</v>
      </c>
      <c r="CS540">
        <v>0.18250256000000001</v>
      </c>
      <c r="CT540">
        <v>-0.16623276000000001</v>
      </c>
      <c r="CU540">
        <v>-9.4743999999999995E-2</v>
      </c>
      <c r="CV540">
        <v>-1.1689752</v>
      </c>
      <c r="CW540">
        <v>-0.52188942000000005</v>
      </c>
      <c r="CX540">
        <v>0.65815442999999996</v>
      </c>
      <c r="CY540">
        <v>9.3649330000000003E-2</v>
      </c>
      <c r="CZ540">
        <v>-0.16819777</v>
      </c>
      <c r="DA540">
        <v>-0.25450494000000001</v>
      </c>
      <c r="DB540">
        <v>0.25513289</v>
      </c>
      <c r="DC540">
        <v>2.5920289999999999E-2</v>
      </c>
      <c r="DD540">
        <v>-2.5292350000000002E-2</v>
      </c>
      <c r="DE540">
        <v>0.26950531</v>
      </c>
      <c r="DF540">
        <v>-0.26887736000000001</v>
      </c>
      <c r="DG540">
        <v>0.1029841</v>
      </c>
      <c r="DH540">
        <v>-0.10235616</v>
      </c>
      <c r="DI540">
        <v>-0.19042195000000001</v>
      </c>
      <c r="DJ540">
        <v>7.7531719999999998E-2</v>
      </c>
      <c r="DK540">
        <v>-0.19522661999999999</v>
      </c>
      <c r="DL540">
        <v>-0.13095082</v>
      </c>
      <c r="DM540">
        <v>-6.0513240000000003E-2</v>
      </c>
      <c r="DN540">
        <v>0.50020885000000004</v>
      </c>
      <c r="DO540">
        <v>0.35778246000000002</v>
      </c>
      <c r="DP540">
        <v>-0.64273818000000005</v>
      </c>
      <c r="DQ540">
        <v>0.94671483000000001</v>
      </c>
      <c r="DR540">
        <v>-0.66113116000000005</v>
      </c>
      <c r="DS540">
        <v>7.7932630000000003E-2</v>
      </c>
      <c r="DT540">
        <v>-0.79014932000000004</v>
      </c>
      <c r="DU540">
        <v>1.3610861400000001</v>
      </c>
      <c r="DV540" s="10">
        <v>-0.64824150000000003</v>
      </c>
      <c r="DW540" s="8" t="s">
        <v>2897</v>
      </c>
      <c r="DX540" t="s">
        <v>2898</v>
      </c>
      <c r="DY540" s="10" t="s">
        <v>2899</v>
      </c>
      <c r="DZ540" s="20">
        <v>37849</v>
      </c>
      <c r="EA540" s="21">
        <v>38214</v>
      </c>
      <c r="EB540" t="s">
        <v>2900</v>
      </c>
      <c r="EC540" s="22">
        <v>43656</v>
      </c>
      <c r="ED540" t="b">
        <f t="shared" si="25"/>
        <v>1</v>
      </c>
    </row>
    <row r="541" spans="1:134" x14ac:dyDescent="0.2">
      <c r="A541" s="8" t="s">
        <v>2901</v>
      </c>
      <c r="B541" s="8" t="s">
        <v>168</v>
      </c>
      <c r="C541" s="8" t="s">
        <v>181</v>
      </c>
      <c r="D541" s="2" t="s">
        <v>2902</v>
      </c>
      <c r="E541" s="4">
        <v>0.42727988214594997</v>
      </c>
      <c r="F541" s="28" t="b">
        <v>0</v>
      </c>
      <c r="G541" s="29">
        <f t="shared" si="26"/>
        <v>3.0632531045805086E-2</v>
      </c>
      <c r="H541" s="5" t="b">
        <f t="shared" si="24"/>
        <v>0</v>
      </c>
      <c r="I541" s="8">
        <v>67</v>
      </c>
      <c r="J541">
        <v>0</v>
      </c>
      <c r="K541">
        <v>18</v>
      </c>
      <c r="L541">
        <v>1531</v>
      </c>
      <c r="M541">
        <v>7</v>
      </c>
      <c r="N541">
        <v>2</v>
      </c>
      <c r="O541">
        <v>51.973274406308597</v>
      </c>
      <c r="P541">
        <v>4</v>
      </c>
      <c r="Q541">
        <v>3</v>
      </c>
      <c r="R541">
        <v>4</v>
      </c>
      <c r="S541" s="10">
        <v>73.599999999999994</v>
      </c>
      <c r="T541" s="8">
        <v>1.2925892867279301</v>
      </c>
      <c r="U541">
        <v>-1.00517281761849</v>
      </c>
      <c r="V541">
        <v>-1.16058208423016</v>
      </c>
      <c r="W541">
        <v>3.8114246146286897E-2</v>
      </c>
      <c r="X541">
        <v>0.66340156943083595</v>
      </c>
      <c r="Y541">
        <v>-0.70788554533318204</v>
      </c>
      <c r="Z541">
        <v>5.1591751206494403E-2</v>
      </c>
      <c r="AA541">
        <v>0.71867389489572897</v>
      </c>
      <c r="AB541">
        <v>-4.5418899975194001E-2</v>
      </c>
      <c r="AC541">
        <v>0.71996333890972197</v>
      </c>
      <c r="AD541" s="10">
        <v>-0.23680823716746699</v>
      </c>
      <c r="AE541" s="8">
        <v>0</v>
      </c>
      <c r="AF541">
        <v>0</v>
      </c>
      <c r="AG541">
        <v>0</v>
      </c>
      <c r="AH541">
        <v>0</v>
      </c>
      <c r="AI541">
        <v>1</v>
      </c>
      <c r="AJ541">
        <v>0</v>
      </c>
      <c r="AK541">
        <v>0</v>
      </c>
      <c r="AL541">
        <v>0</v>
      </c>
      <c r="AM541">
        <v>0</v>
      </c>
      <c r="AN541">
        <v>0</v>
      </c>
      <c r="AO541">
        <v>0</v>
      </c>
      <c r="AP541">
        <v>0</v>
      </c>
      <c r="AQ541">
        <v>0</v>
      </c>
      <c r="AR541">
        <v>0</v>
      </c>
      <c r="AS541">
        <v>0</v>
      </c>
      <c r="AT541">
        <v>0</v>
      </c>
      <c r="AU541">
        <v>0</v>
      </c>
      <c r="AV541">
        <v>0</v>
      </c>
      <c r="AW541">
        <v>0</v>
      </c>
      <c r="AX541">
        <v>0</v>
      </c>
      <c r="AY541">
        <v>1</v>
      </c>
      <c r="AZ541">
        <v>0</v>
      </c>
      <c r="BA541">
        <v>1</v>
      </c>
      <c r="BB541">
        <v>0</v>
      </c>
      <c r="BC541">
        <v>1</v>
      </c>
      <c r="BD541">
        <v>0</v>
      </c>
      <c r="BE541">
        <v>1</v>
      </c>
      <c r="BF541">
        <v>0</v>
      </c>
      <c r="BG541">
        <v>0</v>
      </c>
      <c r="BH541">
        <v>1</v>
      </c>
      <c r="BI541">
        <v>0</v>
      </c>
      <c r="BJ541">
        <v>0</v>
      </c>
      <c r="BK541">
        <v>0</v>
      </c>
      <c r="BL541">
        <v>0</v>
      </c>
      <c r="BM541">
        <v>0</v>
      </c>
      <c r="BN541">
        <v>1</v>
      </c>
      <c r="BO541">
        <v>0</v>
      </c>
      <c r="BP541">
        <v>0</v>
      </c>
      <c r="BQ541">
        <v>1</v>
      </c>
      <c r="BR541">
        <v>0</v>
      </c>
      <c r="BS541">
        <v>0</v>
      </c>
      <c r="BT541" s="10">
        <v>0</v>
      </c>
      <c r="BU541">
        <v>-4.2648743800000002</v>
      </c>
      <c r="BV541">
        <v>0.17994256</v>
      </c>
      <c r="BW541">
        <v>2.5512239999999999E-2</v>
      </c>
      <c r="BX541">
        <v>1.7140852600000001</v>
      </c>
      <c r="BY541">
        <v>1.2451467300000001</v>
      </c>
      <c r="BZ541">
        <v>4.38303536</v>
      </c>
      <c r="CA541">
        <v>1.0542348399999999</v>
      </c>
      <c r="CB541">
        <v>2.36271349</v>
      </c>
      <c r="CC541">
        <v>0</v>
      </c>
      <c r="CD541">
        <v>1.26633956</v>
      </c>
      <c r="CE541">
        <v>1.2966537600000001</v>
      </c>
      <c r="CF541">
        <v>-0.34830556000000001</v>
      </c>
      <c r="CG541">
        <v>0.60595251999999999</v>
      </c>
      <c r="CH541">
        <v>-0.27080598</v>
      </c>
      <c r="CI541">
        <v>0.69837139000000004</v>
      </c>
      <c r="CJ541">
        <v>2.3914729999999999E-2</v>
      </c>
      <c r="CK541">
        <v>-0.35324707</v>
      </c>
      <c r="CL541">
        <v>-4.8291489999999999E-2</v>
      </c>
      <c r="CM541">
        <v>0.58076517999999999</v>
      </c>
      <c r="CN541">
        <v>0.72541518999999999</v>
      </c>
      <c r="CO541">
        <v>-0.20022939000000001</v>
      </c>
      <c r="CP541">
        <v>-0.43475793000000001</v>
      </c>
      <c r="CQ541">
        <v>0.34422587999999998</v>
      </c>
      <c r="CR541">
        <v>-0.48495226000000002</v>
      </c>
      <c r="CS541">
        <v>0.18250256000000001</v>
      </c>
      <c r="CT541">
        <v>-0.16623276000000001</v>
      </c>
      <c r="CU541">
        <v>-9.4743999999999995E-2</v>
      </c>
      <c r="CV541">
        <v>-1.1689752</v>
      </c>
      <c r="CW541">
        <v>-0.52188942000000005</v>
      </c>
      <c r="CX541">
        <v>0.65815442999999996</v>
      </c>
      <c r="CY541">
        <v>9.3649330000000003E-2</v>
      </c>
      <c r="CZ541">
        <v>-0.16819777</v>
      </c>
      <c r="DA541">
        <v>-0.25450494000000001</v>
      </c>
      <c r="DB541">
        <v>0.25513289</v>
      </c>
      <c r="DC541">
        <v>2.5920289999999999E-2</v>
      </c>
      <c r="DD541">
        <v>-2.5292350000000002E-2</v>
      </c>
      <c r="DE541">
        <v>0.26950531</v>
      </c>
      <c r="DF541">
        <v>-0.26887736000000001</v>
      </c>
      <c r="DG541">
        <v>0.1029841</v>
      </c>
      <c r="DH541">
        <v>-0.10235616</v>
      </c>
      <c r="DI541">
        <v>-0.19042195000000001</v>
      </c>
      <c r="DJ541">
        <v>7.7531719999999998E-2</v>
      </c>
      <c r="DK541">
        <v>-0.19522661999999999</v>
      </c>
      <c r="DL541">
        <v>-0.13095082</v>
      </c>
      <c r="DM541">
        <v>-6.0513240000000003E-2</v>
      </c>
      <c r="DN541">
        <v>0.50020885000000004</v>
      </c>
      <c r="DO541">
        <v>0.35778246000000002</v>
      </c>
      <c r="DP541">
        <v>-0.64273818000000005</v>
      </c>
      <c r="DQ541">
        <v>0.94671483000000001</v>
      </c>
      <c r="DR541">
        <v>-0.66113116000000005</v>
      </c>
      <c r="DS541">
        <v>7.7932630000000003E-2</v>
      </c>
      <c r="DT541">
        <v>-0.79014932000000004</v>
      </c>
      <c r="DU541">
        <v>1.3610861400000001</v>
      </c>
      <c r="DV541" s="10">
        <v>-0.64824150000000003</v>
      </c>
      <c r="DW541" s="8" t="s">
        <v>2903</v>
      </c>
      <c r="DX541" t="s">
        <v>2904</v>
      </c>
      <c r="DY541" s="10" t="s">
        <v>1084</v>
      </c>
      <c r="DZ541" s="20">
        <v>36630</v>
      </c>
      <c r="EA541" s="21">
        <v>38506</v>
      </c>
      <c r="EB541" t="s">
        <v>1613</v>
      </c>
      <c r="EC541" s="22">
        <v>43894</v>
      </c>
      <c r="ED541" t="b">
        <f t="shared" si="25"/>
        <v>1</v>
      </c>
    </row>
    <row r="542" spans="1:134" x14ac:dyDescent="0.2">
      <c r="A542" s="8" t="s">
        <v>2905</v>
      </c>
      <c r="B542" s="8" t="s">
        <v>168</v>
      </c>
      <c r="C542" s="8" t="s">
        <v>147</v>
      </c>
      <c r="D542" s="2" t="s">
        <v>2906</v>
      </c>
      <c r="E542" s="4">
        <v>0.525548208597027</v>
      </c>
      <c r="F542" s="28" t="b">
        <v>0</v>
      </c>
      <c r="G542" s="29">
        <f t="shared" si="26"/>
        <v>0.80209399250947289</v>
      </c>
      <c r="H542" s="5" t="b">
        <f t="shared" si="24"/>
        <v>1</v>
      </c>
      <c r="I542" s="8">
        <v>37</v>
      </c>
      <c r="J542">
        <v>0</v>
      </c>
      <c r="K542">
        <v>27</v>
      </c>
      <c r="L542">
        <v>1043</v>
      </c>
      <c r="M542">
        <v>8</v>
      </c>
      <c r="N542">
        <v>3</v>
      </c>
      <c r="O542">
        <v>56.940770965180199</v>
      </c>
      <c r="P542">
        <v>5</v>
      </c>
      <c r="Q542">
        <v>5</v>
      </c>
      <c r="R542">
        <v>2</v>
      </c>
      <c r="S542" s="10">
        <v>67.900000000000006</v>
      </c>
      <c r="T542" s="8">
        <v>-1.5255559604986699</v>
      </c>
      <c r="U542">
        <v>-1.00517281761849</v>
      </c>
      <c r="V542">
        <v>2.2610839381047498E-3</v>
      </c>
      <c r="W542">
        <v>-0.530772498597192</v>
      </c>
      <c r="X542">
        <v>0.98157978018903103</v>
      </c>
      <c r="Y542">
        <v>-1.13192030619081E-2</v>
      </c>
      <c r="Z542">
        <v>0.22252676243491901</v>
      </c>
      <c r="AA542">
        <v>1.4284752725705201</v>
      </c>
      <c r="AB542">
        <v>1.4079858992310099</v>
      </c>
      <c r="AC542">
        <v>-0.68484317603607703</v>
      </c>
      <c r="AD542" s="10">
        <v>-1.46670067621489</v>
      </c>
      <c r="AE542" s="8">
        <v>0</v>
      </c>
      <c r="AF542">
        <v>0</v>
      </c>
      <c r="AG542">
        <v>0</v>
      </c>
      <c r="AH542">
        <v>0</v>
      </c>
      <c r="AI542">
        <v>0</v>
      </c>
      <c r="AJ542">
        <v>0</v>
      </c>
      <c r="AK542">
        <v>0</v>
      </c>
      <c r="AL542">
        <v>0</v>
      </c>
      <c r="AM542">
        <v>0</v>
      </c>
      <c r="AN542">
        <v>0</v>
      </c>
      <c r="AO542">
        <v>0</v>
      </c>
      <c r="AP542">
        <v>0</v>
      </c>
      <c r="AQ542">
        <v>0</v>
      </c>
      <c r="AR542">
        <v>0</v>
      </c>
      <c r="AS542">
        <v>0</v>
      </c>
      <c r="AT542">
        <v>0</v>
      </c>
      <c r="AU542">
        <v>1</v>
      </c>
      <c r="AV542">
        <v>0</v>
      </c>
      <c r="AW542">
        <v>0</v>
      </c>
      <c r="AX542">
        <v>0</v>
      </c>
      <c r="AY542">
        <v>1</v>
      </c>
      <c r="AZ542">
        <v>0</v>
      </c>
      <c r="BA542">
        <v>1</v>
      </c>
      <c r="BB542">
        <v>0</v>
      </c>
      <c r="BC542">
        <v>1</v>
      </c>
      <c r="BD542">
        <v>0</v>
      </c>
      <c r="BE542">
        <v>1</v>
      </c>
      <c r="BF542">
        <v>0</v>
      </c>
      <c r="BG542">
        <v>0</v>
      </c>
      <c r="BH542">
        <v>1</v>
      </c>
      <c r="BI542">
        <v>0</v>
      </c>
      <c r="BJ542">
        <v>0</v>
      </c>
      <c r="BK542">
        <v>0</v>
      </c>
      <c r="BL542">
        <v>0</v>
      </c>
      <c r="BM542">
        <v>0</v>
      </c>
      <c r="BN542">
        <v>0</v>
      </c>
      <c r="BO542">
        <v>0</v>
      </c>
      <c r="BP542">
        <v>1</v>
      </c>
      <c r="BQ542">
        <v>0</v>
      </c>
      <c r="BR542">
        <v>0</v>
      </c>
      <c r="BS542">
        <v>1</v>
      </c>
      <c r="BT542" s="10">
        <v>0</v>
      </c>
      <c r="BU542">
        <v>-4.2648743800000002</v>
      </c>
      <c r="BV542">
        <v>0.17994256</v>
      </c>
      <c r="BW542">
        <v>2.5512239999999999E-2</v>
      </c>
      <c r="BX542">
        <v>1.7140852600000001</v>
      </c>
      <c r="BY542">
        <v>1.2451467300000001</v>
      </c>
      <c r="BZ542">
        <v>4.38303536</v>
      </c>
      <c r="CA542">
        <v>1.0542348399999999</v>
      </c>
      <c r="CB542">
        <v>2.36271349</v>
      </c>
      <c r="CC542">
        <v>0</v>
      </c>
      <c r="CD542">
        <v>1.26633956</v>
      </c>
      <c r="CE542">
        <v>1.2966537600000001</v>
      </c>
      <c r="CF542">
        <v>-0.34830556000000001</v>
      </c>
      <c r="CG542">
        <v>0.60595251999999999</v>
      </c>
      <c r="CH542">
        <v>-0.27080598</v>
      </c>
      <c r="CI542">
        <v>0.69837139000000004</v>
      </c>
      <c r="CJ542">
        <v>2.3914729999999999E-2</v>
      </c>
      <c r="CK542">
        <v>-0.35324707</v>
      </c>
      <c r="CL542">
        <v>-4.8291489999999999E-2</v>
      </c>
      <c r="CM542">
        <v>0.58076517999999999</v>
      </c>
      <c r="CN542">
        <v>0.72541518999999999</v>
      </c>
      <c r="CO542">
        <v>-0.20022939000000001</v>
      </c>
      <c r="CP542">
        <v>-0.43475793000000001</v>
      </c>
      <c r="CQ542">
        <v>0.34422587999999998</v>
      </c>
      <c r="CR542">
        <v>-0.48495226000000002</v>
      </c>
      <c r="CS542">
        <v>0.18250256000000001</v>
      </c>
      <c r="CT542">
        <v>-0.16623276000000001</v>
      </c>
      <c r="CU542">
        <v>-9.4743999999999995E-2</v>
      </c>
      <c r="CV542">
        <v>-1.1689752</v>
      </c>
      <c r="CW542">
        <v>-0.52188942000000005</v>
      </c>
      <c r="CX542">
        <v>0.65815442999999996</v>
      </c>
      <c r="CY542">
        <v>9.3649330000000003E-2</v>
      </c>
      <c r="CZ542">
        <v>-0.16819777</v>
      </c>
      <c r="DA542">
        <v>-0.25450494000000001</v>
      </c>
      <c r="DB542">
        <v>0.25513289</v>
      </c>
      <c r="DC542">
        <v>2.5920289999999999E-2</v>
      </c>
      <c r="DD542">
        <v>-2.5292350000000002E-2</v>
      </c>
      <c r="DE542">
        <v>0.26950531</v>
      </c>
      <c r="DF542">
        <v>-0.26887736000000001</v>
      </c>
      <c r="DG542">
        <v>0.1029841</v>
      </c>
      <c r="DH542">
        <v>-0.10235616</v>
      </c>
      <c r="DI542">
        <v>-0.19042195000000001</v>
      </c>
      <c r="DJ542">
        <v>7.7531719999999998E-2</v>
      </c>
      <c r="DK542">
        <v>-0.19522661999999999</v>
      </c>
      <c r="DL542">
        <v>-0.13095082</v>
      </c>
      <c r="DM542">
        <v>-6.0513240000000003E-2</v>
      </c>
      <c r="DN542">
        <v>0.50020885000000004</v>
      </c>
      <c r="DO542">
        <v>0.35778246000000002</v>
      </c>
      <c r="DP542">
        <v>-0.64273818000000005</v>
      </c>
      <c r="DQ542">
        <v>0.94671483000000001</v>
      </c>
      <c r="DR542">
        <v>-0.66113116000000005</v>
      </c>
      <c r="DS542">
        <v>7.7932630000000003E-2</v>
      </c>
      <c r="DT542">
        <v>-0.79014932000000004</v>
      </c>
      <c r="DU542">
        <v>1.3610861400000001</v>
      </c>
      <c r="DV542" s="10">
        <v>-0.64824150000000003</v>
      </c>
      <c r="DW542" s="8" t="s">
        <v>2907</v>
      </c>
      <c r="DX542" t="s">
        <v>2908</v>
      </c>
      <c r="DY542" s="10" t="s">
        <v>2238</v>
      </c>
      <c r="DZ542" s="20">
        <v>35363</v>
      </c>
      <c r="EA542" s="21">
        <v>38609</v>
      </c>
      <c r="EB542" t="s">
        <v>2909</v>
      </c>
      <c r="EC542" s="22">
        <v>45004</v>
      </c>
      <c r="ED542" t="b">
        <f t="shared" si="25"/>
        <v>0</v>
      </c>
    </row>
    <row r="543" spans="1:134" x14ac:dyDescent="0.2">
      <c r="A543" s="8" t="s">
        <v>2910</v>
      </c>
      <c r="B543" s="8" t="s">
        <v>127</v>
      </c>
      <c r="C543" s="8" t="s">
        <v>202</v>
      </c>
      <c r="D543" s="2">
        <v>4476612255</v>
      </c>
      <c r="E543" s="4">
        <v>0.30584299753619598</v>
      </c>
      <c r="F543" s="28" t="b">
        <v>0</v>
      </c>
      <c r="G543" s="29">
        <f t="shared" si="26"/>
        <v>0.58588889278363365</v>
      </c>
      <c r="H543" s="5" t="b">
        <f t="shared" si="24"/>
        <v>1</v>
      </c>
      <c r="I543" s="8">
        <v>36</v>
      </c>
      <c r="J543">
        <v>1</v>
      </c>
      <c r="K543">
        <v>21</v>
      </c>
      <c r="L543">
        <v>1039</v>
      </c>
      <c r="M543">
        <v>10</v>
      </c>
      <c r="N543">
        <v>1</v>
      </c>
      <c r="O543">
        <v>55.421498768098203</v>
      </c>
      <c r="P543">
        <v>3</v>
      </c>
      <c r="Q543">
        <v>3</v>
      </c>
      <c r="R543">
        <v>5</v>
      </c>
      <c r="S543" s="10">
        <v>76.8</v>
      </c>
      <c r="T543" s="8">
        <v>-1.61949413540622</v>
      </c>
      <c r="U543">
        <v>7.5957643648752104E-3</v>
      </c>
      <c r="V543">
        <v>-0.77296769484074401</v>
      </c>
      <c r="W543">
        <v>-0.53543550470164702</v>
      </c>
      <c r="X543">
        <v>1.61793620170542</v>
      </c>
      <c r="Y543">
        <v>-1.4044518876044501</v>
      </c>
      <c r="Z543">
        <v>0.17024754955787499</v>
      </c>
      <c r="AA543">
        <v>8.8725172209350497E-3</v>
      </c>
      <c r="AB543">
        <v>-4.5418899975194001E-2</v>
      </c>
      <c r="AC543">
        <v>1.42236659638262</v>
      </c>
      <c r="AD543" s="10">
        <v>0.45365769352582502</v>
      </c>
      <c r="AE543" s="8">
        <v>0</v>
      </c>
      <c r="AF543">
        <v>0</v>
      </c>
      <c r="AG543">
        <v>1</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1</v>
      </c>
      <c r="BA543">
        <v>1</v>
      </c>
      <c r="BB543">
        <v>0</v>
      </c>
      <c r="BC543">
        <v>0</v>
      </c>
      <c r="BD543">
        <v>1</v>
      </c>
      <c r="BE543">
        <v>0</v>
      </c>
      <c r="BF543">
        <v>1</v>
      </c>
      <c r="BG543">
        <v>0</v>
      </c>
      <c r="BH543">
        <v>1</v>
      </c>
      <c r="BI543">
        <v>0</v>
      </c>
      <c r="BJ543">
        <v>0</v>
      </c>
      <c r="BK543">
        <v>0</v>
      </c>
      <c r="BL543">
        <v>0</v>
      </c>
      <c r="BM543">
        <v>0</v>
      </c>
      <c r="BN543">
        <v>1</v>
      </c>
      <c r="BO543">
        <v>0</v>
      </c>
      <c r="BP543">
        <v>0</v>
      </c>
      <c r="BQ543">
        <v>0</v>
      </c>
      <c r="BR543">
        <v>1</v>
      </c>
      <c r="BS543">
        <v>0</v>
      </c>
      <c r="BT543" s="10">
        <v>0</v>
      </c>
      <c r="BU543">
        <v>-4.2648743800000002</v>
      </c>
      <c r="BV543">
        <v>0.17994256</v>
      </c>
      <c r="BW543">
        <v>2.5512239999999999E-2</v>
      </c>
      <c r="BX543">
        <v>1.7140852600000001</v>
      </c>
      <c r="BY543">
        <v>1.2451467300000001</v>
      </c>
      <c r="BZ543">
        <v>4.38303536</v>
      </c>
      <c r="CA543">
        <v>1.0542348399999999</v>
      </c>
      <c r="CB543">
        <v>2.36271349</v>
      </c>
      <c r="CC543">
        <v>0</v>
      </c>
      <c r="CD543">
        <v>1.26633956</v>
      </c>
      <c r="CE543">
        <v>1.2966537600000001</v>
      </c>
      <c r="CF543">
        <v>-0.34830556000000001</v>
      </c>
      <c r="CG543">
        <v>0.60595251999999999</v>
      </c>
      <c r="CH543">
        <v>-0.27080598</v>
      </c>
      <c r="CI543">
        <v>0.69837139000000004</v>
      </c>
      <c r="CJ543">
        <v>2.3914729999999999E-2</v>
      </c>
      <c r="CK543">
        <v>-0.35324707</v>
      </c>
      <c r="CL543">
        <v>-4.8291489999999999E-2</v>
      </c>
      <c r="CM543">
        <v>0.58076517999999999</v>
      </c>
      <c r="CN543">
        <v>0.72541518999999999</v>
      </c>
      <c r="CO543">
        <v>-0.20022939000000001</v>
      </c>
      <c r="CP543">
        <v>-0.43475793000000001</v>
      </c>
      <c r="CQ543">
        <v>0.34422587999999998</v>
      </c>
      <c r="CR543">
        <v>-0.48495226000000002</v>
      </c>
      <c r="CS543">
        <v>0.18250256000000001</v>
      </c>
      <c r="CT543">
        <v>-0.16623276000000001</v>
      </c>
      <c r="CU543">
        <v>-9.4743999999999995E-2</v>
      </c>
      <c r="CV543">
        <v>-1.1689752</v>
      </c>
      <c r="CW543">
        <v>-0.52188942000000005</v>
      </c>
      <c r="CX543">
        <v>0.65815442999999996</v>
      </c>
      <c r="CY543">
        <v>9.3649330000000003E-2</v>
      </c>
      <c r="CZ543">
        <v>-0.16819777</v>
      </c>
      <c r="DA543">
        <v>-0.25450494000000001</v>
      </c>
      <c r="DB543">
        <v>0.25513289</v>
      </c>
      <c r="DC543">
        <v>2.5920289999999999E-2</v>
      </c>
      <c r="DD543">
        <v>-2.5292350000000002E-2</v>
      </c>
      <c r="DE543">
        <v>0.26950531</v>
      </c>
      <c r="DF543">
        <v>-0.26887736000000001</v>
      </c>
      <c r="DG543">
        <v>0.1029841</v>
      </c>
      <c r="DH543">
        <v>-0.10235616</v>
      </c>
      <c r="DI543">
        <v>-0.19042195000000001</v>
      </c>
      <c r="DJ543">
        <v>7.7531719999999998E-2</v>
      </c>
      <c r="DK543">
        <v>-0.19522661999999999</v>
      </c>
      <c r="DL543">
        <v>-0.13095082</v>
      </c>
      <c r="DM543">
        <v>-6.0513240000000003E-2</v>
      </c>
      <c r="DN543">
        <v>0.50020885000000004</v>
      </c>
      <c r="DO543">
        <v>0.35778246000000002</v>
      </c>
      <c r="DP543">
        <v>-0.64273818000000005</v>
      </c>
      <c r="DQ543">
        <v>0.94671483000000001</v>
      </c>
      <c r="DR543">
        <v>-0.66113116000000005</v>
      </c>
      <c r="DS543">
        <v>7.7932630000000003E-2</v>
      </c>
      <c r="DT543">
        <v>-0.79014932000000004</v>
      </c>
      <c r="DU543">
        <v>1.3610861400000001</v>
      </c>
      <c r="DV543" s="10">
        <v>-0.64824150000000003</v>
      </c>
      <c r="DW543" s="8" t="s">
        <v>2911</v>
      </c>
      <c r="DX543" t="s">
        <v>2912</v>
      </c>
      <c r="DY543" s="10" t="s">
        <v>870</v>
      </c>
      <c r="DZ543" s="20">
        <v>37242</v>
      </c>
      <c r="EA543" s="21">
        <v>38809</v>
      </c>
      <c r="EB543" t="s">
        <v>2913</v>
      </c>
      <c r="EC543" s="22">
        <v>44905</v>
      </c>
      <c r="ED543" t="b">
        <f t="shared" si="25"/>
        <v>0</v>
      </c>
    </row>
    <row r="544" spans="1:134" x14ac:dyDescent="0.2">
      <c r="A544" s="8" t="s">
        <v>2914</v>
      </c>
      <c r="B544" s="8" t="s">
        <v>119</v>
      </c>
      <c r="C544" s="8" t="s">
        <v>399</v>
      </c>
      <c r="D544" s="2">
        <v>6364038222</v>
      </c>
      <c r="E544" s="4">
        <v>0.67635496783326898</v>
      </c>
      <c r="F544" s="28" t="b">
        <v>1</v>
      </c>
      <c r="G544" s="29">
        <f t="shared" si="26"/>
        <v>0.99977060752060931</v>
      </c>
      <c r="H544" s="5" t="b">
        <f t="shared" si="24"/>
        <v>1</v>
      </c>
      <c r="I544" s="8">
        <v>50</v>
      </c>
      <c r="J544">
        <v>0</v>
      </c>
      <c r="K544">
        <v>30</v>
      </c>
      <c r="L544">
        <v>3169</v>
      </c>
      <c r="M544">
        <v>7</v>
      </c>
      <c r="N544">
        <v>4</v>
      </c>
      <c r="O544">
        <v>94.8441505833012</v>
      </c>
      <c r="P544">
        <v>5</v>
      </c>
      <c r="Q544">
        <v>5</v>
      </c>
      <c r="R544">
        <v>5</v>
      </c>
      <c r="S544" s="10">
        <v>67.8</v>
      </c>
      <c r="T544" s="8">
        <v>-0.30435968670047298</v>
      </c>
      <c r="U544">
        <v>-1.00517281761849</v>
      </c>
      <c r="V544">
        <v>0.38987547332752898</v>
      </c>
      <c r="W544">
        <v>1.9476152459205001</v>
      </c>
      <c r="X544">
        <v>0.66340156943083595</v>
      </c>
      <c r="Y544">
        <v>0.68524713920936597</v>
      </c>
      <c r="Z544">
        <v>1.52680841494009</v>
      </c>
      <c r="AA544">
        <v>1.4284752725705201</v>
      </c>
      <c r="AB544">
        <v>1.4079858992310099</v>
      </c>
      <c r="AC544">
        <v>1.42236659638262</v>
      </c>
      <c r="AD544" s="10">
        <v>-1.48827773654905</v>
      </c>
      <c r="AE544" s="8">
        <v>0</v>
      </c>
      <c r="AF544">
        <v>0</v>
      </c>
      <c r="AG544">
        <v>0</v>
      </c>
      <c r="AH544">
        <v>0</v>
      </c>
      <c r="AI544">
        <v>0</v>
      </c>
      <c r="AJ544">
        <v>1</v>
      </c>
      <c r="AK544">
        <v>0</v>
      </c>
      <c r="AL544">
        <v>0</v>
      </c>
      <c r="AM544">
        <v>0</v>
      </c>
      <c r="AN544">
        <v>0</v>
      </c>
      <c r="AO544">
        <v>0</v>
      </c>
      <c r="AP544">
        <v>0</v>
      </c>
      <c r="AQ544">
        <v>0</v>
      </c>
      <c r="AR544">
        <v>0</v>
      </c>
      <c r="AS544">
        <v>0</v>
      </c>
      <c r="AT544">
        <v>0</v>
      </c>
      <c r="AU544">
        <v>0</v>
      </c>
      <c r="AV544">
        <v>0</v>
      </c>
      <c r="AW544">
        <v>0</v>
      </c>
      <c r="AX544">
        <v>0</v>
      </c>
      <c r="AY544">
        <v>1</v>
      </c>
      <c r="AZ544">
        <v>0</v>
      </c>
      <c r="BA544">
        <v>1</v>
      </c>
      <c r="BB544">
        <v>0</v>
      </c>
      <c r="BC544">
        <v>1</v>
      </c>
      <c r="BD544">
        <v>0</v>
      </c>
      <c r="BE544">
        <v>0</v>
      </c>
      <c r="BF544">
        <v>1</v>
      </c>
      <c r="BG544">
        <v>1</v>
      </c>
      <c r="BH544">
        <v>0</v>
      </c>
      <c r="BI544">
        <v>0</v>
      </c>
      <c r="BJ544">
        <v>0</v>
      </c>
      <c r="BK544">
        <v>0</v>
      </c>
      <c r="BL544">
        <v>0</v>
      </c>
      <c r="BM544">
        <v>0</v>
      </c>
      <c r="BN544">
        <v>0</v>
      </c>
      <c r="BO544">
        <v>0</v>
      </c>
      <c r="BP544">
        <v>1</v>
      </c>
      <c r="BQ544">
        <v>0</v>
      </c>
      <c r="BR544">
        <v>1</v>
      </c>
      <c r="BS544">
        <v>0</v>
      </c>
      <c r="BT544" s="10">
        <v>0</v>
      </c>
      <c r="BU544">
        <v>-4.2648743800000002</v>
      </c>
      <c r="BV544">
        <v>0.17994256</v>
      </c>
      <c r="BW544">
        <v>2.5512239999999999E-2</v>
      </c>
      <c r="BX544">
        <v>1.7140852600000001</v>
      </c>
      <c r="BY544">
        <v>1.2451467300000001</v>
      </c>
      <c r="BZ544">
        <v>4.38303536</v>
      </c>
      <c r="CA544">
        <v>1.0542348399999999</v>
      </c>
      <c r="CB544">
        <v>2.36271349</v>
      </c>
      <c r="CC544">
        <v>0</v>
      </c>
      <c r="CD544">
        <v>1.26633956</v>
      </c>
      <c r="CE544">
        <v>1.2966537600000001</v>
      </c>
      <c r="CF544">
        <v>-0.34830556000000001</v>
      </c>
      <c r="CG544">
        <v>0.60595251999999999</v>
      </c>
      <c r="CH544">
        <v>-0.27080598</v>
      </c>
      <c r="CI544">
        <v>0.69837139000000004</v>
      </c>
      <c r="CJ544">
        <v>2.3914729999999999E-2</v>
      </c>
      <c r="CK544">
        <v>-0.35324707</v>
      </c>
      <c r="CL544">
        <v>-4.8291489999999999E-2</v>
      </c>
      <c r="CM544">
        <v>0.58076517999999999</v>
      </c>
      <c r="CN544">
        <v>0.72541518999999999</v>
      </c>
      <c r="CO544">
        <v>-0.20022939000000001</v>
      </c>
      <c r="CP544">
        <v>-0.43475793000000001</v>
      </c>
      <c r="CQ544">
        <v>0.34422587999999998</v>
      </c>
      <c r="CR544">
        <v>-0.48495226000000002</v>
      </c>
      <c r="CS544">
        <v>0.18250256000000001</v>
      </c>
      <c r="CT544">
        <v>-0.16623276000000001</v>
      </c>
      <c r="CU544">
        <v>-9.4743999999999995E-2</v>
      </c>
      <c r="CV544">
        <v>-1.1689752</v>
      </c>
      <c r="CW544">
        <v>-0.52188942000000005</v>
      </c>
      <c r="CX544">
        <v>0.65815442999999996</v>
      </c>
      <c r="CY544">
        <v>9.3649330000000003E-2</v>
      </c>
      <c r="CZ544">
        <v>-0.16819777</v>
      </c>
      <c r="DA544">
        <v>-0.25450494000000001</v>
      </c>
      <c r="DB544">
        <v>0.25513289</v>
      </c>
      <c r="DC544">
        <v>2.5920289999999999E-2</v>
      </c>
      <c r="DD544">
        <v>-2.5292350000000002E-2</v>
      </c>
      <c r="DE544">
        <v>0.26950531</v>
      </c>
      <c r="DF544">
        <v>-0.26887736000000001</v>
      </c>
      <c r="DG544">
        <v>0.1029841</v>
      </c>
      <c r="DH544">
        <v>-0.10235616</v>
      </c>
      <c r="DI544">
        <v>-0.19042195000000001</v>
      </c>
      <c r="DJ544">
        <v>7.7531719999999998E-2</v>
      </c>
      <c r="DK544">
        <v>-0.19522661999999999</v>
      </c>
      <c r="DL544">
        <v>-0.13095082</v>
      </c>
      <c r="DM544">
        <v>-6.0513240000000003E-2</v>
      </c>
      <c r="DN544">
        <v>0.50020885000000004</v>
      </c>
      <c r="DO544">
        <v>0.35778246000000002</v>
      </c>
      <c r="DP544">
        <v>-0.64273818000000005</v>
      </c>
      <c r="DQ544">
        <v>0.94671483000000001</v>
      </c>
      <c r="DR544">
        <v>-0.66113116000000005</v>
      </c>
      <c r="DS544">
        <v>7.7932630000000003E-2</v>
      </c>
      <c r="DT544">
        <v>-0.79014932000000004</v>
      </c>
      <c r="DU544">
        <v>1.3610861400000001</v>
      </c>
      <c r="DV544" s="10">
        <v>-0.64824150000000003</v>
      </c>
      <c r="DW544" s="8" t="s">
        <v>2915</v>
      </c>
      <c r="DX544" t="s">
        <v>2916</v>
      </c>
      <c r="DY544" s="10" t="s">
        <v>1385</v>
      </c>
      <c r="DZ544" s="20">
        <v>37219</v>
      </c>
      <c r="EA544" s="21">
        <v>39023</v>
      </c>
      <c r="EB544" t="s">
        <v>2917</v>
      </c>
      <c r="EC544" s="22">
        <v>44493</v>
      </c>
      <c r="ED544" t="b">
        <f t="shared" si="25"/>
        <v>1</v>
      </c>
    </row>
    <row r="545" spans="1:134" x14ac:dyDescent="0.2">
      <c r="A545" s="8" t="s">
        <v>2918</v>
      </c>
      <c r="B545" s="8" t="s">
        <v>127</v>
      </c>
      <c r="C545" s="8" t="s">
        <v>188</v>
      </c>
      <c r="D545" s="2" t="s">
        <v>2919</v>
      </c>
      <c r="E545" s="4">
        <v>0.28513461899017301</v>
      </c>
      <c r="F545" s="28" t="b">
        <v>0</v>
      </c>
      <c r="G545" s="29">
        <f t="shared" si="26"/>
        <v>6.5994539305412034E-5</v>
      </c>
      <c r="H545" s="5" t="b">
        <f t="shared" si="24"/>
        <v>0</v>
      </c>
      <c r="I545" s="8">
        <v>39</v>
      </c>
      <c r="J545">
        <v>0</v>
      </c>
      <c r="K545">
        <v>23</v>
      </c>
      <c r="L545">
        <v>1958</v>
      </c>
      <c r="M545">
        <v>7</v>
      </c>
      <c r="N545">
        <v>2</v>
      </c>
      <c r="O545">
        <v>36.733976161753397</v>
      </c>
      <c r="P545">
        <v>3</v>
      </c>
      <c r="Q545">
        <v>1</v>
      </c>
      <c r="R545">
        <v>1</v>
      </c>
      <c r="S545" s="10">
        <v>76.599999999999994</v>
      </c>
      <c r="T545" s="8">
        <v>-1.33767961068356</v>
      </c>
      <c r="U545">
        <v>-1.00517281761849</v>
      </c>
      <c r="V545">
        <v>-0.51455810191446105</v>
      </c>
      <c r="W545">
        <v>0.53589014779683097</v>
      </c>
      <c r="X545">
        <v>0.66340156943083595</v>
      </c>
      <c r="Y545">
        <v>-0.70788554533318204</v>
      </c>
      <c r="Z545">
        <v>-0.47280309953460098</v>
      </c>
      <c r="AA545">
        <v>8.8725172209350497E-3</v>
      </c>
      <c r="AB545">
        <v>-1.4988236991813999</v>
      </c>
      <c r="AC545">
        <v>-1.38724643350897</v>
      </c>
      <c r="AD545" s="10">
        <v>0.410503572857494</v>
      </c>
      <c r="AE545" s="8">
        <v>0</v>
      </c>
      <c r="AF545">
        <v>0</v>
      </c>
      <c r="AG545">
        <v>0</v>
      </c>
      <c r="AH545">
        <v>0</v>
      </c>
      <c r="AI545">
        <v>0</v>
      </c>
      <c r="AJ545">
        <v>1</v>
      </c>
      <c r="AK545">
        <v>0</v>
      </c>
      <c r="AL545">
        <v>0</v>
      </c>
      <c r="AM545">
        <v>0</v>
      </c>
      <c r="AN545">
        <v>0</v>
      </c>
      <c r="AO545">
        <v>0</v>
      </c>
      <c r="AP545">
        <v>0</v>
      </c>
      <c r="AQ545">
        <v>0</v>
      </c>
      <c r="AR545">
        <v>0</v>
      </c>
      <c r="AS545">
        <v>0</v>
      </c>
      <c r="AT545">
        <v>0</v>
      </c>
      <c r="AU545">
        <v>0</v>
      </c>
      <c r="AV545">
        <v>0</v>
      </c>
      <c r="AW545">
        <v>0</v>
      </c>
      <c r="AX545">
        <v>0</v>
      </c>
      <c r="AY545">
        <v>1</v>
      </c>
      <c r="AZ545">
        <v>0</v>
      </c>
      <c r="BA545">
        <v>1</v>
      </c>
      <c r="BB545">
        <v>0</v>
      </c>
      <c r="BC545">
        <v>0</v>
      </c>
      <c r="BD545">
        <v>1</v>
      </c>
      <c r="BE545">
        <v>1</v>
      </c>
      <c r="BF545">
        <v>0</v>
      </c>
      <c r="BG545">
        <v>1</v>
      </c>
      <c r="BH545">
        <v>0</v>
      </c>
      <c r="BI545">
        <v>0</v>
      </c>
      <c r="BJ545">
        <v>0</v>
      </c>
      <c r="BK545">
        <v>0</v>
      </c>
      <c r="BL545">
        <v>0</v>
      </c>
      <c r="BM545">
        <v>0</v>
      </c>
      <c r="BN545">
        <v>0</v>
      </c>
      <c r="BO545">
        <v>0</v>
      </c>
      <c r="BP545">
        <v>1</v>
      </c>
      <c r="BQ545">
        <v>0</v>
      </c>
      <c r="BR545">
        <v>1</v>
      </c>
      <c r="BS545">
        <v>0</v>
      </c>
      <c r="BT545" s="10">
        <v>0</v>
      </c>
      <c r="BU545">
        <v>-4.2648743800000002</v>
      </c>
      <c r="BV545">
        <v>0.17994256</v>
      </c>
      <c r="BW545">
        <v>2.5512239999999999E-2</v>
      </c>
      <c r="BX545">
        <v>1.7140852600000001</v>
      </c>
      <c r="BY545">
        <v>1.2451467300000001</v>
      </c>
      <c r="BZ545">
        <v>4.38303536</v>
      </c>
      <c r="CA545">
        <v>1.0542348399999999</v>
      </c>
      <c r="CB545">
        <v>2.36271349</v>
      </c>
      <c r="CC545">
        <v>0</v>
      </c>
      <c r="CD545">
        <v>1.26633956</v>
      </c>
      <c r="CE545">
        <v>1.2966537600000001</v>
      </c>
      <c r="CF545">
        <v>-0.34830556000000001</v>
      </c>
      <c r="CG545">
        <v>0.60595251999999999</v>
      </c>
      <c r="CH545">
        <v>-0.27080598</v>
      </c>
      <c r="CI545">
        <v>0.69837139000000004</v>
      </c>
      <c r="CJ545">
        <v>2.3914729999999999E-2</v>
      </c>
      <c r="CK545">
        <v>-0.35324707</v>
      </c>
      <c r="CL545">
        <v>-4.8291489999999999E-2</v>
      </c>
      <c r="CM545">
        <v>0.58076517999999999</v>
      </c>
      <c r="CN545">
        <v>0.72541518999999999</v>
      </c>
      <c r="CO545">
        <v>-0.20022939000000001</v>
      </c>
      <c r="CP545">
        <v>-0.43475793000000001</v>
      </c>
      <c r="CQ545">
        <v>0.34422587999999998</v>
      </c>
      <c r="CR545">
        <v>-0.48495226000000002</v>
      </c>
      <c r="CS545">
        <v>0.18250256000000001</v>
      </c>
      <c r="CT545">
        <v>-0.16623276000000001</v>
      </c>
      <c r="CU545">
        <v>-9.4743999999999995E-2</v>
      </c>
      <c r="CV545">
        <v>-1.1689752</v>
      </c>
      <c r="CW545">
        <v>-0.52188942000000005</v>
      </c>
      <c r="CX545">
        <v>0.65815442999999996</v>
      </c>
      <c r="CY545">
        <v>9.3649330000000003E-2</v>
      </c>
      <c r="CZ545">
        <v>-0.16819777</v>
      </c>
      <c r="DA545">
        <v>-0.25450494000000001</v>
      </c>
      <c r="DB545">
        <v>0.25513289</v>
      </c>
      <c r="DC545">
        <v>2.5920289999999999E-2</v>
      </c>
      <c r="DD545">
        <v>-2.5292350000000002E-2</v>
      </c>
      <c r="DE545">
        <v>0.26950531</v>
      </c>
      <c r="DF545">
        <v>-0.26887736000000001</v>
      </c>
      <c r="DG545">
        <v>0.1029841</v>
      </c>
      <c r="DH545">
        <v>-0.10235616</v>
      </c>
      <c r="DI545">
        <v>-0.19042195000000001</v>
      </c>
      <c r="DJ545">
        <v>7.7531719999999998E-2</v>
      </c>
      <c r="DK545">
        <v>-0.19522661999999999</v>
      </c>
      <c r="DL545">
        <v>-0.13095082</v>
      </c>
      <c r="DM545">
        <v>-6.0513240000000003E-2</v>
      </c>
      <c r="DN545">
        <v>0.50020885000000004</v>
      </c>
      <c r="DO545">
        <v>0.35778246000000002</v>
      </c>
      <c r="DP545">
        <v>-0.64273818000000005</v>
      </c>
      <c r="DQ545">
        <v>0.94671483000000001</v>
      </c>
      <c r="DR545">
        <v>-0.66113116000000005</v>
      </c>
      <c r="DS545">
        <v>7.7932630000000003E-2</v>
      </c>
      <c r="DT545">
        <v>-0.79014932000000004</v>
      </c>
      <c r="DU545">
        <v>1.3610861400000001</v>
      </c>
      <c r="DV545" s="10">
        <v>-0.64824150000000003</v>
      </c>
      <c r="DW545" s="8" t="s">
        <v>2920</v>
      </c>
      <c r="DX545" t="s">
        <v>2921</v>
      </c>
      <c r="DY545" s="10" t="s">
        <v>242</v>
      </c>
      <c r="DZ545" s="20">
        <v>34996</v>
      </c>
      <c r="EA545" s="21">
        <v>38191</v>
      </c>
      <c r="EB545" t="s">
        <v>2922</v>
      </c>
      <c r="EC545" s="22">
        <v>44194</v>
      </c>
      <c r="ED545" t="b">
        <f t="shared" si="25"/>
        <v>1</v>
      </c>
    </row>
    <row r="546" spans="1:134" x14ac:dyDescent="0.2">
      <c r="A546" s="8" t="s">
        <v>2923</v>
      </c>
      <c r="B546" s="8" t="s">
        <v>127</v>
      </c>
      <c r="C546" s="8" t="s">
        <v>188</v>
      </c>
      <c r="D546" s="2" t="s">
        <v>2924</v>
      </c>
      <c r="E546" s="4">
        <v>0.41875924561938499</v>
      </c>
      <c r="F546" s="28" t="b">
        <v>0</v>
      </c>
      <c r="G546" s="29">
        <f t="shared" si="26"/>
        <v>0.81814129665390323</v>
      </c>
      <c r="H546" s="5" t="b">
        <f t="shared" si="24"/>
        <v>1</v>
      </c>
      <c r="I546" s="8">
        <v>37</v>
      </c>
      <c r="J546">
        <v>1</v>
      </c>
      <c r="K546">
        <v>29</v>
      </c>
      <c r="L546">
        <v>646</v>
      </c>
      <c r="M546">
        <v>9</v>
      </c>
      <c r="N546">
        <v>3</v>
      </c>
      <c r="O546">
        <v>41.762956143026003</v>
      </c>
      <c r="P546">
        <v>5</v>
      </c>
      <c r="Q546">
        <v>4</v>
      </c>
      <c r="R546">
        <v>2</v>
      </c>
      <c r="S546" s="10">
        <v>74.5</v>
      </c>
      <c r="T546" s="8">
        <v>-1.5255559604986699</v>
      </c>
      <c r="U546">
        <v>7.5957643648752104E-3</v>
      </c>
      <c r="V546">
        <v>0.260670676864387</v>
      </c>
      <c r="W546">
        <v>-0.99357585446432595</v>
      </c>
      <c r="X546">
        <v>1.2997579909472201</v>
      </c>
      <c r="Y546">
        <v>-1.13192030619081E-2</v>
      </c>
      <c r="Z546">
        <v>-0.29975240098280898</v>
      </c>
      <c r="AA546">
        <v>1.4284752725705201</v>
      </c>
      <c r="AB546">
        <v>0.68128349962791002</v>
      </c>
      <c r="AC546">
        <v>-0.68484317603607703</v>
      </c>
      <c r="AD546" s="10">
        <v>-4.2614694159977699E-2</v>
      </c>
      <c r="AE546" s="8">
        <v>0</v>
      </c>
      <c r="AF546">
        <v>0</v>
      </c>
      <c r="AG546">
        <v>0</v>
      </c>
      <c r="AH546">
        <v>0</v>
      </c>
      <c r="AI546">
        <v>0</v>
      </c>
      <c r="AJ546">
        <v>0</v>
      </c>
      <c r="AK546">
        <v>0</v>
      </c>
      <c r="AL546">
        <v>0</v>
      </c>
      <c r="AM546">
        <v>0</v>
      </c>
      <c r="AN546">
        <v>0</v>
      </c>
      <c r="AO546">
        <v>0</v>
      </c>
      <c r="AP546">
        <v>0</v>
      </c>
      <c r="AQ546">
        <v>0</v>
      </c>
      <c r="AR546">
        <v>0</v>
      </c>
      <c r="AS546">
        <v>0</v>
      </c>
      <c r="AT546">
        <v>0</v>
      </c>
      <c r="AU546">
        <v>0</v>
      </c>
      <c r="AV546">
        <v>0</v>
      </c>
      <c r="AW546">
        <v>1</v>
      </c>
      <c r="AX546">
        <v>0</v>
      </c>
      <c r="AY546">
        <v>1</v>
      </c>
      <c r="AZ546">
        <v>0</v>
      </c>
      <c r="BA546">
        <v>0</v>
      </c>
      <c r="BB546">
        <v>1</v>
      </c>
      <c r="BC546">
        <v>0</v>
      </c>
      <c r="BD546">
        <v>1</v>
      </c>
      <c r="BE546">
        <v>1</v>
      </c>
      <c r="BF546">
        <v>0</v>
      </c>
      <c r="BG546">
        <v>0</v>
      </c>
      <c r="BH546">
        <v>0</v>
      </c>
      <c r="BI546">
        <v>0</v>
      </c>
      <c r="BJ546">
        <v>0</v>
      </c>
      <c r="BK546">
        <v>0</v>
      </c>
      <c r="BL546">
        <v>1</v>
      </c>
      <c r="BM546">
        <v>1</v>
      </c>
      <c r="BN546">
        <v>0</v>
      </c>
      <c r="BO546">
        <v>0</v>
      </c>
      <c r="BP546">
        <v>0</v>
      </c>
      <c r="BQ546">
        <v>0</v>
      </c>
      <c r="BR546">
        <v>0</v>
      </c>
      <c r="BS546">
        <v>1</v>
      </c>
      <c r="BT546" s="10">
        <v>0</v>
      </c>
      <c r="BU546">
        <v>-4.2648743800000002</v>
      </c>
      <c r="BV546">
        <v>0.17994256</v>
      </c>
      <c r="BW546">
        <v>2.5512239999999999E-2</v>
      </c>
      <c r="BX546">
        <v>1.7140852600000001</v>
      </c>
      <c r="BY546">
        <v>1.2451467300000001</v>
      </c>
      <c r="BZ546">
        <v>4.38303536</v>
      </c>
      <c r="CA546">
        <v>1.0542348399999999</v>
      </c>
      <c r="CB546">
        <v>2.36271349</v>
      </c>
      <c r="CC546">
        <v>0</v>
      </c>
      <c r="CD546">
        <v>1.26633956</v>
      </c>
      <c r="CE546">
        <v>1.2966537600000001</v>
      </c>
      <c r="CF546">
        <v>-0.34830556000000001</v>
      </c>
      <c r="CG546">
        <v>0.60595251999999999</v>
      </c>
      <c r="CH546">
        <v>-0.27080598</v>
      </c>
      <c r="CI546">
        <v>0.69837139000000004</v>
      </c>
      <c r="CJ546">
        <v>2.3914729999999999E-2</v>
      </c>
      <c r="CK546">
        <v>-0.35324707</v>
      </c>
      <c r="CL546">
        <v>-4.8291489999999999E-2</v>
      </c>
      <c r="CM546">
        <v>0.58076517999999999</v>
      </c>
      <c r="CN546">
        <v>0.72541518999999999</v>
      </c>
      <c r="CO546">
        <v>-0.20022939000000001</v>
      </c>
      <c r="CP546">
        <v>-0.43475793000000001</v>
      </c>
      <c r="CQ546">
        <v>0.34422587999999998</v>
      </c>
      <c r="CR546">
        <v>-0.48495226000000002</v>
      </c>
      <c r="CS546">
        <v>0.18250256000000001</v>
      </c>
      <c r="CT546">
        <v>-0.16623276000000001</v>
      </c>
      <c r="CU546">
        <v>-9.4743999999999995E-2</v>
      </c>
      <c r="CV546">
        <v>-1.1689752</v>
      </c>
      <c r="CW546">
        <v>-0.52188942000000005</v>
      </c>
      <c r="CX546">
        <v>0.65815442999999996</v>
      </c>
      <c r="CY546">
        <v>9.3649330000000003E-2</v>
      </c>
      <c r="CZ546">
        <v>-0.16819777</v>
      </c>
      <c r="DA546">
        <v>-0.25450494000000001</v>
      </c>
      <c r="DB546">
        <v>0.25513289</v>
      </c>
      <c r="DC546">
        <v>2.5920289999999999E-2</v>
      </c>
      <c r="DD546">
        <v>-2.5292350000000002E-2</v>
      </c>
      <c r="DE546">
        <v>0.26950531</v>
      </c>
      <c r="DF546">
        <v>-0.26887736000000001</v>
      </c>
      <c r="DG546">
        <v>0.1029841</v>
      </c>
      <c r="DH546">
        <v>-0.10235616</v>
      </c>
      <c r="DI546">
        <v>-0.19042195000000001</v>
      </c>
      <c r="DJ546">
        <v>7.7531719999999998E-2</v>
      </c>
      <c r="DK546">
        <v>-0.19522661999999999</v>
      </c>
      <c r="DL546">
        <v>-0.13095082</v>
      </c>
      <c r="DM546">
        <v>-6.0513240000000003E-2</v>
      </c>
      <c r="DN546">
        <v>0.50020885000000004</v>
      </c>
      <c r="DO546">
        <v>0.35778246000000002</v>
      </c>
      <c r="DP546">
        <v>-0.64273818000000005</v>
      </c>
      <c r="DQ546">
        <v>0.94671483000000001</v>
      </c>
      <c r="DR546">
        <v>-0.66113116000000005</v>
      </c>
      <c r="DS546">
        <v>7.7932630000000003E-2</v>
      </c>
      <c r="DT546">
        <v>-0.79014932000000004</v>
      </c>
      <c r="DU546">
        <v>1.3610861400000001</v>
      </c>
      <c r="DV546" s="10">
        <v>-0.64824150000000003</v>
      </c>
      <c r="DW546" s="8" t="s">
        <v>2925</v>
      </c>
      <c r="DX546" t="s">
        <v>2926</v>
      </c>
      <c r="DY546" s="10" t="s">
        <v>408</v>
      </c>
      <c r="DZ546" s="20">
        <v>37848</v>
      </c>
      <c r="EA546" s="21">
        <v>38266</v>
      </c>
      <c r="EB546" t="s">
        <v>2927</v>
      </c>
      <c r="EC546" s="22">
        <v>44298</v>
      </c>
      <c r="ED546" t="b">
        <f t="shared" si="25"/>
        <v>0</v>
      </c>
    </row>
    <row r="547" spans="1:134" x14ac:dyDescent="0.2">
      <c r="A547" s="8" t="s">
        <v>2928</v>
      </c>
      <c r="B547" s="8" t="s">
        <v>119</v>
      </c>
      <c r="C547" s="8" t="s">
        <v>399</v>
      </c>
      <c r="D547" s="2" t="s">
        <v>2929</v>
      </c>
      <c r="E547" s="4">
        <v>0.28246059244768901</v>
      </c>
      <c r="F547" s="28" t="b">
        <v>0</v>
      </c>
      <c r="G547" s="29">
        <f t="shared" si="26"/>
        <v>5.2017309247969302E-2</v>
      </c>
      <c r="H547" s="5" t="b">
        <f t="shared" si="24"/>
        <v>0</v>
      </c>
      <c r="I547" s="8">
        <v>47</v>
      </c>
      <c r="J547">
        <v>0</v>
      </c>
      <c r="K547">
        <v>36</v>
      </c>
      <c r="L547">
        <v>2122</v>
      </c>
      <c r="M547">
        <v>9</v>
      </c>
      <c r="N547">
        <v>1</v>
      </c>
      <c r="O547">
        <v>41.230296223844597</v>
      </c>
      <c r="P547">
        <v>3</v>
      </c>
      <c r="Q547">
        <v>1</v>
      </c>
      <c r="R547">
        <v>2</v>
      </c>
      <c r="S547" s="10">
        <v>74.400000000000006</v>
      </c>
      <c r="T547" s="8">
        <v>-0.58617421142313397</v>
      </c>
      <c r="U547">
        <v>-1.00517281761849</v>
      </c>
      <c r="V547">
        <v>1.1651042521063699</v>
      </c>
      <c r="W547">
        <v>0.72707339807947602</v>
      </c>
      <c r="X547">
        <v>1.2997579909472201</v>
      </c>
      <c r="Y547">
        <v>-1.4044518876044501</v>
      </c>
      <c r="Z547">
        <v>-0.31808159923934098</v>
      </c>
      <c r="AA547">
        <v>8.8725172209350497E-3</v>
      </c>
      <c r="AB547">
        <v>-1.4988236991813999</v>
      </c>
      <c r="AC547">
        <v>-0.68484317603607703</v>
      </c>
      <c r="AD547" s="10">
        <v>-6.4191754494141801E-2</v>
      </c>
      <c r="AE547" s="8">
        <v>0</v>
      </c>
      <c r="AF547">
        <v>0</v>
      </c>
      <c r="AG547">
        <v>0</v>
      </c>
      <c r="AH547">
        <v>0</v>
      </c>
      <c r="AI547">
        <v>0</v>
      </c>
      <c r="AJ547">
        <v>0</v>
      </c>
      <c r="AK547">
        <v>0</v>
      </c>
      <c r="AL547">
        <v>0</v>
      </c>
      <c r="AM547">
        <v>0</v>
      </c>
      <c r="AN547">
        <v>0</v>
      </c>
      <c r="AO547">
        <v>0</v>
      </c>
      <c r="AP547">
        <v>1</v>
      </c>
      <c r="AQ547">
        <v>0</v>
      </c>
      <c r="AR547">
        <v>0</v>
      </c>
      <c r="AS547">
        <v>0</v>
      </c>
      <c r="AT547">
        <v>0</v>
      </c>
      <c r="AU547">
        <v>0</v>
      </c>
      <c r="AV547">
        <v>0</v>
      </c>
      <c r="AW547">
        <v>0</v>
      </c>
      <c r="AX547">
        <v>0</v>
      </c>
      <c r="AY547">
        <v>1</v>
      </c>
      <c r="AZ547">
        <v>0</v>
      </c>
      <c r="BA547">
        <v>1</v>
      </c>
      <c r="BB547">
        <v>0</v>
      </c>
      <c r="BC547">
        <v>1</v>
      </c>
      <c r="BD547">
        <v>0</v>
      </c>
      <c r="BE547">
        <v>0</v>
      </c>
      <c r="BF547">
        <v>1</v>
      </c>
      <c r="BG547">
        <v>0</v>
      </c>
      <c r="BH547">
        <v>0</v>
      </c>
      <c r="BI547">
        <v>0</v>
      </c>
      <c r="BJ547">
        <v>1</v>
      </c>
      <c r="BK547">
        <v>0</v>
      </c>
      <c r="BL547">
        <v>0</v>
      </c>
      <c r="BM547">
        <v>0</v>
      </c>
      <c r="BN547">
        <v>1</v>
      </c>
      <c r="BO547">
        <v>0</v>
      </c>
      <c r="BP547">
        <v>0</v>
      </c>
      <c r="BQ547">
        <v>0</v>
      </c>
      <c r="BR547">
        <v>1</v>
      </c>
      <c r="BS547">
        <v>0</v>
      </c>
      <c r="BT547" s="10">
        <v>0</v>
      </c>
      <c r="BU547">
        <v>-4.2648743800000002</v>
      </c>
      <c r="BV547">
        <v>0.17994256</v>
      </c>
      <c r="BW547">
        <v>2.5512239999999999E-2</v>
      </c>
      <c r="BX547">
        <v>1.7140852600000001</v>
      </c>
      <c r="BY547">
        <v>1.2451467300000001</v>
      </c>
      <c r="BZ547">
        <v>4.38303536</v>
      </c>
      <c r="CA547">
        <v>1.0542348399999999</v>
      </c>
      <c r="CB547">
        <v>2.36271349</v>
      </c>
      <c r="CC547">
        <v>0</v>
      </c>
      <c r="CD547">
        <v>1.26633956</v>
      </c>
      <c r="CE547">
        <v>1.2966537600000001</v>
      </c>
      <c r="CF547">
        <v>-0.34830556000000001</v>
      </c>
      <c r="CG547">
        <v>0.60595251999999999</v>
      </c>
      <c r="CH547">
        <v>-0.27080598</v>
      </c>
      <c r="CI547">
        <v>0.69837139000000004</v>
      </c>
      <c r="CJ547">
        <v>2.3914729999999999E-2</v>
      </c>
      <c r="CK547">
        <v>-0.35324707</v>
      </c>
      <c r="CL547">
        <v>-4.8291489999999999E-2</v>
      </c>
      <c r="CM547">
        <v>0.58076517999999999</v>
      </c>
      <c r="CN547">
        <v>0.72541518999999999</v>
      </c>
      <c r="CO547">
        <v>-0.20022939000000001</v>
      </c>
      <c r="CP547">
        <v>-0.43475793000000001</v>
      </c>
      <c r="CQ547">
        <v>0.34422587999999998</v>
      </c>
      <c r="CR547">
        <v>-0.48495226000000002</v>
      </c>
      <c r="CS547">
        <v>0.18250256000000001</v>
      </c>
      <c r="CT547">
        <v>-0.16623276000000001</v>
      </c>
      <c r="CU547">
        <v>-9.4743999999999995E-2</v>
      </c>
      <c r="CV547">
        <v>-1.1689752</v>
      </c>
      <c r="CW547">
        <v>-0.52188942000000005</v>
      </c>
      <c r="CX547">
        <v>0.65815442999999996</v>
      </c>
      <c r="CY547">
        <v>9.3649330000000003E-2</v>
      </c>
      <c r="CZ547">
        <v>-0.16819777</v>
      </c>
      <c r="DA547">
        <v>-0.25450494000000001</v>
      </c>
      <c r="DB547">
        <v>0.25513289</v>
      </c>
      <c r="DC547">
        <v>2.5920289999999999E-2</v>
      </c>
      <c r="DD547">
        <v>-2.5292350000000002E-2</v>
      </c>
      <c r="DE547">
        <v>0.26950531</v>
      </c>
      <c r="DF547">
        <v>-0.26887736000000001</v>
      </c>
      <c r="DG547">
        <v>0.1029841</v>
      </c>
      <c r="DH547">
        <v>-0.10235616</v>
      </c>
      <c r="DI547">
        <v>-0.19042195000000001</v>
      </c>
      <c r="DJ547">
        <v>7.7531719999999998E-2</v>
      </c>
      <c r="DK547">
        <v>-0.19522661999999999</v>
      </c>
      <c r="DL547">
        <v>-0.13095082</v>
      </c>
      <c r="DM547">
        <v>-6.0513240000000003E-2</v>
      </c>
      <c r="DN547">
        <v>0.50020885000000004</v>
      </c>
      <c r="DO547">
        <v>0.35778246000000002</v>
      </c>
      <c r="DP547">
        <v>-0.64273818000000005</v>
      </c>
      <c r="DQ547">
        <v>0.94671483000000001</v>
      </c>
      <c r="DR547">
        <v>-0.66113116000000005</v>
      </c>
      <c r="DS547">
        <v>7.7932630000000003E-2</v>
      </c>
      <c r="DT547">
        <v>-0.79014932000000004</v>
      </c>
      <c r="DU547">
        <v>1.3610861400000001</v>
      </c>
      <c r="DV547" s="10">
        <v>-0.64824150000000003</v>
      </c>
      <c r="DW547" s="8" t="s">
        <v>2930</v>
      </c>
      <c r="DX547" t="s">
        <v>2931</v>
      </c>
      <c r="DY547" s="10" t="s">
        <v>1095</v>
      </c>
      <c r="DZ547" s="20">
        <v>37570</v>
      </c>
      <c r="EA547" s="21">
        <v>38799</v>
      </c>
      <c r="EB547" t="s">
        <v>2932</v>
      </c>
      <c r="EC547" s="22">
        <v>44602</v>
      </c>
      <c r="ED547" t="b">
        <f t="shared" si="25"/>
        <v>1</v>
      </c>
    </row>
    <row r="548" spans="1:134" x14ac:dyDescent="0.2">
      <c r="A548" s="8" t="s">
        <v>2933</v>
      </c>
      <c r="B548" s="8" t="s">
        <v>168</v>
      </c>
      <c r="C548" s="8" t="s">
        <v>399</v>
      </c>
      <c r="D548" s="2" t="s">
        <v>2934</v>
      </c>
      <c r="E548" s="4">
        <v>0.165628658852673</v>
      </c>
      <c r="F548" s="28" t="b">
        <v>0</v>
      </c>
      <c r="G548" s="29">
        <f t="shared" si="26"/>
        <v>1.2121319838540629E-3</v>
      </c>
      <c r="H548" s="5" t="b">
        <f t="shared" si="24"/>
        <v>0</v>
      </c>
      <c r="I548" s="8">
        <v>58</v>
      </c>
      <c r="J548">
        <v>0</v>
      </c>
      <c r="K548">
        <v>14</v>
      </c>
      <c r="L548">
        <v>588</v>
      </c>
      <c r="M548">
        <v>9</v>
      </c>
      <c r="N548">
        <v>2</v>
      </c>
      <c r="O548">
        <v>38.714329426336803</v>
      </c>
      <c r="P548">
        <v>2</v>
      </c>
      <c r="Q548">
        <v>1</v>
      </c>
      <c r="R548">
        <v>5</v>
      </c>
      <c r="S548" s="10">
        <v>76.3</v>
      </c>
      <c r="T548" s="8">
        <v>0.447145712559954</v>
      </c>
      <c r="U548">
        <v>-1.00517281761849</v>
      </c>
      <c r="V548">
        <v>-1.6774012700827301</v>
      </c>
      <c r="W548">
        <v>-1.0611894429789199</v>
      </c>
      <c r="X548">
        <v>1.2997579909472201</v>
      </c>
      <c r="Y548">
        <v>-0.70788554533318204</v>
      </c>
      <c r="Z548">
        <v>-0.40465776646673102</v>
      </c>
      <c r="AA548">
        <v>-0.70092886045385905</v>
      </c>
      <c r="AB548">
        <v>-1.4988236991813999</v>
      </c>
      <c r="AC548">
        <v>1.42236659638262</v>
      </c>
      <c r="AD548" s="10">
        <v>0.34577239185499797</v>
      </c>
      <c r="AE548" s="8">
        <v>0</v>
      </c>
      <c r="AF548">
        <v>0</v>
      </c>
      <c r="AG548">
        <v>0</v>
      </c>
      <c r="AH548">
        <v>0</v>
      </c>
      <c r="AI548">
        <v>0</v>
      </c>
      <c r="AJ548">
        <v>0</v>
      </c>
      <c r="AK548">
        <v>0</v>
      </c>
      <c r="AL548">
        <v>0</v>
      </c>
      <c r="AM548">
        <v>0</v>
      </c>
      <c r="AN548">
        <v>0</v>
      </c>
      <c r="AO548">
        <v>0</v>
      </c>
      <c r="AP548">
        <v>0</v>
      </c>
      <c r="AQ548">
        <v>0</v>
      </c>
      <c r="AR548">
        <v>0</v>
      </c>
      <c r="AS548">
        <v>0</v>
      </c>
      <c r="AT548">
        <v>0</v>
      </c>
      <c r="AU548">
        <v>1</v>
      </c>
      <c r="AV548">
        <v>0</v>
      </c>
      <c r="AW548">
        <v>0</v>
      </c>
      <c r="AX548">
        <v>0</v>
      </c>
      <c r="AY548">
        <v>1</v>
      </c>
      <c r="AZ548">
        <v>0</v>
      </c>
      <c r="BA548">
        <v>0</v>
      </c>
      <c r="BB548">
        <v>1</v>
      </c>
      <c r="BC548">
        <v>1</v>
      </c>
      <c r="BD548">
        <v>0</v>
      </c>
      <c r="BE548">
        <v>0</v>
      </c>
      <c r="BF548">
        <v>1</v>
      </c>
      <c r="BG548">
        <v>0</v>
      </c>
      <c r="BH548">
        <v>0</v>
      </c>
      <c r="BI548">
        <v>0</v>
      </c>
      <c r="BJ548">
        <v>0</v>
      </c>
      <c r="BK548">
        <v>1</v>
      </c>
      <c r="BL548">
        <v>0</v>
      </c>
      <c r="BM548">
        <v>0</v>
      </c>
      <c r="BN548">
        <v>1</v>
      </c>
      <c r="BO548">
        <v>0</v>
      </c>
      <c r="BP548">
        <v>0</v>
      </c>
      <c r="BQ548">
        <v>0</v>
      </c>
      <c r="BR548">
        <v>1</v>
      </c>
      <c r="BS548">
        <v>0</v>
      </c>
      <c r="BT548" s="10">
        <v>0</v>
      </c>
      <c r="BU548">
        <v>-4.2648743800000002</v>
      </c>
      <c r="BV548">
        <v>0.17994256</v>
      </c>
      <c r="BW548">
        <v>2.5512239999999999E-2</v>
      </c>
      <c r="BX548">
        <v>1.7140852600000001</v>
      </c>
      <c r="BY548">
        <v>1.2451467300000001</v>
      </c>
      <c r="BZ548">
        <v>4.38303536</v>
      </c>
      <c r="CA548">
        <v>1.0542348399999999</v>
      </c>
      <c r="CB548">
        <v>2.36271349</v>
      </c>
      <c r="CC548">
        <v>0</v>
      </c>
      <c r="CD548">
        <v>1.26633956</v>
      </c>
      <c r="CE548">
        <v>1.2966537600000001</v>
      </c>
      <c r="CF548">
        <v>-0.34830556000000001</v>
      </c>
      <c r="CG548">
        <v>0.60595251999999999</v>
      </c>
      <c r="CH548">
        <v>-0.27080598</v>
      </c>
      <c r="CI548">
        <v>0.69837139000000004</v>
      </c>
      <c r="CJ548">
        <v>2.3914729999999999E-2</v>
      </c>
      <c r="CK548">
        <v>-0.35324707</v>
      </c>
      <c r="CL548">
        <v>-4.8291489999999999E-2</v>
      </c>
      <c r="CM548">
        <v>0.58076517999999999</v>
      </c>
      <c r="CN548">
        <v>0.72541518999999999</v>
      </c>
      <c r="CO548">
        <v>-0.20022939000000001</v>
      </c>
      <c r="CP548">
        <v>-0.43475793000000001</v>
      </c>
      <c r="CQ548">
        <v>0.34422587999999998</v>
      </c>
      <c r="CR548">
        <v>-0.48495226000000002</v>
      </c>
      <c r="CS548">
        <v>0.18250256000000001</v>
      </c>
      <c r="CT548">
        <v>-0.16623276000000001</v>
      </c>
      <c r="CU548">
        <v>-9.4743999999999995E-2</v>
      </c>
      <c r="CV548">
        <v>-1.1689752</v>
      </c>
      <c r="CW548">
        <v>-0.52188942000000005</v>
      </c>
      <c r="CX548">
        <v>0.65815442999999996</v>
      </c>
      <c r="CY548">
        <v>9.3649330000000003E-2</v>
      </c>
      <c r="CZ548">
        <v>-0.16819777</v>
      </c>
      <c r="DA548">
        <v>-0.25450494000000001</v>
      </c>
      <c r="DB548">
        <v>0.25513289</v>
      </c>
      <c r="DC548">
        <v>2.5920289999999999E-2</v>
      </c>
      <c r="DD548">
        <v>-2.5292350000000002E-2</v>
      </c>
      <c r="DE548">
        <v>0.26950531</v>
      </c>
      <c r="DF548">
        <v>-0.26887736000000001</v>
      </c>
      <c r="DG548">
        <v>0.1029841</v>
      </c>
      <c r="DH548">
        <v>-0.10235616</v>
      </c>
      <c r="DI548">
        <v>-0.19042195000000001</v>
      </c>
      <c r="DJ548">
        <v>7.7531719999999998E-2</v>
      </c>
      <c r="DK548">
        <v>-0.19522661999999999</v>
      </c>
      <c r="DL548">
        <v>-0.13095082</v>
      </c>
      <c r="DM548">
        <v>-6.0513240000000003E-2</v>
      </c>
      <c r="DN548">
        <v>0.50020885000000004</v>
      </c>
      <c r="DO548">
        <v>0.35778246000000002</v>
      </c>
      <c r="DP548">
        <v>-0.64273818000000005</v>
      </c>
      <c r="DQ548">
        <v>0.94671483000000001</v>
      </c>
      <c r="DR548">
        <v>-0.66113116000000005</v>
      </c>
      <c r="DS548">
        <v>7.7932630000000003E-2</v>
      </c>
      <c r="DT548">
        <v>-0.79014932000000004</v>
      </c>
      <c r="DU548">
        <v>1.3610861400000001</v>
      </c>
      <c r="DV548" s="10">
        <v>-0.64824150000000003</v>
      </c>
      <c r="DW548" s="8" t="s">
        <v>2935</v>
      </c>
      <c r="DX548" t="s">
        <v>2936</v>
      </c>
      <c r="DY548" s="10" t="s">
        <v>158</v>
      </c>
      <c r="DZ548" s="20">
        <v>36262</v>
      </c>
      <c r="EA548" s="21">
        <v>37240</v>
      </c>
      <c r="EB548" t="s">
        <v>2937</v>
      </c>
      <c r="EC548" s="22">
        <v>43655</v>
      </c>
      <c r="ED548" t="b">
        <f t="shared" si="25"/>
        <v>1</v>
      </c>
    </row>
    <row r="549" spans="1:134" x14ac:dyDescent="0.2">
      <c r="A549" s="8" t="s">
        <v>2938</v>
      </c>
      <c r="B549" s="8" t="s">
        <v>168</v>
      </c>
      <c r="C549" s="8" t="s">
        <v>188</v>
      </c>
      <c r="D549" s="2">
        <v>3462779559</v>
      </c>
      <c r="E549" s="4">
        <v>0.47341362274488102</v>
      </c>
      <c r="F549" s="28" t="b">
        <v>0</v>
      </c>
      <c r="G549" s="29">
        <f t="shared" si="26"/>
        <v>0.61022747868408367</v>
      </c>
      <c r="H549" s="5" t="b">
        <f t="shared" si="24"/>
        <v>1</v>
      </c>
      <c r="I549" s="8">
        <v>69</v>
      </c>
      <c r="J549">
        <v>1</v>
      </c>
      <c r="K549">
        <v>40</v>
      </c>
      <c r="L549">
        <v>1651</v>
      </c>
      <c r="M549">
        <v>7</v>
      </c>
      <c r="N549">
        <v>1</v>
      </c>
      <c r="O549">
        <v>16.706811372440701</v>
      </c>
      <c r="P549">
        <v>5</v>
      </c>
      <c r="Q549">
        <v>4</v>
      </c>
      <c r="R549">
        <v>5</v>
      </c>
      <c r="S549" s="10">
        <v>64.099999999999994</v>
      </c>
      <c r="T549" s="8">
        <v>1.48046563654304</v>
      </c>
      <c r="U549">
        <v>7.5957643648752104E-3</v>
      </c>
      <c r="V549">
        <v>1.6819234379589401</v>
      </c>
      <c r="W549">
        <v>0.17800442927992899</v>
      </c>
      <c r="X549">
        <v>0.66340156943083595</v>
      </c>
      <c r="Y549">
        <v>-1.4044518876044501</v>
      </c>
      <c r="Z549">
        <v>-1.1619517677950499</v>
      </c>
      <c r="AA549">
        <v>1.4284752725705201</v>
      </c>
      <c r="AB549">
        <v>0.68128349962791002</v>
      </c>
      <c r="AC549">
        <v>1.42236659638262</v>
      </c>
      <c r="AD549" s="10">
        <v>-2.28662896891317</v>
      </c>
      <c r="AE549" s="8">
        <v>0</v>
      </c>
      <c r="AF549">
        <v>0</v>
      </c>
      <c r="AG549">
        <v>0</v>
      </c>
      <c r="AH549">
        <v>0</v>
      </c>
      <c r="AI549">
        <v>0</v>
      </c>
      <c r="AJ549">
        <v>0</v>
      </c>
      <c r="AK549">
        <v>0</v>
      </c>
      <c r="AL549">
        <v>0</v>
      </c>
      <c r="AM549">
        <v>0</v>
      </c>
      <c r="AN549">
        <v>0</v>
      </c>
      <c r="AO549">
        <v>0</v>
      </c>
      <c r="AP549">
        <v>0</v>
      </c>
      <c r="AQ549">
        <v>1</v>
      </c>
      <c r="AR549">
        <v>0</v>
      </c>
      <c r="AS549">
        <v>0</v>
      </c>
      <c r="AT549">
        <v>0</v>
      </c>
      <c r="AU549">
        <v>0</v>
      </c>
      <c r="AV549">
        <v>0</v>
      </c>
      <c r="AW549">
        <v>0</v>
      </c>
      <c r="AX549">
        <v>0</v>
      </c>
      <c r="AY549">
        <v>0</v>
      </c>
      <c r="AZ549">
        <v>1</v>
      </c>
      <c r="BA549">
        <v>0</v>
      </c>
      <c r="BB549">
        <v>1</v>
      </c>
      <c r="BC549">
        <v>1</v>
      </c>
      <c r="BD549">
        <v>0</v>
      </c>
      <c r="BE549">
        <v>1</v>
      </c>
      <c r="BF549">
        <v>0</v>
      </c>
      <c r="BG549">
        <v>0</v>
      </c>
      <c r="BH549">
        <v>0</v>
      </c>
      <c r="BI549">
        <v>1</v>
      </c>
      <c r="BJ549">
        <v>0</v>
      </c>
      <c r="BK549">
        <v>0</v>
      </c>
      <c r="BL549">
        <v>0</v>
      </c>
      <c r="BM549">
        <v>0</v>
      </c>
      <c r="BN549">
        <v>1</v>
      </c>
      <c r="BO549">
        <v>0</v>
      </c>
      <c r="BP549">
        <v>0</v>
      </c>
      <c r="BQ549">
        <v>0</v>
      </c>
      <c r="BR549">
        <v>1</v>
      </c>
      <c r="BS549">
        <v>0</v>
      </c>
      <c r="BT549" s="10">
        <v>0</v>
      </c>
      <c r="BU549">
        <v>-4.2648743800000002</v>
      </c>
      <c r="BV549">
        <v>0.17994256</v>
      </c>
      <c r="BW549">
        <v>2.5512239999999999E-2</v>
      </c>
      <c r="BX549">
        <v>1.7140852600000001</v>
      </c>
      <c r="BY549">
        <v>1.2451467300000001</v>
      </c>
      <c r="BZ549">
        <v>4.38303536</v>
      </c>
      <c r="CA549">
        <v>1.0542348399999999</v>
      </c>
      <c r="CB549">
        <v>2.36271349</v>
      </c>
      <c r="CC549">
        <v>0</v>
      </c>
      <c r="CD549">
        <v>1.26633956</v>
      </c>
      <c r="CE549">
        <v>1.2966537600000001</v>
      </c>
      <c r="CF549">
        <v>-0.34830556000000001</v>
      </c>
      <c r="CG549">
        <v>0.60595251999999999</v>
      </c>
      <c r="CH549">
        <v>-0.27080598</v>
      </c>
      <c r="CI549">
        <v>0.69837139000000004</v>
      </c>
      <c r="CJ549">
        <v>2.3914729999999999E-2</v>
      </c>
      <c r="CK549">
        <v>-0.35324707</v>
      </c>
      <c r="CL549">
        <v>-4.8291489999999999E-2</v>
      </c>
      <c r="CM549">
        <v>0.58076517999999999</v>
      </c>
      <c r="CN549">
        <v>0.72541518999999999</v>
      </c>
      <c r="CO549">
        <v>-0.20022939000000001</v>
      </c>
      <c r="CP549">
        <v>-0.43475793000000001</v>
      </c>
      <c r="CQ549">
        <v>0.34422587999999998</v>
      </c>
      <c r="CR549">
        <v>-0.48495226000000002</v>
      </c>
      <c r="CS549">
        <v>0.18250256000000001</v>
      </c>
      <c r="CT549">
        <v>-0.16623276000000001</v>
      </c>
      <c r="CU549">
        <v>-9.4743999999999995E-2</v>
      </c>
      <c r="CV549">
        <v>-1.1689752</v>
      </c>
      <c r="CW549">
        <v>-0.52188942000000005</v>
      </c>
      <c r="CX549">
        <v>0.65815442999999996</v>
      </c>
      <c r="CY549">
        <v>9.3649330000000003E-2</v>
      </c>
      <c r="CZ549">
        <v>-0.16819777</v>
      </c>
      <c r="DA549">
        <v>-0.25450494000000001</v>
      </c>
      <c r="DB549">
        <v>0.25513289</v>
      </c>
      <c r="DC549">
        <v>2.5920289999999999E-2</v>
      </c>
      <c r="DD549">
        <v>-2.5292350000000002E-2</v>
      </c>
      <c r="DE549">
        <v>0.26950531</v>
      </c>
      <c r="DF549">
        <v>-0.26887736000000001</v>
      </c>
      <c r="DG549">
        <v>0.1029841</v>
      </c>
      <c r="DH549">
        <v>-0.10235616</v>
      </c>
      <c r="DI549">
        <v>-0.19042195000000001</v>
      </c>
      <c r="DJ549">
        <v>7.7531719999999998E-2</v>
      </c>
      <c r="DK549">
        <v>-0.19522661999999999</v>
      </c>
      <c r="DL549">
        <v>-0.13095082</v>
      </c>
      <c r="DM549">
        <v>-6.0513240000000003E-2</v>
      </c>
      <c r="DN549">
        <v>0.50020885000000004</v>
      </c>
      <c r="DO549">
        <v>0.35778246000000002</v>
      </c>
      <c r="DP549">
        <v>-0.64273818000000005</v>
      </c>
      <c r="DQ549">
        <v>0.94671483000000001</v>
      </c>
      <c r="DR549">
        <v>-0.66113116000000005</v>
      </c>
      <c r="DS549">
        <v>7.7932630000000003E-2</v>
      </c>
      <c r="DT549">
        <v>-0.79014932000000004</v>
      </c>
      <c r="DU549">
        <v>1.3610861400000001</v>
      </c>
      <c r="DV549" s="10">
        <v>-0.64824150000000003</v>
      </c>
      <c r="DW549" s="8" t="s">
        <v>2939</v>
      </c>
      <c r="DX549" t="s">
        <v>2940</v>
      </c>
      <c r="DY549" s="10" t="s">
        <v>881</v>
      </c>
      <c r="DZ549" s="20">
        <v>36512</v>
      </c>
      <c r="EA549" s="21">
        <v>39363</v>
      </c>
      <c r="EB549" t="s">
        <v>2941</v>
      </c>
      <c r="EC549" s="22">
        <v>44566</v>
      </c>
      <c r="ED549" t="b">
        <f t="shared" si="25"/>
        <v>0</v>
      </c>
    </row>
    <row r="550" spans="1:134" x14ac:dyDescent="0.2">
      <c r="A550" s="8" t="s">
        <v>2942</v>
      </c>
      <c r="B550" s="8" t="s">
        <v>168</v>
      </c>
      <c r="C550" s="8" t="s">
        <v>188</v>
      </c>
      <c r="D550" s="2">
        <v>6753833863</v>
      </c>
      <c r="E550" s="4">
        <v>0.59314788625914805</v>
      </c>
      <c r="F550" s="28" t="b">
        <v>0</v>
      </c>
      <c r="G550" s="29">
        <f t="shared" si="26"/>
        <v>0.11870210376673004</v>
      </c>
      <c r="H550" s="5" t="b">
        <f t="shared" si="24"/>
        <v>0</v>
      </c>
      <c r="I550" s="8">
        <v>70</v>
      </c>
      <c r="J550">
        <v>1</v>
      </c>
      <c r="K550">
        <v>19</v>
      </c>
      <c r="L550">
        <v>2148</v>
      </c>
      <c r="M550">
        <v>5</v>
      </c>
      <c r="N550">
        <v>2</v>
      </c>
      <c r="O550">
        <v>64.073943129574303</v>
      </c>
      <c r="P550">
        <v>4</v>
      </c>
      <c r="Q550">
        <v>5</v>
      </c>
      <c r="R550">
        <v>5</v>
      </c>
      <c r="S550" s="10">
        <v>81.2</v>
      </c>
      <c r="T550" s="8">
        <v>1.5744038114505901</v>
      </c>
      <c r="U550">
        <v>7.5957643648752104E-3</v>
      </c>
      <c r="V550">
        <v>-1.03137728776702</v>
      </c>
      <c r="W550">
        <v>0.75738293775843102</v>
      </c>
      <c r="X550">
        <v>2.70451479144465E-2</v>
      </c>
      <c r="Y550">
        <v>-0.70788554533318204</v>
      </c>
      <c r="Z550">
        <v>0.46798417736506298</v>
      </c>
      <c r="AA550">
        <v>0.71867389489572897</v>
      </c>
      <c r="AB550">
        <v>1.4079858992310099</v>
      </c>
      <c r="AC550">
        <v>1.42236659638262</v>
      </c>
      <c r="AD550" s="10">
        <v>1.4030483482291001</v>
      </c>
      <c r="AE550" s="8">
        <v>0</v>
      </c>
      <c r="AF550">
        <v>0</v>
      </c>
      <c r="AG550">
        <v>0</v>
      </c>
      <c r="AH550">
        <v>0</v>
      </c>
      <c r="AI550">
        <v>0</v>
      </c>
      <c r="AJ550">
        <v>0</v>
      </c>
      <c r="AK550">
        <v>0</v>
      </c>
      <c r="AL550">
        <v>0</v>
      </c>
      <c r="AM550">
        <v>0</v>
      </c>
      <c r="AN550">
        <v>0</v>
      </c>
      <c r="AO550">
        <v>0</v>
      </c>
      <c r="AP550">
        <v>1</v>
      </c>
      <c r="AQ550">
        <v>0</v>
      </c>
      <c r="AR550">
        <v>0</v>
      </c>
      <c r="AS550">
        <v>0</v>
      </c>
      <c r="AT550">
        <v>0</v>
      </c>
      <c r="AU550">
        <v>0</v>
      </c>
      <c r="AV550">
        <v>0</v>
      </c>
      <c r="AW550">
        <v>0</v>
      </c>
      <c r="AX550">
        <v>0</v>
      </c>
      <c r="AY550">
        <v>0</v>
      </c>
      <c r="AZ550">
        <v>1</v>
      </c>
      <c r="BA550">
        <v>1</v>
      </c>
      <c r="BB550">
        <v>0</v>
      </c>
      <c r="BC550">
        <v>1</v>
      </c>
      <c r="BD550">
        <v>0</v>
      </c>
      <c r="BE550">
        <v>0</v>
      </c>
      <c r="BF550">
        <v>1</v>
      </c>
      <c r="BG550">
        <v>0</v>
      </c>
      <c r="BH550">
        <v>0</v>
      </c>
      <c r="BI550">
        <v>1</v>
      </c>
      <c r="BJ550">
        <v>0</v>
      </c>
      <c r="BK550">
        <v>0</v>
      </c>
      <c r="BL550">
        <v>0</v>
      </c>
      <c r="BM550">
        <v>0</v>
      </c>
      <c r="BN550">
        <v>0</v>
      </c>
      <c r="BO550">
        <v>0</v>
      </c>
      <c r="BP550">
        <v>1</v>
      </c>
      <c r="BQ550">
        <v>1</v>
      </c>
      <c r="BR550">
        <v>0</v>
      </c>
      <c r="BS550">
        <v>0</v>
      </c>
      <c r="BT550" s="10">
        <v>0</v>
      </c>
      <c r="BU550">
        <v>-4.2648743800000002</v>
      </c>
      <c r="BV550">
        <v>0.17994256</v>
      </c>
      <c r="BW550">
        <v>2.5512239999999999E-2</v>
      </c>
      <c r="BX550">
        <v>1.7140852600000001</v>
      </c>
      <c r="BY550">
        <v>1.2451467300000001</v>
      </c>
      <c r="BZ550">
        <v>4.38303536</v>
      </c>
      <c r="CA550">
        <v>1.0542348399999999</v>
      </c>
      <c r="CB550">
        <v>2.36271349</v>
      </c>
      <c r="CC550">
        <v>0</v>
      </c>
      <c r="CD550">
        <v>1.26633956</v>
      </c>
      <c r="CE550">
        <v>1.2966537600000001</v>
      </c>
      <c r="CF550">
        <v>-0.34830556000000001</v>
      </c>
      <c r="CG550">
        <v>0.60595251999999999</v>
      </c>
      <c r="CH550">
        <v>-0.27080598</v>
      </c>
      <c r="CI550">
        <v>0.69837139000000004</v>
      </c>
      <c r="CJ550">
        <v>2.3914729999999999E-2</v>
      </c>
      <c r="CK550">
        <v>-0.35324707</v>
      </c>
      <c r="CL550">
        <v>-4.8291489999999999E-2</v>
      </c>
      <c r="CM550">
        <v>0.58076517999999999</v>
      </c>
      <c r="CN550">
        <v>0.72541518999999999</v>
      </c>
      <c r="CO550">
        <v>-0.20022939000000001</v>
      </c>
      <c r="CP550">
        <v>-0.43475793000000001</v>
      </c>
      <c r="CQ550">
        <v>0.34422587999999998</v>
      </c>
      <c r="CR550">
        <v>-0.48495226000000002</v>
      </c>
      <c r="CS550">
        <v>0.18250256000000001</v>
      </c>
      <c r="CT550">
        <v>-0.16623276000000001</v>
      </c>
      <c r="CU550">
        <v>-9.4743999999999995E-2</v>
      </c>
      <c r="CV550">
        <v>-1.1689752</v>
      </c>
      <c r="CW550">
        <v>-0.52188942000000005</v>
      </c>
      <c r="CX550">
        <v>0.65815442999999996</v>
      </c>
      <c r="CY550">
        <v>9.3649330000000003E-2</v>
      </c>
      <c r="CZ550">
        <v>-0.16819777</v>
      </c>
      <c r="DA550">
        <v>-0.25450494000000001</v>
      </c>
      <c r="DB550">
        <v>0.25513289</v>
      </c>
      <c r="DC550">
        <v>2.5920289999999999E-2</v>
      </c>
      <c r="DD550">
        <v>-2.5292350000000002E-2</v>
      </c>
      <c r="DE550">
        <v>0.26950531</v>
      </c>
      <c r="DF550">
        <v>-0.26887736000000001</v>
      </c>
      <c r="DG550">
        <v>0.1029841</v>
      </c>
      <c r="DH550">
        <v>-0.10235616</v>
      </c>
      <c r="DI550">
        <v>-0.19042195000000001</v>
      </c>
      <c r="DJ550">
        <v>7.7531719999999998E-2</v>
      </c>
      <c r="DK550">
        <v>-0.19522661999999999</v>
      </c>
      <c r="DL550">
        <v>-0.13095082</v>
      </c>
      <c r="DM550">
        <v>-6.0513240000000003E-2</v>
      </c>
      <c r="DN550">
        <v>0.50020885000000004</v>
      </c>
      <c r="DO550">
        <v>0.35778246000000002</v>
      </c>
      <c r="DP550">
        <v>-0.64273818000000005</v>
      </c>
      <c r="DQ550">
        <v>0.94671483000000001</v>
      </c>
      <c r="DR550">
        <v>-0.66113116000000005</v>
      </c>
      <c r="DS550">
        <v>7.7932630000000003E-2</v>
      </c>
      <c r="DT550">
        <v>-0.79014932000000004</v>
      </c>
      <c r="DU550">
        <v>1.3610861400000001</v>
      </c>
      <c r="DV550" s="10">
        <v>-0.64824150000000003</v>
      </c>
      <c r="DW550" s="8" t="s">
        <v>2943</v>
      </c>
      <c r="DX550" t="s">
        <v>2944</v>
      </c>
      <c r="DY550" s="10" t="s">
        <v>373</v>
      </c>
      <c r="DZ550" s="20">
        <v>35759</v>
      </c>
      <c r="EA550" s="21">
        <v>38535</v>
      </c>
      <c r="EB550" t="s">
        <v>2945</v>
      </c>
      <c r="EC550" s="22">
        <v>44988</v>
      </c>
      <c r="ED550" t="b">
        <f t="shared" si="25"/>
        <v>1</v>
      </c>
    </row>
    <row r="551" spans="1:134" x14ac:dyDescent="0.2">
      <c r="A551" s="8" t="s">
        <v>2946</v>
      </c>
      <c r="B551" s="8" t="s">
        <v>127</v>
      </c>
      <c r="C551" s="8" t="s">
        <v>188</v>
      </c>
      <c r="D551" s="2" t="s">
        <v>2947</v>
      </c>
      <c r="E551" s="4">
        <v>0.35053101533556602</v>
      </c>
      <c r="F551" s="28" t="b">
        <v>0</v>
      </c>
      <c r="G551" s="29">
        <f t="shared" si="26"/>
        <v>0.16834707945455241</v>
      </c>
      <c r="H551" s="5" t="b">
        <f t="shared" si="24"/>
        <v>0</v>
      </c>
      <c r="I551" s="8">
        <v>57</v>
      </c>
      <c r="J551">
        <v>4</v>
      </c>
      <c r="K551">
        <v>27</v>
      </c>
      <c r="L551">
        <v>786</v>
      </c>
      <c r="M551">
        <v>9</v>
      </c>
      <c r="N551">
        <v>4</v>
      </c>
      <c r="O551">
        <v>75.482174334449894</v>
      </c>
      <c r="P551">
        <v>4</v>
      </c>
      <c r="Q551">
        <v>1</v>
      </c>
      <c r="R551">
        <v>1</v>
      </c>
      <c r="S551" s="10">
        <v>68.400000000000006</v>
      </c>
      <c r="T551" s="8">
        <v>0.35320753765240098</v>
      </c>
      <c r="U551">
        <v>3.04590151031497</v>
      </c>
      <c r="V551">
        <v>2.2610839381047498E-3</v>
      </c>
      <c r="W551">
        <v>-0.83037064080841005</v>
      </c>
      <c r="X551">
        <v>1.2997579909472201</v>
      </c>
      <c r="Y551">
        <v>0.68524713920936597</v>
      </c>
      <c r="Z551">
        <v>0.86054934696124696</v>
      </c>
      <c r="AA551">
        <v>0.71867389489572897</v>
      </c>
      <c r="AB551">
        <v>-1.4988236991813999</v>
      </c>
      <c r="AC551">
        <v>-1.38724643350897</v>
      </c>
      <c r="AD551" s="10">
        <v>-1.3588153745440601</v>
      </c>
      <c r="AE551" s="8">
        <v>0</v>
      </c>
      <c r="AF551">
        <v>0</v>
      </c>
      <c r="AG551">
        <v>0</v>
      </c>
      <c r="AH551">
        <v>0</v>
      </c>
      <c r="AI551">
        <v>0</v>
      </c>
      <c r="AJ551">
        <v>1</v>
      </c>
      <c r="AK551">
        <v>0</v>
      </c>
      <c r="AL551">
        <v>0</v>
      </c>
      <c r="AM551">
        <v>0</v>
      </c>
      <c r="AN551">
        <v>0</v>
      </c>
      <c r="AO551">
        <v>0</v>
      </c>
      <c r="AP551">
        <v>0</v>
      </c>
      <c r="AQ551">
        <v>0</v>
      </c>
      <c r="AR551">
        <v>0</v>
      </c>
      <c r="AS551">
        <v>0</v>
      </c>
      <c r="AT551">
        <v>0</v>
      </c>
      <c r="AU551">
        <v>0</v>
      </c>
      <c r="AV551">
        <v>0</v>
      </c>
      <c r="AW551">
        <v>0</v>
      </c>
      <c r="AX551">
        <v>0</v>
      </c>
      <c r="AY551">
        <v>1</v>
      </c>
      <c r="AZ551">
        <v>0</v>
      </c>
      <c r="BA551">
        <v>0</v>
      </c>
      <c r="BB551">
        <v>1</v>
      </c>
      <c r="BC551">
        <v>1</v>
      </c>
      <c r="BD551">
        <v>0</v>
      </c>
      <c r="BE551">
        <v>0</v>
      </c>
      <c r="BF551">
        <v>1</v>
      </c>
      <c r="BG551">
        <v>0</v>
      </c>
      <c r="BH551">
        <v>0</v>
      </c>
      <c r="BI551">
        <v>0</v>
      </c>
      <c r="BJ551">
        <v>0</v>
      </c>
      <c r="BK551">
        <v>1</v>
      </c>
      <c r="BL551">
        <v>0</v>
      </c>
      <c r="BM551">
        <v>0</v>
      </c>
      <c r="BN551">
        <v>0</v>
      </c>
      <c r="BO551">
        <v>0</v>
      </c>
      <c r="BP551">
        <v>1</v>
      </c>
      <c r="BQ551">
        <v>0</v>
      </c>
      <c r="BR551">
        <v>1</v>
      </c>
      <c r="BS551">
        <v>0</v>
      </c>
      <c r="BT551" s="10">
        <v>0</v>
      </c>
      <c r="BU551">
        <v>-4.2648743800000002</v>
      </c>
      <c r="BV551">
        <v>0.17994256</v>
      </c>
      <c r="BW551">
        <v>2.5512239999999999E-2</v>
      </c>
      <c r="BX551">
        <v>1.7140852600000001</v>
      </c>
      <c r="BY551">
        <v>1.2451467300000001</v>
      </c>
      <c r="BZ551">
        <v>4.38303536</v>
      </c>
      <c r="CA551">
        <v>1.0542348399999999</v>
      </c>
      <c r="CB551">
        <v>2.36271349</v>
      </c>
      <c r="CC551">
        <v>0</v>
      </c>
      <c r="CD551">
        <v>1.26633956</v>
      </c>
      <c r="CE551">
        <v>1.2966537600000001</v>
      </c>
      <c r="CF551">
        <v>-0.34830556000000001</v>
      </c>
      <c r="CG551">
        <v>0.60595251999999999</v>
      </c>
      <c r="CH551">
        <v>-0.27080598</v>
      </c>
      <c r="CI551">
        <v>0.69837139000000004</v>
      </c>
      <c r="CJ551">
        <v>2.3914729999999999E-2</v>
      </c>
      <c r="CK551">
        <v>-0.35324707</v>
      </c>
      <c r="CL551">
        <v>-4.8291489999999999E-2</v>
      </c>
      <c r="CM551">
        <v>0.58076517999999999</v>
      </c>
      <c r="CN551">
        <v>0.72541518999999999</v>
      </c>
      <c r="CO551">
        <v>-0.20022939000000001</v>
      </c>
      <c r="CP551">
        <v>-0.43475793000000001</v>
      </c>
      <c r="CQ551">
        <v>0.34422587999999998</v>
      </c>
      <c r="CR551">
        <v>-0.48495226000000002</v>
      </c>
      <c r="CS551">
        <v>0.18250256000000001</v>
      </c>
      <c r="CT551">
        <v>-0.16623276000000001</v>
      </c>
      <c r="CU551">
        <v>-9.4743999999999995E-2</v>
      </c>
      <c r="CV551">
        <v>-1.1689752</v>
      </c>
      <c r="CW551">
        <v>-0.52188942000000005</v>
      </c>
      <c r="CX551">
        <v>0.65815442999999996</v>
      </c>
      <c r="CY551">
        <v>9.3649330000000003E-2</v>
      </c>
      <c r="CZ551">
        <v>-0.16819777</v>
      </c>
      <c r="DA551">
        <v>-0.25450494000000001</v>
      </c>
      <c r="DB551">
        <v>0.25513289</v>
      </c>
      <c r="DC551">
        <v>2.5920289999999999E-2</v>
      </c>
      <c r="DD551">
        <v>-2.5292350000000002E-2</v>
      </c>
      <c r="DE551">
        <v>0.26950531</v>
      </c>
      <c r="DF551">
        <v>-0.26887736000000001</v>
      </c>
      <c r="DG551">
        <v>0.1029841</v>
      </c>
      <c r="DH551">
        <v>-0.10235616</v>
      </c>
      <c r="DI551">
        <v>-0.19042195000000001</v>
      </c>
      <c r="DJ551">
        <v>7.7531719999999998E-2</v>
      </c>
      <c r="DK551">
        <v>-0.19522661999999999</v>
      </c>
      <c r="DL551">
        <v>-0.13095082</v>
      </c>
      <c r="DM551">
        <v>-6.0513240000000003E-2</v>
      </c>
      <c r="DN551">
        <v>0.50020885000000004</v>
      </c>
      <c r="DO551">
        <v>0.35778246000000002</v>
      </c>
      <c r="DP551">
        <v>-0.64273818000000005</v>
      </c>
      <c r="DQ551">
        <v>0.94671483000000001</v>
      </c>
      <c r="DR551">
        <v>-0.66113116000000005</v>
      </c>
      <c r="DS551">
        <v>7.7932630000000003E-2</v>
      </c>
      <c r="DT551">
        <v>-0.79014932000000004</v>
      </c>
      <c r="DU551">
        <v>1.3610861400000001</v>
      </c>
      <c r="DV551" s="10">
        <v>-0.64824150000000003</v>
      </c>
      <c r="DW551" s="8" t="s">
        <v>2948</v>
      </c>
      <c r="DX551" t="s">
        <v>2949</v>
      </c>
      <c r="DY551" s="10" t="s">
        <v>917</v>
      </c>
      <c r="DZ551" s="20">
        <v>37341</v>
      </c>
      <c r="EA551" s="21">
        <v>38836</v>
      </c>
      <c r="EB551" t="s">
        <v>2950</v>
      </c>
      <c r="EC551" s="22">
        <v>43842</v>
      </c>
      <c r="ED551" t="b">
        <f t="shared" si="25"/>
        <v>1</v>
      </c>
    </row>
    <row r="552" spans="1:134" x14ac:dyDescent="0.2">
      <c r="A552" s="8" t="s">
        <v>2951</v>
      </c>
      <c r="B552" s="8" t="s">
        <v>119</v>
      </c>
      <c r="C552" s="8" t="s">
        <v>216</v>
      </c>
      <c r="D552" s="2" t="s">
        <v>2952</v>
      </c>
      <c r="E552" s="4">
        <v>0.66749483117914199</v>
      </c>
      <c r="F552" s="28" t="b">
        <v>1</v>
      </c>
      <c r="G552" s="29">
        <f t="shared" si="26"/>
        <v>1.9261670002053689E-2</v>
      </c>
      <c r="H552" s="5" t="b">
        <f t="shared" si="24"/>
        <v>0</v>
      </c>
      <c r="I552" s="8">
        <v>62</v>
      </c>
      <c r="J552">
        <v>1</v>
      </c>
      <c r="K552">
        <v>38</v>
      </c>
      <c r="L552">
        <v>721</v>
      </c>
      <c r="M552">
        <v>2</v>
      </c>
      <c r="N552">
        <v>5</v>
      </c>
      <c r="O552">
        <v>9.6724155895714308</v>
      </c>
      <c r="P552">
        <v>3</v>
      </c>
      <c r="Q552">
        <v>5</v>
      </c>
      <c r="R552">
        <v>5</v>
      </c>
      <c r="S552" s="10">
        <v>70.2</v>
      </c>
      <c r="T552" s="8">
        <v>0.82289841219016902</v>
      </c>
      <c r="U552">
        <v>7.5957643648752104E-3</v>
      </c>
      <c r="V552">
        <v>1.4235138450326601</v>
      </c>
      <c r="W552">
        <v>-0.906144490005799</v>
      </c>
      <c r="X552">
        <v>-0.92748948436013701</v>
      </c>
      <c r="Y552">
        <v>1.38181348148064</v>
      </c>
      <c r="Z552">
        <v>-1.4040102187430401</v>
      </c>
      <c r="AA552">
        <v>8.8725172209350497E-3</v>
      </c>
      <c r="AB552">
        <v>1.4079858992310099</v>
      </c>
      <c r="AC552">
        <v>1.42236659638262</v>
      </c>
      <c r="AD552" s="10">
        <v>-0.97042828852908802</v>
      </c>
      <c r="AE552" s="8">
        <v>0</v>
      </c>
      <c r="AF552">
        <v>1</v>
      </c>
      <c r="AG552">
        <v>0</v>
      </c>
      <c r="AH552">
        <v>0</v>
      </c>
      <c r="AI552">
        <v>0</v>
      </c>
      <c r="AJ552">
        <v>0</v>
      </c>
      <c r="AK552">
        <v>0</v>
      </c>
      <c r="AL552">
        <v>0</v>
      </c>
      <c r="AM552">
        <v>0</v>
      </c>
      <c r="AN552">
        <v>0</v>
      </c>
      <c r="AO552">
        <v>0</v>
      </c>
      <c r="AP552">
        <v>0</v>
      </c>
      <c r="AQ552">
        <v>0</v>
      </c>
      <c r="AR552">
        <v>0</v>
      </c>
      <c r="AS552">
        <v>0</v>
      </c>
      <c r="AT552">
        <v>0</v>
      </c>
      <c r="AU552">
        <v>0</v>
      </c>
      <c r="AV552">
        <v>0</v>
      </c>
      <c r="AW552">
        <v>0</v>
      </c>
      <c r="AX552">
        <v>0</v>
      </c>
      <c r="AY552">
        <v>1</v>
      </c>
      <c r="AZ552">
        <v>0</v>
      </c>
      <c r="BA552">
        <v>0</v>
      </c>
      <c r="BB552">
        <v>1</v>
      </c>
      <c r="BC552">
        <v>1</v>
      </c>
      <c r="BD552">
        <v>0</v>
      </c>
      <c r="BE552">
        <v>0</v>
      </c>
      <c r="BF552">
        <v>1</v>
      </c>
      <c r="BG552">
        <v>0</v>
      </c>
      <c r="BH552">
        <v>0</v>
      </c>
      <c r="BI552">
        <v>0</v>
      </c>
      <c r="BJ552">
        <v>0</v>
      </c>
      <c r="BK552">
        <v>0</v>
      </c>
      <c r="BL552">
        <v>1</v>
      </c>
      <c r="BM552">
        <v>0</v>
      </c>
      <c r="BN552">
        <v>1</v>
      </c>
      <c r="BO552">
        <v>0</v>
      </c>
      <c r="BP552">
        <v>0</v>
      </c>
      <c r="BQ552">
        <v>0</v>
      </c>
      <c r="BR552">
        <v>0</v>
      </c>
      <c r="BS552">
        <v>1</v>
      </c>
      <c r="BT552" s="10">
        <v>0</v>
      </c>
      <c r="BU552">
        <v>-4.2648743800000002</v>
      </c>
      <c r="BV552">
        <v>0.17994256</v>
      </c>
      <c r="BW552">
        <v>2.5512239999999999E-2</v>
      </c>
      <c r="BX552">
        <v>1.7140852600000001</v>
      </c>
      <c r="BY552">
        <v>1.2451467300000001</v>
      </c>
      <c r="BZ552">
        <v>4.38303536</v>
      </c>
      <c r="CA552">
        <v>1.0542348399999999</v>
      </c>
      <c r="CB552">
        <v>2.36271349</v>
      </c>
      <c r="CC552">
        <v>0</v>
      </c>
      <c r="CD552">
        <v>1.26633956</v>
      </c>
      <c r="CE552">
        <v>1.2966537600000001</v>
      </c>
      <c r="CF552">
        <v>-0.34830556000000001</v>
      </c>
      <c r="CG552">
        <v>0.60595251999999999</v>
      </c>
      <c r="CH552">
        <v>-0.27080598</v>
      </c>
      <c r="CI552">
        <v>0.69837139000000004</v>
      </c>
      <c r="CJ552">
        <v>2.3914729999999999E-2</v>
      </c>
      <c r="CK552">
        <v>-0.35324707</v>
      </c>
      <c r="CL552">
        <v>-4.8291489999999999E-2</v>
      </c>
      <c r="CM552">
        <v>0.58076517999999999</v>
      </c>
      <c r="CN552">
        <v>0.72541518999999999</v>
      </c>
      <c r="CO552">
        <v>-0.20022939000000001</v>
      </c>
      <c r="CP552">
        <v>-0.43475793000000001</v>
      </c>
      <c r="CQ552">
        <v>0.34422587999999998</v>
      </c>
      <c r="CR552">
        <v>-0.48495226000000002</v>
      </c>
      <c r="CS552">
        <v>0.18250256000000001</v>
      </c>
      <c r="CT552">
        <v>-0.16623276000000001</v>
      </c>
      <c r="CU552">
        <v>-9.4743999999999995E-2</v>
      </c>
      <c r="CV552">
        <v>-1.1689752</v>
      </c>
      <c r="CW552">
        <v>-0.52188942000000005</v>
      </c>
      <c r="CX552">
        <v>0.65815442999999996</v>
      </c>
      <c r="CY552">
        <v>9.3649330000000003E-2</v>
      </c>
      <c r="CZ552">
        <v>-0.16819777</v>
      </c>
      <c r="DA552">
        <v>-0.25450494000000001</v>
      </c>
      <c r="DB552">
        <v>0.25513289</v>
      </c>
      <c r="DC552">
        <v>2.5920289999999999E-2</v>
      </c>
      <c r="DD552">
        <v>-2.5292350000000002E-2</v>
      </c>
      <c r="DE552">
        <v>0.26950531</v>
      </c>
      <c r="DF552">
        <v>-0.26887736000000001</v>
      </c>
      <c r="DG552">
        <v>0.1029841</v>
      </c>
      <c r="DH552">
        <v>-0.10235616</v>
      </c>
      <c r="DI552">
        <v>-0.19042195000000001</v>
      </c>
      <c r="DJ552">
        <v>7.7531719999999998E-2</v>
      </c>
      <c r="DK552">
        <v>-0.19522661999999999</v>
      </c>
      <c r="DL552">
        <v>-0.13095082</v>
      </c>
      <c r="DM552">
        <v>-6.0513240000000003E-2</v>
      </c>
      <c r="DN552">
        <v>0.50020885000000004</v>
      </c>
      <c r="DO552">
        <v>0.35778246000000002</v>
      </c>
      <c r="DP552">
        <v>-0.64273818000000005</v>
      </c>
      <c r="DQ552">
        <v>0.94671483000000001</v>
      </c>
      <c r="DR552">
        <v>-0.66113116000000005</v>
      </c>
      <c r="DS552">
        <v>7.7932630000000003E-2</v>
      </c>
      <c r="DT552">
        <v>-0.79014932000000004</v>
      </c>
      <c r="DU552">
        <v>1.3610861400000001</v>
      </c>
      <c r="DV552" s="10">
        <v>-0.64824150000000003</v>
      </c>
      <c r="DW552" s="8" t="s">
        <v>2953</v>
      </c>
      <c r="DX552" t="s">
        <v>2954</v>
      </c>
      <c r="DY552" s="10" t="s">
        <v>865</v>
      </c>
      <c r="DZ552" s="20">
        <v>37311</v>
      </c>
      <c r="EA552" s="21">
        <v>37396</v>
      </c>
      <c r="EB552" t="s">
        <v>2955</v>
      </c>
      <c r="EC552" s="22">
        <v>43820</v>
      </c>
      <c r="ED552" t="b">
        <f t="shared" si="25"/>
        <v>0</v>
      </c>
    </row>
    <row r="553" spans="1:134" x14ac:dyDescent="0.2">
      <c r="A553" s="8" t="s">
        <v>2956</v>
      </c>
      <c r="B553" s="8" t="s">
        <v>168</v>
      </c>
      <c r="C553" s="8" t="s">
        <v>188</v>
      </c>
      <c r="D553" s="2" t="s">
        <v>2957</v>
      </c>
      <c r="E553" s="4">
        <v>0.60954819433047602</v>
      </c>
      <c r="F553" s="28" t="b">
        <v>1</v>
      </c>
      <c r="G553" s="29">
        <f t="shared" si="26"/>
        <v>7.6152897803259141E-7</v>
      </c>
      <c r="H553" s="5" t="b">
        <f t="shared" si="24"/>
        <v>0</v>
      </c>
      <c r="I553" s="8">
        <v>68</v>
      </c>
      <c r="J553">
        <v>0</v>
      </c>
      <c r="K553">
        <v>30</v>
      </c>
      <c r="L553">
        <v>668</v>
      </c>
      <c r="M553">
        <v>0</v>
      </c>
      <c r="N553">
        <v>1</v>
      </c>
      <c r="O553">
        <v>71.340763831904994</v>
      </c>
      <c r="P553">
        <v>5</v>
      </c>
      <c r="Q553">
        <v>2</v>
      </c>
      <c r="R553">
        <v>2</v>
      </c>
      <c r="S553" s="10">
        <v>73.099999999999994</v>
      </c>
      <c r="T553" s="8">
        <v>1.3865274616354899</v>
      </c>
      <c r="U553">
        <v>-1.00517281761849</v>
      </c>
      <c r="V553">
        <v>0.38987547332752898</v>
      </c>
      <c r="W553">
        <v>-0.96792932088982497</v>
      </c>
      <c r="X553">
        <v>-1.5638459058765199</v>
      </c>
      <c r="Y553">
        <v>-1.4044518876044501</v>
      </c>
      <c r="Z553">
        <v>0.71804053143127</v>
      </c>
      <c r="AA553">
        <v>1.4284752725705201</v>
      </c>
      <c r="AB553">
        <v>-0.772121299578298</v>
      </c>
      <c r="AC553">
        <v>-0.68484317603607703</v>
      </c>
      <c r="AD553" s="10">
        <v>-0.34469353883829401</v>
      </c>
      <c r="AE553" s="8">
        <v>0</v>
      </c>
      <c r="AF553">
        <v>0</v>
      </c>
      <c r="AG553">
        <v>0</v>
      </c>
      <c r="AH553">
        <v>0</v>
      </c>
      <c r="AI553">
        <v>0</v>
      </c>
      <c r="AJ553">
        <v>0</v>
      </c>
      <c r="AK553">
        <v>0</v>
      </c>
      <c r="AL553">
        <v>0</v>
      </c>
      <c r="AM553">
        <v>1</v>
      </c>
      <c r="AN553">
        <v>0</v>
      </c>
      <c r="AO553">
        <v>0</v>
      </c>
      <c r="AP553">
        <v>0</v>
      </c>
      <c r="AQ553">
        <v>0</v>
      </c>
      <c r="AR553">
        <v>0</v>
      </c>
      <c r="AS553">
        <v>0</v>
      </c>
      <c r="AT553">
        <v>0</v>
      </c>
      <c r="AU553">
        <v>0</v>
      </c>
      <c r="AV553">
        <v>0</v>
      </c>
      <c r="AW553">
        <v>0</v>
      </c>
      <c r="AX553">
        <v>0</v>
      </c>
      <c r="AY553">
        <v>0</v>
      </c>
      <c r="AZ553">
        <v>1</v>
      </c>
      <c r="BA553">
        <v>1</v>
      </c>
      <c r="BB553">
        <v>0</v>
      </c>
      <c r="BC553">
        <v>1</v>
      </c>
      <c r="BD553">
        <v>0</v>
      </c>
      <c r="BE553">
        <v>0</v>
      </c>
      <c r="BF553">
        <v>1</v>
      </c>
      <c r="BG553">
        <v>0</v>
      </c>
      <c r="BH553">
        <v>1</v>
      </c>
      <c r="BI553">
        <v>0</v>
      </c>
      <c r="BJ553">
        <v>0</v>
      </c>
      <c r="BK553">
        <v>0</v>
      </c>
      <c r="BL553">
        <v>0</v>
      </c>
      <c r="BM553">
        <v>0</v>
      </c>
      <c r="BN553">
        <v>0</v>
      </c>
      <c r="BO553">
        <v>0</v>
      </c>
      <c r="BP553">
        <v>1</v>
      </c>
      <c r="BQ553">
        <v>0</v>
      </c>
      <c r="BR553">
        <v>1</v>
      </c>
      <c r="BS553">
        <v>0</v>
      </c>
      <c r="BT553" s="10">
        <v>0</v>
      </c>
      <c r="BU553">
        <v>-4.2648743800000002</v>
      </c>
      <c r="BV553">
        <v>0.17994256</v>
      </c>
      <c r="BW553">
        <v>2.5512239999999999E-2</v>
      </c>
      <c r="BX553">
        <v>1.7140852600000001</v>
      </c>
      <c r="BY553">
        <v>1.2451467300000001</v>
      </c>
      <c r="BZ553">
        <v>4.38303536</v>
      </c>
      <c r="CA553">
        <v>1.0542348399999999</v>
      </c>
      <c r="CB553">
        <v>2.36271349</v>
      </c>
      <c r="CC553">
        <v>0</v>
      </c>
      <c r="CD553">
        <v>1.26633956</v>
      </c>
      <c r="CE553">
        <v>1.2966537600000001</v>
      </c>
      <c r="CF553">
        <v>-0.34830556000000001</v>
      </c>
      <c r="CG553">
        <v>0.60595251999999999</v>
      </c>
      <c r="CH553">
        <v>-0.27080598</v>
      </c>
      <c r="CI553">
        <v>0.69837139000000004</v>
      </c>
      <c r="CJ553">
        <v>2.3914729999999999E-2</v>
      </c>
      <c r="CK553">
        <v>-0.35324707</v>
      </c>
      <c r="CL553">
        <v>-4.8291489999999999E-2</v>
      </c>
      <c r="CM553">
        <v>0.58076517999999999</v>
      </c>
      <c r="CN553">
        <v>0.72541518999999999</v>
      </c>
      <c r="CO553">
        <v>-0.20022939000000001</v>
      </c>
      <c r="CP553">
        <v>-0.43475793000000001</v>
      </c>
      <c r="CQ553">
        <v>0.34422587999999998</v>
      </c>
      <c r="CR553">
        <v>-0.48495226000000002</v>
      </c>
      <c r="CS553">
        <v>0.18250256000000001</v>
      </c>
      <c r="CT553">
        <v>-0.16623276000000001</v>
      </c>
      <c r="CU553">
        <v>-9.4743999999999995E-2</v>
      </c>
      <c r="CV553">
        <v>-1.1689752</v>
      </c>
      <c r="CW553">
        <v>-0.52188942000000005</v>
      </c>
      <c r="CX553">
        <v>0.65815442999999996</v>
      </c>
      <c r="CY553">
        <v>9.3649330000000003E-2</v>
      </c>
      <c r="CZ553">
        <v>-0.16819777</v>
      </c>
      <c r="DA553">
        <v>-0.25450494000000001</v>
      </c>
      <c r="DB553">
        <v>0.25513289</v>
      </c>
      <c r="DC553">
        <v>2.5920289999999999E-2</v>
      </c>
      <c r="DD553">
        <v>-2.5292350000000002E-2</v>
      </c>
      <c r="DE553">
        <v>0.26950531</v>
      </c>
      <c r="DF553">
        <v>-0.26887736000000001</v>
      </c>
      <c r="DG553">
        <v>0.1029841</v>
      </c>
      <c r="DH553">
        <v>-0.10235616</v>
      </c>
      <c r="DI553">
        <v>-0.19042195000000001</v>
      </c>
      <c r="DJ553">
        <v>7.7531719999999998E-2</v>
      </c>
      <c r="DK553">
        <v>-0.19522661999999999</v>
      </c>
      <c r="DL553">
        <v>-0.13095082</v>
      </c>
      <c r="DM553">
        <v>-6.0513240000000003E-2</v>
      </c>
      <c r="DN553">
        <v>0.50020885000000004</v>
      </c>
      <c r="DO553">
        <v>0.35778246000000002</v>
      </c>
      <c r="DP553">
        <v>-0.64273818000000005</v>
      </c>
      <c r="DQ553">
        <v>0.94671483000000001</v>
      </c>
      <c r="DR553">
        <v>-0.66113116000000005</v>
      </c>
      <c r="DS553">
        <v>7.7932630000000003E-2</v>
      </c>
      <c r="DT553">
        <v>-0.79014932000000004</v>
      </c>
      <c r="DU553">
        <v>1.3610861400000001</v>
      </c>
      <c r="DV553" s="10">
        <v>-0.64824150000000003</v>
      </c>
      <c r="DW553" s="8" t="s">
        <v>2958</v>
      </c>
      <c r="DX553" t="s">
        <v>2959</v>
      </c>
      <c r="DY553" s="10" t="s">
        <v>379</v>
      </c>
      <c r="DZ553" s="20">
        <v>37848</v>
      </c>
      <c r="EA553" s="21">
        <v>38847</v>
      </c>
      <c r="EB553" t="s">
        <v>2960</v>
      </c>
      <c r="EC553" s="22">
        <v>43842</v>
      </c>
      <c r="ED553" t="b">
        <f t="shared" si="25"/>
        <v>0</v>
      </c>
    </row>
    <row r="554" spans="1:134" x14ac:dyDescent="0.2">
      <c r="A554" s="8" t="s">
        <v>2961</v>
      </c>
      <c r="B554" s="8" t="s">
        <v>168</v>
      </c>
      <c r="C554" s="8" t="s">
        <v>1309</v>
      </c>
      <c r="D554" s="2" t="s">
        <v>2962</v>
      </c>
      <c r="E554" s="4">
        <v>0.834606868115778</v>
      </c>
      <c r="F554" s="28" t="b">
        <v>1</v>
      </c>
      <c r="G554" s="29">
        <f t="shared" si="26"/>
        <v>2.1129082604893134E-3</v>
      </c>
      <c r="H554" s="5" t="b">
        <f t="shared" si="24"/>
        <v>0</v>
      </c>
      <c r="I554" s="8">
        <v>39</v>
      </c>
      <c r="J554">
        <v>2</v>
      </c>
      <c r="K554">
        <v>34</v>
      </c>
      <c r="L554">
        <v>1653</v>
      </c>
      <c r="M554">
        <v>0</v>
      </c>
      <c r="N554">
        <v>4</v>
      </c>
      <c r="O554">
        <v>90.636767391222705</v>
      </c>
      <c r="P554">
        <v>5</v>
      </c>
      <c r="Q554">
        <v>1</v>
      </c>
      <c r="R554">
        <v>5</v>
      </c>
      <c r="S554" s="10">
        <v>80.7</v>
      </c>
      <c r="T554" s="8">
        <v>-1.33767961068356</v>
      </c>
      <c r="U554">
        <v>1.0203643463482399</v>
      </c>
      <c r="V554">
        <v>0.90669465918009495</v>
      </c>
      <c r="W554">
        <v>0.180335932332156</v>
      </c>
      <c r="X554">
        <v>-1.5638459058765199</v>
      </c>
      <c r="Y554">
        <v>0.68524713920936597</v>
      </c>
      <c r="Z554">
        <v>1.3820294332826599</v>
      </c>
      <c r="AA554">
        <v>1.4284752725705201</v>
      </c>
      <c r="AB554">
        <v>-1.4988236991813999</v>
      </c>
      <c r="AC554">
        <v>1.42236659638262</v>
      </c>
      <c r="AD554" s="10">
        <v>1.29516304655827</v>
      </c>
      <c r="AE554" s="8">
        <v>0</v>
      </c>
      <c r="AF554">
        <v>0</v>
      </c>
      <c r="AG554">
        <v>1</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1</v>
      </c>
      <c r="BA554">
        <v>1</v>
      </c>
      <c r="BB554">
        <v>0</v>
      </c>
      <c r="BC554">
        <v>1</v>
      </c>
      <c r="BD554">
        <v>0</v>
      </c>
      <c r="BE554">
        <v>0</v>
      </c>
      <c r="BF554">
        <v>1</v>
      </c>
      <c r="BG554">
        <v>0</v>
      </c>
      <c r="BH554">
        <v>1</v>
      </c>
      <c r="BI554">
        <v>0</v>
      </c>
      <c r="BJ554">
        <v>0</v>
      </c>
      <c r="BK554">
        <v>0</v>
      </c>
      <c r="BL554">
        <v>0</v>
      </c>
      <c r="BM554">
        <v>0</v>
      </c>
      <c r="BN554">
        <v>0</v>
      </c>
      <c r="BO554">
        <v>0</v>
      </c>
      <c r="BP554">
        <v>1</v>
      </c>
      <c r="BQ554">
        <v>0</v>
      </c>
      <c r="BR554">
        <v>0</v>
      </c>
      <c r="BS554">
        <v>0</v>
      </c>
      <c r="BT554" s="10">
        <v>1</v>
      </c>
      <c r="BU554">
        <v>-4.2648743800000002</v>
      </c>
      <c r="BV554">
        <v>0.17994256</v>
      </c>
      <c r="BW554">
        <v>2.5512239999999999E-2</v>
      </c>
      <c r="BX554">
        <v>1.7140852600000001</v>
      </c>
      <c r="BY554">
        <v>1.2451467300000001</v>
      </c>
      <c r="BZ554">
        <v>4.38303536</v>
      </c>
      <c r="CA554">
        <v>1.0542348399999999</v>
      </c>
      <c r="CB554">
        <v>2.36271349</v>
      </c>
      <c r="CC554">
        <v>0</v>
      </c>
      <c r="CD554">
        <v>1.26633956</v>
      </c>
      <c r="CE554">
        <v>1.2966537600000001</v>
      </c>
      <c r="CF554">
        <v>-0.34830556000000001</v>
      </c>
      <c r="CG554">
        <v>0.60595251999999999</v>
      </c>
      <c r="CH554">
        <v>-0.27080598</v>
      </c>
      <c r="CI554">
        <v>0.69837139000000004</v>
      </c>
      <c r="CJ554">
        <v>2.3914729999999999E-2</v>
      </c>
      <c r="CK554">
        <v>-0.35324707</v>
      </c>
      <c r="CL554">
        <v>-4.8291489999999999E-2</v>
      </c>
      <c r="CM554">
        <v>0.58076517999999999</v>
      </c>
      <c r="CN554">
        <v>0.72541518999999999</v>
      </c>
      <c r="CO554">
        <v>-0.20022939000000001</v>
      </c>
      <c r="CP554">
        <v>-0.43475793000000001</v>
      </c>
      <c r="CQ554">
        <v>0.34422587999999998</v>
      </c>
      <c r="CR554">
        <v>-0.48495226000000002</v>
      </c>
      <c r="CS554">
        <v>0.18250256000000001</v>
      </c>
      <c r="CT554">
        <v>-0.16623276000000001</v>
      </c>
      <c r="CU554">
        <v>-9.4743999999999995E-2</v>
      </c>
      <c r="CV554">
        <v>-1.1689752</v>
      </c>
      <c r="CW554">
        <v>-0.52188942000000005</v>
      </c>
      <c r="CX554">
        <v>0.65815442999999996</v>
      </c>
      <c r="CY554">
        <v>9.3649330000000003E-2</v>
      </c>
      <c r="CZ554">
        <v>-0.16819777</v>
      </c>
      <c r="DA554">
        <v>-0.25450494000000001</v>
      </c>
      <c r="DB554">
        <v>0.25513289</v>
      </c>
      <c r="DC554">
        <v>2.5920289999999999E-2</v>
      </c>
      <c r="DD554">
        <v>-2.5292350000000002E-2</v>
      </c>
      <c r="DE554">
        <v>0.26950531</v>
      </c>
      <c r="DF554">
        <v>-0.26887736000000001</v>
      </c>
      <c r="DG554">
        <v>0.1029841</v>
      </c>
      <c r="DH554">
        <v>-0.10235616</v>
      </c>
      <c r="DI554">
        <v>-0.19042195000000001</v>
      </c>
      <c r="DJ554">
        <v>7.7531719999999998E-2</v>
      </c>
      <c r="DK554">
        <v>-0.19522661999999999</v>
      </c>
      <c r="DL554">
        <v>-0.13095082</v>
      </c>
      <c r="DM554">
        <v>-6.0513240000000003E-2</v>
      </c>
      <c r="DN554">
        <v>0.50020885000000004</v>
      </c>
      <c r="DO554">
        <v>0.35778246000000002</v>
      </c>
      <c r="DP554">
        <v>-0.64273818000000005</v>
      </c>
      <c r="DQ554">
        <v>0.94671483000000001</v>
      </c>
      <c r="DR554">
        <v>-0.66113116000000005</v>
      </c>
      <c r="DS554">
        <v>7.7932630000000003E-2</v>
      </c>
      <c r="DT554">
        <v>-0.79014932000000004</v>
      </c>
      <c r="DU554">
        <v>1.3610861400000001</v>
      </c>
      <c r="DV554" s="10">
        <v>-0.64824150000000003</v>
      </c>
      <c r="DW554" s="8" t="s">
        <v>2963</v>
      </c>
      <c r="DX554" t="s">
        <v>2964</v>
      </c>
      <c r="DY554" s="10" t="s">
        <v>641</v>
      </c>
      <c r="DZ554" s="20">
        <v>35548</v>
      </c>
      <c r="EA554" s="21">
        <v>36898</v>
      </c>
      <c r="EB554" t="s">
        <v>2965</v>
      </c>
      <c r="EC554" s="22">
        <v>45398</v>
      </c>
      <c r="ED554" t="b">
        <f t="shared" si="25"/>
        <v>0</v>
      </c>
    </row>
    <row r="555" spans="1:134" x14ac:dyDescent="0.2">
      <c r="A555" s="8" t="s">
        <v>2966</v>
      </c>
      <c r="B555" s="8" t="s">
        <v>168</v>
      </c>
      <c r="C555" s="8" t="s">
        <v>181</v>
      </c>
      <c r="D555" s="2" t="s">
        <v>2967</v>
      </c>
      <c r="E555" s="4">
        <v>0.34754244613167101</v>
      </c>
      <c r="F555" s="28" t="b">
        <v>0</v>
      </c>
      <c r="G555" s="29">
        <f t="shared" si="26"/>
        <v>6.3116796488054076E-7</v>
      </c>
      <c r="H555" s="5" t="b">
        <f t="shared" si="24"/>
        <v>0</v>
      </c>
      <c r="I555" s="8">
        <v>50</v>
      </c>
      <c r="J555">
        <v>0</v>
      </c>
      <c r="K555">
        <v>29</v>
      </c>
      <c r="L555">
        <v>193</v>
      </c>
      <c r="M555">
        <v>2</v>
      </c>
      <c r="N555">
        <v>1</v>
      </c>
      <c r="O555">
        <v>8.4628897325026102</v>
      </c>
      <c r="P555">
        <v>2</v>
      </c>
      <c r="Q555">
        <v>2</v>
      </c>
      <c r="R555">
        <v>5</v>
      </c>
      <c r="S555" s="10">
        <v>69</v>
      </c>
      <c r="T555" s="8">
        <v>-0.30435968670047298</v>
      </c>
      <c r="U555">
        <v>-1.00517281761849</v>
      </c>
      <c r="V555">
        <v>0.260670676864387</v>
      </c>
      <c r="W555">
        <v>-1.52166129579382</v>
      </c>
      <c r="X555">
        <v>-0.92748948436013701</v>
      </c>
      <c r="Y555">
        <v>-1.4044518876044501</v>
      </c>
      <c r="Z555">
        <v>-1.44563084464763</v>
      </c>
      <c r="AA555">
        <v>-0.70092886045385905</v>
      </c>
      <c r="AB555">
        <v>-0.772121299578298</v>
      </c>
      <c r="AC555">
        <v>1.42236659638262</v>
      </c>
      <c r="AD555" s="10">
        <v>-1.2293530125390699</v>
      </c>
      <c r="AE555" s="8">
        <v>0</v>
      </c>
      <c r="AF555">
        <v>0</v>
      </c>
      <c r="AG555">
        <v>0</v>
      </c>
      <c r="AH555">
        <v>0</v>
      </c>
      <c r="AI555">
        <v>0</v>
      </c>
      <c r="AJ555">
        <v>0</v>
      </c>
      <c r="AK555">
        <v>0</v>
      </c>
      <c r="AL555">
        <v>0</v>
      </c>
      <c r="AM555">
        <v>0</v>
      </c>
      <c r="AN555">
        <v>0</v>
      </c>
      <c r="AO555">
        <v>0</v>
      </c>
      <c r="AP555">
        <v>0</v>
      </c>
      <c r="AQ555">
        <v>0</v>
      </c>
      <c r="AR555">
        <v>0</v>
      </c>
      <c r="AS555">
        <v>0</v>
      </c>
      <c r="AT555">
        <v>0</v>
      </c>
      <c r="AU555">
        <v>0</v>
      </c>
      <c r="AV555">
        <v>0</v>
      </c>
      <c r="AW555">
        <v>1</v>
      </c>
      <c r="AX555">
        <v>0</v>
      </c>
      <c r="AY555">
        <v>0</v>
      </c>
      <c r="AZ555">
        <v>1</v>
      </c>
      <c r="BA555">
        <v>0</v>
      </c>
      <c r="BB555">
        <v>1</v>
      </c>
      <c r="BC555">
        <v>1</v>
      </c>
      <c r="BD555">
        <v>0</v>
      </c>
      <c r="BE555">
        <v>1</v>
      </c>
      <c r="BF555">
        <v>0</v>
      </c>
      <c r="BG555">
        <v>0</v>
      </c>
      <c r="BH555">
        <v>0</v>
      </c>
      <c r="BI555">
        <v>0</v>
      </c>
      <c r="BJ555">
        <v>0</v>
      </c>
      <c r="BK555">
        <v>1</v>
      </c>
      <c r="BL555">
        <v>0</v>
      </c>
      <c r="BM555">
        <v>0</v>
      </c>
      <c r="BN555">
        <v>0</v>
      </c>
      <c r="BO555">
        <v>0</v>
      </c>
      <c r="BP555">
        <v>1</v>
      </c>
      <c r="BQ555">
        <v>0</v>
      </c>
      <c r="BR555">
        <v>1</v>
      </c>
      <c r="BS555">
        <v>0</v>
      </c>
      <c r="BT555" s="10">
        <v>0</v>
      </c>
      <c r="BU555">
        <v>-4.2648743800000002</v>
      </c>
      <c r="BV555">
        <v>0.17994256</v>
      </c>
      <c r="BW555">
        <v>2.5512239999999999E-2</v>
      </c>
      <c r="BX555">
        <v>1.7140852600000001</v>
      </c>
      <c r="BY555">
        <v>1.2451467300000001</v>
      </c>
      <c r="BZ555">
        <v>4.38303536</v>
      </c>
      <c r="CA555">
        <v>1.0542348399999999</v>
      </c>
      <c r="CB555">
        <v>2.36271349</v>
      </c>
      <c r="CC555">
        <v>0</v>
      </c>
      <c r="CD555">
        <v>1.26633956</v>
      </c>
      <c r="CE555">
        <v>1.2966537600000001</v>
      </c>
      <c r="CF555">
        <v>-0.34830556000000001</v>
      </c>
      <c r="CG555">
        <v>0.60595251999999999</v>
      </c>
      <c r="CH555">
        <v>-0.27080598</v>
      </c>
      <c r="CI555">
        <v>0.69837139000000004</v>
      </c>
      <c r="CJ555">
        <v>2.3914729999999999E-2</v>
      </c>
      <c r="CK555">
        <v>-0.35324707</v>
      </c>
      <c r="CL555">
        <v>-4.8291489999999999E-2</v>
      </c>
      <c r="CM555">
        <v>0.58076517999999999</v>
      </c>
      <c r="CN555">
        <v>0.72541518999999999</v>
      </c>
      <c r="CO555">
        <v>-0.20022939000000001</v>
      </c>
      <c r="CP555">
        <v>-0.43475793000000001</v>
      </c>
      <c r="CQ555">
        <v>0.34422587999999998</v>
      </c>
      <c r="CR555">
        <v>-0.48495226000000002</v>
      </c>
      <c r="CS555">
        <v>0.18250256000000001</v>
      </c>
      <c r="CT555">
        <v>-0.16623276000000001</v>
      </c>
      <c r="CU555">
        <v>-9.4743999999999995E-2</v>
      </c>
      <c r="CV555">
        <v>-1.1689752</v>
      </c>
      <c r="CW555">
        <v>-0.52188942000000005</v>
      </c>
      <c r="CX555">
        <v>0.65815442999999996</v>
      </c>
      <c r="CY555">
        <v>9.3649330000000003E-2</v>
      </c>
      <c r="CZ555">
        <v>-0.16819777</v>
      </c>
      <c r="DA555">
        <v>-0.25450494000000001</v>
      </c>
      <c r="DB555">
        <v>0.25513289</v>
      </c>
      <c r="DC555">
        <v>2.5920289999999999E-2</v>
      </c>
      <c r="DD555">
        <v>-2.5292350000000002E-2</v>
      </c>
      <c r="DE555">
        <v>0.26950531</v>
      </c>
      <c r="DF555">
        <v>-0.26887736000000001</v>
      </c>
      <c r="DG555">
        <v>0.1029841</v>
      </c>
      <c r="DH555">
        <v>-0.10235616</v>
      </c>
      <c r="DI555">
        <v>-0.19042195000000001</v>
      </c>
      <c r="DJ555">
        <v>7.7531719999999998E-2</v>
      </c>
      <c r="DK555">
        <v>-0.19522661999999999</v>
      </c>
      <c r="DL555">
        <v>-0.13095082</v>
      </c>
      <c r="DM555">
        <v>-6.0513240000000003E-2</v>
      </c>
      <c r="DN555">
        <v>0.50020885000000004</v>
      </c>
      <c r="DO555">
        <v>0.35778246000000002</v>
      </c>
      <c r="DP555">
        <v>-0.64273818000000005</v>
      </c>
      <c r="DQ555">
        <v>0.94671483000000001</v>
      </c>
      <c r="DR555">
        <v>-0.66113116000000005</v>
      </c>
      <c r="DS555">
        <v>7.7932630000000003E-2</v>
      </c>
      <c r="DT555">
        <v>-0.79014932000000004</v>
      </c>
      <c r="DU555">
        <v>1.3610861400000001</v>
      </c>
      <c r="DV555" s="10">
        <v>-0.64824150000000003</v>
      </c>
      <c r="DW555" s="8" t="s">
        <v>2968</v>
      </c>
      <c r="DX555" t="s">
        <v>2969</v>
      </c>
      <c r="DY555" s="10" t="s">
        <v>460</v>
      </c>
      <c r="DZ555" s="20">
        <v>36499</v>
      </c>
      <c r="EA555" s="21">
        <v>38660</v>
      </c>
      <c r="EB555" t="s">
        <v>2970</v>
      </c>
      <c r="EC555" s="22">
        <v>45038</v>
      </c>
      <c r="ED555" t="b">
        <f t="shared" si="25"/>
        <v>1</v>
      </c>
    </row>
    <row r="556" spans="1:134" x14ac:dyDescent="0.2">
      <c r="A556" s="8" t="s">
        <v>2971</v>
      </c>
      <c r="B556" s="8" t="s">
        <v>127</v>
      </c>
      <c r="C556" s="8" t="s">
        <v>181</v>
      </c>
      <c r="D556" s="2" t="s">
        <v>2972</v>
      </c>
      <c r="E556" s="4">
        <v>0.68860763859541896</v>
      </c>
      <c r="F556" s="28" t="b">
        <v>1</v>
      </c>
      <c r="G556" s="29">
        <f t="shared" si="26"/>
        <v>5.1294971801946071E-5</v>
      </c>
      <c r="H556" s="5" t="b">
        <f t="shared" si="24"/>
        <v>0</v>
      </c>
      <c r="I556" s="8">
        <v>55</v>
      </c>
      <c r="J556">
        <v>1</v>
      </c>
      <c r="K556">
        <v>31</v>
      </c>
      <c r="L556">
        <v>1301</v>
      </c>
      <c r="M556">
        <v>0</v>
      </c>
      <c r="N556">
        <v>1</v>
      </c>
      <c r="O556">
        <v>75.137152631042696</v>
      </c>
      <c r="P556">
        <v>2</v>
      </c>
      <c r="Q556">
        <v>3</v>
      </c>
      <c r="R556">
        <v>4</v>
      </c>
      <c r="S556" s="10">
        <v>80.400000000000006</v>
      </c>
      <c r="T556" s="8">
        <v>0.165331187837294</v>
      </c>
      <c r="U556">
        <v>7.5957643648752104E-3</v>
      </c>
      <c r="V556">
        <v>0.51908026979067101</v>
      </c>
      <c r="W556">
        <v>-0.23000860485986099</v>
      </c>
      <c r="X556">
        <v>-1.5638459058765199</v>
      </c>
      <c r="Y556">
        <v>-1.4044518876044501</v>
      </c>
      <c r="Z556">
        <v>0.84867691020220704</v>
      </c>
      <c r="AA556">
        <v>-0.70092886045385905</v>
      </c>
      <c r="AB556">
        <v>-4.5418899975194001E-2</v>
      </c>
      <c r="AC556">
        <v>0.71996333890972197</v>
      </c>
      <c r="AD556" s="10">
        <v>1.23043186555578</v>
      </c>
      <c r="AE556" s="8">
        <v>0</v>
      </c>
      <c r="AF556">
        <v>0</v>
      </c>
      <c r="AG556">
        <v>0</v>
      </c>
      <c r="AH556">
        <v>0</v>
      </c>
      <c r="AI556">
        <v>0</v>
      </c>
      <c r="AJ556">
        <v>0</v>
      </c>
      <c r="AK556">
        <v>0</v>
      </c>
      <c r="AL556">
        <v>0</v>
      </c>
      <c r="AM556">
        <v>0</v>
      </c>
      <c r="AN556">
        <v>0</v>
      </c>
      <c r="AO556">
        <v>0</v>
      </c>
      <c r="AP556">
        <v>0</v>
      </c>
      <c r="AQ556">
        <v>0</v>
      </c>
      <c r="AR556">
        <v>0</v>
      </c>
      <c r="AS556">
        <v>0</v>
      </c>
      <c r="AT556">
        <v>0</v>
      </c>
      <c r="AU556">
        <v>0</v>
      </c>
      <c r="AV556">
        <v>1</v>
      </c>
      <c r="AW556">
        <v>0</v>
      </c>
      <c r="AX556">
        <v>0</v>
      </c>
      <c r="AY556">
        <v>1</v>
      </c>
      <c r="AZ556">
        <v>0</v>
      </c>
      <c r="BA556">
        <v>1</v>
      </c>
      <c r="BB556">
        <v>0</v>
      </c>
      <c r="BC556">
        <v>0</v>
      </c>
      <c r="BD556">
        <v>1</v>
      </c>
      <c r="BE556">
        <v>1</v>
      </c>
      <c r="BF556">
        <v>0</v>
      </c>
      <c r="BG556">
        <v>0</v>
      </c>
      <c r="BH556">
        <v>0</v>
      </c>
      <c r="BI556">
        <v>1</v>
      </c>
      <c r="BJ556">
        <v>0</v>
      </c>
      <c r="BK556">
        <v>0</v>
      </c>
      <c r="BL556">
        <v>0</v>
      </c>
      <c r="BM556">
        <v>1</v>
      </c>
      <c r="BN556">
        <v>0</v>
      </c>
      <c r="BO556">
        <v>0</v>
      </c>
      <c r="BP556">
        <v>0</v>
      </c>
      <c r="BQ556">
        <v>0</v>
      </c>
      <c r="BR556">
        <v>1</v>
      </c>
      <c r="BS556">
        <v>0</v>
      </c>
      <c r="BT556" s="10">
        <v>0</v>
      </c>
      <c r="BU556">
        <v>-4.2648743800000002</v>
      </c>
      <c r="BV556">
        <v>0.17994256</v>
      </c>
      <c r="BW556">
        <v>2.5512239999999999E-2</v>
      </c>
      <c r="BX556">
        <v>1.7140852600000001</v>
      </c>
      <c r="BY556">
        <v>1.2451467300000001</v>
      </c>
      <c r="BZ556">
        <v>4.38303536</v>
      </c>
      <c r="CA556">
        <v>1.0542348399999999</v>
      </c>
      <c r="CB556">
        <v>2.36271349</v>
      </c>
      <c r="CC556">
        <v>0</v>
      </c>
      <c r="CD556">
        <v>1.26633956</v>
      </c>
      <c r="CE556">
        <v>1.2966537600000001</v>
      </c>
      <c r="CF556">
        <v>-0.34830556000000001</v>
      </c>
      <c r="CG556">
        <v>0.60595251999999999</v>
      </c>
      <c r="CH556">
        <v>-0.27080598</v>
      </c>
      <c r="CI556">
        <v>0.69837139000000004</v>
      </c>
      <c r="CJ556">
        <v>2.3914729999999999E-2</v>
      </c>
      <c r="CK556">
        <v>-0.35324707</v>
      </c>
      <c r="CL556">
        <v>-4.8291489999999999E-2</v>
      </c>
      <c r="CM556">
        <v>0.58076517999999999</v>
      </c>
      <c r="CN556">
        <v>0.72541518999999999</v>
      </c>
      <c r="CO556">
        <v>-0.20022939000000001</v>
      </c>
      <c r="CP556">
        <v>-0.43475793000000001</v>
      </c>
      <c r="CQ556">
        <v>0.34422587999999998</v>
      </c>
      <c r="CR556">
        <v>-0.48495226000000002</v>
      </c>
      <c r="CS556">
        <v>0.18250256000000001</v>
      </c>
      <c r="CT556">
        <v>-0.16623276000000001</v>
      </c>
      <c r="CU556">
        <v>-9.4743999999999995E-2</v>
      </c>
      <c r="CV556">
        <v>-1.1689752</v>
      </c>
      <c r="CW556">
        <v>-0.52188942000000005</v>
      </c>
      <c r="CX556">
        <v>0.65815442999999996</v>
      </c>
      <c r="CY556">
        <v>9.3649330000000003E-2</v>
      </c>
      <c r="CZ556">
        <v>-0.16819777</v>
      </c>
      <c r="DA556">
        <v>-0.25450494000000001</v>
      </c>
      <c r="DB556">
        <v>0.25513289</v>
      </c>
      <c r="DC556">
        <v>2.5920289999999999E-2</v>
      </c>
      <c r="DD556">
        <v>-2.5292350000000002E-2</v>
      </c>
      <c r="DE556">
        <v>0.26950531</v>
      </c>
      <c r="DF556">
        <v>-0.26887736000000001</v>
      </c>
      <c r="DG556">
        <v>0.1029841</v>
      </c>
      <c r="DH556">
        <v>-0.10235616</v>
      </c>
      <c r="DI556">
        <v>-0.19042195000000001</v>
      </c>
      <c r="DJ556">
        <v>7.7531719999999998E-2</v>
      </c>
      <c r="DK556">
        <v>-0.19522661999999999</v>
      </c>
      <c r="DL556">
        <v>-0.13095082</v>
      </c>
      <c r="DM556">
        <v>-6.0513240000000003E-2</v>
      </c>
      <c r="DN556">
        <v>0.50020885000000004</v>
      </c>
      <c r="DO556">
        <v>0.35778246000000002</v>
      </c>
      <c r="DP556">
        <v>-0.64273818000000005</v>
      </c>
      <c r="DQ556">
        <v>0.94671483000000001</v>
      </c>
      <c r="DR556">
        <v>-0.66113116000000005</v>
      </c>
      <c r="DS556">
        <v>7.7932630000000003E-2</v>
      </c>
      <c r="DT556">
        <v>-0.79014932000000004</v>
      </c>
      <c r="DU556">
        <v>1.3610861400000001</v>
      </c>
      <c r="DV556" s="10">
        <v>-0.64824150000000003</v>
      </c>
      <c r="DW556" s="8" t="s">
        <v>2973</v>
      </c>
      <c r="DX556" t="s">
        <v>2974</v>
      </c>
      <c r="DY556" s="10" t="s">
        <v>2975</v>
      </c>
      <c r="DZ556" s="20">
        <v>35055</v>
      </c>
      <c r="EA556" s="21">
        <v>38679</v>
      </c>
      <c r="EB556" t="s">
        <v>2976</v>
      </c>
      <c r="EC556" s="22">
        <v>44654</v>
      </c>
      <c r="ED556" t="b">
        <f t="shared" si="25"/>
        <v>0</v>
      </c>
    </row>
    <row r="557" spans="1:134" x14ac:dyDescent="0.2">
      <c r="A557" s="8" t="s">
        <v>2977</v>
      </c>
      <c r="B557" s="8" t="s">
        <v>119</v>
      </c>
      <c r="C557" s="8" t="s">
        <v>245</v>
      </c>
      <c r="D557" s="2" t="s">
        <v>2978</v>
      </c>
      <c r="E557" s="4">
        <v>0.22517156360788801</v>
      </c>
      <c r="F557" s="28" t="b">
        <v>0</v>
      </c>
      <c r="G557" s="29">
        <f t="shared" si="26"/>
        <v>5.1245527966011231E-7</v>
      </c>
      <c r="H557" s="5" t="b">
        <f t="shared" si="24"/>
        <v>0</v>
      </c>
      <c r="I557" s="8">
        <v>42</v>
      </c>
      <c r="J557">
        <v>2</v>
      </c>
      <c r="K557">
        <v>15</v>
      </c>
      <c r="L557">
        <v>245</v>
      </c>
      <c r="M557">
        <v>5</v>
      </c>
      <c r="N557">
        <v>1</v>
      </c>
      <c r="O557">
        <v>5.0441151372776298</v>
      </c>
      <c r="P557">
        <v>4</v>
      </c>
      <c r="Q557">
        <v>2</v>
      </c>
      <c r="R557">
        <v>4</v>
      </c>
      <c r="S557" s="10">
        <v>66.5</v>
      </c>
      <c r="T557" s="8">
        <v>-1.0558650859609</v>
      </c>
      <c r="U557">
        <v>1.0203643463482399</v>
      </c>
      <c r="V557">
        <v>-1.5481964736195899</v>
      </c>
      <c r="W557">
        <v>-1.46104221643591</v>
      </c>
      <c r="X557">
        <v>2.70451479144465E-2</v>
      </c>
      <c r="Y557">
        <v>-1.4044518876044501</v>
      </c>
      <c r="Z557">
        <v>-1.5632732560507301</v>
      </c>
      <c r="AA557">
        <v>0.71867389489572897</v>
      </c>
      <c r="AB557">
        <v>-0.772121299578298</v>
      </c>
      <c r="AC557">
        <v>0.71996333890972197</v>
      </c>
      <c r="AD557" s="10">
        <v>-1.7687795208932</v>
      </c>
      <c r="AE557" s="8">
        <v>0</v>
      </c>
      <c r="AF557">
        <v>0</v>
      </c>
      <c r="AG557">
        <v>0</v>
      </c>
      <c r="AH557">
        <v>0</v>
      </c>
      <c r="AI557">
        <v>1</v>
      </c>
      <c r="AJ557">
        <v>0</v>
      </c>
      <c r="AK557">
        <v>0</v>
      </c>
      <c r="AL557">
        <v>0</v>
      </c>
      <c r="AM557">
        <v>0</v>
      </c>
      <c r="AN557">
        <v>0</v>
      </c>
      <c r="AO557">
        <v>0</v>
      </c>
      <c r="AP557">
        <v>0</v>
      </c>
      <c r="AQ557">
        <v>0</v>
      </c>
      <c r="AR557">
        <v>0</v>
      </c>
      <c r="AS557">
        <v>0</v>
      </c>
      <c r="AT557">
        <v>0</v>
      </c>
      <c r="AU557">
        <v>0</v>
      </c>
      <c r="AV557">
        <v>0</v>
      </c>
      <c r="AW557">
        <v>0</v>
      </c>
      <c r="AX557">
        <v>0</v>
      </c>
      <c r="AY557">
        <v>0</v>
      </c>
      <c r="AZ557">
        <v>1</v>
      </c>
      <c r="BA557">
        <v>0</v>
      </c>
      <c r="BB557">
        <v>1</v>
      </c>
      <c r="BC557">
        <v>0</v>
      </c>
      <c r="BD557">
        <v>1</v>
      </c>
      <c r="BE557">
        <v>1</v>
      </c>
      <c r="BF557">
        <v>0</v>
      </c>
      <c r="BG557">
        <v>0</v>
      </c>
      <c r="BH557">
        <v>0</v>
      </c>
      <c r="BI557">
        <v>0</v>
      </c>
      <c r="BJ557">
        <v>0</v>
      </c>
      <c r="BK557">
        <v>0</v>
      </c>
      <c r="BL557">
        <v>1</v>
      </c>
      <c r="BM557">
        <v>0</v>
      </c>
      <c r="BN557">
        <v>0</v>
      </c>
      <c r="BO557">
        <v>0</v>
      </c>
      <c r="BP557">
        <v>1</v>
      </c>
      <c r="BQ557">
        <v>0</v>
      </c>
      <c r="BR557">
        <v>0</v>
      </c>
      <c r="BS557">
        <v>0</v>
      </c>
      <c r="BT557" s="10">
        <v>1</v>
      </c>
      <c r="BU557">
        <v>-4.2648743800000002</v>
      </c>
      <c r="BV557">
        <v>0.17994256</v>
      </c>
      <c r="BW557">
        <v>2.5512239999999999E-2</v>
      </c>
      <c r="BX557">
        <v>1.7140852600000001</v>
      </c>
      <c r="BY557">
        <v>1.2451467300000001</v>
      </c>
      <c r="BZ557">
        <v>4.38303536</v>
      </c>
      <c r="CA557">
        <v>1.0542348399999999</v>
      </c>
      <c r="CB557">
        <v>2.36271349</v>
      </c>
      <c r="CC557">
        <v>0</v>
      </c>
      <c r="CD557">
        <v>1.26633956</v>
      </c>
      <c r="CE557">
        <v>1.2966537600000001</v>
      </c>
      <c r="CF557">
        <v>-0.34830556000000001</v>
      </c>
      <c r="CG557">
        <v>0.60595251999999999</v>
      </c>
      <c r="CH557">
        <v>-0.27080598</v>
      </c>
      <c r="CI557">
        <v>0.69837139000000004</v>
      </c>
      <c r="CJ557">
        <v>2.3914729999999999E-2</v>
      </c>
      <c r="CK557">
        <v>-0.35324707</v>
      </c>
      <c r="CL557">
        <v>-4.8291489999999999E-2</v>
      </c>
      <c r="CM557">
        <v>0.58076517999999999</v>
      </c>
      <c r="CN557">
        <v>0.72541518999999999</v>
      </c>
      <c r="CO557">
        <v>-0.20022939000000001</v>
      </c>
      <c r="CP557">
        <v>-0.43475793000000001</v>
      </c>
      <c r="CQ557">
        <v>0.34422587999999998</v>
      </c>
      <c r="CR557">
        <v>-0.48495226000000002</v>
      </c>
      <c r="CS557">
        <v>0.18250256000000001</v>
      </c>
      <c r="CT557">
        <v>-0.16623276000000001</v>
      </c>
      <c r="CU557">
        <v>-9.4743999999999995E-2</v>
      </c>
      <c r="CV557">
        <v>-1.1689752</v>
      </c>
      <c r="CW557">
        <v>-0.52188942000000005</v>
      </c>
      <c r="CX557">
        <v>0.65815442999999996</v>
      </c>
      <c r="CY557">
        <v>9.3649330000000003E-2</v>
      </c>
      <c r="CZ557">
        <v>-0.16819777</v>
      </c>
      <c r="DA557">
        <v>-0.25450494000000001</v>
      </c>
      <c r="DB557">
        <v>0.25513289</v>
      </c>
      <c r="DC557">
        <v>2.5920289999999999E-2</v>
      </c>
      <c r="DD557">
        <v>-2.5292350000000002E-2</v>
      </c>
      <c r="DE557">
        <v>0.26950531</v>
      </c>
      <c r="DF557">
        <v>-0.26887736000000001</v>
      </c>
      <c r="DG557">
        <v>0.1029841</v>
      </c>
      <c r="DH557">
        <v>-0.10235616</v>
      </c>
      <c r="DI557">
        <v>-0.19042195000000001</v>
      </c>
      <c r="DJ557">
        <v>7.7531719999999998E-2</v>
      </c>
      <c r="DK557">
        <v>-0.19522661999999999</v>
      </c>
      <c r="DL557">
        <v>-0.13095082</v>
      </c>
      <c r="DM557">
        <v>-6.0513240000000003E-2</v>
      </c>
      <c r="DN557">
        <v>0.50020885000000004</v>
      </c>
      <c r="DO557">
        <v>0.35778246000000002</v>
      </c>
      <c r="DP557">
        <v>-0.64273818000000005</v>
      </c>
      <c r="DQ557">
        <v>0.94671483000000001</v>
      </c>
      <c r="DR557">
        <v>-0.66113116000000005</v>
      </c>
      <c r="DS557">
        <v>7.7932630000000003E-2</v>
      </c>
      <c r="DT557">
        <v>-0.79014932000000004</v>
      </c>
      <c r="DU557">
        <v>1.3610861400000001</v>
      </c>
      <c r="DV557" s="10">
        <v>-0.64824150000000003</v>
      </c>
      <c r="DW557" s="8" t="s">
        <v>2979</v>
      </c>
      <c r="DX557" t="s">
        <v>2980</v>
      </c>
      <c r="DY557" s="10" t="s">
        <v>669</v>
      </c>
      <c r="DZ557" s="20">
        <v>37415</v>
      </c>
      <c r="EA557" s="21">
        <v>38207</v>
      </c>
      <c r="EB557" t="s">
        <v>2981</v>
      </c>
      <c r="EC557" s="22">
        <v>44072</v>
      </c>
      <c r="ED557" t="b">
        <f t="shared" si="25"/>
        <v>1</v>
      </c>
    </row>
    <row r="558" spans="1:134" x14ac:dyDescent="0.2">
      <c r="A558" s="8" t="s">
        <v>2982</v>
      </c>
      <c r="B558" s="8" t="s">
        <v>127</v>
      </c>
      <c r="C558" s="8" t="s">
        <v>195</v>
      </c>
      <c r="D558" s="2" t="s">
        <v>2983</v>
      </c>
      <c r="E558" s="4">
        <v>0.589156055554373</v>
      </c>
      <c r="F558" s="28" t="b">
        <v>0</v>
      </c>
      <c r="G558" s="29">
        <f t="shared" si="26"/>
        <v>1.7501626792089272E-3</v>
      </c>
      <c r="H558" s="5" t="b">
        <f t="shared" si="24"/>
        <v>0</v>
      </c>
      <c r="I558" s="8">
        <v>45</v>
      </c>
      <c r="J558">
        <v>3</v>
      </c>
      <c r="K558">
        <v>34</v>
      </c>
      <c r="L558">
        <v>942</v>
      </c>
      <c r="M558">
        <v>3</v>
      </c>
      <c r="N558">
        <v>5</v>
      </c>
      <c r="O558">
        <v>8.9280277771866299</v>
      </c>
      <c r="P558">
        <v>2</v>
      </c>
      <c r="Q558">
        <v>5</v>
      </c>
      <c r="R558">
        <v>3</v>
      </c>
      <c r="S558" s="10">
        <v>69.599999999999994</v>
      </c>
      <c r="T558" s="8">
        <v>-0.77405056123824101</v>
      </c>
      <c r="U558">
        <v>2.03313292833161</v>
      </c>
      <c r="V558">
        <v>0.90669465918009495</v>
      </c>
      <c r="W558">
        <v>-0.64851340273467395</v>
      </c>
      <c r="X558">
        <v>-0.60931127360194304</v>
      </c>
      <c r="Y558">
        <v>1.38181348148064</v>
      </c>
      <c r="Z558">
        <v>-1.42962512105053</v>
      </c>
      <c r="AA558">
        <v>-0.70092886045385905</v>
      </c>
      <c r="AB558">
        <v>1.4079858992310099</v>
      </c>
      <c r="AC558">
        <v>1.7560081436822399E-2</v>
      </c>
      <c r="AD558" s="10">
        <v>-1.09989065053408</v>
      </c>
      <c r="AE558" s="8">
        <v>0</v>
      </c>
      <c r="AF558">
        <v>0</v>
      </c>
      <c r="AG558">
        <v>0</v>
      </c>
      <c r="AH558">
        <v>1</v>
      </c>
      <c r="AI558">
        <v>0</v>
      </c>
      <c r="AJ558">
        <v>0</v>
      </c>
      <c r="AK558">
        <v>0</v>
      </c>
      <c r="AL558">
        <v>0</v>
      </c>
      <c r="AM558">
        <v>0</v>
      </c>
      <c r="AN558">
        <v>0</v>
      </c>
      <c r="AO558">
        <v>0</v>
      </c>
      <c r="AP558">
        <v>0</v>
      </c>
      <c r="AQ558">
        <v>0</v>
      </c>
      <c r="AR558">
        <v>0</v>
      </c>
      <c r="AS558">
        <v>0</v>
      </c>
      <c r="AT558">
        <v>0</v>
      </c>
      <c r="AU558">
        <v>0</v>
      </c>
      <c r="AV558">
        <v>0</v>
      </c>
      <c r="AW558">
        <v>0</v>
      </c>
      <c r="AX558">
        <v>0</v>
      </c>
      <c r="AY558">
        <v>1</v>
      </c>
      <c r="AZ558">
        <v>0</v>
      </c>
      <c r="BA558">
        <v>1</v>
      </c>
      <c r="BB558">
        <v>0</v>
      </c>
      <c r="BC558">
        <v>1</v>
      </c>
      <c r="BD558">
        <v>0</v>
      </c>
      <c r="BE558">
        <v>1</v>
      </c>
      <c r="BF558">
        <v>0</v>
      </c>
      <c r="BG558">
        <v>0</v>
      </c>
      <c r="BH558">
        <v>1</v>
      </c>
      <c r="BI558">
        <v>0</v>
      </c>
      <c r="BJ558">
        <v>0</v>
      </c>
      <c r="BK558">
        <v>0</v>
      </c>
      <c r="BL558">
        <v>0</v>
      </c>
      <c r="BM558">
        <v>0</v>
      </c>
      <c r="BN558">
        <v>0</v>
      </c>
      <c r="BO558">
        <v>0</v>
      </c>
      <c r="BP558">
        <v>1</v>
      </c>
      <c r="BQ558">
        <v>1</v>
      </c>
      <c r="BR558">
        <v>0</v>
      </c>
      <c r="BS558">
        <v>0</v>
      </c>
      <c r="BT558" s="10">
        <v>0</v>
      </c>
      <c r="BU558">
        <v>-4.2648743800000002</v>
      </c>
      <c r="BV558">
        <v>0.17994256</v>
      </c>
      <c r="BW558">
        <v>2.5512239999999999E-2</v>
      </c>
      <c r="BX558">
        <v>1.7140852600000001</v>
      </c>
      <c r="BY558">
        <v>1.2451467300000001</v>
      </c>
      <c r="BZ558">
        <v>4.38303536</v>
      </c>
      <c r="CA558">
        <v>1.0542348399999999</v>
      </c>
      <c r="CB558">
        <v>2.36271349</v>
      </c>
      <c r="CC558">
        <v>0</v>
      </c>
      <c r="CD558">
        <v>1.26633956</v>
      </c>
      <c r="CE558">
        <v>1.2966537600000001</v>
      </c>
      <c r="CF558">
        <v>-0.34830556000000001</v>
      </c>
      <c r="CG558">
        <v>0.60595251999999999</v>
      </c>
      <c r="CH558">
        <v>-0.27080598</v>
      </c>
      <c r="CI558">
        <v>0.69837139000000004</v>
      </c>
      <c r="CJ558">
        <v>2.3914729999999999E-2</v>
      </c>
      <c r="CK558">
        <v>-0.35324707</v>
      </c>
      <c r="CL558">
        <v>-4.8291489999999999E-2</v>
      </c>
      <c r="CM558">
        <v>0.58076517999999999</v>
      </c>
      <c r="CN558">
        <v>0.72541518999999999</v>
      </c>
      <c r="CO558">
        <v>-0.20022939000000001</v>
      </c>
      <c r="CP558">
        <v>-0.43475793000000001</v>
      </c>
      <c r="CQ558">
        <v>0.34422587999999998</v>
      </c>
      <c r="CR558">
        <v>-0.48495226000000002</v>
      </c>
      <c r="CS558">
        <v>0.18250256000000001</v>
      </c>
      <c r="CT558">
        <v>-0.16623276000000001</v>
      </c>
      <c r="CU558">
        <v>-9.4743999999999995E-2</v>
      </c>
      <c r="CV558">
        <v>-1.1689752</v>
      </c>
      <c r="CW558">
        <v>-0.52188942000000005</v>
      </c>
      <c r="CX558">
        <v>0.65815442999999996</v>
      </c>
      <c r="CY558">
        <v>9.3649330000000003E-2</v>
      </c>
      <c r="CZ558">
        <v>-0.16819777</v>
      </c>
      <c r="DA558">
        <v>-0.25450494000000001</v>
      </c>
      <c r="DB558">
        <v>0.25513289</v>
      </c>
      <c r="DC558">
        <v>2.5920289999999999E-2</v>
      </c>
      <c r="DD558">
        <v>-2.5292350000000002E-2</v>
      </c>
      <c r="DE558">
        <v>0.26950531</v>
      </c>
      <c r="DF558">
        <v>-0.26887736000000001</v>
      </c>
      <c r="DG558">
        <v>0.1029841</v>
      </c>
      <c r="DH558">
        <v>-0.10235616</v>
      </c>
      <c r="DI558">
        <v>-0.19042195000000001</v>
      </c>
      <c r="DJ558">
        <v>7.7531719999999998E-2</v>
      </c>
      <c r="DK558">
        <v>-0.19522661999999999</v>
      </c>
      <c r="DL558">
        <v>-0.13095082</v>
      </c>
      <c r="DM558">
        <v>-6.0513240000000003E-2</v>
      </c>
      <c r="DN558">
        <v>0.50020885000000004</v>
      </c>
      <c r="DO558">
        <v>0.35778246000000002</v>
      </c>
      <c r="DP558">
        <v>-0.64273818000000005</v>
      </c>
      <c r="DQ558">
        <v>0.94671483000000001</v>
      </c>
      <c r="DR558">
        <v>-0.66113116000000005</v>
      </c>
      <c r="DS558">
        <v>7.7932630000000003E-2</v>
      </c>
      <c r="DT558">
        <v>-0.79014932000000004</v>
      </c>
      <c r="DU558">
        <v>1.3610861400000001</v>
      </c>
      <c r="DV558" s="10">
        <v>-0.64824150000000003</v>
      </c>
      <c r="DW558" s="8" t="s">
        <v>2984</v>
      </c>
      <c r="DX558" t="s">
        <v>2985</v>
      </c>
      <c r="DY558" s="10" t="s">
        <v>436</v>
      </c>
      <c r="DZ558" s="20">
        <v>34626</v>
      </c>
      <c r="EA558" s="21">
        <v>37445</v>
      </c>
      <c r="EB558" t="s">
        <v>2986</v>
      </c>
      <c r="EC558" s="22">
        <v>44833</v>
      </c>
      <c r="ED558" t="b">
        <f t="shared" si="25"/>
        <v>1</v>
      </c>
    </row>
    <row r="559" spans="1:134" x14ac:dyDescent="0.2">
      <c r="A559" s="8" t="s">
        <v>2987</v>
      </c>
      <c r="B559" s="8" t="s">
        <v>119</v>
      </c>
      <c r="C559" s="8" t="s">
        <v>209</v>
      </c>
      <c r="D559" s="2" t="s">
        <v>2988</v>
      </c>
      <c r="E559" s="4">
        <v>0.44017689965766399</v>
      </c>
      <c r="F559" s="28" t="b">
        <v>0</v>
      </c>
      <c r="G559" s="29">
        <f t="shared" si="26"/>
        <v>3.6303000705521588E-2</v>
      </c>
      <c r="H559" s="5" t="b">
        <f t="shared" si="24"/>
        <v>0</v>
      </c>
      <c r="I559" s="8">
        <v>37</v>
      </c>
      <c r="J559">
        <v>0</v>
      </c>
      <c r="K559">
        <v>34</v>
      </c>
      <c r="L559">
        <v>1599</v>
      </c>
      <c r="M559">
        <v>7</v>
      </c>
      <c r="N559">
        <v>2</v>
      </c>
      <c r="O559">
        <v>10.0884498288322</v>
      </c>
      <c r="P559">
        <v>5</v>
      </c>
      <c r="Q559">
        <v>2</v>
      </c>
      <c r="R559">
        <v>4</v>
      </c>
      <c r="S559" s="10">
        <v>68.900000000000006</v>
      </c>
      <c r="T559" s="8">
        <v>-1.5255559604986699</v>
      </c>
      <c r="U559">
        <v>-1.00517281761849</v>
      </c>
      <c r="V559">
        <v>0.90669465918009495</v>
      </c>
      <c r="W559">
        <v>0.117385349922017</v>
      </c>
      <c r="X559">
        <v>0.66340156943083595</v>
      </c>
      <c r="Y559">
        <v>-0.70788554533318204</v>
      </c>
      <c r="Z559">
        <v>-1.38969419123972</v>
      </c>
      <c r="AA559">
        <v>1.4284752725705201</v>
      </c>
      <c r="AB559">
        <v>-0.772121299578298</v>
      </c>
      <c r="AC559">
        <v>0.71996333890972197</v>
      </c>
      <c r="AD559" s="10">
        <v>-1.25093007287323</v>
      </c>
      <c r="AE559" s="8">
        <v>0</v>
      </c>
      <c r="AF559">
        <v>0</v>
      </c>
      <c r="AG559">
        <v>0</v>
      </c>
      <c r="AH559">
        <v>0</v>
      </c>
      <c r="AI559">
        <v>0</v>
      </c>
      <c r="AJ559">
        <v>0</v>
      </c>
      <c r="AK559">
        <v>0</v>
      </c>
      <c r="AL559">
        <v>0</v>
      </c>
      <c r="AM559">
        <v>0</v>
      </c>
      <c r="AN559">
        <v>0</v>
      </c>
      <c r="AO559">
        <v>0</v>
      </c>
      <c r="AP559">
        <v>0</v>
      </c>
      <c r="AQ559">
        <v>0</v>
      </c>
      <c r="AR559">
        <v>0</v>
      </c>
      <c r="AS559">
        <v>0</v>
      </c>
      <c r="AT559">
        <v>0</v>
      </c>
      <c r="AU559">
        <v>0</v>
      </c>
      <c r="AV559">
        <v>1</v>
      </c>
      <c r="AW559">
        <v>0</v>
      </c>
      <c r="AX559">
        <v>0</v>
      </c>
      <c r="AY559">
        <v>1</v>
      </c>
      <c r="AZ559">
        <v>0</v>
      </c>
      <c r="BA559">
        <v>1</v>
      </c>
      <c r="BB559">
        <v>0</v>
      </c>
      <c r="BC559">
        <v>1</v>
      </c>
      <c r="BD559">
        <v>0</v>
      </c>
      <c r="BE559">
        <v>1</v>
      </c>
      <c r="BF559">
        <v>0</v>
      </c>
      <c r="BG559">
        <v>0</v>
      </c>
      <c r="BH559">
        <v>0</v>
      </c>
      <c r="BI559">
        <v>1</v>
      </c>
      <c r="BJ559">
        <v>0</v>
      </c>
      <c r="BK559">
        <v>0</v>
      </c>
      <c r="BL559">
        <v>0</v>
      </c>
      <c r="BM559">
        <v>1</v>
      </c>
      <c r="BN559">
        <v>0</v>
      </c>
      <c r="BO559">
        <v>0</v>
      </c>
      <c r="BP559">
        <v>0</v>
      </c>
      <c r="BQ559">
        <v>0</v>
      </c>
      <c r="BR559">
        <v>0</v>
      </c>
      <c r="BS559">
        <v>0</v>
      </c>
      <c r="BT559" s="10">
        <v>1</v>
      </c>
      <c r="BU559">
        <v>-4.2648743800000002</v>
      </c>
      <c r="BV559">
        <v>0.17994256</v>
      </c>
      <c r="BW559">
        <v>2.5512239999999999E-2</v>
      </c>
      <c r="BX559">
        <v>1.7140852600000001</v>
      </c>
      <c r="BY559">
        <v>1.2451467300000001</v>
      </c>
      <c r="BZ559">
        <v>4.38303536</v>
      </c>
      <c r="CA559">
        <v>1.0542348399999999</v>
      </c>
      <c r="CB559">
        <v>2.36271349</v>
      </c>
      <c r="CC559">
        <v>0</v>
      </c>
      <c r="CD559">
        <v>1.26633956</v>
      </c>
      <c r="CE559">
        <v>1.2966537600000001</v>
      </c>
      <c r="CF559">
        <v>-0.34830556000000001</v>
      </c>
      <c r="CG559">
        <v>0.60595251999999999</v>
      </c>
      <c r="CH559">
        <v>-0.27080598</v>
      </c>
      <c r="CI559">
        <v>0.69837139000000004</v>
      </c>
      <c r="CJ559">
        <v>2.3914729999999999E-2</v>
      </c>
      <c r="CK559">
        <v>-0.35324707</v>
      </c>
      <c r="CL559">
        <v>-4.8291489999999999E-2</v>
      </c>
      <c r="CM559">
        <v>0.58076517999999999</v>
      </c>
      <c r="CN559">
        <v>0.72541518999999999</v>
      </c>
      <c r="CO559">
        <v>-0.20022939000000001</v>
      </c>
      <c r="CP559">
        <v>-0.43475793000000001</v>
      </c>
      <c r="CQ559">
        <v>0.34422587999999998</v>
      </c>
      <c r="CR559">
        <v>-0.48495226000000002</v>
      </c>
      <c r="CS559">
        <v>0.18250256000000001</v>
      </c>
      <c r="CT559">
        <v>-0.16623276000000001</v>
      </c>
      <c r="CU559">
        <v>-9.4743999999999995E-2</v>
      </c>
      <c r="CV559">
        <v>-1.1689752</v>
      </c>
      <c r="CW559">
        <v>-0.52188942000000005</v>
      </c>
      <c r="CX559">
        <v>0.65815442999999996</v>
      </c>
      <c r="CY559">
        <v>9.3649330000000003E-2</v>
      </c>
      <c r="CZ559">
        <v>-0.16819777</v>
      </c>
      <c r="DA559">
        <v>-0.25450494000000001</v>
      </c>
      <c r="DB559">
        <v>0.25513289</v>
      </c>
      <c r="DC559">
        <v>2.5920289999999999E-2</v>
      </c>
      <c r="DD559">
        <v>-2.5292350000000002E-2</v>
      </c>
      <c r="DE559">
        <v>0.26950531</v>
      </c>
      <c r="DF559">
        <v>-0.26887736000000001</v>
      </c>
      <c r="DG559">
        <v>0.1029841</v>
      </c>
      <c r="DH559">
        <v>-0.10235616</v>
      </c>
      <c r="DI559">
        <v>-0.19042195000000001</v>
      </c>
      <c r="DJ559">
        <v>7.7531719999999998E-2</v>
      </c>
      <c r="DK559">
        <v>-0.19522661999999999</v>
      </c>
      <c r="DL559">
        <v>-0.13095082</v>
      </c>
      <c r="DM559">
        <v>-6.0513240000000003E-2</v>
      </c>
      <c r="DN559">
        <v>0.50020885000000004</v>
      </c>
      <c r="DO559">
        <v>0.35778246000000002</v>
      </c>
      <c r="DP559">
        <v>-0.64273818000000005</v>
      </c>
      <c r="DQ559">
        <v>0.94671483000000001</v>
      </c>
      <c r="DR559">
        <v>-0.66113116000000005</v>
      </c>
      <c r="DS559">
        <v>7.7932630000000003E-2</v>
      </c>
      <c r="DT559">
        <v>-0.79014932000000004</v>
      </c>
      <c r="DU559">
        <v>1.3610861400000001</v>
      </c>
      <c r="DV559" s="10">
        <v>-0.64824150000000003</v>
      </c>
      <c r="DW559" s="8" t="s">
        <v>2989</v>
      </c>
      <c r="DX559" t="s">
        <v>2990</v>
      </c>
      <c r="DY559" s="10" t="s">
        <v>367</v>
      </c>
      <c r="DZ559" s="20">
        <v>36133</v>
      </c>
      <c r="EA559" s="21">
        <v>39922</v>
      </c>
      <c r="EB559" t="s">
        <v>2991</v>
      </c>
      <c r="EC559" s="22">
        <v>45374</v>
      </c>
      <c r="ED559" t="b">
        <f t="shared" si="25"/>
        <v>1</v>
      </c>
    </row>
    <row r="560" spans="1:134" x14ac:dyDescent="0.2">
      <c r="A560" s="8" t="s">
        <v>2992</v>
      </c>
      <c r="B560" s="8" t="s">
        <v>127</v>
      </c>
      <c r="C560" s="8" t="s">
        <v>147</v>
      </c>
      <c r="D560" s="2" t="s">
        <v>2993</v>
      </c>
      <c r="E560" s="4">
        <v>0.66032289739327699</v>
      </c>
      <c r="F560" s="28" t="b">
        <v>1</v>
      </c>
      <c r="G560" s="29">
        <f t="shared" si="26"/>
        <v>3.8817702177737523E-3</v>
      </c>
      <c r="H560" s="5" t="b">
        <f t="shared" si="24"/>
        <v>0</v>
      </c>
      <c r="I560" s="8">
        <v>51</v>
      </c>
      <c r="J560">
        <v>0</v>
      </c>
      <c r="K560">
        <v>28</v>
      </c>
      <c r="L560">
        <v>1040</v>
      </c>
      <c r="M560">
        <v>2</v>
      </c>
      <c r="N560">
        <v>2</v>
      </c>
      <c r="O560">
        <v>90.1614486966388</v>
      </c>
      <c r="P560">
        <v>3</v>
      </c>
      <c r="Q560">
        <v>2</v>
      </c>
      <c r="R560">
        <v>3</v>
      </c>
      <c r="S560" s="10">
        <v>69.8</v>
      </c>
      <c r="T560" s="8">
        <v>-0.21042151179292001</v>
      </c>
      <c r="U560">
        <v>-1.00517281761849</v>
      </c>
      <c r="V560">
        <v>0.13146588040124599</v>
      </c>
      <c r="W560">
        <v>-0.53426975317553305</v>
      </c>
      <c r="X560">
        <v>-0.92748948436013701</v>
      </c>
      <c r="Y560">
        <v>-0.70788554533318204</v>
      </c>
      <c r="Z560">
        <v>1.36567338644239</v>
      </c>
      <c r="AA560">
        <v>8.8725172209350497E-3</v>
      </c>
      <c r="AB560">
        <v>-0.772121299578298</v>
      </c>
      <c r="AC560">
        <v>1.7560081436822399E-2</v>
      </c>
      <c r="AD560" s="10">
        <v>-1.0567365298657501</v>
      </c>
      <c r="AE560" s="8">
        <v>0</v>
      </c>
      <c r="AF560">
        <v>0</v>
      </c>
      <c r="AG560">
        <v>0</v>
      </c>
      <c r="AH560">
        <v>0</v>
      </c>
      <c r="AI560">
        <v>0</v>
      </c>
      <c r="AJ560">
        <v>0</v>
      </c>
      <c r="AK560">
        <v>0</v>
      </c>
      <c r="AL560">
        <v>1</v>
      </c>
      <c r="AM560">
        <v>0</v>
      </c>
      <c r="AN560">
        <v>0</v>
      </c>
      <c r="AO560">
        <v>0</v>
      </c>
      <c r="AP560">
        <v>0</v>
      </c>
      <c r="AQ560">
        <v>0</v>
      </c>
      <c r="AR560">
        <v>0</v>
      </c>
      <c r="AS560">
        <v>0</v>
      </c>
      <c r="AT560">
        <v>0</v>
      </c>
      <c r="AU560">
        <v>0</v>
      </c>
      <c r="AV560">
        <v>0</v>
      </c>
      <c r="AW560">
        <v>0</v>
      </c>
      <c r="AX560">
        <v>0</v>
      </c>
      <c r="AY560">
        <v>1</v>
      </c>
      <c r="AZ560">
        <v>0</v>
      </c>
      <c r="BA560">
        <v>1</v>
      </c>
      <c r="BB560">
        <v>0</v>
      </c>
      <c r="BC560">
        <v>1</v>
      </c>
      <c r="BD560">
        <v>0</v>
      </c>
      <c r="BE560">
        <v>1</v>
      </c>
      <c r="BF560">
        <v>0</v>
      </c>
      <c r="BG560">
        <v>0</v>
      </c>
      <c r="BH560">
        <v>0</v>
      </c>
      <c r="BI560">
        <v>1</v>
      </c>
      <c r="BJ560">
        <v>0</v>
      </c>
      <c r="BK560">
        <v>0</v>
      </c>
      <c r="BL560">
        <v>0</v>
      </c>
      <c r="BM560">
        <v>0</v>
      </c>
      <c r="BN560">
        <v>1</v>
      </c>
      <c r="BO560">
        <v>0</v>
      </c>
      <c r="BP560">
        <v>0</v>
      </c>
      <c r="BQ560">
        <v>0</v>
      </c>
      <c r="BR560">
        <v>0</v>
      </c>
      <c r="BS560">
        <v>1</v>
      </c>
      <c r="BT560" s="10">
        <v>0</v>
      </c>
      <c r="BU560">
        <v>-4.2648743800000002</v>
      </c>
      <c r="BV560">
        <v>0.17994256</v>
      </c>
      <c r="BW560">
        <v>2.5512239999999999E-2</v>
      </c>
      <c r="BX560">
        <v>1.7140852600000001</v>
      </c>
      <c r="BY560">
        <v>1.2451467300000001</v>
      </c>
      <c r="BZ560">
        <v>4.38303536</v>
      </c>
      <c r="CA560">
        <v>1.0542348399999999</v>
      </c>
      <c r="CB560">
        <v>2.36271349</v>
      </c>
      <c r="CC560">
        <v>0</v>
      </c>
      <c r="CD560">
        <v>1.26633956</v>
      </c>
      <c r="CE560">
        <v>1.2966537600000001</v>
      </c>
      <c r="CF560">
        <v>-0.34830556000000001</v>
      </c>
      <c r="CG560">
        <v>0.60595251999999999</v>
      </c>
      <c r="CH560">
        <v>-0.27080598</v>
      </c>
      <c r="CI560">
        <v>0.69837139000000004</v>
      </c>
      <c r="CJ560">
        <v>2.3914729999999999E-2</v>
      </c>
      <c r="CK560">
        <v>-0.35324707</v>
      </c>
      <c r="CL560">
        <v>-4.8291489999999999E-2</v>
      </c>
      <c r="CM560">
        <v>0.58076517999999999</v>
      </c>
      <c r="CN560">
        <v>0.72541518999999999</v>
      </c>
      <c r="CO560">
        <v>-0.20022939000000001</v>
      </c>
      <c r="CP560">
        <v>-0.43475793000000001</v>
      </c>
      <c r="CQ560">
        <v>0.34422587999999998</v>
      </c>
      <c r="CR560">
        <v>-0.48495226000000002</v>
      </c>
      <c r="CS560">
        <v>0.18250256000000001</v>
      </c>
      <c r="CT560">
        <v>-0.16623276000000001</v>
      </c>
      <c r="CU560">
        <v>-9.4743999999999995E-2</v>
      </c>
      <c r="CV560">
        <v>-1.1689752</v>
      </c>
      <c r="CW560">
        <v>-0.52188942000000005</v>
      </c>
      <c r="CX560">
        <v>0.65815442999999996</v>
      </c>
      <c r="CY560">
        <v>9.3649330000000003E-2</v>
      </c>
      <c r="CZ560">
        <v>-0.16819777</v>
      </c>
      <c r="DA560">
        <v>-0.25450494000000001</v>
      </c>
      <c r="DB560">
        <v>0.25513289</v>
      </c>
      <c r="DC560">
        <v>2.5920289999999999E-2</v>
      </c>
      <c r="DD560">
        <v>-2.5292350000000002E-2</v>
      </c>
      <c r="DE560">
        <v>0.26950531</v>
      </c>
      <c r="DF560">
        <v>-0.26887736000000001</v>
      </c>
      <c r="DG560">
        <v>0.1029841</v>
      </c>
      <c r="DH560">
        <v>-0.10235616</v>
      </c>
      <c r="DI560">
        <v>-0.19042195000000001</v>
      </c>
      <c r="DJ560">
        <v>7.7531719999999998E-2</v>
      </c>
      <c r="DK560">
        <v>-0.19522661999999999</v>
      </c>
      <c r="DL560">
        <v>-0.13095082</v>
      </c>
      <c r="DM560">
        <v>-6.0513240000000003E-2</v>
      </c>
      <c r="DN560">
        <v>0.50020885000000004</v>
      </c>
      <c r="DO560">
        <v>0.35778246000000002</v>
      </c>
      <c r="DP560">
        <v>-0.64273818000000005</v>
      </c>
      <c r="DQ560">
        <v>0.94671483000000001</v>
      </c>
      <c r="DR560">
        <v>-0.66113116000000005</v>
      </c>
      <c r="DS560">
        <v>7.7932630000000003E-2</v>
      </c>
      <c r="DT560">
        <v>-0.79014932000000004</v>
      </c>
      <c r="DU560">
        <v>1.3610861400000001</v>
      </c>
      <c r="DV560" s="10">
        <v>-0.64824150000000003</v>
      </c>
      <c r="DW560" s="8" t="s">
        <v>2994</v>
      </c>
      <c r="DX560" t="s">
        <v>2995</v>
      </c>
      <c r="DY560" s="10" t="s">
        <v>1768</v>
      </c>
      <c r="DZ560" s="20">
        <v>36885</v>
      </c>
      <c r="EA560" s="21">
        <v>38237</v>
      </c>
      <c r="EB560" t="s">
        <v>2114</v>
      </c>
      <c r="EC560" s="22">
        <v>44149</v>
      </c>
      <c r="ED560" t="b">
        <f t="shared" si="25"/>
        <v>0</v>
      </c>
    </row>
    <row r="561" spans="1:134" x14ac:dyDescent="0.2">
      <c r="A561" s="8" t="s">
        <v>2996</v>
      </c>
      <c r="B561" s="8" t="s">
        <v>127</v>
      </c>
      <c r="C561" s="8" t="s">
        <v>147</v>
      </c>
      <c r="D561" s="2" t="s">
        <v>2997</v>
      </c>
      <c r="E561" s="4">
        <v>0.57599404894656803</v>
      </c>
      <c r="F561" s="28" t="b">
        <v>0</v>
      </c>
      <c r="G561" s="29">
        <f t="shared" si="26"/>
        <v>1.8487236449755525E-5</v>
      </c>
      <c r="H561" s="5" t="b">
        <f t="shared" si="24"/>
        <v>0</v>
      </c>
      <c r="I561" s="8">
        <v>64</v>
      </c>
      <c r="J561">
        <v>1</v>
      </c>
      <c r="K561">
        <v>19</v>
      </c>
      <c r="L561">
        <v>2675</v>
      </c>
      <c r="M561">
        <v>1</v>
      </c>
      <c r="N561">
        <v>4</v>
      </c>
      <c r="O561">
        <v>83.830357806617698</v>
      </c>
      <c r="P561">
        <v>2</v>
      </c>
      <c r="Q561">
        <v>1</v>
      </c>
      <c r="R561">
        <v>1</v>
      </c>
      <c r="S561" s="10">
        <v>65.400000000000006</v>
      </c>
      <c r="T561" s="8">
        <v>1.0107747620052701</v>
      </c>
      <c r="U561">
        <v>7.5957643648752104E-3</v>
      </c>
      <c r="V561">
        <v>-1.03137728776702</v>
      </c>
      <c r="W561">
        <v>1.37173399202034</v>
      </c>
      <c r="X561">
        <v>-1.2456676951183301</v>
      </c>
      <c r="Y561">
        <v>0.68524713920936597</v>
      </c>
      <c r="Z561">
        <v>1.1478161459695799</v>
      </c>
      <c r="AA561">
        <v>-0.70092886045385905</v>
      </c>
      <c r="AB561">
        <v>-1.4988236991813999</v>
      </c>
      <c r="AC561">
        <v>-1.38724643350897</v>
      </c>
      <c r="AD561" s="10">
        <v>-2.0061271845690198</v>
      </c>
      <c r="AE561" s="8">
        <v>0</v>
      </c>
      <c r="AF561">
        <v>0</v>
      </c>
      <c r="AG561">
        <v>0</v>
      </c>
      <c r="AH561">
        <v>0</v>
      </c>
      <c r="AI561">
        <v>0</v>
      </c>
      <c r="AJ561">
        <v>0</v>
      </c>
      <c r="AK561">
        <v>0</v>
      </c>
      <c r="AL561">
        <v>0</v>
      </c>
      <c r="AM561">
        <v>0</v>
      </c>
      <c r="AN561">
        <v>0</v>
      </c>
      <c r="AO561">
        <v>0</v>
      </c>
      <c r="AP561">
        <v>0</v>
      </c>
      <c r="AQ561">
        <v>0</v>
      </c>
      <c r="AR561">
        <v>1</v>
      </c>
      <c r="AS561">
        <v>0</v>
      </c>
      <c r="AT561">
        <v>0</v>
      </c>
      <c r="AU561">
        <v>0</v>
      </c>
      <c r="AV561">
        <v>0</v>
      </c>
      <c r="AW561">
        <v>0</v>
      </c>
      <c r="AX561">
        <v>0</v>
      </c>
      <c r="AY561">
        <v>1</v>
      </c>
      <c r="AZ561">
        <v>0</v>
      </c>
      <c r="BA561">
        <v>1</v>
      </c>
      <c r="BB561">
        <v>0</v>
      </c>
      <c r="BC561">
        <v>1</v>
      </c>
      <c r="BD561">
        <v>0</v>
      </c>
      <c r="BE561">
        <v>0</v>
      </c>
      <c r="BF561">
        <v>1</v>
      </c>
      <c r="BG561">
        <v>0</v>
      </c>
      <c r="BH561">
        <v>0</v>
      </c>
      <c r="BI561">
        <v>1</v>
      </c>
      <c r="BJ561">
        <v>0</v>
      </c>
      <c r="BK561">
        <v>0</v>
      </c>
      <c r="BL561">
        <v>0</v>
      </c>
      <c r="BM561">
        <v>0</v>
      </c>
      <c r="BN561">
        <v>0</v>
      </c>
      <c r="BO561">
        <v>0</v>
      </c>
      <c r="BP561">
        <v>1</v>
      </c>
      <c r="BQ561">
        <v>0</v>
      </c>
      <c r="BR561">
        <v>0</v>
      </c>
      <c r="BS561">
        <v>0</v>
      </c>
      <c r="BT561" s="10">
        <v>1</v>
      </c>
      <c r="BU561">
        <v>-4.2648743800000002</v>
      </c>
      <c r="BV561">
        <v>0.17994256</v>
      </c>
      <c r="BW561">
        <v>2.5512239999999999E-2</v>
      </c>
      <c r="BX561">
        <v>1.7140852600000001</v>
      </c>
      <c r="BY561">
        <v>1.2451467300000001</v>
      </c>
      <c r="BZ561">
        <v>4.38303536</v>
      </c>
      <c r="CA561">
        <v>1.0542348399999999</v>
      </c>
      <c r="CB561">
        <v>2.36271349</v>
      </c>
      <c r="CC561">
        <v>0</v>
      </c>
      <c r="CD561">
        <v>1.26633956</v>
      </c>
      <c r="CE561">
        <v>1.2966537600000001</v>
      </c>
      <c r="CF561">
        <v>-0.34830556000000001</v>
      </c>
      <c r="CG561">
        <v>0.60595251999999999</v>
      </c>
      <c r="CH561">
        <v>-0.27080598</v>
      </c>
      <c r="CI561">
        <v>0.69837139000000004</v>
      </c>
      <c r="CJ561">
        <v>2.3914729999999999E-2</v>
      </c>
      <c r="CK561">
        <v>-0.35324707</v>
      </c>
      <c r="CL561">
        <v>-4.8291489999999999E-2</v>
      </c>
      <c r="CM561">
        <v>0.58076517999999999</v>
      </c>
      <c r="CN561">
        <v>0.72541518999999999</v>
      </c>
      <c r="CO561">
        <v>-0.20022939000000001</v>
      </c>
      <c r="CP561">
        <v>-0.43475793000000001</v>
      </c>
      <c r="CQ561">
        <v>0.34422587999999998</v>
      </c>
      <c r="CR561">
        <v>-0.48495226000000002</v>
      </c>
      <c r="CS561">
        <v>0.18250256000000001</v>
      </c>
      <c r="CT561">
        <v>-0.16623276000000001</v>
      </c>
      <c r="CU561">
        <v>-9.4743999999999995E-2</v>
      </c>
      <c r="CV561">
        <v>-1.1689752</v>
      </c>
      <c r="CW561">
        <v>-0.52188942000000005</v>
      </c>
      <c r="CX561">
        <v>0.65815442999999996</v>
      </c>
      <c r="CY561">
        <v>9.3649330000000003E-2</v>
      </c>
      <c r="CZ561">
        <v>-0.16819777</v>
      </c>
      <c r="DA561">
        <v>-0.25450494000000001</v>
      </c>
      <c r="DB561">
        <v>0.25513289</v>
      </c>
      <c r="DC561">
        <v>2.5920289999999999E-2</v>
      </c>
      <c r="DD561">
        <v>-2.5292350000000002E-2</v>
      </c>
      <c r="DE561">
        <v>0.26950531</v>
      </c>
      <c r="DF561">
        <v>-0.26887736000000001</v>
      </c>
      <c r="DG561">
        <v>0.1029841</v>
      </c>
      <c r="DH561">
        <v>-0.10235616</v>
      </c>
      <c r="DI561">
        <v>-0.19042195000000001</v>
      </c>
      <c r="DJ561">
        <v>7.7531719999999998E-2</v>
      </c>
      <c r="DK561">
        <v>-0.19522661999999999</v>
      </c>
      <c r="DL561">
        <v>-0.13095082</v>
      </c>
      <c r="DM561">
        <v>-6.0513240000000003E-2</v>
      </c>
      <c r="DN561">
        <v>0.50020885000000004</v>
      </c>
      <c r="DO561">
        <v>0.35778246000000002</v>
      </c>
      <c r="DP561">
        <v>-0.64273818000000005</v>
      </c>
      <c r="DQ561">
        <v>0.94671483000000001</v>
      </c>
      <c r="DR561">
        <v>-0.66113116000000005</v>
      </c>
      <c r="DS561">
        <v>7.7932630000000003E-2</v>
      </c>
      <c r="DT561">
        <v>-0.79014932000000004</v>
      </c>
      <c r="DU561">
        <v>1.3610861400000001</v>
      </c>
      <c r="DV561" s="10">
        <v>-0.64824150000000003</v>
      </c>
      <c r="DW561" s="8" t="s">
        <v>2998</v>
      </c>
      <c r="DX561" t="s">
        <v>2999</v>
      </c>
      <c r="DY561" s="10" t="s">
        <v>774</v>
      </c>
      <c r="DZ561" s="20">
        <v>37314</v>
      </c>
      <c r="EA561" s="21">
        <v>39694</v>
      </c>
      <c r="EB561" t="s">
        <v>3000</v>
      </c>
      <c r="EC561" s="22">
        <v>43934</v>
      </c>
      <c r="ED561" t="b">
        <f t="shared" si="25"/>
        <v>1</v>
      </c>
    </row>
    <row r="562" spans="1:134" x14ac:dyDescent="0.2">
      <c r="A562" s="8" t="s">
        <v>3001</v>
      </c>
      <c r="B562" s="8" t="s">
        <v>127</v>
      </c>
      <c r="C562" s="8" t="s">
        <v>120</v>
      </c>
      <c r="D562" s="2" t="s">
        <v>3002</v>
      </c>
      <c r="E562" s="4">
        <v>0.63434828915703201</v>
      </c>
      <c r="F562" s="28" t="b">
        <v>1</v>
      </c>
      <c r="G562" s="29">
        <f t="shared" si="26"/>
        <v>2.6927304001831859E-6</v>
      </c>
      <c r="H562" s="5" t="b">
        <f t="shared" si="24"/>
        <v>0</v>
      </c>
      <c r="I562" s="8">
        <v>54</v>
      </c>
      <c r="J562">
        <v>0</v>
      </c>
      <c r="K562">
        <v>39</v>
      </c>
      <c r="L562">
        <v>1851</v>
      </c>
      <c r="M562">
        <v>0</v>
      </c>
      <c r="N562">
        <v>4</v>
      </c>
      <c r="O562">
        <v>11.3408112451829</v>
      </c>
      <c r="P562">
        <v>2</v>
      </c>
      <c r="Q562">
        <v>1</v>
      </c>
      <c r="R562">
        <v>3</v>
      </c>
      <c r="S562" s="10">
        <v>80.7</v>
      </c>
      <c r="T562" s="8">
        <v>7.1393012929740499E-2</v>
      </c>
      <c r="U562">
        <v>-1.00517281761849</v>
      </c>
      <c r="V562">
        <v>1.5527186414958001</v>
      </c>
      <c r="W562">
        <v>0.41115473450266599</v>
      </c>
      <c r="X562">
        <v>-1.5638459058765199</v>
      </c>
      <c r="Y562">
        <v>0.68524713920936597</v>
      </c>
      <c r="Z562">
        <v>-1.3465995639503201</v>
      </c>
      <c r="AA562">
        <v>-0.70092886045385905</v>
      </c>
      <c r="AB562">
        <v>-1.4988236991813999</v>
      </c>
      <c r="AC562">
        <v>1.7560081436822399E-2</v>
      </c>
      <c r="AD562" s="10">
        <v>1.29516304655827</v>
      </c>
      <c r="AE562" s="8">
        <v>0</v>
      </c>
      <c r="AF562">
        <v>0</v>
      </c>
      <c r="AG562">
        <v>0</v>
      </c>
      <c r="AH562">
        <v>0</v>
      </c>
      <c r="AI562">
        <v>0</v>
      </c>
      <c r="AJ562">
        <v>0</v>
      </c>
      <c r="AK562">
        <v>0</v>
      </c>
      <c r="AL562">
        <v>0</v>
      </c>
      <c r="AM562">
        <v>0</v>
      </c>
      <c r="AN562">
        <v>0</v>
      </c>
      <c r="AO562">
        <v>0</v>
      </c>
      <c r="AP562">
        <v>1</v>
      </c>
      <c r="AQ562">
        <v>0</v>
      </c>
      <c r="AR562">
        <v>0</v>
      </c>
      <c r="AS562">
        <v>0</v>
      </c>
      <c r="AT562">
        <v>0</v>
      </c>
      <c r="AU562">
        <v>0</v>
      </c>
      <c r="AV562">
        <v>0</v>
      </c>
      <c r="AW562">
        <v>0</v>
      </c>
      <c r="AX562">
        <v>0</v>
      </c>
      <c r="AY562">
        <v>1</v>
      </c>
      <c r="AZ562">
        <v>0</v>
      </c>
      <c r="BA562">
        <v>1</v>
      </c>
      <c r="BB562">
        <v>0</v>
      </c>
      <c r="BC562">
        <v>0</v>
      </c>
      <c r="BD562">
        <v>1</v>
      </c>
      <c r="BE562">
        <v>1</v>
      </c>
      <c r="BF562">
        <v>0</v>
      </c>
      <c r="BG562">
        <v>0</v>
      </c>
      <c r="BH562">
        <v>0</v>
      </c>
      <c r="BI562">
        <v>0</v>
      </c>
      <c r="BJ562">
        <v>0</v>
      </c>
      <c r="BK562">
        <v>0</v>
      </c>
      <c r="BL562">
        <v>1</v>
      </c>
      <c r="BM562">
        <v>0</v>
      </c>
      <c r="BN562">
        <v>0</v>
      </c>
      <c r="BO562">
        <v>1</v>
      </c>
      <c r="BP562">
        <v>0</v>
      </c>
      <c r="BQ562">
        <v>0</v>
      </c>
      <c r="BR562">
        <v>0</v>
      </c>
      <c r="BS562">
        <v>0</v>
      </c>
      <c r="BT562" s="10">
        <v>1</v>
      </c>
      <c r="BU562">
        <v>-4.2648743800000002</v>
      </c>
      <c r="BV562">
        <v>0.17994256</v>
      </c>
      <c r="BW562">
        <v>2.5512239999999999E-2</v>
      </c>
      <c r="BX562">
        <v>1.7140852600000001</v>
      </c>
      <c r="BY562">
        <v>1.2451467300000001</v>
      </c>
      <c r="BZ562">
        <v>4.38303536</v>
      </c>
      <c r="CA562">
        <v>1.0542348399999999</v>
      </c>
      <c r="CB562">
        <v>2.36271349</v>
      </c>
      <c r="CC562">
        <v>0</v>
      </c>
      <c r="CD562">
        <v>1.26633956</v>
      </c>
      <c r="CE562">
        <v>1.2966537600000001</v>
      </c>
      <c r="CF562">
        <v>-0.34830556000000001</v>
      </c>
      <c r="CG562">
        <v>0.60595251999999999</v>
      </c>
      <c r="CH562">
        <v>-0.27080598</v>
      </c>
      <c r="CI562">
        <v>0.69837139000000004</v>
      </c>
      <c r="CJ562">
        <v>2.3914729999999999E-2</v>
      </c>
      <c r="CK562">
        <v>-0.35324707</v>
      </c>
      <c r="CL562">
        <v>-4.8291489999999999E-2</v>
      </c>
      <c r="CM562">
        <v>0.58076517999999999</v>
      </c>
      <c r="CN562">
        <v>0.72541518999999999</v>
      </c>
      <c r="CO562">
        <v>-0.20022939000000001</v>
      </c>
      <c r="CP562">
        <v>-0.43475793000000001</v>
      </c>
      <c r="CQ562">
        <v>0.34422587999999998</v>
      </c>
      <c r="CR562">
        <v>-0.48495226000000002</v>
      </c>
      <c r="CS562">
        <v>0.18250256000000001</v>
      </c>
      <c r="CT562">
        <v>-0.16623276000000001</v>
      </c>
      <c r="CU562">
        <v>-9.4743999999999995E-2</v>
      </c>
      <c r="CV562">
        <v>-1.1689752</v>
      </c>
      <c r="CW562">
        <v>-0.52188942000000005</v>
      </c>
      <c r="CX562">
        <v>0.65815442999999996</v>
      </c>
      <c r="CY562">
        <v>9.3649330000000003E-2</v>
      </c>
      <c r="CZ562">
        <v>-0.16819777</v>
      </c>
      <c r="DA562">
        <v>-0.25450494000000001</v>
      </c>
      <c r="DB562">
        <v>0.25513289</v>
      </c>
      <c r="DC562">
        <v>2.5920289999999999E-2</v>
      </c>
      <c r="DD562">
        <v>-2.5292350000000002E-2</v>
      </c>
      <c r="DE562">
        <v>0.26950531</v>
      </c>
      <c r="DF562">
        <v>-0.26887736000000001</v>
      </c>
      <c r="DG562">
        <v>0.1029841</v>
      </c>
      <c r="DH562">
        <v>-0.10235616</v>
      </c>
      <c r="DI562">
        <v>-0.19042195000000001</v>
      </c>
      <c r="DJ562">
        <v>7.7531719999999998E-2</v>
      </c>
      <c r="DK562">
        <v>-0.19522661999999999</v>
      </c>
      <c r="DL562">
        <v>-0.13095082</v>
      </c>
      <c r="DM562">
        <v>-6.0513240000000003E-2</v>
      </c>
      <c r="DN562">
        <v>0.50020885000000004</v>
      </c>
      <c r="DO562">
        <v>0.35778246000000002</v>
      </c>
      <c r="DP562">
        <v>-0.64273818000000005</v>
      </c>
      <c r="DQ562">
        <v>0.94671483000000001</v>
      </c>
      <c r="DR562">
        <v>-0.66113116000000005</v>
      </c>
      <c r="DS562">
        <v>7.7932630000000003E-2</v>
      </c>
      <c r="DT562">
        <v>-0.79014932000000004</v>
      </c>
      <c r="DU562">
        <v>1.3610861400000001</v>
      </c>
      <c r="DV562" s="10">
        <v>-0.64824150000000003</v>
      </c>
      <c r="DW562" s="8" t="s">
        <v>3003</v>
      </c>
      <c r="DX562" t="s">
        <v>3004</v>
      </c>
      <c r="DY562" s="10" t="s">
        <v>1005</v>
      </c>
      <c r="DZ562" s="20">
        <v>34638</v>
      </c>
      <c r="EA562" s="21">
        <v>36641</v>
      </c>
      <c r="EB562" t="s">
        <v>3005</v>
      </c>
      <c r="EC562" s="22">
        <v>44247</v>
      </c>
      <c r="ED562" t="b">
        <f t="shared" si="25"/>
        <v>0</v>
      </c>
    </row>
    <row r="563" spans="1:134" x14ac:dyDescent="0.2">
      <c r="A563" s="8" t="s">
        <v>3006</v>
      </c>
      <c r="B563" s="8" t="s">
        <v>127</v>
      </c>
      <c r="C563" s="8" t="s">
        <v>188</v>
      </c>
      <c r="D563" s="2">
        <v>6708362022</v>
      </c>
      <c r="E563" s="4">
        <v>0.50117030291444797</v>
      </c>
      <c r="F563" s="28" t="b">
        <v>0</v>
      </c>
      <c r="G563" s="29">
        <f t="shared" si="26"/>
        <v>0.98582592529583957</v>
      </c>
      <c r="H563" s="5" t="b">
        <f t="shared" si="24"/>
        <v>1</v>
      </c>
      <c r="I563" s="8">
        <v>50</v>
      </c>
      <c r="J563">
        <v>2</v>
      </c>
      <c r="K563">
        <v>29</v>
      </c>
      <c r="L563">
        <v>2578</v>
      </c>
      <c r="M563">
        <v>8</v>
      </c>
      <c r="N563">
        <v>3</v>
      </c>
      <c r="O563">
        <v>51.418484790557201</v>
      </c>
      <c r="P563">
        <v>4</v>
      </c>
      <c r="Q563">
        <v>4</v>
      </c>
      <c r="R563">
        <v>2</v>
      </c>
      <c r="S563" s="10">
        <v>76.8</v>
      </c>
      <c r="T563" s="8">
        <v>-0.30435968670047298</v>
      </c>
      <c r="U563">
        <v>1.0203643463482399</v>
      </c>
      <c r="V563">
        <v>0.260670676864387</v>
      </c>
      <c r="W563">
        <v>1.2586560939873099</v>
      </c>
      <c r="X563">
        <v>0.98157978018903103</v>
      </c>
      <c r="Y563">
        <v>-1.13192030619081E-2</v>
      </c>
      <c r="Z563">
        <v>3.2501054700925902E-2</v>
      </c>
      <c r="AA563">
        <v>0.71867389489572897</v>
      </c>
      <c r="AB563">
        <v>0.68128349962791002</v>
      </c>
      <c r="AC563">
        <v>-0.68484317603607703</v>
      </c>
      <c r="AD563" s="10">
        <v>0.45365769352582502</v>
      </c>
      <c r="AE563" s="8">
        <v>1</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1</v>
      </c>
      <c r="AZ563">
        <v>0</v>
      </c>
      <c r="BA563">
        <v>1</v>
      </c>
      <c r="BB563">
        <v>0</v>
      </c>
      <c r="BC563">
        <v>1</v>
      </c>
      <c r="BD563">
        <v>0</v>
      </c>
      <c r="BE563">
        <v>1</v>
      </c>
      <c r="BF563">
        <v>0</v>
      </c>
      <c r="BG563">
        <v>0</v>
      </c>
      <c r="BH563">
        <v>0</v>
      </c>
      <c r="BI563">
        <v>0</v>
      </c>
      <c r="BJ563">
        <v>1</v>
      </c>
      <c r="BK563">
        <v>0</v>
      </c>
      <c r="BL563">
        <v>0</v>
      </c>
      <c r="BM563">
        <v>1</v>
      </c>
      <c r="BN563">
        <v>0</v>
      </c>
      <c r="BO563">
        <v>0</v>
      </c>
      <c r="BP563">
        <v>0</v>
      </c>
      <c r="BQ563">
        <v>0</v>
      </c>
      <c r="BR563">
        <v>0</v>
      </c>
      <c r="BS563">
        <v>1</v>
      </c>
      <c r="BT563" s="10">
        <v>0</v>
      </c>
      <c r="BU563">
        <v>-4.2648743800000002</v>
      </c>
      <c r="BV563">
        <v>0.17994256</v>
      </c>
      <c r="BW563">
        <v>2.5512239999999999E-2</v>
      </c>
      <c r="BX563">
        <v>1.7140852600000001</v>
      </c>
      <c r="BY563">
        <v>1.2451467300000001</v>
      </c>
      <c r="BZ563">
        <v>4.38303536</v>
      </c>
      <c r="CA563">
        <v>1.0542348399999999</v>
      </c>
      <c r="CB563">
        <v>2.36271349</v>
      </c>
      <c r="CC563">
        <v>0</v>
      </c>
      <c r="CD563">
        <v>1.26633956</v>
      </c>
      <c r="CE563">
        <v>1.2966537600000001</v>
      </c>
      <c r="CF563">
        <v>-0.34830556000000001</v>
      </c>
      <c r="CG563">
        <v>0.60595251999999999</v>
      </c>
      <c r="CH563">
        <v>-0.27080598</v>
      </c>
      <c r="CI563">
        <v>0.69837139000000004</v>
      </c>
      <c r="CJ563">
        <v>2.3914729999999999E-2</v>
      </c>
      <c r="CK563">
        <v>-0.35324707</v>
      </c>
      <c r="CL563">
        <v>-4.8291489999999999E-2</v>
      </c>
      <c r="CM563">
        <v>0.58076517999999999</v>
      </c>
      <c r="CN563">
        <v>0.72541518999999999</v>
      </c>
      <c r="CO563">
        <v>-0.20022939000000001</v>
      </c>
      <c r="CP563">
        <v>-0.43475793000000001</v>
      </c>
      <c r="CQ563">
        <v>0.34422587999999998</v>
      </c>
      <c r="CR563">
        <v>-0.48495226000000002</v>
      </c>
      <c r="CS563">
        <v>0.18250256000000001</v>
      </c>
      <c r="CT563">
        <v>-0.16623276000000001</v>
      </c>
      <c r="CU563">
        <v>-9.4743999999999995E-2</v>
      </c>
      <c r="CV563">
        <v>-1.1689752</v>
      </c>
      <c r="CW563">
        <v>-0.52188942000000005</v>
      </c>
      <c r="CX563">
        <v>0.65815442999999996</v>
      </c>
      <c r="CY563">
        <v>9.3649330000000003E-2</v>
      </c>
      <c r="CZ563">
        <v>-0.16819777</v>
      </c>
      <c r="DA563">
        <v>-0.25450494000000001</v>
      </c>
      <c r="DB563">
        <v>0.25513289</v>
      </c>
      <c r="DC563">
        <v>2.5920289999999999E-2</v>
      </c>
      <c r="DD563">
        <v>-2.5292350000000002E-2</v>
      </c>
      <c r="DE563">
        <v>0.26950531</v>
      </c>
      <c r="DF563">
        <v>-0.26887736000000001</v>
      </c>
      <c r="DG563">
        <v>0.1029841</v>
      </c>
      <c r="DH563">
        <v>-0.10235616</v>
      </c>
      <c r="DI563">
        <v>-0.19042195000000001</v>
      </c>
      <c r="DJ563">
        <v>7.7531719999999998E-2</v>
      </c>
      <c r="DK563">
        <v>-0.19522661999999999</v>
      </c>
      <c r="DL563">
        <v>-0.13095082</v>
      </c>
      <c r="DM563">
        <v>-6.0513240000000003E-2</v>
      </c>
      <c r="DN563">
        <v>0.50020885000000004</v>
      </c>
      <c r="DO563">
        <v>0.35778246000000002</v>
      </c>
      <c r="DP563">
        <v>-0.64273818000000005</v>
      </c>
      <c r="DQ563">
        <v>0.94671483000000001</v>
      </c>
      <c r="DR563">
        <v>-0.66113116000000005</v>
      </c>
      <c r="DS563">
        <v>7.7932630000000003E-2</v>
      </c>
      <c r="DT563">
        <v>-0.79014932000000004</v>
      </c>
      <c r="DU563">
        <v>1.3610861400000001</v>
      </c>
      <c r="DV563" s="10">
        <v>-0.64824150000000003</v>
      </c>
      <c r="DW563" s="8" t="s">
        <v>3007</v>
      </c>
      <c r="DX563" t="s">
        <v>3008</v>
      </c>
      <c r="DY563" s="10" t="s">
        <v>2238</v>
      </c>
      <c r="DZ563" s="20">
        <v>35740</v>
      </c>
      <c r="EA563" s="21">
        <v>39890</v>
      </c>
      <c r="EB563" t="s">
        <v>3009</v>
      </c>
      <c r="EC563" s="22">
        <v>45300</v>
      </c>
      <c r="ED563" t="b">
        <f t="shared" si="25"/>
        <v>0</v>
      </c>
    </row>
    <row r="564" spans="1:134" x14ac:dyDescent="0.2">
      <c r="A564" s="8" t="s">
        <v>3010</v>
      </c>
      <c r="B564" s="8" t="s">
        <v>119</v>
      </c>
      <c r="C564" s="8" t="s">
        <v>188</v>
      </c>
      <c r="D564" s="2" t="s">
        <v>3011</v>
      </c>
      <c r="E564" s="4">
        <v>0.53188171462751999</v>
      </c>
      <c r="F564" s="28" t="b">
        <v>0</v>
      </c>
      <c r="G564" s="29">
        <f t="shared" si="26"/>
        <v>5.5769922002928216E-4</v>
      </c>
      <c r="H564" s="5" t="b">
        <f t="shared" si="24"/>
        <v>0</v>
      </c>
      <c r="I564" s="8">
        <v>55</v>
      </c>
      <c r="J564">
        <v>1</v>
      </c>
      <c r="K564">
        <v>19</v>
      </c>
      <c r="L564">
        <v>1815</v>
      </c>
      <c r="M564">
        <v>4</v>
      </c>
      <c r="N564">
        <v>5</v>
      </c>
      <c r="O564">
        <v>20.107523980426599</v>
      </c>
      <c r="P564">
        <v>4</v>
      </c>
      <c r="Q564">
        <v>3</v>
      </c>
      <c r="R564">
        <v>3</v>
      </c>
      <c r="S564" s="10">
        <v>76.3</v>
      </c>
      <c r="T564" s="8">
        <v>0.165331187837294</v>
      </c>
      <c r="U564">
        <v>7.5957643648752104E-3</v>
      </c>
      <c r="V564">
        <v>-1.03137728776702</v>
      </c>
      <c r="W564">
        <v>0.36918767956257398</v>
      </c>
      <c r="X564">
        <v>-0.29113306284374801</v>
      </c>
      <c r="Y564">
        <v>1.38181348148064</v>
      </c>
      <c r="Z564">
        <v>-1.0449308819340299</v>
      </c>
      <c r="AA564">
        <v>0.71867389489572897</v>
      </c>
      <c r="AB564">
        <v>-4.5418899975194001E-2</v>
      </c>
      <c r="AC564">
        <v>1.7560081436822399E-2</v>
      </c>
      <c r="AD564" s="10">
        <v>0.34577239185499797</v>
      </c>
      <c r="AE564" s="8">
        <v>0</v>
      </c>
      <c r="AF564">
        <v>0</v>
      </c>
      <c r="AG564">
        <v>0</v>
      </c>
      <c r="AH564">
        <v>0</v>
      </c>
      <c r="AI564">
        <v>0</v>
      </c>
      <c r="AJ564">
        <v>0</v>
      </c>
      <c r="AK564">
        <v>0</v>
      </c>
      <c r="AL564">
        <v>0</v>
      </c>
      <c r="AM564">
        <v>0</v>
      </c>
      <c r="AN564">
        <v>0</v>
      </c>
      <c r="AO564">
        <v>0</v>
      </c>
      <c r="AP564">
        <v>0</v>
      </c>
      <c r="AQ564">
        <v>0</v>
      </c>
      <c r="AR564">
        <v>0</v>
      </c>
      <c r="AS564">
        <v>0</v>
      </c>
      <c r="AT564">
        <v>0</v>
      </c>
      <c r="AU564">
        <v>1</v>
      </c>
      <c r="AV564">
        <v>0</v>
      </c>
      <c r="AW564">
        <v>0</v>
      </c>
      <c r="AX564">
        <v>0</v>
      </c>
      <c r="AY564">
        <v>0</v>
      </c>
      <c r="AZ564">
        <v>1</v>
      </c>
      <c r="BA564">
        <v>1</v>
      </c>
      <c r="BB564">
        <v>0</v>
      </c>
      <c r="BC564">
        <v>1</v>
      </c>
      <c r="BD564">
        <v>0</v>
      </c>
      <c r="BE564">
        <v>0</v>
      </c>
      <c r="BF564">
        <v>1</v>
      </c>
      <c r="BG564">
        <v>0</v>
      </c>
      <c r="BH564">
        <v>0</v>
      </c>
      <c r="BI564">
        <v>0</v>
      </c>
      <c r="BJ564">
        <v>1</v>
      </c>
      <c r="BK564">
        <v>0</v>
      </c>
      <c r="BL564">
        <v>0</v>
      </c>
      <c r="BM564">
        <v>0</v>
      </c>
      <c r="BN564">
        <v>0</v>
      </c>
      <c r="BO564">
        <v>0</v>
      </c>
      <c r="BP564">
        <v>1</v>
      </c>
      <c r="BQ564">
        <v>0</v>
      </c>
      <c r="BR564">
        <v>0</v>
      </c>
      <c r="BS564">
        <v>1</v>
      </c>
      <c r="BT564" s="10">
        <v>0</v>
      </c>
      <c r="BU564">
        <v>-4.2648743800000002</v>
      </c>
      <c r="BV564">
        <v>0.17994256</v>
      </c>
      <c r="BW564">
        <v>2.5512239999999999E-2</v>
      </c>
      <c r="BX564">
        <v>1.7140852600000001</v>
      </c>
      <c r="BY564">
        <v>1.2451467300000001</v>
      </c>
      <c r="BZ564">
        <v>4.38303536</v>
      </c>
      <c r="CA564">
        <v>1.0542348399999999</v>
      </c>
      <c r="CB564">
        <v>2.36271349</v>
      </c>
      <c r="CC564">
        <v>0</v>
      </c>
      <c r="CD564">
        <v>1.26633956</v>
      </c>
      <c r="CE564">
        <v>1.2966537600000001</v>
      </c>
      <c r="CF564">
        <v>-0.34830556000000001</v>
      </c>
      <c r="CG564">
        <v>0.60595251999999999</v>
      </c>
      <c r="CH564">
        <v>-0.27080598</v>
      </c>
      <c r="CI564">
        <v>0.69837139000000004</v>
      </c>
      <c r="CJ564">
        <v>2.3914729999999999E-2</v>
      </c>
      <c r="CK564">
        <v>-0.35324707</v>
      </c>
      <c r="CL564">
        <v>-4.8291489999999999E-2</v>
      </c>
      <c r="CM564">
        <v>0.58076517999999999</v>
      </c>
      <c r="CN564">
        <v>0.72541518999999999</v>
      </c>
      <c r="CO564">
        <v>-0.20022939000000001</v>
      </c>
      <c r="CP564">
        <v>-0.43475793000000001</v>
      </c>
      <c r="CQ564">
        <v>0.34422587999999998</v>
      </c>
      <c r="CR564">
        <v>-0.48495226000000002</v>
      </c>
      <c r="CS564">
        <v>0.18250256000000001</v>
      </c>
      <c r="CT564">
        <v>-0.16623276000000001</v>
      </c>
      <c r="CU564">
        <v>-9.4743999999999995E-2</v>
      </c>
      <c r="CV564">
        <v>-1.1689752</v>
      </c>
      <c r="CW564">
        <v>-0.52188942000000005</v>
      </c>
      <c r="CX564">
        <v>0.65815442999999996</v>
      </c>
      <c r="CY564">
        <v>9.3649330000000003E-2</v>
      </c>
      <c r="CZ564">
        <v>-0.16819777</v>
      </c>
      <c r="DA564">
        <v>-0.25450494000000001</v>
      </c>
      <c r="DB564">
        <v>0.25513289</v>
      </c>
      <c r="DC564">
        <v>2.5920289999999999E-2</v>
      </c>
      <c r="DD564">
        <v>-2.5292350000000002E-2</v>
      </c>
      <c r="DE564">
        <v>0.26950531</v>
      </c>
      <c r="DF564">
        <v>-0.26887736000000001</v>
      </c>
      <c r="DG564">
        <v>0.1029841</v>
      </c>
      <c r="DH564">
        <v>-0.10235616</v>
      </c>
      <c r="DI564">
        <v>-0.19042195000000001</v>
      </c>
      <c r="DJ564">
        <v>7.7531719999999998E-2</v>
      </c>
      <c r="DK564">
        <v>-0.19522661999999999</v>
      </c>
      <c r="DL564">
        <v>-0.13095082</v>
      </c>
      <c r="DM564">
        <v>-6.0513240000000003E-2</v>
      </c>
      <c r="DN564">
        <v>0.50020885000000004</v>
      </c>
      <c r="DO564">
        <v>0.35778246000000002</v>
      </c>
      <c r="DP564">
        <v>-0.64273818000000005</v>
      </c>
      <c r="DQ564">
        <v>0.94671483000000001</v>
      </c>
      <c r="DR564">
        <v>-0.66113116000000005</v>
      </c>
      <c r="DS564">
        <v>7.7932630000000003E-2</v>
      </c>
      <c r="DT564">
        <v>-0.79014932000000004</v>
      </c>
      <c r="DU564">
        <v>1.3610861400000001</v>
      </c>
      <c r="DV564" s="10">
        <v>-0.64824150000000003</v>
      </c>
      <c r="DW564" s="8" t="s">
        <v>3012</v>
      </c>
      <c r="DX564" t="s">
        <v>3013</v>
      </c>
      <c r="DY564" s="10" t="s">
        <v>178</v>
      </c>
      <c r="DZ564" s="20">
        <v>37439</v>
      </c>
      <c r="EA564" s="21">
        <v>38870</v>
      </c>
      <c r="EB564" t="s">
        <v>3014</v>
      </c>
      <c r="EC564" s="22">
        <v>44249</v>
      </c>
      <c r="ED564" t="b">
        <f t="shared" si="25"/>
        <v>1</v>
      </c>
    </row>
    <row r="565" spans="1:134" x14ac:dyDescent="0.2">
      <c r="A565" s="8" t="s">
        <v>3015</v>
      </c>
      <c r="B565" s="8" t="s">
        <v>168</v>
      </c>
      <c r="C565" s="8" t="s">
        <v>188</v>
      </c>
      <c r="D565" s="2" t="s">
        <v>3016</v>
      </c>
      <c r="E565" s="4">
        <v>0.303923335326647</v>
      </c>
      <c r="F565" s="28" t="b">
        <v>0</v>
      </c>
      <c r="G565" s="29">
        <f t="shared" si="26"/>
        <v>0.95139769463451274</v>
      </c>
      <c r="H565" s="5" t="b">
        <f t="shared" si="24"/>
        <v>1</v>
      </c>
      <c r="I565" s="8">
        <v>44</v>
      </c>
      <c r="J565">
        <v>2</v>
      </c>
      <c r="K565">
        <v>29</v>
      </c>
      <c r="L565">
        <v>2322</v>
      </c>
      <c r="M565">
        <v>10</v>
      </c>
      <c r="N565">
        <v>5</v>
      </c>
      <c r="O565">
        <v>39.461667663323901</v>
      </c>
      <c r="P565">
        <v>1</v>
      </c>
      <c r="Q565">
        <v>2</v>
      </c>
      <c r="R565">
        <v>1</v>
      </c>
      <c r="S565" s="10">
        <v>72.3</v>
      </c>
      <c r="T565" s="8">
        <v>-0.86798873614579497</v>
      </c>
      <c r="U565">
        <v>1.0203643463482399</v>
      </c>
      <c r="V565">
        <v>0.260670676864387</v>
      </c>
      <c r="W565">
        <v>0.96022370330221296</v>
      </c>
      <c r="X565">
        <v>1.61793620170542</v>
      </c>
      <c r="Y565">
        <v>1.38181348148064</v>
      </c>
      <c r="Z565">
        <v>-0.37894133799680602</v>
      </c>
      <c r="AA565">
        <v>-1.4107302381286499</v>
      </c>
      <c r="AB565">
        <v>-0.772121299578298</v>
      </c>
      <c r="AC565">
        <v>-1.38724643350897</v>
      </c>
      <c r="AD565" s="10">
        <v>-0.51731002151161598</v>
      </c>
      <c r="AE565" s="8">
        <v>0</v>
      </c>
      <c r="AF565">
        <v>0</v>
      </c>
      <c r="AG565">
        <v>0</v>
      </c>
      <c r="AH565">
        <v>0</v>
      </c>
      <c r="AI565">
        <v>0</v>
      </c>
      <c r="AJ565">
        <v>0</v>
      </c>
      <c r="AK565">
        <v>1</v>
      </c>
      <c r="AL565">
        <v>0</v>
      </c>
      <c r="AM565">
        <v>0</v>
      </c>
      <c r="AN565">
        <v>0</v>
      </c>
      <c r="AO565">
        <v>0</v>
      </c>
      <c r="AP565">
        <v>0</v>
      </c>
      <c r="AQ565">
        <v>0</v>
      </c>
      <c r="AR565">
        <v>0</v>
      </c>
      <c r="AS565">
        <v>0</v>
      </c>
      <c r="AT565">
        <v>0</v>
      </c>
      <c r="AU565">
        <v>0</v>
      </c>
      <c r="AV565">
        <v>0</v>
      </c>
      <c r="AW565">
        <v>0</v>
      </c>
      <c r="AX565">
        <v>0</v>
      </c>
      <c r="AY565">
        <v>0</v>
      </c>
      <c r="AZ565">
        <v>1</v>
      </c>
      <c r="BA565">
        <v>0</v>
      </c>
      <c r="BB565">
        <v>1</v>
      </c>
      <c r="BC565">
        <v>0</v>
      </c>
      <c r="BD565">
        <v>1</v>
      </c>
      <c r="BE565">
        <v>1</v>
      </c>
      <c r="BF565">
        <v>0</v>
      </c>
      <c r="BG565">
        <v>0</v>
      </c>
      <c r="BH565">
        <v>0</v>
      </c>
      <c r="BI565">
        <v>0</v>
      </c>
      <c r="BJ565">
        <v>1</v>
      </c>
      <c r="BK565">
        <v>0</v>
      </c>
      <c r="BL565">
        <v>0</v>
      </c>
      <c r="BM565">
        <v>0</v>
      </c>
      <c r="BN565">
        <v>0</v>
      </c>
      <c r="BO565">
        <v>1</v>
      </c>
      <c r="BP565">
        <v>0</v>
      </c>
      <c r="BQ565">
        <v>0</v>
      </c>
      <c r="BR565">
        <v>1</v>
      </c>
      <c r="BS565">
        <v>0</v>
      </c>
      <c r="BT565" s="10">
        <v>0</v>
      </c>
      <c r="BU565">
        <v>-4.2648743800000002</v>
      </c>
      <c r="BV565">
        <v>0.17994256</v>
      </c>
      <c r="BW565">
        <v>2.5512239999999999E-2</v>
      </c>
      <c r="BX565">
        <v>1.7140852600000001</v>
      </c>
      <c r="BY565">
        <v>1.2451467300000001</v>
      </c>
      <c r="BZ565">
        <v>4.38303536</v>
      </c>
      <c r="CA565">
        <v>1.0542348399999999</v>
      </c>
      <c r="CB565">
        <v>2.36271349</v>
      </c>
      <c r="CC565">
        <v>0</v>
      </c>
      <c r="CD565">
        <v>1.26633956</v>
      </c>
      <c r="CE565">
        <v>1.2966537600000001</v>
      </c>
      <c r="CF565">
        <v>-0.34830556000000001</v>
      </c>
      <c r="CG565">
        <v>0.60595251999999999</v>
      </c>
      <c r="CH565">
        <v>-0.27080598</v>
      </c>
      <c r="CI565">
        <v>0.69837139000000004</v>
      </c>
      <c r="CJ565">
        <v>2.3914729999999999E-2</v>
      </c>
      <c r="CK565">
        <v>-0.35324707</v>
      </c>
      <c r="CL565">
        <v>-4.8291489999999999E-2</v>
      </c>
      <c r="CM565">
        <v>0.58076517999999999</v>
      </c>
      <c r="CN565">
        <v>0.72541518999999999</v>
      </c>
      <c r="CO565">
        <v>-0.20022939000000001</v>
      </c>
      <c r="CP565">
        <v>-0.43475793000000001</v>
      </c>
      <c r="CQ565">
        <v>0.34422587999999998</v>
      </c>
      <c r="CR565">
        <v>-0.48495226000000002</v>
      </c>
      <c r="CS565">
        <v>0.18250256000000001</v>
      </c>
      <c r="CT565">
        <v>-0.16623276000000001</v>
      </c>
      <c r="CU565">
        <v>-9.4743999999999995E-2</v>
      </c>
      <c r="CV565">
        <v>-1.1689752</v>
      </c>
      <c r="CW565">
        <v>-0.52188942000000005</v>
      </c>
      <c r="CX565">
        <v>0.65815442999999996</v>
      </c>
      <c r="CY565">
        <v>9.3649330000000003E-2</v>
      </c>
      <c r="CZ565">
        <v>-0.16819777</v>
      </c>
      <c r="DA565">
        <v>-0.25450494000000001</v>
      </c>
      <c r="DB565">
        <v>0.25513289</v>
      </c>
      <c r="DC565">
        <v>2.5920289999999999E-2</v>
      </c>
      <c r="DD565">
        <v>-2.5292350000000002E-2</v>
      </c>
      <c r="DE565">
        <v>0.26950531</v>
      </c>
      <c r="DF565">
        <v>-0.26887736000000001</v>
      </c>
      <c r="DG565">
        <v>0.1029841</v>
      </c>
      <c r="DH565">
        <v>-0.10235616</v>
      </c>
      <c r="DI565">
        <v>-0.19042195000000001</v>
      </c>
      <c r="DJ565">
        <v>7.7531719999999998E-2</v>
      </c>
      <c r="DK565">
        <v>-0.19522661999999999</v>
      </c>
      <c r="DL565">
        <v>-0.13095082</v>
      </c>
      <c r="DM565">
        <v>-6.0513240000000003E-2</v>
      </c>
      <c r="DN565">
        <v>0.50020885000000004</v>
      </c>
      <c r="DO565">
        <v>0.35778246000000002</v>
      </c>
      <c r="DP565">
        <v>-0.64273818000000005</v>
      </c>
      <c r="DQ565">
        <v>0.94671483000000001</v>
      </c>
      <c r="DR565">
        <v>-0.66113116000000005</v>
      </c>
      <c r="DS565">
        <v>7.7932630000000003E-2</v>
      </c>
      <c r="DT565">
        <v>-0.79014932000000004</v>
      </c>
      <c r="DU565">
        <v>1.3610861400000001</v>
      </c>
      <c r="DV565" s="10">
        <v>-0.64824150000000003</v>
      </c>
      <c r="DW565" s="8" t="s">
        <v>3017</v>
      </c>
      <c r="DX565" t="s">
        <v>3018</v>
      </c>
      <c r="DY565" s="10" t="s">
        <v>442</v>
      </c>
      <c r="DZ565" s="20">
        <v>36447</v>
      </c>
      <c r="EA565" s="21">
        <v>39241</v>
      </c>
      <c r="EB565" t="s">
        <v>3019</v>
      </c>
      <c r="EC565" s="22">
        <v>44907</v>
      </c>
      <c r="ED565" t="b">
        <f t="shared" si="25"/>
        <v>0</v>
      </c>
    </row>
    <row r="566" spans="1:134" x14ac:dyDescent="0.2">
      <c r="A566" s="8" t="s">
        <v>3020</v>
      </c>
      <c r="B566" s="8" t="s">
        <v>127</v>
      </c>
      <c r="C566" s="8" t="s">
        <v>216</v>
      </c>
      <c r="D566" s="2" t="s">
        <v>3021</v>
      </c>
      <c r="E566" s="4">
        <v>0.75504591390909304</v>
      </c>
      <c r="F566" s="28" t="b">
        <v>1</v>
      </c>
      <c r="G566" s="29">
        <f t="shared" si="26"/>
        <v>0.98328034349285875</v>
      </c>
      <c r="H566" s="5" t="b">
        <f t="shared" si="24"/>
        <v>1</v>
      </c>
      <c r="I566" s="8">
        <v>58</v>
      </c>
      <c r="J566">
        <v>0</v>
      </c>
      <c r="K566">
        <v>31</v>
      </c>
      <c r="L566">
        <v>1890</v>
      </c>
      <c r="M566">
        <v>5</v>
      </c>
      <c r="N566">
        <v>5</v>
      </c>
      <c r="O566">
        <v>66.689623621213201</v>
      </c>
      <c r="P566">
        <v>5</v>
      </c>
      <c r="Q566">
        <v>5</v>
      </c>
      <c r="R566">
        <v>5</v>
      </c>
      <c r="S566" s="10">
        <v>68.3</v>
      </c>
      <c r="T566" s="8">
        <v>0.447145712559954</v>
      </c>
      <c r="U566">
        <v>-1.00517281761849</v>
      </c>
      <c r="V566">
        <v>0.51908026979067101</v>
      </c>
      <c r="W566">
        <v>0.45661904402109998</v>
      </c>
      <c r="X566">
        <v>2.70451479144465E-2</v>
      </c>
      <c r="Y566">
        <v>1.38181348148064</v>
      </c>
      <c r="Z566">
        <v>0.55799156215323398</v>
      </c>
      <c r="AA566">
        <v>1.4284752725705201</v>
      </c>
      <c r="AB566">
        <v>1.4079858992310099</v>
      </c>
      <c r="AC566">
        <v>1.42236659638262</v>
      </c>
      <c r="AD566" s="10">
        <v>-1.3803924348782299</v>
      </c>
      <c r="AE566" s="8">
        <v>0</v>
      </c>
      <c r="AF566">
        <v>0</v>
      </c>
      <c r="AG566">
        <v>0</v>
      </c>
      <c r="AH566">
        <v>0</v>
      </c>
      <c r="AI566">
        <v>0</v>
      </c>
      <c r="AJ566">
        <v>0</v>
      </c>
      <c r="AK566">
        <v>0</v>
      </c>
      <c r="AL566">
        <v>0</v>
      </c>
      <c r="AM566">
        <v>0</v>
      </c>
      <c r="AN566">
        <v>0</v>
      </c>
      <c r="AO566">
        <v>0</v>
      </c>
      <c r="AP566">
        <v>1</v>
      </c>
      <c r="AQ566">
        <v>0</v>
      </c>
      <c r="AR566">
        <v>0</v>
      </c>
      <c r="AS566">
        <v>0</v>
      </c>
      <c r="AT566">
        <v>0</v>
      </c>
      <c r="AU566">
        <v>0</v>
      </c>
      <c r="AV566">
        <v>0</v>
      </c>
      <c r="AW566">
        <v>0</v>
      </c>
      <c r="AX566">
        <v>0</v>
      </c>
      <c r="AY566">
        <v>0</v>
      </c>
      <c r="AZ566">
        <v>1</v>
      </c>
      <c r="BA566">
        <v>0</v>
      </c>
      <c r="BB566">
        <v>1</v>
      </c>
      <c r="BC566">
        <v>0</v>
      </c>
      <c r="BD566">
        <v>1</v>
      </c>
      <c r="BE566">
        <v>1</v>
      </c>
      <c r="BF566">
        <v>0</v>
      </c>
      <c r="BG566">
        <v>1</v>
      </c>
      <c r="BH566">
        <v>0</v>
      </c>
      <c r="BI566">
        <v>0</v>
      </c>
      <c r="BJ566">
        <v>0</v>
      </c>
      <c r="BK566">
        <v>0</v>
      </c>
      <c r="BL566">
        <v>0</v>
      </c>
      <c r="BM566">
        <v>1</v>
      </c>
      <c r="BN566">
        <v>0</v>
      </c>
      <c r="BO566">
        <v>0</v>
      </c>
      <c r="BP566">
        <v>0</v>
      </c>
      <c r="BQ566">
        <v>1</v>
      </c>
      <c r="BR566">
        <v>0</v>
      </c>
      <c r="BS566">
        <v>0</v>
      </c>
      <c r="BT566" s="10">
        <v>0</v>
      </c>
      <c r="BU566">
        <v>-4.2648743800000002</v>
      </c>
      <c r="BV566">
        <v>0.17994256</v>
      </c>
      <c r="BW566">
        <v>2.5512239999999999E-2</v>
      </c>
      <c r="BX566">
        <v>1.7140852600000001</v>
      </c>
      <c r="BY566">
        <v>1.2451467300000001</v>
      </c>
      <c r="BZ566">
        <v>4.38303536</v>
      </c>
      <c r="CA566">
        <v>1.0542348399999999</v>
      </c>
      <c r="CB566">
        <v>2.36271349</v>
      </c>
      <c r="CC566">
        <v>0</v>
      </c>
      <c r="CD566">
        <v>1.26633956</v>
      </c>
      <c r="CE566">
        <v>1.2966537600000001</v>
      </c>
      <c r="CF566">
        <v>-0.34830556000000001</v>
      </c>
      <c r="CG566">
        <v>0.60595251999999999</v>
      </c>
      <c r="CH566">
        <v>-0.27080598</v>
      </c>
      <c r="CI566">
        <v>0.69837139000000004</v>
      </c>
      <c r="CJ566">
        <v>2.3914729999999999E-2</v>
      </c>
      <c r="CK566">
        <v>-0.35324707</v>
      </c>
      <c r="CL566">
        <v>-4.8291489999999999E-2</v>
      </c>
      <c r="CM566">
        <v>0.58076517999999999</v>
      </c>
      <c r="CN566">
        <v>0.72541518999999999</v>
      </c>
      <c r="CO566">
        <v>-0.20022939000000001</v>
      </c>
      <c r="CP566">
        <v>-0.43475793000000001</v>
      </c>
      <c r="CQ566">
        <v>0.34422587999999998</v>
      </c>
      <c r="CR566">
        <v>-0.48495226000000002</v>
      </c>
      <c r="CS566">
        <v>0.18250256000000001</v>
      </c>
      <c r="CT566">
        <v>-0.16623276000000001</v>
      </c>
      <c r="CU566">
        <v>-9.4743999999999995E-2</v>
      </c>
      <c r="CV566">
        <v>-1.1689752</v>
      </c>
      <c r="CW566">
        <v>-0.52188942000000005</v>
      </c>
      <c r="CX566">
        <v>0.65815442999999996</v>
      </c>
      <c r="CY566">
        <v>9.3649330000000003E-2</v>
      </c>
      <c r="CZ566">
        <v>-0.16819777</v>
      </c>
      <c r="DA566">
        <v>-0.25450494000000001</v>
      </c>
      <c r="DB566">
        <v>0.25513289</v>
      </c>
      <c r="DC566">
        <v>2.5920289999999999E-2</v>
      </c>
      <c r="DD566">
        <v>-2.5292350000000002E-2</v>
      </c>
      <c r="DE566">
        <v>0.26950531</v>
      </c>
      <c r="DF566">
        <v>-0.26887736000000001</v>
      </c>
      <c r="DG566">
        <v>0.1029841</v>
      </c>
      <c r="DH566">
        <v>-0.10235616</v>
      </c>
      <c r="DI566">
        <v>-0.19042195000000001</v>
      </c>
      <c r="DJ566">
        <v>7.7531719999999998E-2</v>
      </c>
      <c r="DK566">
        <v>-0.19522661999999999</v>
      </c>
      <c r="DL566">
        <v>-0.13095082</v>
      </c>
      <c r="DM566">
        <v>-6.0513240000000003E-2</v>
      </c>
      <c r="DN566">
        <v>0.50020885000000004</v>
      </c>
      <c r="DO566">
        <v>0.35778246000000002</v>
      </c>
      <c r="DP566">
        <v>-0.64273818000000005</v>
      </c>
      <c r="DQ566">
        <v>0.94671483000000001</v>
      </c>
      <c r="DR566">
        <v>-0.66113116000000005</v>
      </c>
      <c r="DS566">
        <v>7.7932630000000003E-2</v>
      </c>
      <c r="DT566">
        <v>-0.79014932000000004</v>
      </c>
      <c r="DU566">
        <v>1.3610861400000001</v>
      </c>
      <c r="DV566" s="10">
        <v>-0.64824150000000003</v>
      </c>
      <c r="DW566" s="8" t="s">
        <v>3022</v>
      </c>
      <c r="DX566" t="s">
        <v>3023</v>
      </c>
      <c r="DY566" s="10" t="s">
        <v>342</v>
      </c>
      <c r="DZ566" s="20">
        <v>37587</v>
      </c>
      <c r="EA566" s="21">
        <v>39742</v>
      </c>
      <c r="EB566" t="s">
        <v>3024</v>
      </c>
      <c r="EC566" s="22">
        <v>43701</v>
      </c>
      <c r="ED566" t="b">
        <f t="shared" si="25"/>
        <v>1</v>
      </c>
    </row>
    <row r="567" spans="1:134" x14ac:dyDescent="0.2">
      <c r="A567" s="8" t="s">
        <v>3025</v>
      </c>
      <c r="B567" s="8" t="s">
        <v>119</v>
      </c>
      <c r="C567" s="8" t="s">
        <v>1309</v>
      </c>
      <c r="D567" s="2" t="s">
        <v>3026</v>
      </c>
      <c r="E567" s="4">
        <v>0.289869829076565</v>
      </c>
      <c r="F567" s="28" t="b">
        <v>0</v>
      </c>
      <c r="G567" s="29">
        <f t="shared" si="26"/>
        <v>0.59079541565297078</v>
      </c>
      <c r="H567" s="5" t="b">
        <f t="shared" si="24"/>
        <v>1</v>
      </c>
      <c r="I567" s="8">
        <v>57</v>
      </c>
      <c r="J567">
        <v>4</v>
      </c>
      <c r="K567">
        <v>32</v>
      </c>
      <c r="L567">
        <v>474</v>
      </c>
      <c r="M567">
        <v>10</v>
      </c>
      <c r="N567">
        <v>5</v>
      </c>
      <c r="O567">
        <v>27.7182478716161</v>
      </c>
      <c r="P567">
        <v>3</v>
      </c>
      <c r="Q567">
        <v>2</v>
      </c>
      <c r="R567">
        <v>1</v>
      </c>
      <c r="S567" s="10">
        <v>77</v>
      </c>
      <c r="T567" s="8">
        <v>0.35320753765240098</v>
      </c>
      <c r="U567">
        <v>3.04590151031497</v>
      </c>
      <c r="V567">
        <v>0.64828506625381199</v>
      </c>
      <c r="W567">
        <v>-1.1940851169558799</v>
      </c>
      <c r="X567">
        <v>1.61793620170542</v>
      </c>
      <c r="Y567">
        <v>1.38181348148064</v>
      </c>
      <c r="Z567">
        <v>-0.78304057997226095</v>
      </c>
      <c r="AA567">
        <v>8.8725172209350497E-3</v>
      </c>
      <c r="AB567">
        <v>-0.772121299578298</v>
      </c>
      <c r="AC567">
        <v>-1.38724643350897</v>
      </c>
      <c r="AD567" s="10">
        <v>0.49681181419415599</v>
      </c>
      <c r="AE567" s="8">
        <v>0</v>
      </c>
      <c r="AF567">
        <v>0</v>
      </c>
      <c r="AG567">
        <v>0</v>
      </c>
      <c r="AH567">
        <v>0</v>
      </c>
      <c r="AI567">
        <v>0</v>
      </c>
      <c r="AJ567">
        <v>0</v>
      </c>
      <c r="AK567">
        <v>0</v>
      </c>
      <c r="AL567">
        <v>0</v>
      </c>
      <c r="AM567">
        <v>0</v>
      </c>
      <c r="AN567">
        <v>0</v>
      </c>
      <c r="AO567">
        <v>0</v>
      </c>
      <c r="AP567">
        <v>0</v>
      </c>
      <c r="AQ567">
        <v>0</v>
      </c>
      <c r="AR567">
        <v>0</v>
      </c>
      <c r="AS567">
        <v>1</v>
      </c>
      <c r="AT567">
        <v>0</v>
      </c>
      <c r="AU567">
        <v>0</v>
      </c>
      <c r="AV567">
        <v>0</v>
      </c>
      <c r="AW567">
        <v>0</v>
      </c>
      <c r="AX567">
        <v>0</v>
      </c>
      <c r="AY567">
        <v>1</v>
      </c>
      <c r="AZ567">
        <v>0</v>
      </c>
      <c r="BA567">
        <v>0</v>
      </c>
      <c r="BB567">
        <v>1</v>
      </c>
      <c r="BC567">
        <v>0</v>
      </c>
      <c r="BD567">
        <v>1</v>
      </c>
      <c r="BE567">
        <v>1</v>
      </c>
      <c r="BF567">
        <v>0</v>
      </c>
      <c r="BG567">
        <v>0</v>
      </c>
      <c r="BH567">
        <v>0</v>
      </c>
      <c r="BI567">
        <v>0</v>
      </c>
      <c r="BJ567">
        <v>0</v>
      </c>
      <c r="BK567">
        <v>1</v>
      </c>
      <c r="BL567">
        <v>0</v>
      </c>
      <c r="BM567">
        <v>1</v>
      </c>
      <c r="BN567">
        <v>0</v>
      </c>
      <c r="BO567">
        <v>0</v>
      </c>
      <c r="BP567">
        <v>0</v>
      </c>
      <c r="BQ567">
        <v>0</v>
      </c>
      <c r="BR567">
        <v>0</v>
      </c>
      <c r="BS567">
        <v>1</v>
      </c>
      <c r="BT567" s="10">
        <v>0</v>
      </c>
      <c r="BU567">
        <v>-4.2648743800000002</v>
      </c>
      <c r="BV567">
        <v>0.17994256</v>
      </c>
      <c r="BW567">
        <v>2.5512239999999999E-2</v>
      </c>
      <c r="BX567">
        <v>1.7140852600000001</v>
      </c>
      <c r="BY567">
        <v>1.2451467300000001</v>
      </c>
      <c r="BZ567">
        <v>4.38303536</v>
      </c>
      <c r="CA567">
        <v>1.0542348399999999</v>
      </c>
      <c r="CB567">
        <v>2.36271349</v>
      </c>
      <c r="CC567">
        <v>0</v>
      </c>
      <c r="CD567">
        <v>1.26633956</v>
      </c>
      <c r="CE567">
        <v>1.2966537600000001</v>
      </c>
      <c r="CF567">
        <v>-0.34830556000000001</v>
      </c>
      <c r="CG567">
        <v>0.60595251999999999</v>
      </c>
      <c r="CH567">
        <v>-0.27080598</v>
      </c>
      <c r="CI567">
        <v>0.69837139000000004</v>
      </c>
      <c r="CJ567">
        <v>2.3914729999999999E-2</v>
      </c>
      <c r="CK567">
        <v>-0.35324707</v>
      </c>
      <c r="CL567">
        <v>-4.8291489999999999E-2</v>
      </c>
      <c r="CM567">
        <v>0.58076517999999999</v>
      </c>
      <c r="CN567">
        <v>0.72541518999999999</v>
      </c>
      <c r="CO567">
        <v>-0.20022939000000001</v>
      </c>
      <c r="CP567">
        <v>-0.43475793000000001</v>
      </c>
      <c r="CQ567">
        <v>0.34422587999999998</v>
      </c>
      <c r="CR567">
        <v>-0.48495226000000002</v>
      </c>
      <c r="CS567">
        <v>0.18250256000000001</v>
      </c>
      <c r="CT567">
        <v>-0.16623276000000001</v>
      </c>
      <c r="CU567">
        <v>-9.4743999999999995E-2</v>
      </c>
      <c r="CV567">
        <v>-1.1689752</v>
      </c>
      <c r="CW567">
        <v>-0.52188942000000005</v>
      </c>
      <c r="CX567">
        <v>0.65815442999999996</v>
      </c>
      <c r="CY567">
        <v>9.3649330000000003E-2</v>
      </c>
      <c r="CZ567">
        <v>-0.16819777</v>
      </c>
      <c r="DA567">
        <v>-0.25450494000000001</v>
      </c>
      <c r="DB567">
        <v>0.25513289</v>
      </c>
      <c r="DC567">
        <v>2.5920289999999999E-2</v>
      </c>
      <c r="DD567">
        <v>-2.5292350000000002E-2</v>
      </c>
      <c r="DE567">
        <v>0.26950531</v>
      </c>
      <c r="DF567">
        <v>-0.26887736000000001</v>
      </c>
      <c r="DG567">
        <v>0.1029841</v>
      </c>
      <c r="DH567">
        <v>-0.10235616</v>
      </c>
      <c r="DI567">
        <v>-0.19042195000000001</v>
      </c>
      <c r="DJ567">
        <v>7.7531719999999998E-2</v>
      </c>
      <c r="DK567">
        <v>-0.19522661999999999</v>
      </c>
      <c r="DL567">
        <v>-0.13095082</v>
      </c>
      <c r="DM567">
        <v>-6.0513240000000003E-2</v>
      </c>
      <c r="DN567">
        <v>0.50020885000000004</v>
      </c>
      <c r="DO567">
        <v>0.35778246000000002</v>
      </c>
      <c r="DP567">
        <v>-0.64273818000000005</v>
      </c>
      <c r="DQ567">
        <v>0.94671483000000001</v>
      </c>
      <c r="DR567">
        <v>-0.66113116000000005</v>
      </c>
      <c r="DS567">
        <v>7.7932630000000003E-2</v>
      </c>
      <c r="DT567">
        <v>-0.79014932000000004</v>
      </c>
      <c r="DU567">
        <v>1.3610861400000001</v>
      </c>
      <c r="DV567" s="10">
        <v>-0.64824150000000003</v>
      </c>
      <c r="DW567" s="8" t="s">
        <v>3027</v>
      </c>
      <c r="DX567" t="s">
        <v>3028</v>
      </c>
      <c r="DY567" s="10" t="s">
        <v>703</v>
      </c>
      <c r="DZ567" s="20">
        <v>37382</v>
      </c>
      <c r="EA567" s="21">
        <v>39046</v>
      </c>
      <c r="EB567" t="s">
        <v>3029</v>
      </c>
      <c r="EC567" s="22">
        <v>44924</v>
      </c>
      <c r="ED567" t="b">
        <f t="shared" si="25"/>
        <v>0</v>
      </c>
    </row>
    <row r="568" spans="1:134" x14ac:dyDescent="0.2">
      <c r="A568" s="8" t="s">
        <v>3030</v>
      </c>
      <c r="B568" s="8" t="s">
        <v>127</v>
      </c>
      <c r="C568" s="8" t="s">
        <v>181</v>
      </c>
      <c r="D568" s="2" t="s">
        <v>3031</v>
      </c>
      <c r="E568" s="4">
        <v>0.58962035265577895</v>
      </c>
      <c r="F568" s="28" t="b">
        <v>0</v>
      </c>
      <c r="G568" s="29">
        <f t="shared" si="26"/>
        <v>4.6855273899479301E-5</v>
      </c>
      <c r="H568" s="5" t="b">
        <f t="shared" si="24"/>
        <v>0</v>
      </c>
      <c r="I568" s="8">
        <v>41</v>
      </c>
      <c r="J568">
        <v>0</v>
      </c>
      <c r="K568">
        <v>36</v>
      </c>
      <c r="L568">
        <v>1578</v>
      </c>
      <c r="M568">
        <v>1</v>
      </c>
      <c r="N568">
        <v>2</v>
      </c>
      <c r="O568">
        <v>84.810176327889394</v>
      </c>
      <c r="P568">
        <v>2</v>
      </c>
      <c r="Q568">
        <v>1</v>
      </c>
      <c r="R568">
        <v>1</v>
      </c>
      <c r="S568" s="10">
        <v>72.3</v>
      </c>
      <c r="T568" s="8">
        <v>-1.1498032608684501</v>
      </c>
      <c r="U568">
        <v>-1.00517281761849</v>
      </c>
      <c r="V568">
        <v>1.1651042521063699</v>
      </c>
      <c r="W568">
        <v>9.2904567873630203E-2</v>
      </c>
      <c r="X568">
        <v>-1.2456676951183301</v>
      </c>
      <c r="Y568">
        <v>-0.70788554533318204</v>
      </c>
      <c r="Z568">
        <v>1.1815323826997901</v>
      </c>
      <c r="AA568">
        <v>-0.70092886045385905</v>
      </c>
      <c r="AB568">
        <v>-1.4988236991813999</v>
      </c>
      <c r="AC568">
        <v>-1.38724643350897</v>
      </c>
      <c r="AD568" s="10">
        <v>-0.51731002151161598</v>
      </c>
      <c r="AE568" s="8">
        <v>0</v>
      </c>
      <c r="AF568">
        <v>0</v>
      </c>
      <c r="AG568">
        <v>0</v>
      </c>
      <c r="AH568">
        <v>0</v>
      </c>
      <c r="AI568">
        <v>0</v>
      </c>
      <c r="AJ568">
        <v>0</v>
      </c>
      <c r="AK568">
        <v>0</v>
      </c>
      <c r="AL568">
        <v>0</v>
      </c>
      <c r="AM568">
        <v>0</v>
      </c>
      <c r="AN568">
        <v>0</v>
      </c>
      <c r="AO568">
        <v>0</v>
      </c>
      <c r="AP568">
        <v>0</v>
      </c>
      <c r="AQ568">
        <v>0</v>
      </c>
      <c r="AR568">
        <v>0</v>
      </c>
      <c r="AS568">
        <v>0</v>
      </c>
      <c r="AT568">
        <v>0</v>
      </c>
      <c r="AU568">
        <v>0</v>
      </c>
      <c r="AV568">
        <v>0</v>
      </c>
      <c r="AW568">
        <v>0</v>
      </c>
      <c r="AX568">
        <v>1</v>
      </c>
      <c r="AY568">
        <v>0</v>
      </c>
      <c r="AZ568">
        <v>1</v>
      </c>
      <c r="BA568">
        <v>1</v>
      </c>
      <c r="BB568">
        <v>0</v>
      </c>
      <c r="BC568">
        <v>1</v>
      </c>
      <c r="BD568">
        <v>0</v>
      </c>
      <c r="BE568">
        <v>0</v>
      </c>
      <c r="BF568">
        <v>1</v>
      </c>
      <c r="BG568">
        <v>0</v>
      </c>
      <c r="BH568">
        <v>0</v>
      </c>
      <c r="BI568">
        <v>0</v>
      </c>
      <c r="BJ568">
        <v>0</v>
      </c>
      <c r="BK568">
        <v>0</v>
      </c>
      <c r="BL568">
        <v>1</v>
      </c>
      <c r="BM568">
        <v>0</v>
      </c>
      <c r="BN568">
        <v>1</v>
      </c>
      <c r="BO568">
        <v>0</v>
      </c>
      <c r="BP568">
        <v>0</v>
      </c>
      <c r="BQ568">
        <v>0</v>
      </c>
      <c r="BR568">
        <v>1</v>
      </c>
      <c r="BS568">
        <v>0</v>
      </c>
      <c r="BT568" s="10">
        <v>0</v>
      </c>
      <c r="BU568">
        <v>-4.2648743800000002</v>
      </c>
      <c r="BV568">
        <v>0.17994256</v>
      </c>
      <c r="BW568">
        <v>2.5512239999999999E-2</v>
      </c>
      <c r="BX568">
        <v>1.7140852600000001</v>
      </c>
      <c r="BY568">
        <v>1.2451467300000001</v>
      </c>
      <c r="BZ568">
        <v>4.38303536</v>
      </c>
      <c r="CA568">
        <v>1.0542348399999999</v>
      </c>
      <c r="CB568">
        <v>2.36271349</v>
      </c>
      <c r="CC568">
        <v>0</v>
      </c>
      <c r="CD568">
        <v>1.26633956</v>
      </c>
      <c r="CE568">
        <v>1.2966537600000001</v>
      </c>
      <c r="CF568">
        <v>-0.34830556000000001</v>
      </c>
      <c r="CG568">
        <v>0.60595251999999999</v>
      </c>
      <c r="CH568">
        <v>-0.27080598</v>
      </c>
      <c r="CI568">
        <v>0.69837139000000004</v>
      </c>
      <c r="CJ568">
        <v>2.3914729999999999E-2</v>
      </c>
      <c r="CK568">
        <v>-0.35324707</v>
      </c>
      <c r="CL568">
        <v>-4.8291489999999999E-2</v>
      </c>
      <c r="CM568">
        <v>0.58076517999999999</v>
      </c>
      <c r="CN568">
        <v>0.72541518999999999</v>
      </c>
      <c r="CO568">
        <v>-0.20022939000000001</v>
      </c>
      <c r="CP568">
        <v>-0.43475793000000001</v>
      </c>
      <c r="CQ568">
        <v>0.34422587999999998</v>
      </c>
      <c r="CR568">
        <v>-0.48495226000000002</v>
      </c>
      <c r="CS568">
        <v>0.18250256000000001</v>
      </c>
      <c r="CT568">
        <v>-0.16623276000000001</v>
      </c>
      <c r="CU568">
        <v>-9.4743999999999995E-2</v>
      </c>
      <c r="CV568">
        <v>-1.1689752</v>
      </c>
      <c r="CW568">
        <v>-0.52188942000000005</v>
      </c>
      <c r="CX568">
        <v>0.65815442999999996</v>
      </c>
      <c r="CY568">
        <v>9.3649330000000003E-2</v>
      </c>
      <c r="CZ568">
        <v>-0.16819777</v>
      </c>
      <c r="DA568">
        <v>-0.25450494000000001</v>
      </c>
      <c r="DB568">
        <v>0.25513289</v>
      </c>
      <c r="DC568">
        <v>2.5920289999999999E-2</v>
      </c>
      <c r="DD568">
        <v>-2.5292350000000002E-2</v>
      </c>
      <c r="DE568">
        <v>0.26950531</v>
      </c>
      <c r="DF568">
        <v>-0.26887736000000001</v>
      </c>
      <c r="DG568">
        <v>0.1029841</v>
      </c>
      <c r="DH568">
        <v>-0.10235616</v>
      </c>
      <c r="DI568">
        <v>-0.19042195000000001</v>
      </c>
      <c r="DJ568">
        <v>7.7531719999999998E-2</v>
      </c>
      <c r="DK568">
        <v>-0.19522661999999999</v>
      </c>
      <c r="DL568">
        <v>-0.13095082</v>
      </c>
      <c r="DM568">
        <v>-6.0513240000000003E-2</v>
      </c>
      <c r="DN568">
        <v>0.50020885000000004</v>
      </c>
      <c r="DO568">
        <v>0.35778246000000002</v>
      </c>
      <c r="DP568">
        <v>-0.64273818000000005</v>
      </c>
      <c r="DQ568">
        <v>0.94671483000000001</v>
      </c>
      <c r="DR568">
        <v>-0.66113116000000005</v>
      </c>
      <c r="DS568">
        <v>7.7932630000000003E-2</v>
      </c>
      <c r="DT568">
        <v>-0.79014932000000004</v>
      </c>
      <c r="DU568">
        <v>1.3610861400000001</v>
      </c>
      <c r="DV568" s="10">
        <v>-0.64824150000000003</v>
      </c>
      <c r="DW568" s="8" t="s">
        <v>3032</v>
      </c>
      <c r="DX568" t="s">
        <v>3033</v>
      </c>
      <c r="DY568" s="10" t="s">
        <v>266</v>
      </c>
      <c r="DZ568" s="20">
        <v>35883</v>
      </c>
      <c r="EA568" s="21">
        <v>37250</v>
      </c>
      <c r="EB568" t="s">
        <v>3034</v>
      </c>
      <c r="EC568" s="22">
        <v>43948</v>
      </c>
      <c r="ED568" t="b">
        <f t="shared" si="25"/>
        <v>1</v>
      </c>
    </row>
    <row r="569" spans="1:134" x14ac:dyDescent="0.2">
      <c r="A569" s="8" t="s">
        <v>3035</v>
      </c>
      <c r="B569" s="8" t="s">
        <v>119</v>
      </c>
      <c r="C569" s="8" t="s">
        <v>120</v>
      </c>
      <c r="D569" s="2" t="s">
        <v>3036</v>
      </c>
      <c r="E569" s="4">
        <v>0.31927001910200098</v>
      </c>
      <c r="F569" s="28" t="b">
        <v>0</v>
      </c>
      <c r="G569" s="29">
        <f t="shared" si="26"/>
        <v>0.40412230189756476</v>
      </c>
      <c r="H569" s="5" t="b">
        <f t="shared" si="24"/>
        <v>0</v>
      </c>
      <c r="I569" s="8">
        <v>57</v>
      </c>
      <c r="J569">
        <v>2</v>
      </c>
      <c r="K569">
        <v>15</v>
      </c>
      <c r="L569">
        <v>1748</v>
      </c>
      <c r="M569">
        <v>10</v>
      </c>
      <c r="N569">
        <v>1</v>
      </c>
      <c r="O569">
        <v>50.4683428843339</v>
      </c>
      <c r="P569">
        <v>5</v>
      </c>
      <c r="Q569">
        <v>3</v>
      </c>
      <c r="R569">
        <v>4</v>
      </c>
      <c r="S569" s="10">
        <v>74.2</v>
      </c>
      <c r="T569" s="8">
        <v>0.35320753765240098</v>
      </c>
      <c r="U569">
        <v>1.0203643463482399</v>
      </c>
      <c r="V569">
        <v>-1.5481964736195899</v>
      </c>
      <c r="W569">
        <v>0.29108232731295702</v>
      </c>
      <c r="X569">
        <v>1.61793620170542</v>
      </c>
      <c r="Y569">
        <v>-1.4044518876044501</v>
      </c>
      <c r="Z569">
        <v>-1.9398906691012099E-4</v>
      </c>
      <c r="AA569">
        <v>1.4284752725705201</v>
      </c>
      <c r="AB569">
        <v>-4.5418899975194001E-2</v>
      </c>
      <c r="AC569">
        <v>0.71996333890972197</v>
      </c>
      <c r="AD569" s="10">
        <v>-0.107345875162473</v>
      </c>
      <c r="AE569" s="8">
        <v>0</v>
      </c>
      <c r="AF569">
        <v>0</v>
      </c>
      <c r="AG569">
        <v>1</v>
      </c>
      <c r="AH569">
        <v>0</v>
      </c>
      <c r="AI569">
        <v>0</v>
      </c>
      <c r="AJ569">
        <v>0</v>
      </c>
      <c r="AK569">
        <v>0</v>
      </c>
      <c r="AL569">
        <v>0</v>
      </c>
      <c r="AM569">
        <v>0</v>
      </c>
      <c r="AN569">
        <v>0</v>
      </c>
      <c r="AO569">
        <v>0</v>
      </c>
      <c r="AP569">
        <v>0</v>
      </c>
      <c r="AQ569">
        <v>0</v>
      </c>
      <c r="AR569">
        <v>0</v>
      </c>
      <c r="AS569">
        <v>0</v>
      </c>
      <c r="AT569">
        <v>0</v>
      </c>
      <c r="AU569">
        <v>0</v>
      </c>
      <c r="AV569">
        <v>0</v>
      </c>
      <c r="AW569">
        <v>0</v>
      </c>
      <c r="AX569">
        <v>0</v>
      </c>
      <c r="AY569">
        <v>1</v>
      </c>
      <c r="AZ569">
        <v>0</v>
      </c>
      <c r="BA569">
        <v>0</v>
      </c>
      <c r="BB569">
        <v>1</v>
      </c>
      <c r="BC569">
        <v>0</v>
      </c>
      <c r="BD569">
        <v>1</v>
      </c>
      <c r="BE569">
        <v>0</v>
      </c>
      <c r="BF569">
        <v>1</v>
      </c>
      <c r="BG569">
        <v>0</v>
      </c>
      <c r="BH569">
        <v>0</v>
      </c>
      <c r="BI569">
        <v>0</v>
      </c>
      <c r="BJ569">
        <v>0</v>
      </c>
      <c r="BK569">
        <v>1</v>
      </c>
      <c r="BL569">
        <v>0</v>
      </c>
      <c r="BM569">
        <v>1</v>
      </c>
      <c r="BN569">
        <v>0</v>
      </c>
      <c r="BO569">
        <v>0</v>
      </c>
      <c r="BP569">
        <v>0</v>
      </c>
      <c r="BQ569">
        <v>0</v>
      </c>
      <c r="BR569">
        <v>1</v>
      </c>
      <c r="BS569">
        <v>0</v>
      </c>
      <c r="BT569" s="10">
        <v>0</v>
      </c>
      <c r="BU569">
        <v>-4.2648743800000002</v>
      </c>
      <c r="BV569">
        <v>0.17994256</v>
      </c>
      <c r="BW569">
        <v>2.5512239999999999E-2</v>
      </c>
      <c r="BX569">
        <v>1.7140852600000001</v>
      </c>
      <c r="BY569">
        <v>1.2451467300000001</v>
      </c>
      <c r="BZ569">
        <v>4.38303536</v>
      </c>
      <c r="CA569">
        <v>1.0542348399999999</v>
      </c>
      <c r="CB569">
        <v>2.36271349</v>
      </c>
      <c r="CC569">
        <v>0</v>
      </c>
      <c r="CD569">
        <v>1.26633956</v>
      </c>
      <c r="CE569">
        <v>1.2966537600000001</v>
      </c>
      <c r="CF569">
        <v>-0.34830556000000001</v>
      </c>
      <c r="CG569">
        <v>0.60595251999999999</v>
      </c>
      <c r="CH569">
        <v>-0.27080598</v>
      </c>
      <c r="CI569">
        <v>0.69837139000000004</v>
      </c>
      <c r="CJ569">
        <v>2.3914729999999999E-2</v>
      </c>
      <c r="CK569">
        <v>-0.35324707</v>
      </c>
      <c r="CL569">
        <v>-4.8291489999999999E-2</v>
      </c>
      <c r="CM569">
        <v>0.58076517999999999</v>
      </c>
      <c r="CN569">
        <v>0.72541518999999999</v>
      </c>
      <c r="CO569">
        <v>-0.20022939000000001</v>
      </c>
      <c r="CP569">
        <v>-0.43475793000000001</v>
      </c>
      <c r="CQ569">
        <v>0.34422587999999998</v>
      </c>
      <c r="CR569">
        <v>-0.48495226000000002</v>
      </c>
      <c r="CS569">
        <v>0.18250256000000001</v>
      </c>
      <c r="CT569">
        <v>-0.16623276000000001</v>
      </c>
      <c r="CU569">
        <v>-9.4743999999999995E-2</v>
      </c>
      <c r="CV569">
        <v>-1.1689752</v>
      </c>
      <c r="CW569">
        <v>-0.52188942000000005</v>
      </c>
      <c r="CX569">
        <v>0.65815442999999996</v>
      </c>
      <c r="CY569">
        <v>9.3649330000000003E-2</v>
      </c>
      <c r="CZ569">
        <v>-0.16819777</v>
      </c>
      <c r="DA569">
        <v>-0.25450494000000001</v>
      </c>
      <c r="DB569">
        <v>0.25513289</v>
      </c>
      <c r="DC569">
        <v>2.5920289999999999E-2</v>
      </c>
      <c r="DD569">
        <v>-2.5292350000000002E-2</v>
      </c>
      <c r="DE569">
        <v>0.26950531</v>
      </c>
      <c r="DF569">
        <v>-0.26887736000000001</v>
      </c>
      <c r="DG569">
        <v>0.1029841</v>
      </c>
      <c r="DH569">
        <v>-0.10235616</v>
      </c>
      <c r="DI569">
        <v>-0.19042195000000001</v>
      </c>
      <c r="DJ569">
        <v>7.7531719999999998E-2</v>
      </c>
      <c r="DK569">
        <v>-0.19522661999999999</v>
      </c>
      <c r="DL569">
        <v>-0.13095082</v>
      </c>
      <c r="DM569">
        <v>-6.0513240000000003E-2</v>
      </c>
      <c r="DN569">
        <v>0.50020885000000004</v>
      </c>
      <c r="DO569">
        <v>0.35778246000000002</v>
      </c>
      <c r="DP569">
        <v>-0.64273818000000005</v>
      </c>
      <c r="DQ569">
        <v>0.94671483000000001</v>
      </c>
      <c r="DR569">
        <v>-0.66113116000000005</v>
      </c>
      <c r="DS569">
        <v>7.7932630000000003E-2</v>
      </c>
      <c r="DT569">
        <v>-0.79014932000000004</v>
      </c>
      <c r="DU569">
        <v>1.3610861400000001</v>
      </c>
      <c r="DV569" s="10">
        <v>-0.64824150000000003</v>
      </c>
      <c r="DW569" s="8" t="s">
        <v>3037</v>
      </c>
      <c r="DX569" t="s">
        <v>3038</v>
      </c>
      <c r="DY569" s="10" t="s">
        <v>206</v>
      </c>
      <c r="DZ569" s="20">
        <v>37756</v>
      </c>
      <c r="EA569" s="21">
        <v>39644</v>
      </c>
      <c r="EB569" t="s">
        <v>3039</v>
      </c>
      <c r="EC569" s="22">
        <v>44057</v>
      </c>
      <c r="ED569" t="b">
        <f t="shared" si="25"/>
        <v>1</v>
      </c>
    </row>
    <row r="570" spans="1:134" x14ac:dyDescent="0.2">
      <c r="A570" s="8" t="s">
        <v>3040</v>
      </c>
      <c r="B570" s="8" t="s">
        <v>119</v>
      </c>
      <c r="C570" s="8" t="s">
        <v>181</v>
      </c>
      <c r="D570" s="2">
        <v>7613431897</v>
      </c>
      <c r="E570" s="4">
        <v>0.3901320734198</v>
      </c>
      <c r="F570" s="28" t="b">
        <v>0</v>
      </c>
      <c r="G570" s="29">
        <f t="shared" si="26"/>
        <v>2.3589317474215679E-2</v>
      </c>
      <c r="H570" s="5" t="b">
        <f t="shared" si="24"/>
        <v>0</v>
      </c>
      <c r="I570" s="8">
        <v>44</v>
      </c>
      <c r="J570">
        <v>1</v>
      </c>
      <c r="K570">
        <v>17</v>
      </c>
      <c r="L570">
        <v>1719</v>
      </c>
      <c r="M570">
        <v>8</v>
      </c>
      <c r="N570">
        <v>1</v>
      </c>
      <c r="O570">
        <v>42.566036709899997</v>
      </c>
      <c r="P570">
        <v>4</v>
      </c>
      <c r="Q570">
        <v>5</v>
      </c>
      <c r="R570">
        <v>3</v>
      </c>
      <c r="S570" s="10">
        <v>79</v>
      </c>
      <c r="T570" s="8">
        <v>-0.86798873614579497</v>
      </c>
      <c r="U570">
        <v>7.5957643648752104E-3</v>
      </c>
      <c r="V570">
        <v>-1.2897868806933099</v>
      </c>
      <c r="W570">
        <v>0.25727553305565998</v>
      </c>
      <c r="X570">
        <v>0.98157978018903103</v>
      </c>
      <c r="Y570">
        <v>-1.4044518876044501</v>
      </c>
      <c r="Z570">
        <v>-0.27211784017556001</v>
      </c>
      <c r="AA570">
        <v>0.71867389489572897</v>
      </c>
      <c r="AB570">
        <v>1.4079858992310099</v>
      </c>
      <c r="AC570">
        <v>1.7560081436822399E-2</v>
      </c>
      <c r="AD570" s="10">
        <v>0.92835302087746396</v>
      </c>
      <c r="AE570" s="8">
        <v>0</v>
      </c>
      <c r="AF570">
        <v>0</v>
      </c>
      <c r="AG570">
        <v>0</v>
      </c>
      <c r="AH570">
        <v>0</v>
      </c>
      <c r="AI570">
        <v>0</v>
      </c>
      <c r="AJ570">
        <v>0</v>
      </c>
      <c r="AK570">
        <v>0</v>
      </c>
      <c r="AL570">
        <v>0</v>
      </c>
      <c r="AM570">
        <v>0</v>
      </c>
      <c r="AN570">
        <v>0</v>
      </c>
      <c r="AO570">
        <v>0</v>
      </c>
      <c r="AP570">
        <v>0</v>
      </c>
      <c r="AQ570">
        <v>0</v>
      </c>
      <c r="AR570">
        <v>0</v>
      </c>
      <c r="AS570">
        <v>0</v>
      </c>
      <c r="AT570">
        <v>0</v>
      </c>
      <c r="AU570">
        <v>1</v>
      </c>
      <c r="AV570">
        <v>0</v>
      </c>
      <c r="AW570">
        <v>0</v>
      </c>
      <c r="AX570">
        <v>0</v>
      </c>
      <c r="AY570">
        <v>1</v>
      </c>
      <c r="AZ570">
        <v>0</v>
      </c>
      <c r="BA570">
        <v>0</v>
      </c>
      <c r="BB570">
        <v>1</v>
      </c>
      <c r="BC570">
        <v>1</v>
      </c>
      <c r="BD570">
        <v>0</v>
      </c>
      <c r="BE570">
        <v>1</v>
      </c>
      <c r="BF570">
        <v>0</v>
      </c>
      <c r="BG570">
        <v>0</v>
      </c>
      <c r="BH570">
        <v>0</v>
      </c>
      <c r="BI570">
        <v>0</v>
      </c>
      <c r="BJ570">
        <v>0</v>
      </c>
      <c r="BK570">
        <v>1</v>
      </c>
      <c r="BL570">
        <v>0</v>
      </c>
      <c r="BM570">
        <v>0</v>
      </c>
      <c r="BN570">
        <v>0</v>
      </c>
      <c r="BO570">
        <v>0</v>
      </c>
      <c r="BP570">
        <v>1</v>
      </c>
      <c r="BQ570">
        <v>1</v>
      </c>
      <c r="BR570">
        <v>0</v>
      </c>
      <c r="BS570">
        <v>0</v>
      </c>
      <c r="BT570" s="10">
        <v>0</v>
      </c>
      <c r="BU570">
        <v>-4.2648743800000002</v>
      </c>
      <c r="BV570">
        <v>0.17994256</v>
      </c>
      <c r="BW570">
        <v>2.5512239999999999E-2</v>
      </c>
      <c r="BX570">
        <v>1.7140852600000001</v>
      </c>
      <c r="BY570">
        <v>1.2451467300000001</v>
      </c>
      <c r="BZ570">
        <v>4.38303536</v>
      </c>
      <c r="CA570">
        <v>1.0542348399999999</v>
      </c>
      <c r="CB570">
        <v>2.36271349</v>
      </c>
      <c r="CC570">
        <v>0</v>
      </c>
      <c r="CD570">
        <v>1.26633956</v>
      </c>
      <c r="CE570">
        <v>1.2966537600000001</v>
      </c>
      <c r="CF570">
        <v>-0.34830556000000001</v>
      </c>
      <c r="CG570">
        <v>0.60595251999999999</v>
      </c>
      <c r="CH570">
        <v>-0.27080598</v>
      </c>
      <c r="CI570">
        <v>0.69837139000000004</v>
      </c>
      <c r="CJ570">
        <v>2.3914729999999999E-2</v>
      </c>
      <c r="CK570">
        <v>-0.35324707</v>
      </c>
      <c r="CL570">
        <v>-4.8291489999999999E-2</v>
      </c>
      <c r="CM570">
        <v>0.58076517999999999</v>
      </c>
      <c r="CN570">
        <v>0.72541518999999999</v>
      </c>
      <c r="CO570">
        <v>-0.20022939000000001</v>
      </c>
      <c r="CP570">
        <v>-0.43475793000000001</v>
      </c>
      <c r="CQ570">
        <v>0.34422587999999998</v>
      </c>
      <c r="CR570">
        <v>-0.48495226000000002</v>
      </c>
      <c r="CS570">
        <v>0.18250256000000001</v>
      </c>
      <c r="CT570">
        <v>-0.16623276000000001</v>
      </c>
      <c r="CU570">
        <v>-9.4743999999999995E-2</v>
      </c>
      <c r="CV570">
        <v>-1.1689752</v>
      </c>
      <c r="CW570">
        <v>-0.52188942000000005</v>
      </c>
      <c r="CX570">
        <v>0.65815442999999996</v>
      </c>
      <c r="CY570">
        <v>9.3649330000000003E-2</v>
      </c>
      <c r="CZ570">
        <v>-0.16819777</v>
      </c>
      <c r="DA570">
        <v>-0.25450494000000001</v>
      </c>
      <c r="DB570">
        <v>0.25513289</v>
      </c>
      <c r="DC570">
        <v>2.5920289999999999E-2</v>
      </c>
      <c r="DD570">
        <v>-2.5292350000000002E-2</v>
      </c>
      <c r="DE570">
        <v>0.26950531</v>
      </c>
      <c r="DF570">
        <v>-0.26887736000000001</v>
      </c>
      <c r="DG570">
        <v>0.1029841</v>
      </c>
      <c r="DH570">
        <v>-0.10235616</v>
      </c>
      <c r="DI570">
        <v>-0.19042195000000001</v>
      </c>
      <c r="DJ570">
        <v>7.7531719999999998E-2</v>
      </c>
      <c r="DK570">
        <v>-0.19522661999999999</v>
      </c>
      <c r="DL570">
        <v>-0.13095082</v>
      </c>
      <c r="DM570">
        <v>-6.0513240000000003E-2</v>
      </c>
      <c r="DN570">
        <v>0.50020885000000004</v>
      </c>
      <c r="DO570">
        <v>0.35778246000000002</v>
      </c>
      <c r="DP570">
        <v>-0.64273818000000005</v>
      </c>
      <c r="DQ570">
        <v>0.94671483000000001</v>
      </c>
      <c r="DR570">
        <v>-0.66113116000000005</v>
      </c>
      <c r="DS570">
        <v>7.7932630000000003E-2</v>
      </c>
      <c r="DT570">
        <v>-0.79014932000000004</v>
      </c>
      <c r="DU570">
        <v>1.3610861400000001</v>
      </c>
      <c r="DV570" s="10">
        <v>-0.64824150000000003</v>
      </c>
      <c r="DW570" s="8" t="s">
        <v>3041</v>
      </c>
      <c r="DX570" t="s">
        <v>3042</v>
      </c>
      <c r="DY570" s="10" t="s">
        <v>923</v>
      </c>
      <c r="DZ570" s="20">
        <v>37384</v>
      </c>
      <c r="EA570" s="21">
        <v>39778</v>
      </c>
      <c r="EB570" t="s">
        <v>3043</v>
      </c>
      <c r="EC570" s="22">
        <v>43937</v>
      </c>
      <c r="ED570" t="b">
        <f t="shared" si="25"/>
        <v>1</v>
      </c>
    </row>
    <row r="571" spans="1:134" x14ac:dyDescent="0.2">
      <c r="A571" s="8" t="s">
        <v>3044</v>
      </c>
      <c r="B571" s="8" t="s">
        <v>119</v>
      </c>
      <c r="C571" s="8" t="s">
        <v>188</v>
      </c>
      <c r="D571" s="2" t="s">
        <v>3045</v>
      </c>
      <c r="E571" s="4">
        <v>0.47549032825406301</v>
      </c>
      <c r="F571" s="28" t="b">
        <v>0</v>
      </c>
      <c r="G571" s="29">
        <f t="shared" si="26"/>
        <v>0.19304451771146988</v>
      </c>
      <c r="H571" s="5" t="b">
        <f t="shared" si="24"/>
        <v>0</v>
      </c>
      <c r="I571" s="8">
        <v>70</v>
      </c>
      <c r="J571">
        <v>0</v>
      </c>
      <c r="K571">
        <v>30</v>
      </c>
      <c r="L571">
        <v>1913</v>
      </c>
      <c r="M571">
        <v>6</v>
      </c>
      <c r="N571">
        <v>1</v>
      </c>
      <c r="O571">
        <v>26.078497460365199</v>
      </c>
      <c r="P571">
        <v>2</v>
      </c>
      <c r="Q571">
        <v>4</v>
      </c>
      <c r="R571">
        <v>4</v>
      </c>
      <c r="S571" s="10">
        <v>79.3</v>
      </c>
      <c r="T571" s="8">
        <v>1.5744038114505901</v>
      </c>
      <c r="U571">
        <v>-1.00517281761849</v>
      </c>
      <c r="V571">
        <v>0.38987547332752898</v>
      </c>
      <c r="W571">
        <v>0.48343132912171499</v>
      </c>
      <c r="X571">
        <v>0.34522335867264098</v>
      </c>
      <c r="Y571">
        <v>-1.4044518876044501</v>
      </c>
      <c r="Z571">
        <v>-0.83946553198524498</v>
      </c>
      <c r="AA571">
        <v>-0.70092886045385905</v>
      </c>
      <c r="AB571">
        <v>0.68128349962791002</v>
      </c>
      <c r="AC571">
        <v>0.71996333890972197</v>
      </c>
      <c r="AD571" s="10">
        <v>0.99308420187995905</v>
      </c>
      <c r="AE571" s="8">
        <v>0</v>
      </c>
      <c r="AF571">
        <v>0</v>
      </c>
      <c r="AG571">
        <v>0</v>
      </c>
      <c r="AH571">
        <v>0</v>
      </c>
      <c r="AI571">
        <v>0</v>
      </c>
      <c r="AJ571">
        <v>0</v>
      </c>
      <c r="AK571">
        <v>1</v>
      </c>
      <c r="AL571">
        <v>0</v>
      </c>
      <c r="AM571">
        <v>0</v>
      </c>
      <c r="AN571">
        <v>0</v>
      </c>
      <c r="AO571">
        <v>0</v>
      </c>
      <c r="AP571">
        <v>0</v>
      </c>
      <c r="AQ571">
        <v>0</v>
      </c>
      <c r="AR571">
        <v>0</v>
      </c>
      <c r="AS571">
        <v>0</v>
      </c>
      <c r="AT571">
        <v>0</v>
      </c>
      <c r="AU571">
        <v>0</v>
      </c>
      <c r="AV571">
        <v>0</v>
      </c>
      <c r="AW571">
        <v>0</v>
      </c>
      <c r="AX571">
        <v>0</v>
      </c>
      <c r="AY571">
        <v>0</v>
      </c>
      <c r="AZ571">
        <v>1</v>
      </c>
      <c r="BA571">
        <v>0</v>
      </c>
      <c r="BB571">
        <v>1</v>
      </c>
      <c r="BC571">
        <v>1</v>
      </c>
      <c r="BD571">
        <v>0</v>
      </c>
      <c r="BE571">
        <v>0</v>
      </c>
      <c r="BF571">
        <v>1</v>
      </c>
      <c r="BG571">
        <v>0</v>
      </c>
      <c r="BH571">
        <v>0</v>
      </c>
      <c r="BI571">
        <v>1</v>
      </c>
      <c r="BJ571">
        <v>0</v>
      </c>
      <c r="BK571">
        <v>0</v>
      </c>
      <c r="BL571">
        <v>0</v>
      </c>
      <c r="BM571">
        <v>0</v>
      </c>
      <c r="BN571">
        <v>0</v>
      </c>
      <c r="BO571">
        <v>1</v>
      </c>
      <c r="BP571">
        <v>0</v>
      </c>
      <c r="BQ571">
        <v>1</v>
      </c>
      <c r="BR571">
        <v>0</v>
      </c>
      <c r="BS571">
        <v>0</v>
      </c>
      <c r="BT571" s="10">
        <v>0</v>
      </c>
      <c r="BU571">
        <v>-4.2648743800000002</v>
      </c>
      <c r="BV571">
        <v>0.17994256</v>
      </c>
      <c r="BW571">
        <v>2.5512239999999999E-2</v>
      </c>
      <c r="BX571">
        <v>1.7140852600000001</v>
      </c>
      <c r="BY571">
        <v>1.2451467300000001</v>
      </c>
      <c r="BZ571">
        <v>4.38303536</v>
      </c>
      <c r="CA571">
        <v>1.0542348399999999</v>
      </c>
      <c r="CB571">
        <v>2.36271349</v>
      </c>
      <c r="CC571">
        <v>0</v>
      </c>
      <c r="CD571">
        <v>1.26633956</v>
      </c>
      <c r="CE571">
        <v>1.2966537600000001</v>
      </c>
      <c r="CF571">
        <v>-0.34830556000000001</v>
      </c>
      <c r="CG571">
        <v>0.60595251999999999</v>
      </c>
      <c r="CH571">
        <v>-0.27080598</v>
      </c>
      <c r="CI571">
        <v>0.69837139000000004</v>
      </c>
      <c r="CJ571">
        <v>2.3914729999999999E-2</v>
      </c>
      <c r="CK571">
        <v>-0.35324707</v>
      </c>
      <c r="CL571">
        <v>-4.8291489999999999E-2</v>
      </c>
      <c r="CM571">
        <v>0.58076517999999999</v>
      </c>
      <c r="CN571">
        <v>0.72541518999999999</v>
      </c>
      <c r="CO571">
        <v>-0.20022939000000001</v>
      </c>
      <c r="CP571">
        <v>-0.43475793000000001</v>
      </c>
      <c r="CQ571">
        <v>0.34422587999999998</v>
      </c>
      <c r="CR571">
        <v>-0.48495226000000002</v>
      </c>
      <c r="CS571">
        <v>0.18250256000000001</v>
      </c>
      <c r="CT571">
        <v>-0.16623276000000001</v>
      </c>
      <c r="CU571">
        <v>-9.4743999999999995E-2</v>
      </c>
      <c r="CV571">
        <v>-1.1689752</v>
      </c>
      <c r="CW571">
        <v>-0.52188942000000005</v>
      </c>
      <c r="CX571">
        <v>0.65815442999999996</v>
      </c>
      <c r="CY571">
        <v>9.3649330000000003E-2</v>
      </c>
      <c r="CZ571">
        <v>-0.16819777</v>
      </c>
      <c r="DA571">
        <v>-0.25450494000000001</v>
      </c>
      <c r="DB571">
        <v>0.25513289</v>
      </c>
      <c r="DC571">
        <v>2.5920289999999999E-2</v>
      </c>
      <c r="DD571">
        <v>-2.5292350000000002E-2</v>
      </c>
      <c r="DE571">
        <v>0.26950531</v>
      </c>
      <c r="DF571">
        <v>-0.26887736000000001</v>
      </c>
      <c r="DG571">
        <v>0.1029841</v>
      </c>
      <c r="DH571">
        <v>-0.10235616</v>
      </c>
      <c r="DI571">
        <v>-0.19042195000000001</v>
      </c>
      <c r="DJ571">
        <v>7.7531719999999998E-2</v>
      </c>
      <c r="DK571">
        <v>-0.19522661999999999</v>
      </c>
      <c r="DL571">
        <v>-0.13095082</v>
      </c>
      <c r="DM571">
        <v>-6.0513240000000003E-2</v>
      </c>
      <c r="DN571">
        <v>0.50020885000000004</v>
      </c>
      <c r="DO571">
        <v>0.35778246000000002</v>
      </c>
      <c r="DP571">
        <v>-0.64273818000000005</v>
      </c>
      <c r="DQ571">
        <v>0.94671483000000001</v>
      </c>
      <c r="DR571">
        <v>-0.66113116000000005</v>
      </c>
      <c r="DS571">
        <v>7.7932630000000003E-2</v>
      </c>
      <c r="DT571">
        <v>-0.79014932000000004</v>
      </c>
      <c r="DU571">
        <v>1.3610861400000001</v>
      </c>
      <c r="DV571" s="10">
        <v>-0.64824150000000003</v>
      </c>
      <c r="DW571" s="8" t="s">
        <v>3046</v>
      </c>
      <c r="DX571" t="s">
        <v>3047</v>
      </c>
      <c r="DY571" s="10" t="s">
        <v>1478</v>
      </c>
      <c r="DZ571" s="20">
        <v>36421</v>
      </c>
      <c r="EA571" s="21">
        <v>37425</v>
      </c>
      <c r="EB571" t="s">
        <v>3048</v>
      </c>
      <c r="EC571" s="22">
        <v>44034</v>
      </c>
      <c r="ED571" t="b">
        <f t="shared" si="25"/>
        <v>1</v>
      </c>
    </row>
    <row r="572" spans="1:134" x14ac:dyDescent="0.2">
      <c r="A572" s="8" t="s">
        <v>3049</v>
      </c>
      <c r="B572" s="8" t="s">
        <v>119</v>
      </c>
      <c r="C572" s="8" t="s">
        <v>363</v>
      </c>
      <c r="D572" s="2" t="s">
        <v>3050</v>
      </c>
      <c r="E572" s="4">
        <v>0.42685848374711199</v>
      </c>
      <c r="F572" s="28" t="b">
        <v>0</v>
      </c>
      <c r="G572" s="29">
        <f t="shared" si="26"/>
        <v>0.97957190492114155</v>
      </c>
      <c r="H572" s="5" t="b">
        <f t="shared" si="24"/>
        <v>1</v>
      </c>
      <c r="I572" s="8">
        <v>66</v>
      </c>
      <c r="J572">
        <v>2</v>
      </c>
      <c r="K572">
        <v>25</v>
      </c>
      <c r="L572">
        <v>1091</v>
      </c>
      <c r="M572">
        <v>10</v>
      </c>
      <c r="N572">
        <v>1</v>
      </c>
      <c r="O572">
        <v>99.262575206889494</v>
      </c>
      <c r="P572">
        <v>3</v>
      </c>
      <c r="Q572">
        <v>4</v>
      </c>
      <c r="R572">
        <v>3</v>
      </c>
      <c r="S572" s="10">
        <v>81.8</v>
      </c>
      <c r="T572" s="8">
        <v>1.19865111182038</v>
      </c>
      <c r="U572">
        <v>1.0203643463482399</v>
      </c>
      <c r="V572">
        <v>-0.25614850898817798</v>
      </c>
      <c r="W572">
        <v>-0.47481642534373503</v>
      </c>
      <c r="X572">
        <v>1.61793620170542</v>
      </c>
      <c r="Y572">
        <v>-1.4044518876044501</v>
      </c>
      <c r="Z572">
        <v>1.6788494790242099</v>
      </c>
      <c r="AA572">
        <v>8.8725172209350497E-3</v>
      </c>
      <c r="AB572">
        <v>0.68128349962791002</v>
      </c>
      <c r="AC572">
        <v>1.7560081436822399E-2</v>
      </c>
      <c r="AD572" s="10">
        <v>1.53251071023409</v>
      </c>
      <c r="AE572" s="8">
        <v>0</v>
      </c>
      <c r="AF572">
        <v>0</v>
      </c>
      <c r="AG572">
        <v>0</v>
      </c>
      <c r="AH572">
        <v>0</v>
      </c>
      <c r="AI572">
        <v>0</v>
      </c>
      <c r="AJ572">
        <v>0</v>
      </c>
      <c r="AK572">
        <v>0</v>
      </c>
      <c r="AL572">
        <v>0</v>
      </c>
      <c r="AM572">
        <v>0</v>
      </c>
      <c r="AN572">
        <v>0</v>
      </c>
      <c r="AO572">
        <v>0</v>
      </c>
      <c r="AP572">
        <v>0</v>
      </c>
      <c r="AQ572">
        <v>0</v>
      </c>
      <c r="AR572">
        <v>0</v>
      </c>
      <c r="AS572">
        <v>0</v>
      </c>
      <c r="AT572">
        <v>0</v>
      </c>
      <c r="AU572">
        <v>1</v>
      </c>
      <c r="AV572">
        <v>0</v>
      </c>
      <c r="AW572">
        <v>0</v>
      </c>
      <c r="AX572">
        <v>0</v>
      </c>
      <c r="AY572">
        <v>1</v>
      </c>
      <c r="AZ572">
        <v>0</v>
      </c>
      <c r="BA572">
        <v>1</v>
      </c>
      <c r="BB572">
        <v>0</v>
      </c>
      <c r="BC572">
        <v>1</v>
      </c>
      <c r="BD572">
        <v>0</v>
      </c>
      <c r="BE572">
        <v>1</v>
      </c>
      <c r="BF572">
        <v>0</v>
      </c>
      <c r="BG572">
        <v>0</v>
      </c>
      <c r="BH572">
        <v>0</v>
      </c>
      <c r="BI572">
        <v>1</v>
      </c>
      <c r="BJ572">
        <v>0</v>
      </c>
      <c r="BK572">
        <v>0</v>
      </c>
      <c r="BL572">
        <v>0</v>
      </c>
      <c r="BM572">
        <v>1</v>
      </c>
      <c r="BN572">
        <v>0</v>
      </c>
      <c r="BO572">
        <v>0</v>
      </c>
      <c r="BP572">
        <v>0</v>
      </c>
      <c r="BQ572">
        <v>0</v>
      </c>
      <c r="BR572">
        <v>1</v>
      </c>
      <c r="BS572">
        <v>0</v>
      </c>
      <c r="BT572" s="10">
        <v>0</v>
      </c>
      <c r="BU572">
        <v>-4.2648743800000002</v>
      </c>
      <c r="BV572">
        <v>0.17994256</v>
      </c>
      <c r="BW572">
        <v>2.5512239999999999E-2</v>
      </c>
      <c r="BX572">
        <v>1.7140852600000001</v>
      </c>
      <c r="BY572">
        <v>1.2451467300000001</v>
      </c>
      <c r="BZ572">
        <v>4.38303536</v>
      </c>
      <c r="CA572">
        <v>1.0542348399999999</v>
      </c>
      <c r="CB572">
        <v>2.36271349</v>
      </c>
      <c r="CC572">
        <v>0</v>
      </c>
      <c r="CD572">
        <v>1.26633956</v>
      </c>
      <c r="CE572">
        <v>1.2966537600000001</v>
      </c>
      <c r="CF572">
        <v>-0.34830556000000001</v>
      </c>
      <c r="CG572">
        <v>0.60595251999999999</v>
      </c>
      <c r="CH572">
        <v>-0.27080598</v>
      </c>
      <c r="CI572">
        <v>0.69837139000000004</v>
      </c>
      <c r="CJ572">
        <v>2.3914729999999999E-2</v>
      </c>
      <c r="CK572">
        <v>-0.35324707</v>
      </c>
      <c r="CL572">
        <v>-4.8291489999999999E-2</v>
      </c>
      <c r="CM572">
        <v>0.58076517999999999</v>
      </c>
      <c r="CN572">
        <v>0.72541518999999999</v>
      </c>
      <c r="CO572">
        <v>-0.20022939000000001</v>
      </c>
      <c r="CP572">
        <v>-0.43475793000000001</v>
      </c>
      <c r="CQ572">
        <v>0.34422587999999998</v>
      </c>
      <c r="CR572">
        <v>-0.48495226000000002</v>
      </c>
      <c r="CS572">
        <v>0.18250256000000001</v>
      </c>
      <c r="CT572">
        <v>-0.16623276000000001</v>
      </c>
      <c r="CU572">
        <v>-9.4743999999999995E-2</v>
      </c>
      <c r="CV572">
        <v>-1.1689752</v>
      </c>
      <c r="CW572">
        <v>-0.52188942000000005</v>
      </c>
      <c r="CX572">
        <v>0.65815442999999996</v>
      </c>
      <c r="CY572">
        <v>9.3649330000000003E-2</v>
      </c>
      <c r="CZ572">
        <v>-0.16819777</v>
      </c>
      <c r="DA572">
        <v>-0.25450494000000001</v>
      </c>
      <c r="DB572">
        <v>0.25513289</v>
      </c>
      <c r="DC572">
        <v>2.5920289999999999E-2</v>
      </c>
      <c r="DD572">
        <v>-2.5292350000000002E-2</v>
      </c>
      <c r="DE572">
        <v>0.26950531</v>
      </c>
      <c r="DF572">
        <v>-0.26887736000000001</v>
      </c>
      <c r="DG572">
        <v>0.1029841</v>
      </c>
      <c r="DH572">
        <v>-0.10235616</v>
      </c>
      <c r="DI572">
        <v>-0.19042195000000001</v>
      </c>
      <c r="DJ572">
        <v>7.7531719999999998E-2</v>
      </c>
      <c r="DK572">
        <v>-0.19522661999999999</v>
      </c>
      <c r="DL572">
        <v>-0.13095082</v>
      </c>
      <c r="DM572">
        <v>-6.0513240000000003E-2</v>
      </c>
      <c r="DN572">
        <v>0.50020885000000004</v>
      </c>
      <c r="DO572">
        <v>0.35778246000000002</v>
      </c>
      <c r="DP572">
        <v>-0.64273818000000005</v>
      </c>
      <c r="DQ572">
        <v>0.94671483000000001</v>
      </c>
      <c r="DR572">
        <v>-0.66113116000000005</v>
      </c>
      <c r="DS572">
        <v>7.7932630000000003E-2</v>
      </c>
      <c r="DT572">
        <v>-0.79014932000000004</v>
      </c>
      <c r="DU572">
        <v>1.3610861400000001</v>
      </c>
      <c r="DV572" s="10">
        <v>-0.64824150000000003</v>
      </c>
      <c r="DW572" s="8" t="s">
        <v>3051</v>
      </c>
      <c r="DX572" t="s">
        <v>3052</v>
      </c>
      <c r="DY572" s="10" t="s">
        <v>402</v>
      </c>
      <c r="DZ572" s="20">
        <v>36066</v>
      </c>
      <c r="EA572" s="21">
        <v>37473</v>
      </c>
      <c r="EB572" t="s">
        <v>3053</v>
      </c>
      <c r="EC572" s="22">
        <v>44283</v>
      </c>
      <c r="ED572" t="b">
        <f t="shared" si="25"/>
        <v>0</v>
      </c>
    </row>
    <row r="573" spans="1:134" x14ac:dyDescent="0.2">
      <c r="A573" s="8" t="s">
        <v>3054</v>
      </c>
      <c r="B573" s="8" t="s">
        <v>168</v>
      </c>
      <c r="C573" s="8" t="s">
        <v>188</v>
      </c>
      <c r="D573" s="2" t="s">
        <v>3055</v>
      </c>
      <c r="E573" s="4">
        <v>0.61221772517363404</v>
      </c>
      <c r="F573" s="28" t="b">
        <v>1</v>
      </c>
      <c r="G573" s="29">
        <f t="shared" si="26"/>
        <v>0.70642319446264767</v>
      </c>
      <c r="H573" s="5" t="b">
        <f t="shared" si="24"/>
        <v>1</v>
      </c>
      <c r="I573" s="8">
        <v>45</v>
      </c>
      <c r="J573">
        <v>0</v>
      </c>
      <c r="K573">
        <v>36</v>
      </c>
      <c r="L573">
        <v>1979</v>
      </c>
      <c r="M573">
        <v>6</v>
      </c>
      <c r="N573">
        <v>5</v>
      </c>
      <c r="O573">
        <v>9.4421959201505601</v>
      </c>
      <c r="P573">
        <v>5</v>
      </c>
      <c r="Q573">
        <v>5</v>
      </c>
      <c r="R573">
        <v>3</v>
      </c>
      <c r="S573" s="10">
        <v>72.599999999999994</v>
      </c>
      <c r="T573" s="8">
        <v>-0.77405056123824101</v>
      </c>
      <c r="U573">
        <v>-1.00517281761849</v>
      </c>
      <c r="V573">
        <v>1.1651042521063699</v>
      </c>
      <c r="W573">
        <v>0.56037092984521797</v>
      </c>
      <c r="X573">
        <v>0.34522335867264098</v>
      </c>
      <c r="Y573">
        <v>1.38181348148064</v>
      </c>
      <c r="Z573">
        <v>-1.41193223767372</v>
      </c>
      <c r="AA573">
        <v>1.4284752725705201</v>
      </c>
      <c r="AB573">
        <v>1.4079858992310099</v>
      </c>
      <c r="AC573">
        <v>1.7560081436822399E-2</v>
      </c>
      <c r="AD573" s="10">
        <v>-0.45257884050912101</v>
      </c>
      <c r="AE573" s="8">
        <v>0</v>
      </c>
      <c r="AF573">
        <v>0</v>
      </c>
      <c r="AG573">
        <v>0</v>
      </c>
      <c r="AH573">
        <v>0</v>
      </c>
      <c r="AI573">
        <v>0</v>
      </c>
      <c r="AJ573">
        <v>0</v>
      </c>
      <c r="AK573">
        <v>0</v>
      </c>
      <c r="AL573">
        <v>0</v>
      </c>
      <c r="AM573">
        <v>0</v>
      </c>
      <c r="AN573">
        <v>0</v>
      </c>
      <c r="AO573">
        <v>0</v>
      </c>
      <c r="AP573">
        <v>0</v>
      </c>
      <c r="AQ573">
        <v>0</v>
      </c>
      <c r="AR573">
        <v>0</v>
      </c>
      <c r="AS573">
        <v>0</v>
      </c>
      <c r="AT573">
        <v>0</v>
      </c>
      <c r="AU573">
        <v>0</v>
      </c>
      <c r="AV573">
        <v>0</v>
      </c>
      <c r="AW573">
        <v>1</v>
      </c>
      <c r="AX573">
        <v>0</v>
      </c>
      <c r="AY573">
        <v>1</v>
      </c>
      <c r="AZ573">
        <v>0</v>
      </c>
      <c r="BA573">
        <v>0</v>
      </c>
      <c r="BB573">
        <v>1</v>
      </c>
      <c r="BC573">
        <v>1</v>
      </c>
      <c r="BD573">
        <v>0</v>
      </c>
      <c r="BE573">
        <v>1</v>
      </c>
      <c r="BF573">
        <v>0</v>
      </c>
      <c r="BG573">
        <v>0</v>
      </c>
      <c r="BH573">
        <v>0</v>
      </c>
      <c r="BI573">
        <v>1</v>
      </c>
      <c r="BJ573">
        <v>0</v>
      </c>
      <c r="BK573">
        <v>0</v>
      </c>
      <c r="BL573">
        <v>0</v>
      </c>
      <c r="BM573">
        <v>0</v>
      </c>
      <c r="BN573">
        <v>0</v>
      </c>
      <c r="BO573">
        <v>1</v>
      </c>
      <c r="BP573">
        <v>0</v>
      </c>
      <c r="BQ573">
        <v>1</v>
      </c>
      <c r="BR573">
        <v>0</v>
      </c>
      <c r="BS573">
        <v>0</v>
      </c>
      <c r="BT573" s="10">
        <v>0</v>
      </c>
      <c r="BU573">
        <v>-4.2648743800000002</v>
      </c>
      <c r="BV573">
        <v>0.17994256</v>
      </c>
      <c r="BW573">
        <v>2.5512239999999999E-2</v>
      </c>
      <c r="BX573">
        <v>1.7140852600000001</v>
      </c>
      <c r="BY573">
        <v>1.2451467300000001</v>
      </c>
      <c r="BZ573">
        <v>4.38303536</v>
      </c>
      <c r="CA573">
        <v>1.0542348399999999</v>
      </c>
      <c r="CB573">
        <v>2.36271349</v>
      </c>
      <c r="CC573">
        <v>0</v>
      </c>
      <c r="CD573">
        <v>1.26633956</v>
      </c>
      <c r="CE573">
        <v>1.2966537600000001</v>
      </c>
      <c r="CF573">
        <v>-0.34830556000000001</v>
      </c>
      <c r="CG573">
        <v>0.60595251999999999</v>
      </c>
      <c r="CH573">
        <v>-0.27080598</v>
      </c>
      <c r="CI573">
        <v>0.69837139000000004</v>
      </c>
      <c r="CJ573">
        <v>2.3914729999999999E-2</v>
      </c>
      <c r="CK573">
        <v>-0.35324707</v>
      </c>
      <c r="CL573">
        <v>-4.8291489999999999E-2</v>
      </c>
      <c r="CM573">
        <v>0.58076517999999999</v>
      </c>
      <c r="CN573">
        <v>0.72541518999999999</v>
      </c>
      <c r="CO573">
        <v>-0.20022939000000001</v>
      </c>
      <c r="CP573">
        <v>-0.43475793000000001</v>
      </c>
      <c r="CQ573">
        <v>0.34422587999999998</v>
      </c>
      <c r="CR573">
        <v>-0.48495226000000002</v>
      </c>
      <c r="CS573">
        <v>0.18250256000000001</v>
      </c>
      <c r="CT573">
        <v>-0.16623276000000001</v>
      </c>
      <c r="CU573">
        <v>-9.4743999999999995E-2</v>
      </c>
      <c r="CV573">
        <v>-1.1689752</v>
      </c>
      <c r="CW573">
        <v>-0.52188942000000005</v>
      </c>
      <c r="CX573">
        <v>0.65815442999999996</v>
      </c>
      <c r="CY573">
        <v>9.3649330000000003E-2</v>
      </c>
      <c r="CZ573">
        <v>-0.16819777</v>
      </c>
      <c r="DA573">
        <v>-0.25450494000000001</v>
      </c>
      <c r="DB573">
        <v>0.25513289</v>
      </c>
      <c r="DC573">
        <v>2.5920289999999999E-2</v>
      </c>
      <c r="DD573">
        <v>-2.5292350000000002E-2</v>
      </c>
      <c r="DE573">
        <v>0.26950531</v>
      </c>
      <c r="DF573">
        <v>-0.26887736000000001</v>
      </c>
      <c r="DG573">
        <v>0.1029841</v>
      </c>
      <c r="DH573">
        <v>-0.10235616</v>
      </c>
      <c r="DI573">
        <v>-0.19042195000000001</v>
      </c>
      <c r="DJ573">
        <v>7.7531719999999998E-2</v>
      </c>
      <c r="DK573">
        <v>-0.19522661999999999</v>
      </c>
      <c r="DL573">
        <v>-0.13095082</v>
      </c>
      <c r="DM573">
        <v>-6.0513240000000003E-2</v>
      </c>
      <c r="DN573">
        <v>0.50020885000000004</v>
      </c>
      <c r="DO573">
        <v>0.35778246000000002</v>
      </c>
      <c r="DP573">
        <v>-0.64273818000000005</v>
      </c>
      <c r="DQ573">
        <v>0.94671483000000001</v>
      </c>
      <c r="DR573">
        <v>-0.66113116000000005</v>
      </c>
      <c r="DS573">
        <v>7.7932630000000003E-2</v>
      </c>
      <c r="DT573">
        <v>-0.79014932000000004</v>
      </c>
      <c r="DU573">
        <v>1.3610861400000001</v>
      </c>
      <c r="DV573" s="10">
        <v>-0.64824150000000003</v>
      </c>
      <c r="DW573" s="8" t="s">
        <v>3056</v>
      </c>
      <c r="DX573" t="s">
        <v>3057</v>
      </c>
      <c r="DY573" s="10" t="s">
        <v>598</v>
      </c>
      <c r="DZ573" s="20">
        <v>35924</v>
      </c>
      <c r="EA573" s="21">
        <v>38382</v>
      </c>
      <c r="EB573" t="s">
        <v>3058</v>
      </c>
      <c r="EC573" s="22">
        <v>45434</v>
      </c>
      <c r="ED573" t="b">
        <f t="shared" si="25"/>
        <v>1</v>
      </c>
    </row>
    <row r="574" spans="1:134" x14ac:dyDescent="0.2">
      <c r="A574" s="8" t="s">
        <v>1909</v>
      </c>
      <c r="B574" s="8" t="s">
        <v>168</v>
      </c>
      <c r="C574" s="8" t="s">
        <v>147</v>
      </c>
      <c r="D574" s="2" t="s">
        <v>3059</v>
      </c>
      <c r="E574" s="4">
        <v>0.50663530011080304</v>
      </c>
      <c r="F574" s="28" t="b">
        <v>0</v>
      </c>
      <c r="G574" s="29">
        <f t="shared" si="26"/>
        <v>2.9858302956377827E-2</v>
      </c>
      <c r="H574" s="5" t="b">
        <f t="shared" si="24"/>
        <v>0</v>
      </c>
      <c r="I574" s="8">
        <v>68</v>
      </c>
      <c r="J574">
        <v>2</v>
      </c>
      <c r="K574">
        <v>40</v>
      </c>
      <c r="L574">
        <v>2685</v>
      </c>
      <c r="M574">
        <v>5</v>
      </c>
      <c r="N574">
        <v>1</v>
      </c>
      <c r="O574">
        <v>28.3176500554017</v>
      </c>
      <c r="P574">
        <v>3</v>
      </c>
      <c r="Q574">
        <v>4</v>
      </c>
      <c r="R574">
        <v>2</v>
      </c>
      <c r="S574" s="10">
        <v>79</v>
      </c>
      <c r="T574" s="8">
        <v>1.3865274616354899</v>
      </c>
      <c r="U574">
        <v>1.0203643463482399</v>
      </c>
      <c r="V574">
        <v>1.6819234379589401</v>
      </c>
      <c r="W574">
        <v>1.38339150728148</v>
      </c>
      <c r="X574">
        <v>2.70451479144465E-2</v>
      </c>
      <c r="Y574">
        <v>-1.4044518876044501</v>
      </c>
      <c r="Z574">
        <v>-0.76241473397489501</v>
      </c>
      <c r="AA574">
        <v>8.8725172209350497E-3</v>
      </c>
      <c r="AB574">
        <v>0.68128349962791002</v>
      </c>
      <c r="AC574">
        <v>-0.68484317603607703</v>
      </c>
      <c r="AD574" s="10">
        <v>0.92835302087746396</v>
      </c>
      <c r="AE574" s="8">
        <v>0</v>
      </c>
      <c r="AF574">
        <v>0</v>
      </c>
      <c r="AG574">
        <v>0</v>
      </c>
      <c r="AH574">
        <v>0</v>
      </c>
      <c r="AI574">
        <v>0</v>
      </c>
      <c r="AJ574">
        <v>0</v>
      </c>
      <c r="AK574">
        <v>0</v>
      </c>
      <c r="AL574">
        <v>0</v>
      </c>
      <c r="AM574">
        <v>0</v>
      </c>
      <c r="AN574">
        <v>0</v>
      </c>
      <c r="AO574">
        <v>0</v>
      </c>
      <c r="AP574">
        <v>1</v>
      </c>
      <c r="AQ574">
        <v>0</v>
      </c>
      <c r="AR574">
        <v>0</v>
      </c>
      <c r="AS574">
        <v>0</v>
      </c>
      <c r="AT574">
        <v>0</v>
      </c>
      <c r="AU574">
        <v>0</v>
      </c>
      <c r="AV574">
        <v>0</v>
      </c>
      <c r="AW574">
        <v>0</v>
      </c>
      <c r="AX574">
        <v>0</v>
      </c>
      <c r="AY574">
        <v>1</v>
      </c>
      <c r="AZ574">
        <v>0</v>
      </c>
      <c r="BA574">
        <v>1</v>
      </c>
      <c r="BB574">
        <v>0</v>
      </c>
      <c r="BC574">
        <v>1</v>
      </c>
      <c r="BD574">
        <v>0</v>
      </c>
      <c r="BE574">
        <v>0</v>
      </c>
      <c r="BF574">
        <v>1</v>
      </c>
      <c r="BG574">
        <v>0</v>
      </c>
      <c r="BH574">
        <v>0</v>
      </c>
      <c r="BI574">
        <v>1</v>
      </c>
      <c r="BJ574">
        <v>0</v>
      </c>
      <c r="BK574">
        <v>0</v>
      </c>
      <c r="BL574">
        <v>0</v>
      </c>
      <c r="BM574">
        <v>0</v>
      </c>
      <c r="BN574">
        <v>0</v>
      </c>
      <c r="BO574">
        <v>1</v>
      </c>
      <c r="BP574">
        <v>0</v>
      </c>
      <c r="BQ574">
        <v>0</v>
      </c>
      <c r="BR574">
        <v>1</v>
      </c>
      <c r="BS574">
        <v>0</v>
      </c>
      <c r="BT574" s="10">
        <v>0</v>
      </c>
      <c r="BU574">
        <v>-4.2648743800000002</v>
      </c>
      <c r="BV574">
        <v>0.17994256</v>
      </c>
      <c r="BW574">
        <v>2.5512239999999999E-2</v>
      </c>
      <c r="BX574">
        <v>1.7140852600000001</v>
      </c>
      <c r="BY574">
        <v>1.2451467300000001</v>
      </c>
      <c r="BZ574">
        <v>4.38303536</v>
      </c>
      <c r="CA574">
        <v>1.0542348399999999</v>
      </c>
      <c r="CB574">
        <v>2.36271349</v>
      </c>
      <c r="CC574">
        <v>0</v>
      </c>
      <c r="CD574">
        <v>1.26633956</v>
      </c>
      <c r="CE574">
        <v>1.2966537600000001</v>
      </c>
      <c r="CF574">
        <v>-0.34830556000000001</v>
      </c>
      <c r="CG574">
        <v>0.60595251999999999</v>
      </c>
      <c r="CH574">
        <v>-0.27080598</v>
      </c>
      <c r="CI574">
        <v>0.69837139000000004</v>
      </c>
      <c r="CJ574">
        <v>2.3914729999999999E-2</v>
      </c>
      <c r="CK574">
        <v>-0.35324707</v>
      </c>
      <c r="CL574">
        <v>-4.8291489999999999E-2</v>
      </c>
      <c r="CM574">
        <v>0.58076517999999999</v>
      </c>
      <c r="CN574">
        <v>0.72541518999999999</v>
      </c>
      <c r="CO574">
        <v>-0.20022939000000001</v>
      </c>
      <c r="CP574">
        <v>-0.43475793000000001</v>
      </c>
      <c r="CQ574">
        <v>0.34422587999999998</v>
      </c>
      <c r="CR574">
        <v>-0.48495226000000002</v>
      </c>
      <c r="CS574">
        <v>0.18250256000000001</v>
      </c>
      <c r="CT574">
        <v>-0.16623276000000001</v>
      </c>
      <c r="CU574">
        <v>-9.4743999999999995E-2</v>
      </c>
      <c r="CV574">
        <v>-1.1689752</v>
      </c>
      <c r="CW574">
        <v>-0.52188942000000005</v>
      </c>
      <c r="CX574">
        <v>0.65815442999999996</v>
      </c>
      <c r="CY574">
        <v>9.3649330000000003E-2</v>
      </c>
      <c r="CZ574">
        <v>-0.16819777</v>
      </c>
      <c r="DA574">
        <v>-0.25450494000000001</v>
      </c>
      <c r="DB574">
        <v>0.25513289</v>
      </c>
      <c r="DC574">
        <v>2.5920289999999999E-2</v>
      </c>
      <c r="DD574">
        <v>-2.5292350000000002E-2</v>
      </c>
      <c r="DE574">
        <v>0.26950531</v>
      </c>
      <c r="DF574">
        <v>-0.26887736000000001</v>
      </c>
      <c r="DG574">
        <v>0.1029841</v>
      </c>
      <c r="DH574">
        <v>-0.10235616</v>
      </c>
      <c r="DI574">
        <v>-0.19042195000000001</v>
      </c>
      <c r="DJ574">
        <v>7.7531719999999998E-2</v>
      </c>
      <c r="DK574">
        <v>-0.19522661999999999</v>
      </c>
      <c r="DL574">
        <v>-0.13095082</v>
      </c>
      <c r="DM574">
        <v>-6.0513240000000003E-2</v>
      </c>
      <c r="DN574">
        <v>0.50020885000000004</v>
      </c>
      <c r="DO574">
        <v>0.35778246000000002</v>
      </c>
      <c r="DP574">
        <v>-0.64273818000000005</v>
      </c>
      <c r="DQ574">
        <v>0.94671483000000001</v>
      </c>
      <c r="DR574">
        <v>-0.66113116000000005</v>
      </c>
      <c r="DS574">
        <v>7.7932630000000003E-2</v>
      </c>
      <c r="DT574">
        <v>-0.79014932000000004</v>
      </c>
      <c r="DU574">
        <v>1.3610861400000001</v>
      </c>
      <c r="DV574" s="10">
        <v>-0.64824150000000003</v>
      </c>
      <c r="DW574" s="8" t="s">
        <v>3060</v>
      </c>
      <c r="DX574" t="s">
        <v>3061</v>
      </c>
      <c r="DY574" s="10" t="s">
        <v>697</v>
      </c>
      <c r="DZ574" s="20">
        <v>36748</v>
      </c>
      <c r="EA574" s="21">
        <v>39760</v>
      </c>
      <c r="EB574" t="s">
        <v>3062</v>
      </c>
      <c r="EC574" s="22">
        <v>44145</v>
      </c>
      <c r="ED574" t="b">
        <f t="shared" si="25"/>
        <v>1</v>
      </c>
    </row>
    <row r="575" spans="1:134" x14ac:dyDescent="0.2">
      <c r="A575" s="8" t="s">
        <v>3063</v>
      </c>
      <c r="B575" s="8" t="s">
        <v>119</v>
      </c>
      <c r="C575" s="8" t="s">
        <v>188</v>
      </c>
      <c r="D575" s="2" t="s">
        <v>3064</v>
      </c>
      <c r="E575" s="4">
        <v>0.57480539796507701</v>
      </c>
      <c r="F575" s="28" t="b">
        <v>0</v>
      </c>
      <c r="G575" s="29">
        <f t="shared" si="26"/>
        <v>0.62425348184472229</v>
      </c>
      <c r="H575" s="5" t="b">
        <f t="shared" si="24"/>
        <v>1</v>
      </c>
      <c r="I575" s="8">
        <v>49</v>
      </c>
      <c r="J575">
        <v>1</v>
      </c>
      <c r="K575">
        <v>20</v>
      </c>
      <c r="L575">
        <v>3696</v>
      </c>
      <c r="M575">
        <v>6</v>
      </c>
      <c r="N575">
        <v>3</v>
      </c>
      <c r="O575">
        <v>87.402698982538595</v>
      </c>
      <c r="P575">
        <v>5</v>
      </c>
      <c r="Q575">
        <v>5</v>
      </c>
      <c r="R575">
        <v>1</v>
      </c>
      <c r="S575" s="10">
        <v>73.5</v>
      </c>
      <c r="T575" s="8">
        <v>-0.39829786160802699</v>
      </c>
      <c r="U575">
        <v>7.5957643648752104E-3</v>
      </c>
      <c r="V575">
        <v>-0.90217249130388599</v>
      </c>
      <c r="W575">
        <v>2.56196630018241</v>
      </c>
      <c r="X575">
        <v>0.34522335867264098</v>
      </c>
      <c r="Y575">
        <v>-1.13192030619081E-2</v>
      </c>
      <c r="Z575">
        <v>1.2707428902120601</v>
      </c>
      <c r="AA575">
        <v>1.4284752725705201</v>
      </c>
      <c r="AB575">
        <v>1.4079858992310099</v>
      </c>
      <c r="AC575">
        <v>-1.38724643350897</v>
      </c>
      <c r="AD575" s="10">
        <v>-0.25838529750163097</v>
      </c>
      <c r="AE575" s="8">
        <v>0</v>
      </c>
      <c r="AF575">
        <v>0</v>
      </c>
      <c r="AG575">
        <v>0</v>
      </c>
      <c r="AH575">
        <v>0</v>
      </c>
      <c r="AI575">
        <v>0</v>
      </c>
      <c r="AJ575">
        <v>0</v>
      </c>
      <c r="AK575">
        <v>0</v>
      </c>
      <c r="AL575">
        <v>0</v>
      </c>
      <c r="AM575">
        <v>0</v>
      </c>
      <c r="AN575">
        <v>0</v>
      </c>
      <c r="AO575">
        <v>0</v>
      </c>
      <c r="AP575">
        <v>0</v>
      </c>
      <c r="AQ575">
        <v>0</v>
      </c>
      <c r="AR575">
        <v>0</v>
      </c>
      <c r="AS575">
        <v>0</v>
      </c>
      <c r="AT575">
        <v>0</v>
      </c>
      <c r="AU575">
        <v>1</v>
      </c>
      <c r="AV575">
        <v>0</v>
      </c>
      <c r="AW575">
        <v>0</v>
      </c>
      <c r="AX575">
        <v>0</v>
      </c>
      <c r="AY575">
        <v>0</v>
      </c>
      <c r="AZ575">
        <v>1</v>
      </c>
      <c r="BA575">
        <v>0</v>
      </c>
      <c r="BB575">
        <v>1</v>
      </c>
      <c r="BC575">
        <v>0</v>
      </c>
      <c r="BD575">
        <v>1</v>
      </c>
      <c r="BE575">
        <v>0</v>
      </c>
      <c r="BF575">
        <v>1</v>
      </c>
      <c r="BG575">
        <v>0</v>
      </c>
      <c r="BH575">
        <v>0</v>
      </c>
      <c r="BI575">
        <v>0</v>
      </c>
      <c r="BJ575">
        <v>1</v>
      </c>
      <c r="BK575">
        <v>0</v>
      </c>
      <c r="BL575">
        <v>0</v>
      </c>
      <c r="BM575">
        <v>0</v>
      </c>
      <c r="BN575">
        <v>0</v>
      </c>
      <c r="BO575">
        <v>0</v>
      </c>
      <c r="BP575">
        <v>1</v>
      </c>
      <c r="BQ575">
        <v>1</v>
      </c>
      <c r="BR575">
        <v>0</v>
      </c>
      <c r="BS575">
        <v>0</v>
      </c>
      <c r="BT575" s="10">
        <v>0</v>
      </c>
      <c r="BU575">
        <v>-4.2648743800000002</v>
      </c>
      <c r="BV575">
        <v>0.17994256</v>
      </c>
      <c r="BW575">
        <v>2.5512239999999999E-2</v>
      </c>
      <c r="BX575">
        <v>1.7140852600000001</v>
      </c>
      <c r="BY575">
        <v>1.2451467300000001</v>
      </c>
      <c r="BZ575">
        <v>4.38303536</v>
      </c>
      <c r="CA575">
        <v>1.0542348399999999</v>
      </c>
      <c r="CB575">
        <v>2.36271349</v>
      </c>
      <c r="CC575">
        <v>0</v>
      </c>
      <c r="CD575">
        <v>1.26633956</v>
      </c>
      <c r="CE575">
        <v>1.2966537600000001</v>
      </c>
      <c r="CF575">
        <v>-0.34830556000000001</v>
      </c>
      <c r="CG575">
        <v>0.60595251999999999</v>
      </c>
      <c r="CH575">
        <v>-0.27080598</v>
      </c>
      <c r="CI575">
        <v>0.69837139000000004</v>
      </c>
      <c r="CJ575">
        <v>2.3914729999999999E-2</v>
      </c>
      <c r="CK575">
        <v>-0.35324707</v>
      </c>
      <c r="CL575">
        <v>-4.8291489999999999E-2</v>
      </c>
      <c r="CM575">
        <v>0.58076517999999999</v>
      </c>
      <c r="CN575">
        <v>0.72541518999999999</v>
      </c>
      <c r="CO575">
        <v>-0.20022939000000001</v>
      </c>
      <c r="CP575">
        <v>-0.43475793000000001</v>
      </c>
      <c r="CQ575">
        <v>0.34422587999999998</v>
      </c>
      <c r="CR575">
        <v>-0.48495226000000002</v>
      </c>
      <c r="CS575">
        <v>0.18250256000000001</v>
      </c>
      <c r="CT575">
        <v>-0.16623276000000001</v>
      </c>
      <c r="CU575">
        <v>-9.4743999999999995E-2</v>
      </c>
      <c r="CV575">
        <v>-1.1689752</v>
      </c>
      <c r="CW575">
        <v>-0.52188942000000005</v>
      </c>
      <c r="CX575">
        <v>0.65815442999999996</v>
      </c>
      <c r="CY575">
        <v>9.3649330000000003E-2</v>
      </c>
      <c r="CZ575">
        <v>-0.16819777</v>
      </c>
      <c r="DA575">
        <v>-0.25450494000000001</v>
      </c>
      <c r="DB575">
        <v>0.25513289</v>
      </c>
      <c r="DC575">
        <v>2.5920289999999999E-2</v>
      </c>
      <c r="DD575">
        <v>-2.5292350000000002E-2</v>
      </c>
      <c r="DE575">
        <v>0.26950531</v>
      </c>
      <c r="DF575">
        <v>-0.26887736000000001</v>
      </c>
      <c r="DG575">
        <v>0.1029841</v>
      </c>
      <c r="DH575">
        <v>-0.10235616</v>
      </c>
      <c r="DI575">
        <v>-0.19042195000000001</v>
      </c>
      <c r="DJ575">
        <v>7.7531719999999998E-2</v>
      </c>
      <c r="DK575">
        <v>-0.19522661999999999</v>
      </c>
      <c r="DL575">
        <v>-0.13095082</v>
      </c>
      <c r="DM575">
        <v>-6.0513240000000003E-2</v>
      </c>
      <c r="DN575">
        <v>0.50020885000000004</v>
      </c>
      <c r="DO575">
        <v>0.35778246000000002</v>
      </c>
      <c r="DP575">
        <v>-0.64273818000000005</v>
      </c>
      <c r="DQ575">
        <v>0.94671483000000001</v>
      </c>
      <c r="DR575">
        <v>-0.66113116000000005</v>
      </c>
      <c r="DS575">
        <v>7.7932630000000003E-2</v>
      </c>
      <c r="DT575">
        <v>-0.79014932000000004</v>
      </c>
      <c r="DU575">
        <v>1.3610861400000001</v>
      </c>
      <c r="DV575" s="10">
        <v>-0.64824150000000003</v>
      </c>
      <c r="DW575" s="8" t="s">
        <v>3065</v>
      </c>
      <c r="DX575" t="s">
        <v>3066</v>
      </c>
      <c r="DY575" s="10" t="s">
        <v>1158</v>
      </c>
      <c r="DZ575" s="20">
        <v>36122</v>
      </c>
      <c r="EA575" s="21">
        <v>38985</v>
      </c>
      <c r="EB575" t="s">
        <v>3067</v>
      </c>
      <c r="EC575" s="22">
        <v>44424</v>
      </c>
      <c r="ED575" t="b">
        <f t="shared" si="25"/>
        <v>0</v>
      </c>
    </row>
    <row r="576" spans="1:134" x14ac:dyDescent="0.2">
      <c r="A576" s="8" t="s">
        <v>3068</v>
      </c>
      <c r="B576" s="8" t="s">
        <v>119</v>
      </c>
      <c r="C576" s="8" t="s">
        <v>181</v>
      </c>
      <c r="D576" s="2" t="s">
        <v>3069</v>
      </c>
      <c r="E576" s="4">
        <v>0.431406122485958</v>
      </c>
      <c r="F576" s="28" t="b">
        <v>0</v>
      </c>
      <c r="G576" s="29">
        <f t="shared" si="26"/>
        <v>0.36589134766222137</v>
      </c>
      <c r="H576" s="5" t="b">
        <f t="shared" si="24"/>
        <v>0</v>
      </c>
      <c r="I576" s="8">
        <v>49</v>
      </c>
      <c r="J576">
        <v>0</v>
      </c>
      <c r="K576">
        <v>31</v>
      </c>
      <c r="L576">
        <v>2407</v>
      </c>
      <c r="M576">
        <v>8</v>
      </c>
      <c r="N576">
        <v>1</v>
      </c>
      <c r="O576">
        <v>84.869727909645604</v>
      </c>
      <c r="P576">
        <v>5</v>
      </c>
      <c r="Q576">
        <v>2</v>
      </c>
      <c r="R576">
        <v>1</v>
      </c>
      <c r="S576" s="10">
        <v>85</v>
      </c>
      <c r="T576" s="8">
        <v>-0.39829786160802699</v>
      </c>
      <c r="U576">
        <v>-1.00517281761849</v>
      </c>
      <c r="V576">
        <v>0.51908026979067101</v>
      </c>
      <c r="W576">
        <v>1.0593125830218699</v>
      </c>
      <c r="X576">
        <v>0.98157978018903103</v>
      </c>
      <c r="Y576">
        <v>-1.4044518876044501</v>
      </c>
      <c r="Z576">
        <v>1.1835815940430701</v>
      </c>
      <c r="AA576">
        <v>1.4284752725705201</v>
      </c>
      <c r="AB576">
        <v>-0.772121299578298</v>
      </c>
      <c r="AC576">
        <v>-1.38724643350897</v>
      </c>
      <c r="AD576" s="10">
        <v>2.2229766409273801</v>
      </c>
      <c r="AE576" s="8">
        <v>0</v>
      </c>
      <c r="AF576">
        <v>0</v>
      </c>
      <c r="AG576">
        <v>0</v>
      </c>
      <c r="AH576">
        <v>0</v>
      </c>
      <c r="AI576">
        <v>0</v>
      </c>
      <c r="AJ576">
        <v>0</v>
      </c>
      <c r="AK576">
        <v>0</v>
      </c>
      <c r="AL576">
        <v>0</v>
      </c>
      <c r="AM576">
        <v>0</v>
      </c>
      <c r="AN576">
        <v>0</v>
      </c>
      <c r="AO576">
        <v>0</v>
      </c>
      <c r="AP576">
        <v>0</v>
      </c>
      <c r="AQ576">
        <v>0</v>
      </c>
      <c r="AR576">
        <v>1</v>
      </c>
      <c r="AS576">
        <v>0</v>
      </c>
      <c r="AT576">
        <v>0</v>
      </c>
      <c r="AU576">
        <v>0</v>
      </c>
      <c r="AV576">
        <v>0</v>
      </c>
      <c r="AW576">
        <v>0</v>
      </c>
      <c r="AX576">
        <v>0</v>
      </c>
      <c r="AY576">
        <v>0</v>
      </c>
      <c r="AZ576">
        <v>1</v>
      </c>
      <c r="BA576">
        <v>1</v>
      </c>
      <c r="BB576">
        <v>0</v>
      </c>
      <c r="BC576">
        <v>1</v>
      </c>
      <c r="BD576">
        <v>0</v>
      </c>
      <c r="BE576">
        <v>1</v>
      </c>
      <c r="BF576">
        <v>0</v>
      </c>
      <c r="BG576">
        <v>0</v>
      </c>
      <c r="BH576">
        <v>0</v>
      </c>
      <c r="BI576">
        <v>0</v>
      </c>
      <c r="BJ576">
        <v>0</v>
      </c>
      <c r="BK576">
        <v>0</v>
      </c>
      <c r="BL576">
        <v>1</v>
      </c>
      <c r="BM576">
        <v>0</v>
      </c>
      <c r="BN576">
        <v>0</v>
      </c>
      <c r="BO576">
        <v>0</v>
      </c>
      <c r="BP576">
        <v>1</v>
      </c>
      <c r="BQ576">
        <v>0</v>
      </c>
      <c r="BR576">
        <v>1</v>
      </c>
      <c r="BS576">
        <v>0</v>
      </c>
      <c r="BT576" s="10">
        <v>0</v>
      </c>
      <c r="BU576">
        <v>-4.2648743800000002</v>
      </c>
      <c r="BV576">
        <v>0.17994256</v>
      </c>
      <c r="BW576">
        <v>2.5512239999999999E-2</v>
      </c>
      <c r="BX576">
        <v>1.7140852600000001</v>
      </c>
      <c r="BY576">
        <v>1.2451467300000001</v>
      </c>
      <c r="BZ576">
        <v>4.38303536</v>
      </c>
      <c r="CA576">
        <v>1.0542348399999999</v>
      </c>
      <c r="CB576">
        <v>2.36271349</v>
      </c>
      <c r="CC576">
        <v>0</v>
      </c>
      <c r="CD576">
        <v>1.26633956</v>
      </c>
      <c r="CE576">
        <v>1.2966537600000001</v>
      </c>
      <c r="CF576">
        <v>-0.34830556000000001</v>
      </c>
      <c r="CG576">
        <v>0.60595251999999999</v>
      </c>
      <c r="CH576">
        <v>-0.27080598</v>
      </c>
      <c r="CI576">
        <v>0.69837139000000004</v>
      </c>
      <c r="CJ576">
        <v>2.3914729999999999E-2</v>
      </c>
      <c r="CK576">
        <v>-0.35324707</v>
      </c>
      <c r="CL576">
        <v>-4.8291489999999999E-2</v>
      </c>
      <c r="CM576">
        <v>0.58076517999999999</v>
      </c>
      <c r="CN576">
        <v>0.72541518999999999</v>
      </c>
      <c r="CO576">
        <v>-0.20022939000000001</v>
      </c>
      <c r="CP576">
        <v>-0.43475793000000001</v>
      </c>
      <c r="CQ576">
        <v>0.34422587999999998</v>
      </c>
      <c r="CR576">
        <v>-0.48495226000000002</v>
      </c>
      <c r="CS576">
        <v>0.18250256000000001</v>
      </c>
      <c r="CT576">
        <v>-0.16623276000000001</v>
      </c>
      <c r="CU576">
        <v>-9.4743999999999995E-2</v>
      </c>
      <c r="CV576">
        <v>-1.1689752</v>
      </c>
      <c r="CW576">
        <v>-0.52188942000000005</v>
      </c>
      <c r="CX576">
        <v>0.65815442999999996</v>
      </c>
      <c r="CY576">
        <v>9.3649330000000003E-2</v>
      </c>
      <c r="CZ576">
        <v>-0.16819777</v>
      </c>
      <c r="DA576">
        <v>-0.25450494000000001</v>
      </c>
      <c r="DB576">
        <v>0.25513289</v>
      </c>
      <c r="DC576">
        <v>2.5920289999999999E-2</v>
      </c>
      <c r="DD576">
        <v>-2.5292350000000002E-2</v>
      </c>
      <c r="DE576">
        <v>0.26950531</v>
      </c>
      <c r="DF576">
        <v>-0.26887736000000001</v>
      </c>
      <c r="DG576">
        <v>0.1029841</v>
      </c>
      <c r="DH576">
        <v>-0.10235616</v>
      </c>
      <c r="DI576">
        <v>-0.19042195000000001</v>
      </c>
      <c r="DJ576">
        <v>7.7531719999999998E-2</v>
      </c>
      <c r="DK576">
        <v>-0.19522661999999999</v>
      </c>
      <c r="DL576">
        <v>-0.13095082</v>
      </c>
      <c r="DM576">
        <v>-6.0513240000000003E-2</v>
      </c>
      <c r="DN576">
        <v>0.50020885000000004</v>
      </c>
      <c r="DO576">
        <v>0.35778246000000002</v>
      </c>
      <c r="DP576">
        <v>-0.64273818000000005</v>
      </c>
      <c r="DQ576">
        <v>0.94671483000000001</v>
      </c>
      <c r="DR576">
        <v>-0.66113116000000005</v>
      </c>
      <c r="DS576">
        <v>7.7932630000000003E-2</v>
      </c>
      <c r="DT576">
        <v>-0.79014932000000004</v>
      </c>
      <c r="DU576">
        <v>1.3610861400000001</v>
      </c>
      <c r="DV576" s="10">
        <v>-0.64824150000000003</v>
      </c>
      <c r="DW576" s="8" t="s">
        <v>3070</v>
      </c>
      <c r="DX576" t="s">
        <v>3071</v>
      </c>
      <c r="DY576" s="10" t="s">
        <v>2289</v>
      </c>
      <c r="DZ576" s="20">
        <v>36652</v>
      </c>
      <c r="EA576" s="21">
        <v>37995</v>
      </c>
      <c r="EB576" t="s">
        <v>3072</v>
      </c>
      <c r="EC576" s="22">
        <v>45118</v>
      </c>
      <c r="ED576" t="b">
        <f t="shared" si="25"/>
        <v>1</v>
      </c>
    </row>
    <row r="577" spans="1:134" x14ac:dyDescent="0.2">
      <c r="A577" s="8" t="s">
        <v>3073</v>
      </c>
      <c r="B577" s="8" t="s">
        <v>127</v>
      </c>
      <c r="C577" s="8" t="s">
        <v>202</v>
      </c>
      <c r="D577" s="2" t="s">
        <v>3074</v>
      </c>
      <c r="E577" s="4">
        <v>0.48958610408861902</v>
      </c>
      <c r="F577" s="28" t="b">
        <v>0</v>
      </c>
      <c r="G577" s="29">
        <f t="shared" si="26"/>
        <v>2.2086833614595254E-3</v>
      </c>
      <c r="H577" s="5" t="b">
        <f t="shared" si="24"/>
        <v>0</v>
      </c>
      <c r="I577" s="8">
        <v>52</v>
      </c>
      <c r="J577">
        <v>1</v>
      </c>
      <c r="K577">
        <v>35</v>
      </c>
      <c r="L577">
        <v>861</v>
      </c>
      <c r="M577">
        <v>4</v>
      </c>
      <c r="N577">
        <v>4</v>
      </c>
      <c r="O577">
        <v>1.0513853776430599</v>
      </c>
      <c r="P577">
        <v>1</v>
      </c>
      <c r="Q577">
        <v>1</v>
      </c>
      <c r="R577">
        <v>5</v>
      </c>
      <c r="S577" s="10">
        <v>72.8</v>
      </c>
      <c r="T577" s="8">
        <v>-0.116483336885366</v>
      </c>
      <c r="U577">
        <v>7.5957643648752104E-3</v>
      </c>
      <c r="V577">
        <v>1.0358994556432299</v>
      </c>
      <c r="W577">
        <v>-0.74293927634988299</v>
      </c>
      <c r="X577">
        <v>-0.29113306284374801</v>
      </c>
      <c r="Y577">
        <v>0.68524713920936597</v>
      </c>
      <c r="Z577">
        <v>-1.7006658638173699</v>
      </c>
      <c r="AA577">
        <v>-1.4107302381286499</v>
      </c>
      <c r="AB577">
        <v>-1.4988236991813999</v>
      </c>
      <c r="AC577">
        <v>1.42236659638262</v>
      </c>
      <c r="AD577" s="10">
        <v>-0.40942471984078899</v>
      </c>
      <c r="AE577" s="8">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1</v>
      </c>
      <c r="AY577">
        <v>0</v>
      </c>
      <c r="AZ577">
        <v>1</v>
      </c>
      <c r="BA577">
        <v>1</v>
      </c>
      <c r="BB577">
        <v>0</v>
      </c>
      <c r="BC577">
        <v>1</v>
      </c>
      <c r="BD577">
        <v>0</v>
      </c>
      <c r="BE577">
        <v>0</v>
      </c>
      <c r="BF577">
        <v>1</v>
      </c>
      <c r="BG577">
        <v>0</v>
      </c>
      <c r="BH577">
        <v>0</v>
      </c>
      <c r="BI577">
        <v>0</v>
      </c>
      <c r="BJ577">
        <v>0</v>
      </c>
      <c r="BK577">
        <v>0</v>
      </c>
      <c r="BL577">
        <v>1</v>
      </c>
      <c r="BM577">
        <v>0</v>
      </c>
      <c r="BN577">
        <v>0</v>
      </c>
      <c r="BO577">
        <v>1</v>
      </c>
      <c r="BP577">
        <v>0</v>
      </c>
      <c r="BQ577">
        <v>1</v>
      </c>
      <c r="BR577">
        <v>0</v>
      </c>
      <c r="BS577">
        <v>0</v>
      </c>
      <c r="BT577" s="10">
        <v>0</v>
      </c>
      <c r="BU577">
        <v>-4.2648743800000002</v>
      </c>
      <c r="BV577">
        <v>0.17994256</v>
      </c>
      <c r="BW577">
        <v>2.5512239999999999E-2</v>
      </c>
      <c r="BX577">
        <v>1.7140852600000001</v>
      </c>
      <c r="BY577">
        <v>1.2451467300000001</v>
      </c>
      <c r="BZ577">
        <v>4.38303536</v>
      </c>
      <c r="CA577">
        <v>1.0542348399999999</v>
      </c>
      <c r="CB577">
        <v>2.36271349</v>
      </c>
      <c r="CC577">
        <v>0</v>
      </c>
      <c r="CD577">
        <v>1.26633956</v>
      </c>
      <c r="CE577">
        <v>1.2966537600000001</v>
      </c>
      <c r="CF577">
        <v>-0.34830556000000001</v>
      </c>
      <c r="CG577">
        <v>0.60595251999999999</v>
      </c>
      <c r="CH577">
        <v>-0.27080598</v>
      </c>
      <c r="CI577">
        <v>0.69837139000000004</v>
      </c>
      <c r="CJ577">
        <v>2.3914729999999999E-2</v>
      </c>
      <c r="CK577">
        <v>-0.35324707</v>
      </c>
      <c r="CL577">
        <v>-4.8291489999999999E-2</v>
      </c>
      <c r="CM577">
        <v>0.58076517999999999</v>
      </c>
      <c r="CN577">
        <v>0.72541518999999999</v>
      </c>
      <c r="CO577">
        <v>-0.20022939000000001</v>
      </c>
      <c r="CP577">
        <v>-0.43475793000000001</v>
      </c>
      <c r="CQ577">
        <v>0.34422587999999998</v>
      </c>
      <c r="CR577">
        <v>-0.48495226000000002</v>
      </c>
      <c r="CS577">
        <v>0.18250256000000001</v>
      </c>
      <c r="CT577">
        <v>-0.16623276000000001</v>
      </c>
      <c r="CU577">
        <v>-9.4743999999999995E-2</v>
      </c>
      <c r="CV577">
        <v>-1.1689752</v>
      </c>
      <c r="CW577">
        <v>-0.52188942000000005</v>
      </c>
      <c r="CX577">
        <v>0.65815442999999996</v>
      </c>
      <c r="CY577">
        <v>9.3649330000000003E-2</v>
      </c>
      <c r="CZ577">
        <v>-0.16819777</v>
      </c>
      <c r="DA577">
        <v>-0.25450494000000001</v>
      </c>
      <c r="DB577">
        <v>0.25513289</v>
      </c>
      <c r="DC577">
        <v>2.5920289999999999E-2</v>
      </c>
      <c r="DD577">
        <v>-2.5292350000000002E-2</v>
      </c>
      <c r="DE577">
        <v>0.26950531</v>
      </c>
      <c r="DF577">
        <v>-0.26887736000000001</v>
      </c>
      <c r="DG577">
        <v>0.1029841</v>
      </c>
      <c r="DH577">
        <v>-0.10235616</v>
      </c>
      <c r="DI577">
        <v>-0.19042195000000001</v>
      </c>
      <c r="DJ577">
        <v>7.7531719999999998E-2</v>
      </c>
      <c r="DK577">
        <v>-0.19522661999999999</v>
      </c>
      <c r="DL577">
        <v>-0.13095082</v>
      </c>
      <c r="DM577">
        <v>-6.0513240000000003E-2</v>
      </c>
      <c r="DN577">
        <v>0.50020885000000004</v>
      </c>
      <c r="DO577">
        <v>0.35778246000000002</v>
      </c>
      <c r="DP577">
        <v>-0.64273818000000005</v>
      </c>
      <c r="DQ577">
        <v>0.94671483000000001</v>
      </c>
      <c r="DR577">
        <v>-0.66113116000000005</v>
      </c>
      <c r="DS577">
        <v>7.7932630000000003E-2</v>
      </c>
      <c r="DT577">
        <v>-0.79014932000000004</v>
      </c>
      <c r="DU577">
        <v>1.3610861400000001</v>
      </c>
      <c r="DV577" s="10">
        <v>-0.64824150000000003</v>
      </c>
      <c r="DW577" s="8" t="s">
        <v>3075</v>
      </c>
      <c r="DX577" t="s">
        <v>3076</v>
      </c>
      <c r="DY577" s="10" t="s">
        <v>757</v>
      </c>
      <c r="DZ577" s="20">
        <v>36721</v>
      </c>
      <c r="EA577" s="21">
        <v>38063</v>
      </c>
      <c r="EB577" t="s">
        <v>3077</v>
      </c>
      <c r="EC577" s="22">
        <v>45122</v>
      </c>
      <c r="ED577" t="b">
        <f t="shared" si="25"/>
        <v>1</v>
      </c>
    </row>
    <row r="578" spans="1:134" x14ac:dyDescent="0.2">
      <c r="A578" s="8" t="s">
        <v>3078</v>
      </c>
      <c r="B578" s="8" t="s">
        <v>168</v>
      </c>
      <c r="C578" s="8" t="s">
        <v>135</v>
      </c>
      <c r="D578" s="2" t="s">
        <v>3079</v>
      </c>
      <c r="E578" s="4">
        <v>0.54936532726968301</v>
      </c>
      <c r="F578" s="28" t="b">
        <v>0</v>
      </c>
      <c r="G578" s="29">
        <f t="shared" si="26"/>
        <v>2.7944148659879162E-3</v>
      </c>
      <c r="H578" s="5" t="b">
        <f t="shared" si="24"/>
        <v>0</v>
      </c>
      <c r="I578" s="8">
        <v>37</v>
      </c>
      <c r="J578">
        <v>0</v>
      </c>
      <c r="K578">
        <v>29</v>
      </c>
      <c r="L578">
        <v>2310</v>
      </c>
      <c r="M578">
        <v>3</v>
      </c>
      <c r="N578">
        <v>3</v>
      </c>
      <c r="O578">
        <v>37.182663634841703</v>
      </c>
      <c r="P578">
        <v>1</v>
      </c>
      <c r="Q578">
        <v>5</v>
      </c>
      <c r="R578">
        <v>2</v>
      </c>
      <c r="S578" s="10">
        <v>73.3</v>
      </c>
      <c r="T578" s="8">
        <v>-1.5255559604986699</v>
      </c>
      <c r="U578">
        <v>-1.00517281761849</v>
      </c>
      <c r="V578">
        <v>0.260670676864387</v>
      </c>
      <c r="W578">
        <v>0.946234684988849</v>
      </c>
      <c r="X578">
        <v>-0.60931127360194304</v>
      </c>
      <c r="Y578">
        <v>-1.13192030619081E-2</v>
      </c>
      <c r="Z578">
        <v>-0.45736345154663699</v>
      </c>
      <c r="AA578">
        <v>-1.4107302381286499</v>
      </c>
      <c r="AB578">
        <v>1.4079858992310099</v>
      </c>
      <c r="AC578">
        <v>-0.68484317603607703</v>
      </c>
      <c r="AD578" s="10">
        <v>-0.30153941816996199</v>
      </c>
      <c r="AE578" s="8">
        <v>0</v>
      </c>
      <c r="AF578">
        <v>1</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1</v>
      </c>
      <c r="BA578">
        <v>0</v>
      </c>
      <c r="BB578">
        <v>1</v>
      </c>
      <c r="BC578">
        <v>1</v>
      </c>
      <c r="BD578">
        <v>0</v>
      </c>
      <c r="BE578">
        <v>1</v>
      </c>
      <c r="BF578">
        <v>0</v>
      </c>
      <c r="BG578">
        <v>0</v>
      </c>
      <c r="BH578">
        <v>1</v>
      </c>
      <c r="BI578">
        <v>0</v>
      </c>
      <c r="BJ578">
        <v>0</v>
      </c>
      <c r="BK578">
        <v>0</v>
      </c>
      <c r="BL578">
        <v>0</v>
      </c>
      <c r="BM578">
        <v>0</v>
      </c>
      <c r="BN578">
        <v>0</v>
      </c>
      <c r="BO578">
        <v>0</v>
      </c>
      <c r="BP578">
        <v>1</v>
      </c>
      <c r="BQ578">
        <v>1</v>
      </c>
      <c r="BR578">
        <v>0</v>
      </c>
      <c r="BS578">
        <v>0</v>
      </c>
      <c r="BT578" s="10">
        <v>0</v>
      </c>
      <c r="BU578">
        <v>-4.2648743800000002</v>
      </c>
      <c r="BV578">
        <v>0.17994256</v>
      </c>
      <c r="BW578">
        <v>2.5512239999999999E-2</v>
      </c>
      <c r="BX578">
        <v>1.7140852600000001</v>
      </c>
      <c r="BY578">
        <v>1.2451467300000001</v>
      </c>
      <c r="BZ578">
        <v>4.38303536</v>
      </c>
      <c r="CA578">
        <v>1.0542348399999999</v>
      </c>
      <c r="CB578">
        <v>2.36271349</v>
      </c>
      <c r="CC578">
        <v>0</v>
      </c>
      <c r="CD578">
        <v>1.26633956</v>
      </c>
      <c r="CE578">
        <v>1.2966537600000001</v>
      </c>
      <c r="CF578">
        <v>-0.34830556000000001</v>
      </c>
      <c r="CG578">
        <v>0.60595251999999999</v>
      </c>
      <c r="CH578">
        <v>-0.27080598</v>
      </c>
      <c r="CI578">
        <v>0.69837139000000004</v>
      </c>
      <c r="CJ578">
        <v>2.3914729999999999E-2</v>
      </c>
      <c r="CK578">
        <v>-0.35324707</v>
      </c>
      <c r="CL578">
        <v>-4.8291489999999999E-2</v>
      </c>
      <c r="CM578">
        <v>0.58076517999999999</v>
      </c>
      <c r="CN578">
        <v>0.72541518999999999</v>
      </c>
      <c r="CO578">
        <v>-0.20022939000000001</v>
      </c>
      <c r="CP578">
        <v>-0.43475793000000001</v>
      </c>
      <c r="CQ578">
        <v>0.34422587999999998</v>
      </c>
      <c r="CR578">
        <v>-0.48495226000000002</v>
      </c>
      <c r="CS578">
        <v>0.18250256000000001</v>
      </c>
      <c r="CT578">
        <v>-0.16623276000000001</v>
      </c>
      <c r="CU578">
        <v>-9.4743999999999995E-2</v>
      </c>
      <c r="CV578">
        <v>-1.1689752</v>
      </c>
      <c r="CW578">
        <v>-0.52188942000000005</v>
      </c>
      <c r="CX578">
        <v>0.65815442999999996</v>
      </c>
      <c r="CY578">
        <v>9.3649330000000003E-2</v>
      </c>
      <c r="CZ578">
        <v>-0.16819777</v>
      </c>
      <c r="DA578">
        <v>-0.25450494000000001</v>
      </c>
      <c r="DB578">
        <v>0.25513289</v>
      </c>
      <c r="DC578">
        <v>2.5920289999999999E-2</v>
      </c>
      <c r="DD578">
        <v>-2.5292350000000002E-2</v>
      </c>
      <c r="DE578">
        <v>0.26950531</v>
      </c>
      <c r="DF578">
        <v>-0.26887736000000001</v>
      </c>
      <c r="DG578">
        <v>0.1029841</v>
      </c>
      <c r="DH578">
        <v>-0.10235616</v>
      </c>
      <c r="DI578">
        <v>-0.19042195000000001</v>
      </c>
      <c r="DJ578">
        <v>7.7531719999999998E-2</v>
      </c>
      <c r="DK578">
        <v>-0.19522661999999999</v>
      </c>
      <c r="DL578">
        <v>-0.13095082</v>
      </c>
      <c r="DM578">
        <v>-6.0513240000000003E-2</v>
      </c>
      <c r="DN578">
        <v>0.50020885000000004</v>
      </c>
      <c r="DO578">
        <v>0.35778246000000002</v>
      </c>
      <c r="DP578">
        <v>-0.64273818000000005</v>
      </c>
      <c r="DQ578">
        <v>0.94671483000000001</v>
      </c>
      <c r="DR578">
        <v>-0.66113116000000005</v>
      </c>
      <c r="DS578">
        <v>7.7932630000000003E-2</v>
      </c>
      <c r="DT578">
        <v>-0.79014932000000004</v>
      </c>
      <c r="DU578">
        <v>1.3610861400000001</v>
      </c>
      <c r="DV578" s="10">
        <v>-0.64824150000000003</v>
      </c>
      <c r="DW578" s="8" t="s">
        <v>3080</v>
      </c>
      <c r="DX578" t="s">
        <v>3081</v>
      </c>
      <c r="DY578" s="10" t="s">
        <v>816</v>
      </c>
      <c r="DZ578" s="20">
        <v>36188</v>
      </c>
      <c r="EA578" s="21">
        <v>39601</v>
      </c>
      <c r="EB578" t="s">
        <v>3082</v>
      </c>
      <c r="EC578" s="22">
        <v>43722</v>
      </c>
      <c r="ED578" t="b">
        <f t="shared" si="25"/>
        <v>1</v>
      </c>
    </row>
    <row r="579" spans="1:134" x14ac:dyDescent="0.2">
      <c r="A579" s="8" t="s">
        <v>3083</v>
      </c>
      <c r="B579" s="8" t="s">
        <v>127</v>
      </c>
      <c r="C579" s="8" t="s">
        <v>188</v>
      </c>
      <c r="D579" s="2" t="s">
        <v>3084</v>
      </c>
      <c r="E579" s="4">
        <v>0.492889853800967</v>
      </c>
      <c r="F579" s="28" t="b">
        <v>0</v>
      </c>
      <c r="G579" s="29">
        <f t="shared" si="26"/>
        <v>1.9518851245627977E-2</v>
      </c>
      <c r="H579" s="5" t="b">
        <f t="shared" ref="H579:H642" si="27">IF(G579&gt;threshold,TRUE,FALSE)</f>
        <v>0</v>
      </c>
      <c r="I579" s="8">
        <v>43</v>
      </c>
      <c r="J579">
        <v>0</v>
      </c>
      <c r="K579">
        <v>38</v>
      </c>
      <c r="L579">
        <v>641</v>
      </c>
      <c r="M579">
        <v>5</v>
      </c>
      <c r="N579">
        <v>5</v>
      </c>
      <c r="O579">
        <v>45.036593567150099</v>
      </c>
      <c r="P579">
        <v>1</v>
      </c>
      <c r="Q579">
        <v>1</v>
      </c>
      <c r="R579">
        <v>3</v>
      </c>
      <c r="S579" s="10">
        <v>79.400000000000006</v>
      </c>
      <c r="T579" s="8">
        <v>-0.96192691105334804</v>
      </c>
      <c r="U579">
        <v>-1.00517281761849</v>
      </c>
      <c r="V579">
        <v>1.4235138450326601</v>
      </c>
      <c r="W579">
        <v>-0.99940461209489395</v>
      </c>
      <c r="X579">
        <v>2.70451479144465E-2</v>
      </c>
      <c r="Y579">
        <v>1.38181348148064</v>
      </c>
      <c r="Z579">
        <v>-0.18710426057270901</v>
      </c>
      <c r="AA579">
        <v>-1.4107302381286499</v>
      </c>
      <c r="AB579">
        <v>-1.4988236991813999</v>
      </c>
      <c r="AC579">
        <v>1.7560081436822399E-2</v>
      </c>
      <c r="AD579" s="10">
        <v>1.01466126221412</v>
      </c>
      <c r="AE579" s="8">
        <v>0</v>
      </c>
      <c r="AF579">
        <v>0</v>
      </c>
      <c r="AG579">
        <v>0</v>
      </c>
      <c r="AH579">
        <v>0</v>
      </c>
      <c r="AI579">
        <v>0</v>
      </c>
      <c r="AJ579">
        <v>0</v>
      </c>
      <c r="AK579">
        <v>0</v>
      </c>
      <c r="AL579">
        <v>0</v>
      </c>
      <c r="AM579">
        <v>0</v>
      </c>
      <c r="AN579">
        <v>0</v>
      </c>
      <c r="AO579">
        <v>0</v>
      </c>
      <c r="AP579">
        <v>0</v>
      </c>
      <c r="AQ579">
        <v>0</v>
      </c>
      <c r="AR579">
        <v>0</v>
      </c>
      <c r="AS579">
        <v>0</v>
      </c>
      <c r="AT579">
        <v>0</v>
      </c>
      <c r="AU579">
        <v>0</v>
      </c>
      <c r="AV579">
        <v>0</v>
      </c>
      <c r="AW579">
        <v>1</v>
      </c>
      <c r="AX579">
        <v>0</v>
      </c>
      <c r="AY579">
        <v>0</v>
      </c>
      <c r="AZ579">
        <v>1</v>
      </c>
      <c r="BA579">
        <v>1</v>
      </c>
      <c r="BB579">
        <v>0</v>
      </c>
      <c r="BC579">
        <v>0</v>
      </c>
      <c r="BD579">
        <v>1</v>
      </c>
      <c r="BE579">
        <v>1</v>
      </c>
      <c r="BF579">
        <v>0</v>
      </c>
      <c r="BG579">
        <v>0</v>
      </c>
      <c r="BH579">
        <v>0</v>
      </c>
      <c r="BI579">
        <v>0</v>
      </c>
      <c r="BJ579">
        <v>0</v>
      </c>
      <c r="BK579">
        <v>1</v>
      </c>
      <c r="BL579">
        <v>0</v>
      </c>
      <c r="BM579">
        <v>0</v>
      </c>
      <c r="BN579">
        <v>0</v>
      </c>
      <c r="BO579">
        <v>1</v>
      </c>
      <c r="BP579">
        <v>0</v>
      </c>
      <c r="BQ579">
        <v>0</v>
      </c>
      <c r="BR579">
        <v>0</v>
      </c>
      <c r="BS579">
        <v>0</v>
      </c>
      <c r="BT579" s="10">
        <v>1</v>
      </c>
      <c r="BU579">
        <v>-4.2648743800000002</v>
      </c>
      <c r="BV579">
        <v>0.17994256</v>
      </c>
      <c r="BW579">
        <v>2.5512239999999999E-2</v>
      </c>
      <c r="BX579">
        <v>1.7140852600000001</v>
      </c>
      <c r="BY579">
        <v>1.2451467300000001</v>
      </c>
      <c r="BZ579">
        <v>4.38303536</v>
      </c>
      <c r="CA579">
        <v>1.0542348399999999</v>
      </c>
      <c r="CB579">
        <v>2.36271349</v>
      </c>
      <c r="CC579">
        <v>0</v>
      </c>
      <c r="CD579">
        <v>1.26633956</v>
      </c>
      <c r="CE579">
        <v>1.2966537600000001</v>
      </c>
      <c r="CF579">
        <v>-0.34830556000000001</v>
      </c>
      <c r="CG579">
        <v>0.60595251999999999</v>
      </c>
      <c r="CH579">
        <v>-0.27080598</v>
      </c>
      <c r="CI579">
        <v>0.69837139000000004</v>
      </c>
      <c r="CJ579">
        <v>2.3914729999999999E-2</v>
      </c>
      <c r="CK579">
        <v>-0.35324707</v>
      </c>
      <c r="CL579">
        <v>-4.8291489999999999E-2</v>
      </c>
      <c r="CM579">
        <v>0.58076517999999999</v>
      </c>
      <c r="CN579">
        <v>0.72541518999999999</v>
      </c>
      <c r="CO579">
        <v>-0.20022939000000001</v>
      </c>
      <c r="CP579">
        <v>-0.43475793000000001</v>
      </c>
      <c r="CQ579">
        <v>0.34422587999999998</v>
      </c>
      <c r="CR579">
        <v>-0.48495226000000002</v>
      </c>
      <c r="CS579">
        <v>0.18250256000000001</v>
      </c>
      <c r="CT579">
        <v>-0.16623276000000001</v>
      </c>
      <c r="CU579">
        <v>-9.4743999999999995E-2</v>
      </c>
      <c r="CV579">
        <v>-1.1689752</v>
      </c>
      <c r="CW579">
        <v>-0.52188942000000005</v>
      </c>
      <c r="CX579">
        <v>0.65815442999999996</v>
      </c>
      <c r="CY579">
        <v>9.3649330000000003E-2</v>
      </c>
      <c r="CZ579">
        <v>-0.16819777</v>
      </c>
      <c r="DA579">
        <v>-0.25450494000000001</v>
      </c>
      <c r="DB579">
        <v>0.25513289</v>
      </c>
      <c r="DC579">
        <v>2.5920289999999999E-2</v>
      </c>
      <c r="DD579">
        <v>-2.5292350000000002E-2</v>
      </c>
      <c r="DE579">
        <v>0.26950531</v>
      </c>
      <c r="DF579">
        <v>-0.26887736000000001</v>
      </c>
      <c r="DG579">
        <v>0.1029841</v>
      </c>
      <c r="DH579">
        <v>-0.10235616</v>
      </c>
      <c r="DI579">
        <v>-0.19042195000000001</v>
      </c>
      <c r="DJ579">
        <v>7.7531719999999998E-2</v>
      </c>
      <c r="DK579">
        <v>-0.19522661999999999</v>
      </c>
      <c r="DL579">
        <v>-0.13095082</v>
      </c>
      <c r="DM579">
        <v>-6.0513240000000003E-2</v>
      </c>
      <c r="DN579">
        <v>0.50020885000000004</v>
      </c>
      <c r="DO579">
        <v>0.35778246000000002</v>
      </c>
      <c r="DP579">
        <v>-0.64273818000000005</v>
      </c>
      <c r="DQ579">
        <v>0.94671483000000001</v>
      </c>
      <c r="DR579">
        <v>-0.66113116000000005</v>
      </c>
      <c r="DS579">
        <v>7.7932630000000003E-2</v>
      </c>
      <c r="DT579">
        <v>-0.79014932000000004</v>
      </c>
      <c r="DU579">
        <v>1.3610861400000001</v>
      </c>
      <c r="DV579" s="10">
        <v>-0.64824150000000003</v>
      </c>
      <c r="DW579" s="8" t="s">
        <v>3085</v>
      </c>
      <c r="DX579" t="s">
        <v>3086</v>
      </c>
      <c r="DY579" s="10" t="s">
        <v>555</v>
      </c>
      <c r="DZ579" s="20">
        <v>36245</v>
      </c>
      <c r="EA579" s="21">
        <v>39925</v>
      </c>
      <c r="EB579" t="s">
        <v>3087</v>
      </c>
      <c r="EC579" s="22">
        <v>44329</v>
      </c>
      <c r="ED579" t="b">
        <f t="shared" si="25"/>
        <v>1</v>
      </c>
    </row>
    <row r="580" spans="1:134" x14ac:dyDescent="0.2">
      <c r="A580" s="8" t="s">
        <v>3088</v>
      </c>
      <c r="B580" s="8" t="s">
        <v>119</v>
      </c>
      <c r="C580" s="8" t="s">
        <v>154</v>
      </c>
      <c r="D580" s="2" t="s">
        <v>3089</v>
      </c>
      <c r="E580" s="4">
        <v>0.55385210423466402</v>
      </c>
      <c r="F580" s="28" t="b">
        <v>0</v>
      </c>
      <c r="G580" s="29">
        <f t="shared" si="26"/>
        <v>0.83176141404245396</v>
      </c>
      <c r="H580" s="5" t="b">
        <f t="shared" si="27"/>
        <v>1</v>
      </c>
      <c r="I580" s="8">
        <v>60</v>
      </c>
      <c r="J580">
        <v>3</v>
      </c>
      <c r="K580">
        <v>40</v>
      </c>
      <c r="L580">
        <v>3221</v>
      </c>
      <c r="M580">
        <v>6</v>
      </c>
      <c r="N580">
        <v>1</v>
      </c>
      <c r="O580">
        <v>58.592718783998698</v>
      </c>
      <c r="P580">
        <v>3</v>
      </c>
      <c r="Q580">
        <v>4</v>
      </c>
      <c r="R580">
        <v>2</v>
      </c>
      <c r="S580" s="10">
        <v>81.8</v>
      </c>
      <c r="T580" s="8">
        <v>0.63502206237506098</v>
      </c>
      <c r="U580">
        <v>2.03313292833161</v>
      </c>
      <c r="V580">
        <v>1.6819234379589401</v>
      </c>
      <c r="W580">
        <v>2.0082343252784098</v>
      </c>
      <c r="X580">
        <v>0.34522335867264098</v>
      </c>
      <c r="Y580">
        <v>-1.4044518876044501</v>
      </c>
      <c r="Z580">
        <v>0.27937143572497303</v>
      </c>
      <c r="AA580">
        <v>8.8725172209350497E-3</v>
      </c>
      <c r="AB580">
        <v>0.68128349962791002</v>
      </c>
      <c r="AC580">
        <v>-0.68484317603607703</v>
      </c>
      <c r="AD580" s="10">
        <v>1.53251071023409</v>
      </c>
      <c r="AE580" s="8">
        <v>0</v>
      </c>
      <c r="AF580">
        <v>0</v>
      </c>
      <c r="AG580">
        <v>0</v>
      </c>
      <c r="AH580">
        <v>0</v>
      </c>
      <c r="AI580">
        <v>0</v>
      </c>
      <c r="AJ580">
        <v>0</v>
      </c>
      <c r="AK580">
        <v>0</v>
      </c>
      <c r="AL580">
        <v>0</v>
      </c>
      <c r="AM580">
        <v>0</v>
      </c>
      <c r="AN580">
        <v>0</v>
      </c>
      <c r="AO580">
        <v>0</v>
      </c>
      <c r="AP580">
        <v>0</v>
      </c>
      <c r="AQ580">
        <v>0</v>
      </c>
      <c r="AR580">
        <v>0</v>
      </c>
      <c r="AS580">
        <v>0</v>
      </c>
      <c r="AT580">
        <v>0</v>
      </c>
      <c r="AU580">
        <v>1</v>
      </c>
      <c r="AV580">
        <v>0</v>
      </c>
      <c r="AW580">
        <v>0</v>
      </c>
      <c r="AX580">
        <v>0</v>
      </c>
      <c r="AY580">
        <v>0</v>
      </c>
      <c r="AZ580">
        <v>1</v>
      </c>
      <c r="BA580">
        <v>0</v>
      </c>
      <c r="BB580">
        <v>1</v>
      </c>
      <c r="BC580">
        <v>1</v>
      </c>
      <c r="BD580">
        <v>0</v>
      </c>
      <c r="BE580">
        <v>0</v>
      </c>
      <c r="BF580">
        <v>1</v>
      </c>
      <c r="BG580">
        <v>0</v>
      </c>
      <c r="BH580">
        <v>0</v>
      </c>
      <c r="BI580">
        <v>0</v>
      </c>
      <c r="BJ580">
        <v>1</v>
      </c>
      <c r="BK580">
        <v>0</v>
      </c>
      <c r="BL580">
        <v>0</v>
      </c>
      <c r="BM580">
        <v>1</v>
      </c>
      <c r="BN580">
        <v>0</v>
      </c>
      <c r="BO580">
        <v>0</v>
      </c>
      <c r="BP580">
        <v>0</v>
      </c>
      <c r="BQ580">
        <v>1</v>
      </c>
      <c r="BR580">
        <v>0</v>
      </c>
      <c r="BS580">
        <v>0</v>
      </c>
      <c r="BT580" s="10">
        <v>0</v>
      </c>
      <c r="BU580">
        <v>-4.2648743800000002</v>
      </c>
      <c r="BV580">
        <v>0.17994256</v>
      </c>
      <c r="BW580">
        <v>2.5512239999999999E-2</v>
      </c>
      <c r="BX580">
        <v>1.7140852600000001</v>
      </c>
      <c r="BY580">
        <v>1.2451467300000001</v>
      </c>
      <c r="BZ580">
        <v>4.38303536</v>
      </c>
      <c r="CA580">
        <v>1.0542348399999999</v>
      </c>
      <c r="CB580">
        <v>2.36271349</v>
      </c>
      <c r="CC580">
        <v>0</v>
      </c>
      <c r="CD580">
        <v>1.26633956</v>
      </c>
      <c r="CE580">
        <v>1.2966537600000001</v>
      </c>
      <c r="CF580">
        <v>-0.34830556000000001</v>
      </c>
      <c r="CG580">
        <v>0.60595251999999999</v>
      </c>
      <c r="CH580">
        <v>-0.27080598</v>
      </c>
      <c r="CI580">
        <v>0.69837139000000004</v>
      </c>
      <c r="CJ580">
        <v>2.3914729999999999E-2</v>
      </c>
      <c r="CK580">
        <v>-0.35324707</v>
      </c>
      <c r="CL580">
        <v>-4.8291489999999999E-2</v>
      </c>
      <c r="CM580">
        <v>0.58076517999999999</v>
      </c>
      <c r="CN580">
        <v>0.72541518999999999</v>
      </c>
      <c r="CO580">
        <v>-0.20022939000000001</v>
      </c>
      <c r="CP580">
        <v>-0.43475793000000001</v>
      </c>
      <c r="CQ580">
        <v>0.34422587999999998</v>
      </c>
      <c r="CR580">
        <v>-0.48495226000000002</v>
      </c>
      <c r="CS580">
        <v>0.18250256000000001</v>
      </c>
      <c r="CT580">
        <v>-0.16623276000000001</v>
      </c>
      <c r="CU580">
        <v>-9.4743999999999995E-2</v>
      </c>
      <c r="CV580">
        <v>-1.1689752</v>
      </c>
      <c r="CW580">
        <v>-0.52188942000000005</v>
      </c>
      <c r="CX580">
        <v>0.65815442999999996</v>
      </c>
      <c r="CY580">
        <v>9.3649330000000003E-2</v>
      </c>
      <c r="CZ580">
        <v>-0.16819777</v>
      </c>
      <c r="DA580">
        <v>-0.25450494000000001</v>
      </c>
      <c r="DB580">
        <v>0.25513289</v>
      </c>
      <c r="DC580">
        <v>2.5920289999999999E-2</v>
      </c>
      <c r="DD580">
        <v>-2.5292350000000002E-2</v>
      </c>
      <c r="DE580">
        <v>0.26950531</v>
      </c>
      <c r="DF580">
        <v>-0.26887736000000001</v>
      </c>
      <c r="DG580">
        <v>0.1029841</v>
      </c>
      <c r="DH580">
        <v>-0.10235616</v>
      </c>
      <c r="DI580">
        <v>-0.19042195000000001</v>
      </c>
      <c r="DJ580">
        <v>7.7531719999999998E-2</v>
      </c>
      <c r="DK580">
        <v>-0.19522661999999999</v>
      </c>
      <c r="DL580">
        <v>-0.13095082</v>
      </c>
      <c r="DM580">
        <v>-6.0513240000000003E-2</v>
      </c>
      <c r="DN580">
        <v>0.50020885000000004</v>
      </c>
      <c r="DO580">
        <v>0.35778246000000002</v>
      </c>
      <c r="DP580">
        <v>-0.64273818000000005</v>
      </c>
      <c r="DQ580">
        <v>0.94671483000000001</v>
      </c>
      <c r="DR580">
        <v>-0.66113116000000005</v>
      </c>
      <c r="DS580">
        <v>7.7932630000000003E-2</v>
      </c>
      <c r="DT580">
        <v>-0.79014932000000004</v>
      </c>
      <c r="DU580">
        <v>1.3610861400000001</v>
      </c>
      <c r="DV580" s="10">
        <v>-0.64824150000000003</v>
      </c>
      <c r="DW580" s="8" t="s">
        <v>3090</v>
      </c>
      <c r="DX580" t="s">
        <v>3091</v>
      </c>
      <c r="DY580" s="10" t="s">
        <v>379</v>
      </c>
      <c r="DZ580" s="20">
        <v>37626</v>
      </c>
      <c r="EA580" s="21">
        <v>39782</v>
      </c>
      <c r="EB580" t="s">
        <v>3092</v>
      </c>
      <c r="EC580" s="22">
        <v>44287</v>
      </c>
      <c r="ED580" t="b">
        <f t="shared" ref="ED580:ED643" si="28">F580=H580</f>
        <v>0</v>
      </c>
    </row>
    <row r="581" spans="1:134" x14ac:dyDescent="0.2">
      <c r="A581" s="8" t="s">
        <v>3093</v>
      </c>
      <c r="B581" s="8" t="s">
        <v>119</v>
      </c>
      <c r="C581" s="8" t="s">
        <v>363</v>
      </c>
      <c r="D581" s="2" t="s">
        <v>3094</v>
      </c>
      <c r="E581" s="4">
        <v>0.51539196686652</v>
      </c>
      <c r="F581" s="28" t="b">
        <v>0</v>
      </c>
      <c r="G581" s="29">
        <f t="shared" si="26"/>
        <v>8.6302888973100046E-7</v>
      </c>
      <c r="H581" s="5" t="b">
        <f t="shared" si="27"/>
        <v>0</v>
      </c>
      <c r="I581" s="8">
        <v>57</v>
      </c>
      <c r="J581">
        <v>1</v>
      </c>
      <c r="K581">
        <v>30</v>
      </c>
      <c r="L581">
        <v>1201</v>
      </c>
      <c r="M581">
        <v>2</v>
      </c>
      <c r="N581">
        <v>4</v>
      </c>
      <c r="O581">
        <v>12.6959834332601</v>
      </c>
      <c r="P581">
        <v>4</v>
      </c>
      <c r="Q581">
        <v>1</v>
      </c>
      <c r="R581">
        <v>1</v>
      </c>
      <c r="S581" s="10">
        <v>70.2</v>
      </c>
      <c r="T581" s="8">
        <v>0.35320753765240098</v>
      </c>
      <c r="U581">
        <v>7.5957643648752104E-3</v>
      </c>
      <c r="V581">
        <v>0.38987547332752898</v>
      </c>
      <c r="W581">
        <v>-0.34658375747122899</v>
      </c>
      <c r="X581">
        <v>-0.92748948436013701</v>
      </c>
      <c r="Y581">
        <v>0.68524713920936597</v>
      </c>
      <c r="Z581">
        <v>-1.2999671465062199</v>
      </c>
      <c r="AA581">
        <v>0.71867389489572897</v>
      </c>
      <c r="AB581">
        <v>-1.4988236991813999</v>
      </c>
      <c r="AC581">
        <v>-1.38724643350897</v>
      </c>
      <c r="AD581" s="10">
        <v>-0.97042828852908802</v>
      </c>
      <c r="AE581" s="8">
        <v>0</v>
      </c>
      <c r="AF581">
        <v>0</v>
      </c>
      <c r="AG581">
        <v>0</v>
      </c>
      <c r="AH581">
        <v>0</v>
      </c>
      <c r="AI581">
        <v>0</v>
      </c>
      <c r="AJ581">
        <v>0</v>
      </c>
      <c r="AK581">
        <v>0</v>
      </c>
      <c r="AL581">
        <v>1</v>
      </c>
      <c r="AM581">
        <v>0</v>
      </c>
      <c r="AN581">
        <v>0</v>
      </c>
      <c r="AO581">
        <v>0</v>
      </c>
      <c r="AP581">
        <v>0</v>
      </c>
      <c r="AQ581">
        <v>0</v>
      </c>
      <c r="AR581">
        <v>0</v>
      </c>
      <c r="AS581">
        <v>0</v>
      </c>
      <c r="AT581">
        <v>0</v>
      </c>
      <c r="AU581">
        <v>0</v>
      </c>
      <c r="AV581">
        <v>0</v>
      </c>
      <c r="AW581">
        <v>0</v>
      </c>
      <c r="AX581">
        <v>0</v>
      </c>
      <c r="AY581">
        <v>1</v>
      </c>
      <c r="AZ581">
        <v>0</v>
      </c>
      <c r="BA581">
        <v>1</v>
      </c>
      <c r="BB581">
        <v>0</v>
      </c>
      <c r="BC581">
        <v>0</v>
      </c>
      <c r="BD581">
        <v>1</v>
      </c>
      <c r="BE581">
        <v>0</v>
      </c>
      <c r="BF581">
        <v>1</v>
      </c>
      <c r="BG581">
        <v>0</v>
      </c>
      <c r="BH581">
        <v>0</v>
      </c>
      <c r="BI581">
        <v>0</v>
      </c>
      <c r="BJ581">
        <v>0</v>
      </c>
      <c r="BK581">
        <v>1</v>
      </c>
      <c r="BL581">
        <v>0</v>
      </c>
      <c r="BM581">
        <v>1</v>
      </c>
      <c r="BN581">
        <v>0</v>
      </c>
      <c r="BO581">
        <v>0</v>
      </c>
      <c r="BP581">
        <v>0</v>
      </c>
      <c r="BQ581">
        <v>0</v>
      </c>
      <c r="BR581">
        <v>0</v>
      </c>
      <c r="BS581">
        <v>0</v>
      </c>
      <c r="BT581" s="10">
        <v>1</v>
      </c>
      <c r="BU581">
        <v>-4.2648743800000002</v>
      </c>
      <c r="BV581">
        <v>0.17994256</v>
      </c>
      <c r="BW581">
        <v>2.5512239999999999E-2</v>
      </c>
      <c r="BX581">
        <v>1.7140852600000001</v>
      </c>
      <c r="BY581">
        <v>1.2451467300000001</v>
      </c>
      <c r="BZ581">
        <v>4.38303536</v>
      </c>
      <c r="CA581">
        <v>1.0542348399999999</v>
      </c>
      <c r="CB581">
        <v>2.36271349</v>
      </c>
      <c r="CC581">
        <v>0</v>
      </c>
      <c r="CD581">
        <v>1.26633956</v>
      </c>
      <c r="CE581">
        <v>1.2966537600000001</v>
      </c>
      <c r="CF581">
        <v>-0.34830556000000001</v>
      </c>
      <c r="CG581">
        <v>0.60595251999999999</v>
      </c>
      <c r="CH581">
        <v>-0.27080598</v>
      </c>
      <c r="CI581">
        <v>0.69837139000000004</v>
      </c>
      <c r="CJ581">
        <v>2.3914729999999999E-2</v>
      </c>
      <c r="CK581">
        <v>-0.35324707</v>
      </c>
      <c r="CL581">
        <v>-4.8291489999999999E-2</v>
      </c>
      <c r="CM581">
        <v>0.58076517999999999</v>
      </c>
      <c r="CN581">
        <v>0.72541518999999999</v>
      </c>
      <c r="CO581">
        <v>-0.20022939000000001</v>
      </c>
      <c r="CP581">
        <v>-0.43475793000000001</v>
      </c>
      <c r="CQ581">
        <v>0.34422587999999998</v>
      </c>
      <c r="CR581">
        <v>-0.48495226000000002</v>
      </c>
      <c r="CS581">
        <v>0.18250256000000001</v>
      </c>
      <c r="CT581">
        <v>-0.16623276000000001</v>
      </c>
      <c r="CU581">
        <v>-9.4743999999999995E-2</v>
      </c>
      <c r="CV581">
        <v>-1.1689752</v>
      </c>
      <c r="CW581">
        <v>-0.52188942000000005</v>
      </c>
      <c r="CX581">
        <v>0.65815442999999996</v>
      </c>
      <c r="CY581">
        <v>9.3649330000000003E-2</v>
      </c>
      <c r="CZ581">
        <v>-0.16819777</v>
      </c>
      <c r="DA581">
        <v>-0.25450494000000001</v>
      </c>
      <c r="DB581">
        <v>0.25513289</v>
      </c>
      <c r="DC581">
        <v>2.5920289999999999E-2</v>
      </c>
      <c r="DD581">
        <v>-2.5292350000000002E-2</v>
      </c>
      <c r="DE581">
        <v>0.26950531</v>
      </c>
      <c r="DF581">
        <v>-0.26887736000000001</v>
      </c>
      <c r="DG581">
        <v>0.1029841</v>
      </c>
      <c r="DH581">
        <v>-0.10235616</v>
      </c>
      <c r="DI581">
        <v>-0.19042195000000001</v>
      </c>
      <c r="DJ581">
        <v>7.7531719999999998E-2</v>
      </c>
      <c r="DK581">
        <v>-0.19522661999999999</v>
      </c>
      <c r="DL581">
        <v>-0.13095082</v>
      </c>
      <c r="DM581">
        <v>-6.0513240000000003E-2</v>
      </c>
      <c r="DN581">
        <v>0.50020885000000004</v>
      </c>
      <c r="DO581">
        <v>0.35778246000000002</v>
      </c>
      <c r="DP581">
        <v>-0.64273818000000005</v>
      </c>
      <c r="DQ581">
        <v>0.94671483000000001</v>
      </c>
      <c r="DR581">
        <v>-0.66113116000000005</v>
      </c>
      <c r="DS581">
        <v>7.7932630000000003E-2</v>
      </c>
      <c r="DT581">
        <v>-0.79014932000000004</v>
      </c>
      <c r="DU581">
        <v>1.3610861400000001</v>
      </c>
      <c r="DV581" s="10">
        <v>-0.64824150000000003</v>
      </c>
      <c r="DW581" s="8" t="s">
        <v>3095</v>
      </c>
      <c r="DX581" t="s">
        <v>3096</v>
      </c>
      <c r="DY581" s="10" t="s">
        <v>657</v>
      </c>
      <c r="DZ581" s="20">
        <v>36828</v>
      </c>
      <c r="EA581" s="21">
        <v>37362</v>
      </c>
      <c r="EB581" t="s">
        <v>3097</v>
      </c>
      <c r="EC581" s="22">
        <v>45065</v>
      </c>
      <c r="ED581" t="b">
        <f t="shared" si="28"/>
        <v>1</v>
      </c>
    </row>
    <row r="582" spans="1:134" x14ac:dyDescent="0.2">
      <c r="A582" s="8" t="s">
        <v>3098</v>
      </c>
      <c r="B582" s="8" t="s">
        <v>119</v>
      </c>
      <c r="C582" s="8" t="s">
        <v>332</v>
      </c>
      <c r="D582" s="2" t="s">
        <v>3099</v>
      </c>
      <c r="E582" s="4">
        <v>0.53726317006644098</v>
      </c>
      <c r="F582" s="28" t="b">
        <v>0</v>
      </c>
      <c r="G582" s="29">
        <f t="shared" ref="G582:G645" si="29">1/(1+EXP(-(SUMPRODUCT(T582:BT582,BV582:DV582)+BU582)))</f>
        <v>0.11057533147344593</v>
      </c>
      <c r="H582" s="5" t="b">
        <f t="shared" si="27"/>
        <v>0</v>
      </c>
      <c r="I582" s="8">
        <v>61</v>
      </c>
      <c r="J582">
        <v>1</v>
      </c>
      <c r="K582">
        <v>38</v>
      </c>
      <c r="L582">
        <v>447</v>
      </c>
      <c r="M582">
        <v>5</v>
      </c>
      <c r="N582">
        <v>5</v>
      </c>
      <c r="O582">
        <v>88.439918366553997</v>
      </c>
      <c r="P582">
        <v>2</v>
      </c>
      <c r="Q582">
        <v>1</v>
      </c>
      <c r="R582">
        <v>3</v>
      </c>
      <c r="S582" s="10">
        <v>75.3</v>
      </c>
      <c r="T582" s="8">
        <v>0.72896023728261505</v>
      </c>
      <c r="U582">
        <v>7.5957643648752104E-3</v>
      </c>
      <c r="V582">
        <v>1.4235138450326601</v>
      </c>
      <c r="W582">
        <v>-1.2255604081609499</v>
      </c>
      <c r="X582">
        <v>2.70451479144465E-2</v>
      </c>
      <c r="Y582">
        <v>1.38181348148064</v>
      </c>
      <c r="Z582">
        <v>1.3064343305486199</v>
      </c>
      <c r="AA582">
        <v>-0.70092886045385905</v>
      </c>
      <c r="AB582">
        <v>-1.4988236991813999</v>
      </c>
      <c r="AC582">
        <v>1.7560081436822399E-2</v>
      </c>
      <c r="AD582" s="10">
        <v>0.13000178851334401</v>
      </c>
      <c r="AE582" s="8">
        <v>0</v>
      </c>
      <c r="AF582">
        <v>0</v>
      </c>
      <c r="AG582">
        <v>0</v>
      </c>
      <c r="AH582">
        <v>0</v>
      </c>
      <c r="AI582">
        <v>0</v>
      </c>
      <c r="AJ582">
        <v>0</v>
      </c>
      <c r="AK582">
        <v>0</v>
      </c>
      <c r="AL582">
        <v>0</v>
      </c>
      <c r="AM582">
        <v>0</v>
      </c>
      <c r="AN582">
        <v>0</v>
      </c>
      <c r="AO582">
        <v>0</v>
      </c>
      <c r="AP582">
        <v>0</v>
      </c>
      <c r="AQ582">
        <v>0</v>
      </c>
      <c r="AR582">
        <v>1</v>
      </c>
      <c r="AS582">
        <v>0</v>
      </c>
      <c r="AT582">
        <v>0</v>
      </c>
      <c r="AU582">
        <v>0</v>
      </c>
      <c r="AV582">
        <v>0</v>
      </c>
      <c r="AW582">
        <v>0</v>
      </c>
      <c r="AX582">
        <v>0</v>
      </c>
      <c r="AY582">
        <v>0</v>
      </c>
      <c r="AZ582">
        <v>1</v>
      </c>
      <c r="BA582">
        <v>0</v>
      </c>
      <c r="BB582">
        <v>1</v>
      </c>
      <c r="BC582">
        <v>0</v>
      </c>
      <c r="BD582">
        <v>1</v>
      </c>
      <c r="BE582">
        <v>1</v>
      </c>
      <c r="BF582">
        <v>0</v>
      </c>
      <c r="BG582">
        <v>0</v>
      </c>
      <c r="BH582">
        <v>0</v>
      </c>
      <c r="BI582">
        <v>1</v>
      </c>
      <c r="BJ582">
        <v>0</v>
      </c>
      <c r="BK582">
        <v>0</v>
      </c>
      <c r="BL582">
        <v>0</v>
      </c>
      <c r="BM582">
        <v>0</v>
      </c>
      <c r="BN582">
        <v>0</v>
      </c>
      <c r="BO582">
        <v>0</v>
      </c>
      <c r="BP582">
        <v>1</v>
      </c>
      <c r="BQ582">
        <v>0</v>
      </c>
      <c r="BR582">
        <v>0</v>
      </c>
      <c r="BS582">
        <v>0</v>
      </c>
      <c r="BT582" s="10">
        <v>1</v>
      </c>
      <c r="BU582">
        <v>-4.2648743800000002</v>
      </c>
      <c r="BV582">
        <v>0.17994256</v>
      </c>
      <c r="BW582">
        <v>2.5512239999999999E-2</v>
      </c>
      <c r="BX582">
        <v>1.7140852600000001</v>
      </c>
      <c r="BY582">
        <v>1.2451467300000001</v>
      </c>
      <c r="BZ582">
        <v>4.38303536</v>
      </c>
      <c r="CA582">
        <v>1.0542348399999999</v>
      </c>
      <c r="CB582">
        <v>2.36271349</v>
      </c>
      <c r="CC582">
        <v>0</v>
      </c>
      <c r="CD582">
        <v>1.26633956</v>
      </c>
      <c r="CE582">
        <v>1.2966537600000001</v>
      </c>
      <c r="CF582">
        <v>-0.34830556000000001</v>
      </c>
      <c r="CG582">
        <v>0.60595251999999999</v>
      </c>
      <c r="CH582">
        <v>-0.27080598</v>
      </c>
      <c r="CI582">
        <v>0.69837139000000004</v>
      </c>
      <c r="CJ582">
        <v>2.3914729999999999E-2</v>
      </c>
      <c r="CK582">
        <v>-0.35324707</v>
      </c>
      <c r="CL582">
        <v>-4.8291489999999999E-2</v>
      </c>
      <c r="CM582">
        <v>0.58076517999999999</v>
      </c>
      <c r="CN582">
        <v>0.72541518999999999</v>
      </c>
      <c r="CO582">
        <v>-0.20022939000000001</v>
      </c>
      <c r="CP582">
        <v>-0.43475793000000001</v>
      </c>
      <c r="CQ582">
        <v>0.34422587999999998</v>
      </c>
      <c r="CR582">
        <v>-0.48495226000000002</v>
      </c>
      <c r="CS582">
        <v>0.18250256000000001</v>
      </c>
      <c r="CT582">
        <v>-0.16623276000000001</v>
      </c>
      <c r="CU582">
        <v>-9.4743999999999995E-2</v>
      </c>
      <c r="CV582">
        <v>-1.1689752</v>
      </c>
      <c r="CW582">
        <v>-0.52188942000000005</v>
      </c>
      <c r="CX582">
        <v>0.65815442999999996</v>
      </c>
      <c r="CY582">
        <v>9.3649330000000003E-2</v>
      </c>
      <c r="CZ582">
        <v>-0.16819777</v>
      </c>
      <c r="DA582">
        <v>-0.25450494000000001</v>
      </c>
      <c r="DB582">
        <v>0.25513289</v>
      </c>
      <c r="DC582">
        <v>2.5920289999999999E-2</v>
      </c>
      <c r="DD582">
        <v>-2.5292350000000002E-2</v>
      </c>
      <c r="DE582">
        <v>0.26950531</v>
      </c>
      <c r="DF582">
        <v>-0.26887736000000001</v>
      </c>
      <c r="DG582">
        <v>0.1029841</v>
      </c>
      <c r="DH582">
        <v>-0.10235616</v>
      </c>
      <c r="DI582">
        <v>-0.19042195000000001</v>
      </c>
      <c r="DJ582">
        <v>7.7531719999999998E-2</v>
      </c>
      <c r="DK582">
        <v>-0.19522661999999999</v>
      </c>
      <c r="DL582">
        <v>-0.13095082</v>
      </c>
      <c r="DM582">
        <v>-6.0513240000000003E-2</v>
      </c>
      <c r="DN582">
        <v>0.50020885000000004</v>
      </c>
      <c r="DO582">
        <v>0.35778246000000002</v>
      </c>
      <c r="DP582">
        <v>-0.64273818000000005</v>
      </c>
      <c r="DQ582">
        <v>0.94671483000000001</v>
      </c>
      <c r="DR582">
        <v>-0.66113116000000005</v>
      </c>
      <c r="DS582">
        <v>7.7932630000000003E-2</v>
      </c>
      <c r="DT582">
        <v>-0.79014932000000004</v>
      </c>
      <c r="DU582">
        <v>1.3610861400000001</v>
      </c>
      <c r="DV582" s="10">
        <v>-0.64824150000000003</v>
      </c>
      <c r="DW582" s="8" t="s">
        <v>3100</v>
      </c>
      <c r="DX582" t="s">
        <v>3101</v>
      </c>
      <c r="DY582" s="10" t="s">
        <v>714</v>
      </c>
      <c r="DZ582" s="20">
        <v>37061</v>
      </c>
      <c r="EA582" s="21">
        <v>39340</v>
      </c>
      <c r="EB582" t="s">
        <v>3102</v>
      </c>
      <c r="EC582" s="22">
        <v>44855</v>
      </c>
      <c r="ED582" t="b">
        <f t="shared" si="28"/>
        <v>1</v>
      </c>
    </row>
    <row r="583" spans="1:134" x14ac:dyDescent="0.2">
      <c r="A583" s="8" t="s">
        <v>3103</v>
      </c>
      <c r="B583" s="8" t="s">
        <v>168</v>
      </c>
      <c r="C583" s="8" t="s">
        <v>399</v>
      </c>
      <c r="D583" s="2" t="s">
        <v>3104</v>
      </c>
      <c r="E583" s="4">
        <v>0.338489549512757</v>
      </c>
      <c r="F583" s="28" t="b">
        <v>0</v>
      </c>
      <c r="G583" s="29">
        <f t="shared" si="29"/>
        <v>1.1614361776432309E-3</v>
      </c>
      <c r="H583" s="5" t="b">
        <f t="shared" si="27"/>
        <v>0</v>
      </c>
      <c r="I583" s="8">
        <v>42</v>
      </c>
      <c r="J583">
        <v>0</v>
      </c>
      <c r="K583">
        <v>33</v>
      </c>
      <c r="L583">
        <v>1225</v>
      </c>
      <c r="M583">
        <v>8</v>
      </c>
      <c r="N583">
        <v>3</v>
      </c>
      <c r="O583">
        <v>5.0781080897119599</v>
      </c>
      <c r="P583">
        <v>5</v>
      </c>
      <c r="Q583">
        <v>2</v>
      </c>
      <c r="R583">
        <v>1</v>
      </c>
      <c r="S583" s="10">
        <v>69.599999999999994</v>
      </c>
      <c r="T583" s="8">
        <v>-1.0558650859609</v>
      </c>
      <c r="U583">
        <v>-1.00517281761849</v>
      </c>
      <c r="V583">
        <v>0.77748986271695397</v>
      </c>
      <c r="W583">
        <v>-0.31860572084450101</v>
      </c>
      <c r="X583">
        <v>0.98157978018903103</v>
      </c>
      <c r="Y583">
        <v>-1.13192030619081E-2</v>
      </c>
      <c r="Z583">
        <v>-1.56210353491712</v>
      </c>
      <c r="AA583">
        <v>1.4284752725705201</v>
      </c>
      <c r="AB583">
        <v>-0.772121299578298</v>
      </c>
      <c r="AC583">
        <v>-1.38724643350897</v>
      </c>
      <c r="AD583" s="10">
        <v>-1.09989065053408</v>
      </c>
      <c r="AE583" s="8">
        <v>0</v>
      </c>
      <c r="AF583">
        <v>0</v>
      </c>
      <c r="AG583">
        <v>0</v>
      </c>
      <c r="AH583">
        <v>0</v>
      </c>
      <c r="AI583">
        <v>0</v>
      </c>
      <c r="AJ583">
        <v>0</v>
      </c>
      <c r="AK583">
        <v>0</v>
      </c>
      <c r="AL583">
        <v>0</v>
      </c>
      <c r="AM583">
        <v>0</v>
      </c>
      <c r="AN583">
        <v>0</v>
      </c>
      <c r="AO583">
        <v>0</v>
      </c>
      <c r="AP583">
        <v>0</v>
      </c>
      <c r="AQ583">
        <v>0</v>
      </c>
      <c r="AR583">
        <v>0</v>
      </c>
      <c r="AS583">
        <v>0</v>
      </c>
      <c r="AT583">
        <v>0</v>
      </c>
      <c r="AU583">
        <v>1</v>
      </c>
      <c r="AV583">
        <v>0</v>
      </c>
      <c r="AW583">
        <v>0</v>
      </c>
      <c r="AX583">
        <v>0</v>
      </c>
      <c r="AY583">
        <v>0</v>
      </c>
      <c r="AZ583">
        <v>1</v>
      </c>
      <c r="BA583">
        <v>0</v>
      </c>
      <c r="BB583">
        <v>1</v>
      </c>
      <c r="BC583">
        <v>0</v>
      </c>
      <c r="BD583">
        <v>1</v>
      </c>
      <c r="BE583">
        <v>0</v>
      </c>
      <c r="BF583">
        <v>1</v>
      </c>
      <c r="BG583">
        <v>1</v>
      </c>
      <c r="BH583">
        <v>0</v>
      </c>
      <c r="BI583">
        <v>0</v>
      </c>
      <c r="BJ583">
        <v>0</v>
      </c>
      <c r="BK583">
        <v>0</v>
      </c>
      <c r="BL583">
        <v>0</v>
      </c>
      <c r="BM583">
        <v>0</v>
      </c>
      <c r="BN583">
        <v>1</v>
      </c>
      <c r="BO583">
        <v>0</v>
      </c>
      <c r="BP583">
        <v>0</v>
      </c>
      <c r="BQ583">
        <v>1</v>
      </c>
      <c r="BR583">
        <v>0</v>
      </c>
      <c r="BS583">
        <v>0</v>
      </c>
      <c r="BT583" s="10">
        <v>0</v>
      </c>
      <c r="BU583">
        <v>-4.2648743800000002</v>
      </c>
      <c r="BV583">
        <v>0.17994256</v>
      </c>
      <c r="BW583">
        <v>2.5512239999999999E-2</v>
      </c>
      <c r="BX583">
        <v>1.7140852600000001</v>
      </c>
      <c r="BY583">
        <v>1.2451467300000001</v>
      </c>
      <c r="BZ583">
        <v>4.38303536</v>
      </c>
      <c r="CA583">
        <v>1.0542348399999999</v>
      </c>
      <c r="CB583">
        <v>2.36271349</v>
      </c>
      <c r="CC583">
        <v>0</v>
      </c>
      <c r="CD583">
        <v>1.26633956</v>
      </c>
      <c r="CE583">
        <v>1.2966537600000001</v>
      </c>
      <c r="CF583">
        <v>-0.34830556000000001</v>
      </c>
      <c r="CG583">
        <v>0.60595251999999999</v>
      </c>
      <c r="CH583">
        <v>-0.27080598</v>
      </c>
      <c r="CI583">
        <v>0.69837139000000004</v>
      </c>
      <c r="CJ583">
        <v>2.3914729999999999E-2</v>
      </c>
      <c r="CK583">
        <v>-0.35324707</v>
      </c>
      <c r="CL583">
        <v>-4.8291489999999999E-2</v>
      </c>
      <c r="CM583">
        <v>0.58076517999999999</v>
      </c>
      <c r="CN583">
        <v>0.72541518999999999</v>
      </c>
      <c r="CO583">
        <v>-0.20022939000000001</v>
      </c>
      <c r="CP583">
        <v>-0.43475793000000001</v>
      </c>
      <c r="CQ583">
        <v>0.34422587999999998</v>
      </c>
      <c r="CR583">
        <v>-0.48495226000000002</v>
      </c>
      <c r="CS583">
        <v>0.18250256000000001</v>
      </c>
      <c r="CT583">
        <v>-0.16623276000000001</v>
      </c>
      <c r="CU583">
        <v>-9.4743999999999995E-2</v>
      </c>
      <c r="CV583">
        <v>-1.1689752</v>
      </c>
      <c r="CW583">
        <v>-0.52188942000000005</v>
      </c>
      <c r="CX583">
        <v>0.65815442999999996</v>
      </c>
      <c r="CY583">
        <v>9.3649330000000003E-2</v>
      </c>
      <c r="CZ583">
        <v>-0.16819777</v>
      </c>
      <c r="DA583">
        <v>-0.25450494000000001</v>
      </c>
      <c r="DB583">
        <v>0.25513289</v>
      </c>
      <c r="DC583">
        <v>2.5920289999999999E-2</v>
      </c>
      <c r="DD583">
        <v>-2.5292350000000002E-2</v>
      </c>
      <c r="DE583">
        <v>0.26950531</v>
      </c>
      <c r="DF583">
        <v>-0.26887736000000001</v>
      </c>
      <c r="DG583">
        <v>0.1029841</v>
      </c>
      <c r="DH583">
        <v>-0.10235616</v>
      </c>
      <c r="DI583">
        <v>-0.19042195000000001</v>
      </c>
      <c r="DJ583">
        <v>7.7531719999999998E-2</v>
      </c>
      <c r="DK583">
        <v>-0.19522661999999999</v>
      </c>
      <c r="DL583">
        <v>-0.13095082</v>
      </c>
      <c r="DM583">
        <v>-6.0513240000000003E-2</v>
      </c>
      <c r="DN583">
        <v>0.50020885000000004</v>
      </c>
      <c r="DO583">
        <v>0.35778246000000002</v>
      </c>
      <c r="DP583">
        <v>-0.64273818000000005</v>
      </c>
      <c r="DQ583">
        <v>0.94671483000000001</v>
      </c>
      <c r="DR583">
        <v>-0.66113116000000005</v>
      </c>
      <c r="DS583">
        <v>7.7932630000000003E-2</v>
      </c>
      <c r="DT583">
        <v>-0.79014932000000004</v>
      </c>
      <c r="DU583">
        <v>1.3610861400000001</v>
      </c>
      <c r="DV583" s="10">
        <v>-0.64824150000000003</v>
      </c>
      <c r="DW583" s="8" t="s">
        <v>3105</v>
      </c>
      <c r="DX583" t="s">
        <v>3106</v>
      </c>
      <c r="DY583" s="10" t="s">
        <v>185</v>
      </c>
      <c r="DZ583" s="20">
        <v>37967</v>
      </c>
      <c r="EA583" s="21">
        <v>38112</v>
      </c>
      <c r="EB583" t="s">
        <v>3107</v>
      </c>
      <c r="EC583" s="22">
        <v>45480</v>
      </c>
      <c r="ED583" t="b">
        <f t="shared" si="28"/>
        <v>1</v>
      </c>
    </row>
    <row r="584" spans="1:134" x14ac:dyDescent="0.2">
      <c r="A584" s="8" t="s">
        <v>3108</v>
      </c>
      <c r="B584" s="8" t="s">
        <v>127</v>
      </c>
      <c r="C584" s="8" t="s">
        <v>181</v>
      </c>
      <c r="D584" s="2" t="s">
        <v>3109</v>
      </c>
      <c r="E584" s="4">
        <v>0.69368132293819296</v>
      </c>
      <c r="F584" s="28" t="b">
        <v>1</v>
      </c>
      <c r="G584" s="29">
        <f t="shared" si="29"/>
        <v>0.20511714761813532</v>
      </c>
      <c r="H584" s="5" t="b">
        <f t="shared" si="27"/>
        <v>0</v>
      </c>
      <c r="I584" s="8">
        <v>53</v>
      </c>
      <c r="J584">
        <v>1</v>
      </c>
      <c r="K584">
        <v>28</v>
      </c>
      <c r="L584">
        <v>3119</v>
      </c>
      <c r="M584">
        <v>3</v>
      </c>
      <c r="N584">
        <v>4</v>
      </c>
      <c r="O584">
        <v>58.507328135763203</v>
      </c>
      <c r="P584">
        <v>4</v>
      </c>
      <c r="Q584">
        <v>5</v>
      </c>
      <c r="R584">
        <v>5</v>
      </c>
      <c r="S584" s="10">
        <v>75.599999999999994</v>
      </c>
      <c r="T584" s="8">
        <v>-2.2545161977812998E-2</v>
      </c>
      <c r="U584">
        <v>7.5957643648752104E-3</v>
      </c>
      <c r="V584">
        <v>0.13146588040124599</v>
      </c>
      <c r="W584">
        <v>1.88932766961482</v>
      </c>
      <c r="X584">
        <v>-0.60931127360194304</v>
      </c>
      <c r="Y584">
        <v>0.68524713920936597</v>
      </c>
      <c r="Z584">
        <v>0.27643308413439599</v>
      </c>
      <c r="AA584">
        <v>0.71867389489572897</v>
      </c>
      <c r="AB584">
        <v>1.4079858992310099</v>
      </c>
      <c r="AC584">
        <v>1.42236659638262</v>
      </c>
      <c r="AD584" s="10">
        <v>0.19473296951583999</v>
      </c>
      <c r="AE584" s="8">
        <v>0</v>
      </c>
      <c r="AF584">
        <v>0</v>
      </c>
      <c r="AG584">
        <v>0</v>
      </c>
      <c r="AH584">
        <v>0</v>
      </c>
      <c r="AI584">
        <v>0</v>
      </c>
      <c r="AJ584">
        <v>0</v>
      </c>
      <c r="AK584">
        <v>0</v>
      </c>
      <c r="AL584">
        <v>0</v>
      </c>
      <c r="AM584">
        <v>0</v>
      </c>
      <c r="AN584">
        <v>0</v>
      </c>
      <c r="AO584">
        <v>0</v>
      </c>
      <c r="AP584">
        <v>0</v>
      </c>
      <c r="AQ584">
        <v>0</v>
      </c>
      <c r="AR584">
        <v>0</v>
      </c>
      <c r="AS584">
        <v>0</v>
      </c>
      <c r="AT584">
        <v>0</v>
      </c>
      <c r="AU584">
        <v>0</v>
      </c>
      <c r="AV584">
        <v>0</v>
      </c>
      <c r="AW584">
        <v>1</v>
      </c>
      <c r="AX584">
        <v>0</v>
      </c>
      <c r="AY584">
        <v>1</v>
      </c>
      <c r="AZ584">
        <v>0</v>
      </c>
      <c r="BA584">
        <v>1</v>
      </c>
      <c r="BB584">
        <v>0</v>
      </c>
      <c r="BC584">
        <v>0</v>
      </c>
      <c r="BD584">
        <v>1</v>
      </c>
      <c r="BE584">
        <v>0</v>
      </c>
      <c r="BF584">
        <v>1</v>
      </c>
      <c r="BG584">
        <v>0</v>
      </c>
      <c r="BH584">
        <v>0</v>
      </c>
      <c r="BI584">
        <v>0</v>
      </c>
      <c r="BJ584">
        <v>1</v>
      </c>
      <c r="BK584">
        <v>0</v>
      </c>
      <c r="BL584">
        <v>0</v>
      </c>
      <c r="BM584">
        <v>0</v>
      </c>
      <c r="BN584">
        <v>1</v>
      </c>
      <c r="BO584">
        <v>0</v>
      </c>
      <c r="BP584">
        <v>0</v>
      </c>
      <c r="BQ584">
        <v>0</v>
      </c>
      <c r="BR584">
        <v>0</v>
      </c>
      <c r="BS584">
        <v>0</v>
      </c>
      <c r="BT584" s="10">
        <v>1</v>
      </c>
      <c r="BU584">
        <v>-4.2648743800000002</v>
      </c>
      <c r="BV584">
        <v>0.17994256</v>
      </c>
      <c r="BW584">
        <v>2.5512239999999999E-2</v>
      </c>
      <c r="BX584">
        <v>1.7140852600000001</v>
      </c>
      <c r="BY584">
        <v>1.2451467300000001</v>
      </c>
      <c r="BZ584">
        <v>4.38303536</v>
      </c>
      <c r="CA584">
        <v>1.0542348399999999</v>
      </c>
      <c r="CB584">
        <v>2.36271349</v>
      </c>
      <c r="CC584">
        <v>0</v>
      </c>
      <c r="CD584">
        <v>1.26633956</v>
      </c>
      <c r="CE584">
        <v>1.2966537600000001</v>
      </c>
      <c r="CF584">
        <v>-0.34830556000000001</v>
      </c>
      <c r="CG584">
        <v>0.60595251999999999</v>
      </c>
      <c r="CH584">
        <v>-0.27080598</v>
      </c>
      <c r="CI584">
        <v>0.69837139000000004</v>
      </c>
      <c r="CJ584">
        <v>2.3914729999999999E-2</v>
      </c>
      <c r="CK584">
        <v>-0.35324707</v>
      </c>
      <c r="CL584">
        <v>-4.8291489999999999E-2</v>
      </c>
      <c r="CM584">
        <v>0.58076517999999999</v>
      </c>
      <c r="CN584">
        <v>0.72541518999999999</v>
      </c>
      <c r="CO584">
        <v>-0.20022939000000001</v>
      </c>
      <c r="CP584">
        <v>-0.43475793000000001</v>
      </c>
      <c r="CQ584">
        <v>0.34422587999999998</v>
      </c>
      <c r="CR584">
        <v>-0.48495226000000002</v>
      </c>
      <c r="CS584">
        <v>0.18250256000000001</v>
      </c>
      <c r="CT584">
        <v>-0.16623276000000001</v>
      </c>
      <c r="CU584">
        <v>-9.4743999999999995E-2</v>
      </c>
      <c r="CV584">
        <v>-1.1689752</v>
      </c>
      <c r="CW584">
        <v>-0.52188942000000005</v>
      </c>
      <c r="CX584">
        <v>0.65815442999999996</v>
      </c>
      <c r="CY584">
        <v>9.3649330000000003E-2</v>
      </c>
      <c r="CZ584">
        <v>-0.16819777</v>
      </c>
      <c r="DA584">
        <v>-0.25450494000000001</v>
      </c>
      <c r="DB584">
        <v>0.25513289</v>
      </c>
      <c r="DC584">
        <v>2.5920289999999999E-2</v>
      </c>
      <c r="DD584">
        <v>-2.5292350000000002E-2</v>
      </c>
      <c r="DE584">
        <v>0.26950531</v>
      </c>
      <c r="DF584">
        <v>-0.26887736000000001</v>
      </c>
      <c r="DG584">
        <v>0.1029841</v>
      </c>
      <c r="DH584">
        <v>-0.10235616</v>
      </c>
      <c r="DI584">
        <v>-0.19042195000000001</v>
      </c>
      <c r="DJ584">
        <v>7.7531719999999998E-2</v>
      </c>
      <c r="DK584">
        <v>-0.19522661999999999</v>
      </c>
      <c r="DL584">
        <v>-0.13095082</v>
      </c>
      <c r="DM584">
        <v>-6.0513240000000003E-2</v>
      </c>
      <c r="DN584">
        <v>0.50020885000000004</v>
      </c>
      <c r="DO584">
        <v>0.35778246000000002</v>
      </c>
      <c r="DP584">
        <v>-0.64273818000000005</v>
      </c>
      <c r="DQ584">
        <v>0.94671483000000001</v>
      </c>
      <c r="DR584">
        <v>-0.66113116000000005</v>
      </c>
      <c r="DS584">
        <v>7.7932630000000003E-2</v>
      </c>
      <c r="DT584">
        <v>-0.79014932000000004</v>
      </c>
      <c r="DU584">
        <v>1.3610861400000001</v>
      </c>
      <c r="DV584" s="10">
        <v>-0.64824150000000003</v>
      </c>
      <c r="DW584" s="8" t="s">
        <v>3110</v>
      </c>
      <c r="DX584" t="s">
        <v>3111</v>
      </c>
      <c r="DY584" s="10" t="s">
        <v>2170</v>
      </c>
      <c r="DZ584" s="20">
        <v>37365</v>
      </c>
      <c r="EA584" s="21">
        <v>37761</v>
      </c>
      <c r="EB584" t="s">
        <v>3112</v>
      </c>
      <c r="EC584" s="22">
        <v>45289</v>
      </c>
      <c r="ED584" t="b">
        <f t="shared" si="28"/>
        <v>0</v>
      </c>
    </row>
    <row r="585" spans="1:134" x14ac:dyDescent="0.2">
      <c r="A585" s="8" t="s">
        <v>3113</v>
      </c>
      <c r="B585" s="8" t="s">
        <v>127</v>
      </c>
      <c r="C585" s="8" t="s">
        <v>120</v>
      </c>
      <c r="D585" s="2" t="s">
        <v>3114</v>
      </c>
      <c r="E585" s="4">
        <v>0.34250301557613899</v>
      </c>
      <c r="F585" s="28" t="b">
        <v>0</v>
      </c>
      <c r="G585" s="29">
        <f t="shared" si="29"/>
        <v>0.17765315705586862</v>
      </c>
      <c r="H585" s="5" t="b">
        <f t="shared" si="27"/>
        <v>0</v>
      </c>
      <c r="I585" s="8">
        <v>67</v>
      </c>
      <c r="J585">
        <v>0</v>
      </c>
      <c r="K585">
        <v>19</v>
      </c>
      <c r="L585">
        <v>1805</v>
      </c>
      <c r="M585">
        <v>9</v>
      </c>
      <c r="N585">
        <v>2</v>
      </c>
      <c r="O585">
        <v>65.418174454736302</v>
      </c>
      <c r="P585">
        <v>3</v>
      </c>
      <c r="Q585">
        <v>3</v>
      </c>
      <c r="R585">
        <v>3</v>
      </c>
      <c r="S585" s="10">
        <v>81.8</v>
      </c>
      <c r="T585" s="8">
        <v>1.2925892867279301</v>
      </c>
      <c r="U585">
        <v>-1.00517281761849</v>
      </c>
      <c r="V585">
        <v>-1.03137728776702</v>
      </c>
      <c r="W585">
        <v>0.35753016430143703</v>
      </c>
      <c r="X585">
        <v>1.2997579909472201</v>
      </c>
      <c r="Y585">
        <v>-0.70788554533318204</v>
      </c>
      <c r="Z585">
        <v>0.51424011210744403</v>
      </c>
      <c r="AA585">
        <v>8.8725172209350497E-3</v>
      </c>
      <c r="AB585">
        <v>-4.5418899975194001E-2</v>
      </c>
      <c r="AC585">
        <v>1.7560081436822399E-2</v>
      </c>
      <c r="AD585" s="10">
        <v>1.53251071023409</v>
      </c>
      <c r="AE585" s="8">
        <v>0</v>
      </c>
      <c r="AF585">
        <v>0</v>
      </c>
      <c r="AG585">
        <v>0</v>
      </c>
      <c r="AH585">
        <v>0</v>
      </c>
      <c r="AI585">
        <v>0</v>
      </c>
      <c r="AJ585">
        <v>0</v>
      </c>
      <c r="AK585">
        <v>0</v>
      </c>
      <c r="AL585">
        <v>0</v>
      </c>
      <c r="AM585">
        <v>0</v>
      </c>
      <c r="AN585">
        <v>0</v>
      </c>
      <c r="AO585">
        <v>0</v>
      </c>
      <c r="AP585">
        <v>0</v>
      </c>
      <c r="AQ585">
        <v>0</v>
      </c>
      <c r="AR585">
        <v>1</v>
      </c>
      <c r="AS585">
        <v>0</v>
      </c>
      <c r="AT585">
        <v>0</v>
      </c>
      <c r="AU585">
        <v>0</v>
      </c>
      <c r="AV585">
        <v>0</v>
      </c>
      <c r="AW585">
        <v>0</v>
      </c>
      <c r="AX585">
        <v>0</v>
      </c>
      <c r="AY585">
        <v>0</v>
      </c>
      <c r="AZ585">
        <v>1</v>
      </c>
      <c r="BA585">
        <v>0</v>
      </c>
      <c r="BB585">
        <v>1</v>
      </c>
      <c r="BC585">
        <v>0</v>
      </c>
      <c r="BD585">
        <v>1</v>
      </c>
      <c r="BE585">
        <v>1</v>
      </c>
      <c r="BF585">
        <v>0</v>
      </c>
      <c r="BG585">
        <v>0</v>
      </c>
      <c r="BH585">
        <v>0</v>
      </c>
      <c r="BI585">
        <v>1</v>
      </c>
      <c r="BJ585">
        <v>0</v>
      </c>
      <c r="BK585">
        <v>0</v>
      </c>
      <c r="BL585">
        <v>0</v>
      </c>
      <c r="BM585">
        <v>0</v>
      </c>
      <c r="BN585">
        <v>0</v>
      </c>
      <c r="BO585">
        <v>0</v>
      </c>
      <c r="BP585">
        <v>1</v>
      </c>
      <c r="BQ585">
        <v>0</v>
      </c>
      <c r="BR585">
        <v>1</v>
      </c>
      <c r="BS585">
        <v>0</v>
      </c>
      <c r="BT585" s="10">
        <v>0</v>
      </c>
      <c r="BU585">
        <v>-4.2648743800000002</v>
      </c>
      <c r="BV585">
        <v>0.17994256</v>
      </c>
      <c r="BW585">
        <v>2.5512239999999999E-2</v>
      </c>
      <c r="BX585">
        <v>1.7140852600000001</v>
      </c>
      <c r="BY585">
        <v>1.2451467300000001</v>
      </c>
      <c r="BZ585">
        <v>4.38303536</v>
      </c>
      <c r="CA585">
        <v>1.0542348399999999</v>
      </c>
      <c r="CB585">
        <v>2.36271349</v>
      </c>
      <c r="CC585">
        <v>0</v>
      </c>
      <c r="CD585">
        <v>1.26633956</v>
      </c>
      <c r="CE585">
        <v>1.2966537600000001</v>
      </c>
      <c r="CF585">
        <v>-0.34830556000000001</v>
      </c>
      <c r="CG585">
        <v>0.60595251999999999</v>
      </c>
      <c r="CH585">
        <v>-0.27080598</v>
      </c>
      <c r="CI585">
        <v>0.69837139000000004</v>
      </c>
      <c r="CJ585">
        <v>2.3914729999999999E-2</v>
      </c>
      <c r="CK585">
        <v>-0.35324707</v>
      </c>
      <c r="CL585">
        <v>-4.8291489999999999E-2</v>
      </c>
      <c r="CM585">
        <v>0.58076517999999999</v>
      </c>
      <c r="CN585">
        <v>0.72541518999999999</v>
      </c>
      <c r="CO585">
        <v>-0.20022939000000001</v>
      </c>
      <c r="CP585">
        <v>-0.43475793000000001</v>
      </c>
      <c r="CQ585">
        <v>0.34422587999999998</v>
      </c>
      <c r="CR585">
        <v>-0.48495226000000002</v>
      </c>
      <c r="CS585">
        <v>0.18250256000000001</v>
      </c>
      <c r="CT585">
        <v>-0.16623276000000001</v>
      </c>
      <c r="CU585">
        <v>-9.4743999999999995E-2</v>
      </c>
      <c r="CV585">
        <v>-1.1689752</v>
      </c>
      <c r="CW585">
        <v>-0.52188942000000005</v>
      </c>
      <c r="CX585">
        <v>0.65815442999999996</v>
      </c>
      <c r="CY585">
        <v>9.3649330000000003E-2</v>
      </c>
      <c r="CZ585">
        <v>-0.16819777</v>
      </c>
      <c r="DA585">
        <v>-0.25450494000000001</v>
      </c>
      <c r="DB585">
        <v>0.25513289</v>
      </c>
      <c r="DC585">
        <v>2.5920289999999999E-2</v>
      </c>
      <c r="DD585">
        <v>-2.5292350000000002E-2</v>
      </c>
      <c r="DE585">
        <v>0.26950531</v>
      </c>
      <c r="DF585">
        <v>-0.26887736000000001</v>
      </c>
      <c r="DG585">
        <v>0.1029841</v>
      </c>
      <c r="DH585">
        <v>-0.10235616</v>
      </c>
      <c r="DI585">
        <v>-0.19042195000000001</v>
      </c>
      <c r="DJ585">
        <v>7.7531719999999998E-2</v>
      </c>
      <c r="DK585">
        <v>-0.19522661999999999</v>
      </c>
      <c r="DL585">
        <v>-0.13095082</v>
      </c>
      <c r="DM585">
        <v>-6.0513240000000003E-2</v>
      </c>
      <c r="DN585">
        <v>0.50020885000000004</v>
      </c>
      <c r="DO585">
        <v>0.35778246000000002</v>
      </c>
      <c r="DP585">
        <v>-0.64273818000000005</v>
      </c>
      <c r="DQ585">
        <v>0.94671483000000001</v>
      </c>
      <c r="DR585">
        <v>-0.66113116000000005</v>
      </c>
      <c r="DS585">
        <v>7.7932630000000003E-2</v>
      </c>
      <c r="DT585">
        <v>-0.79014932000000004</v>
      </c>
      <c r="DU585">
        <v>1.3610861400000001</v>
      </c>
      <c r="DV585" s="10">
        <v>-0.64824150000000003</v>
      </c>
      <c r="DW585" s="8" t="s">
        <v>3115</v>
      </c>
      <c r="DX585" t="s">
        <v>3116</v>
      </c>
      <c r="DY585" s="10" t="s">
        <v>329</v>
      </c>
      <c r="DZ585" s="20">
        <v>34648</v>
      </c>
      <c r="EA585" s="21">
        <v>39214</v>
      </c>
      <c r="EB585" t="s">
        <v>3117</v>
      </c>
      <c r="EC585" s="22">
        <v>44077</v>
      </c>
      <c r="ED585" t="b">
        <f t="shared" si="28"/>
        <v>1</v>
      </c>
    </row>
    <row r="586" spans="1:134" x14ac:dyDescent="0.2">
      <c r="A586" s="8" t="s">
        <v>3118</v>
      </c>
      <c r="B586" s="8" t="s">
        <v>127</v>
      </c>
      <c r="C586" s="8" t="s">
        <v>195</v>
      </c>
      <c r="D586" s="2" t="s">
        <v>3119</v>
      </c>
      <c r="E586" s="4">
        <v>0.48630955482534</v>
      </c>
      <c r="F586" s="28" t="b">
        <v>0</v>
      </c>
      <c r="G586" s="29">
        <f t="shared" si="29"/>
        <v>0.62966441857232747</v>
      </c>
      <c r="H586" s="5" t="b">
        <f t="shared" si="27"/>
        <v>1</v>
      </c>
      <c r="I586" s="8">
        <v>63</v>
      </c>
      <c r="J586">
        <v>2</v>
      </c>
      <c r="K586">
        <v>34</v>
      </c>
      <c r="L586">
        <v>2060</v>
      </c>
      <c r="M586">
        <v>6</v>
      </c>
      <c r="N586">
        <v>1</v>
      </c>
      <c r="O586">
        <v>33.1547774126701</v>
      </c>
      <c r="P586">
        <v>2</v>
      </c>
      <c r="Q586">
        <v>3</v>
      </c>
      <c r="R586">
        <v>3</v>
      </c>
      <c r="S586" s="10">
        <v>69.400000000000006</v>
      </c>
      <c r="T586" s="8">
        <v>0.91683658709772198</v>
      </c>
      <c r="U586">
        <v>1.0203643463482399</v>
      </c>
      <c r="V586">
        <v>0.90669465918009495</v>
      </c>
      <c r="W586">
        <v>0.65479680346042701</v>
      </c>
      <c r="X586">
        <v>0.34522335867264098</v>
      </c>
      <c r="Y586">
        <v>-1.4044518876044501</v>
      </c>
      <c r="Z586">
        <v>-0.59596581763869005</v>
      </c>
      <c r="AA586">
        <v>-0.70092886045385905</v>
      </c>
      <c r="AB586">
        <v>-4.5418899975194001E-2</v>
      </c>
      <c r="AC586">
        <v>1.7560081436822399E-2</v>
      </c>
      <c r="AD586" s="10">
        <v>-1.1430447712024101</v>
      </c>
      <c r="AE586" s="8">
        <v>0</v>
      </c>
      <c r="AF586">
        <v>0</v>
      </c>
      <c r="AG586">
        <v>0</v>
      </c>
      <c r="AH586">
        <v>0</v>
      </c>
      <c r="AI586">
        <v>0</v>
      </c>
      <c r="AJ586">
        <v>0</v>
      </c>
      <c r="AK586">
        <v>1</v>
      </c>
      <c r="AL586">
        <v>0</v>
      </c>
      <c r="AM586">
        <v>0</v>
      </c>
      <c r="AN586">
        <v>0</v>
      </c>
      <c r="AO586">
        <v>0</v>
      </c>
      <c r="AP586">
        <v>0</v>
      </c>
      <c r="AQ586">
        <v>0</v>
      </c>
      <c r="AR586">
        <v>0</v>
      </c>
      <c r="AS586">
        <v>0</v>
      </c>
      <c r="AT586">
        <v>0</v>
      </c>
      <c r="AU586">
        <v>0</v>
      </c>
      <c r="AV586">
        <v>0</v>
      </c>
      <c r="AW586">
        <v>0</v>
      </c>
      <c r="AX586">
        <v>0</v>
      </c>
      <c r="AY586">
        <v>0</v>
      </c>
      <c r="AZ586">
        <v>1</v>
      </c>
      <c r="BA586">
        <v>0</v>
      </c>
      <c r="BB586">
        <v>1</v>
      </c>
      <c r="BC586">
        <v>0</v>
      </c>
      <c r="BD586">
        <v>1</v>
      </c>
      <c r="BE586">
        <v>0</v>
      </c>
      <c r="BF586">
        <v>1</v>
      </c>
      <c r="BG586">
        <v>0</v>
      </c>
      <c r="BH586">
        <v>0</v>
      </c>
      <c r="BI586">
        <v>0</v>
      </c>
      <c r="BJ586">
        <v>0</v>
      </c>
      <c r="BK586">
        <v>0</v>
      </c>
      <c r="BL586">
        <v>1</v>
      </c>
      <c r="BM586">
        <v>0</v>
      </c>
      <c r="BN586">
        <v>0</v>
      </c>
      <c r="BO586">
        <v>1</v>
      </c>
      <c r="BP586">
        <v>0</v>
      </c>
      <c r="BQ586">
        <v>0</v>
      </c>
      <c r="BR586">
        <v>0</v>
      </c>
      <c r="BS586">
        <v>1</v>
      </c>
      <c r="BT586" s="10">
        <v>0</v>
      </c>
      <c r="BU586">
        <v>-4.2648743800000002</v>
      </c>
      <c r="BV586">
        <v>0.17994256</v>
      </c>
      <c r="BW586">
        <v>2.5512239999999999E-2</v>
      </c>
      <c r="BX586">
        <v>1.7140852600000001</v>
      </c>
      <c r="BY586">
        <v>1.2451467300000001</v>
      </c>
      <c r="BZ586">
        <v>4.38303536</v>
      </c>
      <c r="CA586">
        <v>1.0542348399999999</v>
      </c>
      <c r="CB586">
        <v>2.36271349</v>
      </c>
      <c r="CC586">
        <v>0</v>
      </c>
      <c r="CD586">
        <v>1.26633956</v>
      </c>
      <c r="CE586">
        <v>1.2966537600000001</v>
      </c>
      <c r="CF586">
        <v>-0.34830556000000001</v>
      </c>
      <c r="CG586">
        <v>0.60595251999999999</v>
      </c>
      <c r="CH586">
        <v>-0.27080598</v>
      </c>
      <c r="CI586">
        <v>0.69837139000000004</v>
      </c>
      <c r="CJ586">
        <v>2.3914729999999999E-2</v>
      </c>
      <c r="CK586">
        <v>-0.35324707</v>
      </c>
      <c r="CL586">
        <v>-4.8291489999999999E-2</v>
      </c>
      <c r="CM586">
        <v>0.58076517999999999</v>
      </c>
      <c r="CN586">
        <v>0.72541518999999999</v>
      </c>
      <c r="CO586">
        <v>-0.20022939000000001</v>
      </c>
      <c r="CP586">
        <v>-0.43475793000000001</v>
      </c>
      <c r="CQ586">
        <v>0.34422587999999998</v>
      </c>
      <c r="CR586">
        <v>-0.48495226000000002</v>
      </c>
      <c r="CS586">
        <v>0.18250256000000001</v>
      </c>
      <c r="CT586">
        <v>-0.16623276000000001</v>
      </c>
      <c r="CU586">
        <v>-9.4743999999999995E-2</v>
      </c>
      <c r="CV586">
        <v>-1.1689752</v>
      </c>
      <c r="CW586">
        <v>-0.52188942000000005</v>
      </c>
      <c r="CX586">
        <v>0.65815442999999996</v>
      </c>
      <c r="CY586">
        <v>9.3649330000000003E-2</v>
      </c>
      <c r="CZ586">
        <v>-0.16819777</v>
      </c>
      <c r="DA586">
        <v>-0.25450494000000001</v>
      </c>
      <c r="DB586">
        <v>0.25513289</v>
      </c>
      <c r="DC586">
        <v>2.5920289999999999E-2</v>
      </c>
      <c r="DD586">
        <v>-2.5292350000000002E-2</v>
      </c>
      <c r="DE586">
        <v>0.26950531</v>
      </c>
      <c r="DF586">
        <v>-0.26887736000000001</v>
      </c>
      <c r="DG586">
        <v>0.1029841</v>
      </c>
      <c r="DH586">
        <v>-0.10235616</v>
      </c>
      <c r="DI586">
        <v>-0.19042195000000001</v>
      </c>
      <c r="DJ586">
        <v>7.7531719999999998E-2</v>
      </c>
      <c r="DK586">
        <v>-0.19522661999999999</v>
      </c>
      <c r="DL586">
        <v>-0.13095082</v>
      </c>
      <c r="DM586">
        <v>-6.0513240000000003E-2</v>
      </c>
      <c r="DN586">
        <v>0.50020885000000004</v>
      </c>
      <c r="DO586">
        <v>0.35778246000000002</v>
      </c>
      <c r="DP586">
        <v>-0.64273818000000005</v>
      </c>
      <c r="DQ586">
        <v>0.94671483000000001</v>
      </c>
      <c r="DR586">
        <v>-0.66113116000000005</v>
      </c>
      <c r="DS586">
        <v>7.7932630000000003E-2</v>
      </c>
      <c r="DT586">
        <v>-0.79014932000000004</v>
      </c>
      <c r="DU586">
        <v>1.3610861400000001</v>
      </c>
      <c r="DV586" s="10">
        <v>-0.64824150000000003</v>
      </c>
      <c r="DW586" s="8" t="s">
        <v>3120</v>
      </c>
      <c r="DX586" t="s">
        <v>3121</v>
      </c>
      <c r="DY586" s="10" t="s">
        <v>784</v>
      </c>
      <c r="DZ586" s="20">
        <v>36498</v>
      </c>
      <c r="EA586" s="21">
        <v>38262</v>
      </c>
      <c r="EB586" t="s">
        <v>3122</v>
      </c>
      <c r="EC586" s="22">
        <v>44639</v>
      </c>
      <c r="ED586" t="b">
        <f t="shared" si="28"/>
        <v>0</v>
      </c>
    </row>
    <row r="587" spans="1:134" x14ac:dyDescent="0.2">
      <c r="A587" s="8" t="s">
        <v>3123</v>
      </c>
      <c r="B587" s="8" t="s">
        <v>127</v>
      </c>
      <c r="C587" s="8" t="s">
        <v>135</v>
      </c>
      <c r="D587" s="2" t="s">
        <v>3124</v>
      </c>
      <c r="E587" s="4">
        <v>0.56556355093716904</v>
      </c>
      <c r="F587" s="28" t="b">
        <v>0</v>
      </c>
      <c r="G587" s="29">
        <f t="shared" si="29"/>
        <v>0.2895116846834998</v>
      </c>
      <c r="H587" s="5" t="b">
        <f t="shared" si="27"/>
        <v>0</v>
      </c>
      <c r="I587" s="8">
        <v>38</v>
      </c>
      <c r="J587">
        <v>2</v>
      </c>
      <c r="K587">
        <v>35</v>
      </c>
      <c r="L587">
        <v>1534</v>
      </c>
      <c r="M587">
        <v>5</v>
      </c>
      <c r="N587">
        <v>4</v>
      </c>
      <c r="O587">
        <v>28.615108801917799</v>
      </c>
      <c r="P587">
        <v>1</v>
      </c>
      <c r="Q587">
        <v>5</v>
      </c>
      <c r="R587">
        <v>5</v>
      </c>
      <c r="S587" s="10">
        <v>69</v>
      </c>
      <c r="T587" s="8">
        <v>-1.4316177855911101</v>
      </c>
      <c r="U587">
        <v>1.0203643463482399</v>
      </c>
      <c r="V587">
        <v>1.0358994556432299</v>
      </c>
      <c r="W587">
        <v>4.1611500724627902E-2</v>
      </c>
      <c r="X587">
        <v>2.70451479144465E-2</v>
      </c>
      <c r="Y587">
        <v>0.68524713920936597</v>
      </c>
      <c r="Z587">
        <v>-0.75217897164005798</v>
      </c>
      <c r="AA587">
        <v>-1.4107302381286499</v>
      </c>
      <c r="AB587">
        <v>1.4079858992310099</v>
      </c>
      <c r="AC587">
        <v>1.42236659638262</v>
      </c>
      <c r="AD587" s="10">
        <v>-1.2293530125390699</v>
      </c>
      <c r="AE587" s="8">
        <v>0</v>
      </c>
      <c r="AF587">
        <v>0</v>
      </c>
      <c r="AG587">
        <v>0</v>
      </c>
      <c r="AH587">
        <v>0</v>
      </c>
      <c r="AI587">
        <v>0</v>
      </c>
      <c r="AJ587">
        <v>0</v>
      </c>
      <c r="AK587">
        <v>0</v>
      </c>
      <c r="AL587">
        <v>0</v>
      </c>
      <c r="AM587">
        <v>0</v>
      </c>
      <c r="AN587">
        <v>0</v>
      </c>
      <c r="AO587">
        <v>0</v>
      </c>
      <c r="AP587">
        <v>0</v>
      </c>
      <c r="AQ587">
        <v>1</v>
      </c>
      <c r="AR587">
        <v>0</v>
      </c>
      <c r="AS587">
        <v>0</v>
      </c>
      <c r="AT587">
        <v>0</v>
      </c>
      <c r="AU587">
        <v>0</v>
      </c>
      <c r="AV587">
        <v>0</v>
      </c>
      <c r="AW587">
        <v>0</v>
      </c>
      <c r="AX587">
        <v>0</v>
      </c>
      <c r="AY587">
        <v>0</v>
      </c>
      <c r="AZ587">
        <v>1</v>
      </c>
      <c r="BA587">
        <v>1</v>
      </c>
      <c r="BB587">
        <v>0</v>
      </c>
      <c r="BC587">
        <v>0</v>
      </c>
      <c r="BD587">
        <v>1</v>
      </c>
      <c r="BE587">
        <v>0</v>
      </c>
      <c r="BF587">
        <v>1</v>
      </c>
      <c r="BG587">
        <v>0</v>
      </c>
      <c r="BH587">
        <v>0</v>
      </c>
      <c r="BI587">
        <v>0</v>
      </c>
      <c r="BJ587">
        <v>1</v>
      </c>
      <c r="BK587">
        <v>0</v>
      </c>
      <c r="BL587">
        <v>0</v>
      </c>
      <c r="BM587">
        <v>0</v>
      </c>
      <c r="BN587">
        <v>0</v>
      </c>
      <c r="BO587">
        <v>0</v>
      </c>
      <c r="BP587">
        <v>1</v>
      </c>
      <c r="BQ587">
        <v>0</v>
      </c>
      <c r="BR587">
        <v>0</v>
      </c>
      <c r="BS587">
        <v>0</v>
      </c>
      <c r="BT587" s="10">
        <v>1</v>
      </c>
      <c r="BU587">
        <v>-4.2648743800000002</v>
      </c>
      <c r="BV587">
        <v>0.17994256</v>
      </c>
      <c r="BW587">
        <v>2.5512239999999999E-2</v>
      </c>
      <c r="BX587">
        <v>1.7140852600000001</v>
      </c>
      <c r="BY587">
        <v>1.2451467300000001</v>
      </c>
      <c r="BZ587">
        <v>4.38303536</v>
      </c>
      <c r="CA587">
        <v>1.0542348399999999</v>
      </c>
      <c r="CB587">
        <v>2.36271349</v>
      </c>
      <c r="CC587">
        <v>0</v>
      </c>
      <c r="CD587">
        <v>1.26633956</v>
      </c>
      <c r="CE587">
        <v>1.2966537600000001</v>
      </c>
      <c r="CF587">
        <v>-0.34830556000000001</v>
      </c>
      <c r="CG587">
        <v>0.60595251999999999</v>
      </c>
      <c r="CH587">
        <v>-0.27080598</v>
      </c>
      <c r="CI587">
        <v>0.69837139000000004</v>
      </c>
      <c r="CJ587">
        <v>2.3914729999999999E-2</v>
      </c>
      <c r="CK587">
        <v>-0.35324707</v>
      </c>
      <c r="CL587">
        <v>-4.8291489999999999E-2</v>
      </c>
      <c r="CM587">
        <v>0.58076517999999999</v>
      </c>
      <c r="CN587">
        <v>0.72541518999999999</v>
      </c>
      <c r="CO587">
        <v>-0.20022939000000001</v>
      </c>
      <c r="CP587">
        <v>-0.43475793000000001</v>
      </c>
      <c r="CQ587">
        <v>0.34422587999999998</v>
      </c>
      <c r="CR587">
        <v>-0.48495226000000002</v>
      </c>
      <c r="CS587">
        <v>0.18250256000000001</v>
      </c>
      <c r="CT587">
        <v>-0.16623276000000001</v>
      </c>
      <c r="CU587">
        <v>-9.4743999999999995E-2</v>
      </c>
      <c r="CV587">
        <v>-1.1689752</v>
      </c>
      <c r="CW587">
        <v>-0.52188942000000005</v>
      </c>
      <c r="CX587">
        <v>0.65815442999999996</v>
      </c>
      <c r="CY587">
        <v>9.3649330000000003E-2</v>
      </c>
      <c r="CZ587">
        <v>-0.16819777</v>
      </c>
      <c r="DA587">
        <v>-0.25450494000000001</v>
      </c>
      <c r="DB587">
        <v>0.25513289</v>
      </c>
      <c r="DC587">
        <v>2.5920289999999999E-2</v>
      </c>
      <c r="DD587">
        <v>-2.5292350000000002E-2</v>
      </c>
      <c r="DE587">
        <v>0.26950531</v>
      </c>
      <c r="DF587">
        <v>-0.26887736000000001</v>
      </c>
      <c r="DG587">
        <v>0.1029841</v>
      </c>
      <c r="DH587">
        <v>-0.10235616</v>
      </c>
      <c r="DI587">
        <v>-0.19042195000000001</v>
      </c>
      <c r="DJ587">
        <v>7.7531719999999998E-2</v>
      </c>
      <c r="DK587">
        <v>-0.19522661999999999</v>
      </c>
      <c r="DL587">
        <v>-0.13095082</v>
      </c>
      <c r="DM587">
        <v>-6.0513240000000003E-2</v>
      </c>
      <c r="DN587">
        <v>0.50020885000000004</v>
      </c>
      <c r="DO587">
        <v>0.35778246000000002</v>
      </c>
      <c r="DP587">
        <v>-0.64273818000000005</v>
      </c>
      <c r="DQ587">
        <v>0.94671483000000001</v>
      </c>
      <c r="DR587">
        <v>-0.66113116000000005</v>
      </c>
      <c r="DS587">
        <v>7.7932630000000003E-2</v>
      </c>
      <c r="DT587">
        <v>-0.79014932000000004</v>
      </c>
      <c r="DU587">
        <v>1.3610861400000001</v>
      </c>
      <c r="DV587" s="10">
        <v>-0.64824150000000003</v>
      </c>
      <c r="DW587" s="8" t="s">
        <v>3125</v>
      </c>
      <c r="DX587" t="s">
        <v>3126</v>
      </c>
      <c r="DY587" s="10" t="s">
        <v>917</v>
      </c>
      <c r="DZ587" s="20">
        <v>36999</v>
      </c>
      <c r="EA587" s="21">
        <v>37934</v>
      </c>
      <c r="EB587" t="s">
        <v>3127</v>
      </c>
      <c r="EC587" s="22">
        <v>44285</v>
      </c>
      <c r="ED587" t="b">
        <f t="shared" si="28"/>
        <v>1</v>
      </c>
    </row>
    <row r="588" spans="1:134" x14ac:dyDescent="0.2">
      <c r="A588" s="8" t="s">
        <v>3128</v>
      </c>
      <c r="B588" s="8" t="s">
        <v>127</v>
      </c>
      <c r="C588" s="8" t="s">
        <v>216</v>
      </c>
      <c r="D588" s="2" t="s">
        <v>3129</v>
      </c>
      <c r="E588" s="4">
        <v>0.361835303889945</v>
      </c>
      <c r="F588" s="28" t="b">
        <v>0</v>
      </c>
      <c r="G588" s="29">
        <f t="shared" si="29"/>
        <v>6.0751873187340599E-4</v>
      </c>
      <c r="H588" s="5" t="b">
        <f t="shared" si="27"/>
        <v>0</v>
      </c>
      <c r="I588" s="8">
        <v>44</v>
      </c>
      <c r="J588">
        <v>2</v>
      </c>
      <c r="K588">
        <v>28</v>
      </c>
      <c r="L588">
        <v>447</v>
      </c>
      <c r="M588">
        <v>6</v>
      </c>
      <c r="N588">
        <v>1</v>
      </c>
      <c r="O588">
        <v>42.392651944972698</v>
      </c>
      <c r="P588">
        <v>5</v>
      </c>
      <c r="Q588">
        <v>2</v>
      </c>
      <c r="R588">
        <v>2</v>
      </c>
      <c r="S588" s="10">
        <v>78.2</v>
      </c>
      <c r="T588" s="8">
        <v>-0.86798873614579497</v>
      </c>
      <c r="U588">
        <v>1.0203643463482399</v>
      </c>
      <c r="V588">
        <v>0.13146588040124599</v>
      </c>
      <c r="W588">
        <v>-1.2255604081609499</v>
      </c>
      <c r="X588">
        <v>0.34522335867264098</v>
      </c>
      <c r="Y588">
        <v>-1.4044518876044501</v>
      </c>
      <c r="Z588">
        <v>-0.27808413051686798</v>
      </c>
      <c r="AA588">
        <v>1.4284752725705201</v>
      </c>
      <c r="AB588">
        <v>-0.772121299578298</v>
      </c>
      <c r="AC588">
        <v>-0.68484317603607703</v>
      </c>
      <c r="AD588" s="10">
        <v>0.755736538204141</v>
      </c>
      <c r="AE588" s="8">
        <v>1</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1</v>
      </c>
      <c r="BA588">
        <v>1</v>
      </c>
      <c r="BB588">
        <v>0</v>
      </c>
      <c r="BC588">
        <v>0</v>
      </c>
      <c r="BD588">
        <v>1</v>
      </c>
      <c r="BE588">
        <v>0</v>
      </c>
      <c r="BF588">
        <v>1</v>
      </c>
      <c r="BG588">
        <v>1</v>
      </c>
      <c r="BH588">
        <v>0</v>
      </c>
      <c r="BI588">
        <v>0</v>
      </c>
      <c r="BJ588">
        <v>0</v>
      </c>
      <c r="BK588">
        <v>0</v>
      </c>
      <c r="BL588">
        <v>0</v>
      </c>
      <c r="BM588">
        <v>0</v>
      </c>
      <c r="BN588">
        <v>1</v>
      </c>
      <c r="BO588">
        <v>0</v>
      </c>
      <c r="BP588">
        <v>0</v>
      </c>
      <c r="BQ588">
        <v>0</v>
      </c>
      <c r="BR588">
        <v>0</v>
      </c>
      <c r="BS588">
        <v>1</v>
      </c>
      <c r="BT588" s="10">
        <v>0</v>
      </c>
      <c r="BU588">
        <v>-4.2648743800000002</v>
      </c>
      <c r="BV588">
        <v>0.17994256</v>
      </c>
      <c r="BW588">
        <v>2.5512239999999999E-2</v>
      </c>
      <c r="BX588">
        <v>1.7140852600000001</v>
      </c>
      <c r="BY588">
        <v>1.2451467300000001</v>
      </c>
      <c r="BZ588">
        <v>4.38303536</v>
      </c>
      <c r="CA588">
        <v>1.0542348399999999</v>
      </c>
      <c r="CB588">
        <v>2.36271349</v>
      </c>
      <c r="CC588">
        <v>0</v>
      </c>
      <c r="CD588">
        <v>1.26633956</v>
      </c>
      <c r="CE588">
        <v>1.2966537600000001</v>
      </c>
      <c r="CF588">
        <v>-0.34830556000000001</v>
      </c>
      <c r="CG588">
        <v>0.60595251999999999</v>
      </c>
      <c r="CH588">
        <v>-0.27080598</v>
      </c>
      <c r="CI588">
        <v>0.69837139000000004</v>
      </c>
      <c r="CJ588">
        <v>2.3914729999999999E-2</v>
      </c>
      <c r="CK588">
        <v>-0.35324707</v>
      </c>
      <c r="CL588">
        <v>-4.8291489999999999E-2</v>
      </c>
      <c r="CM588">
        <v>0.58076517999999999</v>
      </c>
      <c r="CN588">
        <v>0.72541518999999999</v>
      </c>
      <c r="CO588">
        <v>-0.20022939000000001</v>
      </c>
      <c r="CP588">
        <v>-0.43475793000000001</v>
      </c>
      <c r="CQ588">
        <v>0.34422587999999998</v>
      </c>
      <c r="CR588">
        <v>-0.48495226000000002</v>
      </c>
      <c r="CS588">
        <v>0.18250256000000001</v>
      </c>
      <c r="CT588">
        <v>-0.16623276000000001</v>
      </c>
      <c r="CU588">
        <v>-9.4743999999999995E-2</v>
      </c>
      <c r="CV588">
        <v>-1.1689752</v>
      </c>
      <c r="CW588">
        <v>-0.52188942000000005</v>
      </c>
      <c r="CX588">
        <v>0.65815442999999996</v>
      </c>
      <c r="CY588">
        <v>9.3649330000000003E-2</v>
      </c>
      <c r="CZ588">
        <v>-0.16819777</v>
      </c>
      <c r="DA588">
        <v>-0.25450494000000001</v>
      </c>
      <c r="DB588">
        <v>0.25513289</v>
      </c>
      <c r="DC588">
        <v>2.5920289999999999E-2</v>
      </c>
      <c r="DD588">
        <v>-2.5292350000000002E-2</v>
      </c>
      <c r="DE588">
        <v>0.26950531</v>
      </c>
      <c r="DF588">
        <v>-0.26887736000000001</v>
      </c>
      <c r="DG588">
        <v>0.1029841</v>
      </c>
      <c r="DH588">
        <v>-0.10235616</v>
      </c>
      <c r="DI588">
        <v>-0.19042195000000001</v>
      </c>
      <c r="DJ588">
        <v>7.7531719999999998E-2</v>
      </c>
      <c r="DK588">
        <v>-0.19522661999999999</v>
      </c>
      <c r="DL588">
        <v>-0.13095082</v>
      </c>
      <c r="DM588">
        <v>-6.0513240000000003E-2</v>
      </c>
      <c r="DN588">
        <v>0.50020885000000004</v>
      </c>
      <c r="DO588">
        <v>0.35778246000000002</v>
      </c>
      <c r="DP588">
        <v>-0.64273818000000005</v>
      </c>
      <c r="DQ588">
        <v>0.94671483000000001</v>
      </c>
      <c r="DR588">
        <v>-0.66113116000000005</v>
      </c>
      <c r="DS588">
        <v>7.7932630000000003E-2</v>
      </c>
      <c r="DT588">
        <v>-0.79014932000000004</v>
      </c>
      <c r="DU588">
        <v>1.3610861400000001</v>
      </c>
      <c r="DV588" s="10">
        <v>-0.64824150000000003</v>
      </c>
      <c r="DW588" s="8" t="s">
        <v>3130</v>
      </c>
      <c r="DX588" t="s">
        <v>3131</v>
      </c>
      <c r="DY588" s="10" t="s">
        <v>1478</v>
      </c>
      <c r="DZ588" s="20">
        <v>37897</v>
      </c>
      <c r="EA588" s="21">
        <v>39132</v>
      </c>
      <c r="EB588" t="s">
        <v>3132</v>
      </c>
      <c r="EC588" s="22">
        <v>44526</v>
      </c>
      <c r="ED588" t="b">
        <f t="shared" si="28"/>
        <v>1</v>
      </c>
    </row>
    <row r="589" spans="1:134" x14ac:dyDescent="0.2">
      <c r="A589" s="8" t="s">
        <v>3133</v>
      </c>
      <c r="B589" s="8" t="s">
        <v>168</v>
      </c>
      <c r="C589" s="8" t="s">
        <v>128</v>
      </c>
      <c r="D589" s="2" t="s">
        <v>3134</v>
      </c>
      <c r="E589" s="4">
        <v>0.54873660158848703</v>
      </c>
      <c r="F589" s="28" t="b">
        <v>0</v>
      </c>
      <c r="G589" s="29">
        <f t="shared" si="29"/>
        <v>1.4719134788354958E-3</v>
      </c>
      <c r="H589" s="5" t="b">
        <f t="shared" si="27"/>
        <v>0</v>
      </c>
      <c r="I589" s="8">
        <v>46</v>
      </c>
      <c r="J589">
        <v>1</v>
      </c>
      <c r="K589">
        <v>35</v>
      </c>
      <c r="L589">
        <v>2508</v>
      </c>
      <c r="M589">
        <v>4</v>
      </c>
      <c r="N589">
        <v>4</v>
      </c>
      <c r="O589">
        <v>41.868300794243602</v>
      </c>
      <c r="P589">
        <v>5</v>
      </c>
      <c r="Q589">
        <v>2</v>
      </c>
      <c r="R589">
        <v>2</v>
      </c>
      <c r="S589" s="10">
        <v>77.2</v>
      </c>
      <c r="T589" s="8">
        <v>-0.68011238633068705</v>
      </c>
      <c r="U589">
        <v>7.5957643648752104E-3</v>
      </c>
      <c r="V589">
        <v>1.0358994556432299</v>
      </c>
      <c r="W589">
        <v>1.1770534871593501</v>
      </c>
      <c r="X589">
        <v>-0.29113306284374801</v>
      </c>
      <c r="Y589">
        <v>0.68524713920936597</v>
      </c>
      <c r="Z589">
        <v>-0.29612741827264</v>
      </c>
      <c r="AA589">
        <v>1.4284752725705201</v>
      </c>
      <c r="AB589">
        <v>-0.772121299578298</v>
      </c>
      <c r="AC589">
        <v>-0.68484317603607703</v>
      </c>
      <c r="AD589" s="10">
        <v>0.53996593486248801</v>
      </c>
      <c r="AE589" s="8">
        <v>0</v>
      </c>
      <c r="AF589">
        <v>0</v>
      </c>
      <c r="AG589">
        <v>0</v>
      </c>
      <c r="AH589">
        <v>0</v>
      </c>
      <c r="AI589">
        <v>1</v>
      </c>
      <c r="AJ589">
        <v>0</v>
      </c>
      <c r="AK589">
        <v>0</v>
      </c>
      <c r="AL589">
        <v>0</v>
      </c>
      <c r="AM589">
        <v>0</v>
      </c>
      <c r="AN589">
        <v>0</v>
      </c>
      <c r="AO589">
        <v>0</v>
      </c>
      <c r="AP589">
        <v>0</v>
      </c>
      <c r="AQ589">
        <v>0</v>
      </c>
      <c r="AR589">
        <v>0</v>
      </c>
      <c r="AS589">
        <v>0</v>
      </c>
      <c r="AT589">
        <v>0</v>
      </c>
      <c r="AU589">
        <v>0</v>
      </c>
      <c r="AV589">
        <v>0</v>
      </c>
      <c r="AW589">
        <v>0</v>
      </c>
      <c r="AX589">
        <v>0</v>
      </c>
      <c r="AY589">
        <v>0</v>
      </c>
      <c r="AZ589">
        <v>1</v>
      </c>
      <c r="BA589">
        <v>1</v>
      </c>
      <c r="BB589">
        <v>0</v>
      </c>
      <c r="BC589">
        <v>0</v>
      </c>
      <c r="BD589">
        <v>1</v>
      </c>
      <c r="BE589">
        <v>0</v>
      </c>
      <c r="BF589">
        <v>1</v>
      </c>
      <c r="BG589">
        <v>1</v>
      </c>
      <c r="BH589">
        <v>0</v>
      </c>
      <c r="BI589">
        <v>0</v>
      </c>
      <c r="BJ589">
        <v>0</v>
      </c>
      <c r="BK589">
        <v>0</v>
      </c>
      <c r="BL589">
        <v>0</v>
      </c>
      <c r="BM589">
        <v>0</v>
      </c>
      <c r="BN589">
        <v>1</v>
      </c>
      <c r="BO589">
        <v>0</v>
      </c>
      <c r="BP589">
        <v>0</v>
      </c>
      <c r="BQ589">
        <v>0</v>
      </c>
      <c r="BR589">
        <v>1</v>
      </c>
      <c r="BS589">
        <v>0</v>
      </c>
      <c r="BT589" s="10">
        <v>0</v>
      </c>
      <c r="BU589">
        <v>-4.2648743800000002</v>
      </c>
      <c r="BV589">
        <v>0.17994256</v>
      </c>
      <c r="BW589">
        <v>2.5512239999999999E-2</v>
      </c>
      <c r="BX589">
        <v>1.7140852600000001</v>
      </c>
      <c r="BY589">
        <v>1.2451467300000001</v>
      </c>
      <c r="BZ589">
        <v>4.38303536</v>
      </c>
      <c r="CA589">
        <v>1.0542348399999999</v>
      </c>
      <c r="CB589">
        <v>2.36271349</v>
      </c>
      <c r="CC589">
        <v>0</v>
      </c>
      <c r="CD589">
        <v>1.26633956</v>
      </c>
      <c r="CE589">
        <v>1.2966537600000001</v>
      </c>
      <c r="CF589">
        <v>-0.34830556000000001</v>
      </c>
      <c r="CG589">
        <v>0.60595251999999999</v>
      </c>
      <c r="CH589">
        <v>-0.27080598</v>
      </c>
      <c r="CI589">
        <v>0.69837139000000004</v>
      </c>
      <c r="CJ589">
        <v>2.3914729999999999E-2</v>
      </c>
      <c r="CK589">
        <v>-0.35324707</v>
      </c>
      <c r="CL589">
        <v>-4.8291489999999999E-2</v>
      </c>
      <c r="CM589">
        <v>0.58076517999999999</v>
      </c>
      <c r="CN589">
        <v>0.72541518999999999</v>
      </c>
      <c r="CO589">
        <v>-0.20022939000000001</v>
      </c>
      <c r="CP589">
        <v>-0.43475793000000001</v>
      </c>
      <c r="CQ589">
        <v>0.34422587999999998</v>
      </c>
      <c r="CR589">
        <v>-0.48495226000000002</v>
      </c>
      <c r="CS589">
        <v>0.18250256000000001</v>
      </c>
      <c r="CT589">
        <v>-0.16623276000000001</v>
      </c>
      <c r="CU589">
        <v>-9.4743999999999995E-2</v>
      </c>
      <c r="CV589">
        <v>-1.1689752</v>
      </c>
      <c r="CW589">
        <v>-0.52188942000000005</v>
      </c>
      <c r="CX589">
        <v>0.65815442999999996</v>
      </c>
      <c r="CY589">
        <v>9.3649330000000003E-2</v>
      </c>
      <c r="CZ589">
        <v>-0.16819777</v>
      </c>
      <c r="DA589">
        <v>-0.25450494000000001</v>
      </c>
      <c r="DB589">
        <v>0.25513289</v>
      </c>
      <c r="DC589">
        <v>2.5920289999999999E-2</v>
      </c>
      <c r="DD589">
        <v>-2.5292350000000002E-2</v>
      </c>
      <c r="DE589">
        <v>0.26950531</v>
      </c>
      <c r="DF589">
        <v>-0.26887736000000001</v>
      </c>
      <c r="DG589">
        <v>0.1029841</v>
      </c>
      <c r="DH589">
        <v>-0.10235616</v>
      </c>
      <c r="DI589">
        <v>-0.19042195000000001</v>
      </c>
      <c r="DJ589">
        <v>7.7531719999999998E-2</v>
      </c>
      <c r="DK589">
        <v>-0.19522661999999999</v>
      </c>
      <c r="DL589">
        <v>-0.13095082</v>
      </c>
      <c r="DM589">
        <v>-6.0513240000000003E-2</v>
      </c>
      <c r="DN589">
        <v>0.50020885000000004</v>
      </c>
      <c r="DO589">
        <v>0.35778246000000002</v>
      </c>
      <c r="DP589">
        <v>-0.64273818000000005</v>
      </c>
      <c r="DQ589">
        <v>0.94671483000000001</v>
      </c>
      <c r="DR589">
        <v>-0.66113116000000005</v>
      </c>
      <c r="DS589">
        <v>7.7932630000000003E-2</v>
      </c>
      <c r="DT589">
        <v>-0.79014932000000004</v>
      </c>
      <c r="DU589">
        <v>1.3610861400000001</v>
      </c>
      <c r="DV589" s="10">
        <v>-0.64824150000000003</v>
      </c>
      <c r="DW589" s="8" t="s">
        <v>3135</v>
      </c>
      <c r="DX589" t="s">
        <v>3136</v>
      </c>
      <c r="DY589" s="10" t="s">
        <v>1647</v>
      </c>
      <c r="DZ589" s="20">
        <v>35067</v>
      </c>
      <c r="EA589" s="21">
        <v>39412</v>
      </c>
      <c r="EB589" t="s">
        <v>3137</v>
      </c>
      <c r="EC589" s="22">
        <v>43728</v>
      </c>
      <c r="ED589" t="b">
        <f t="shared" si="28"/>
        <v>1</v>
      </c>
    </row>
    <row r="590" spans="1:134" x14ac:dyDescent="0.2">
      <c r="A590" s="8" t="s">
        <v>3138</v>
      </c>
      <c r="B590" s="8" t="s">
        <v>119</v>
      </c>
      <c r="C590" s="8" t="s">
        <v>188</v>
      </c>
      <c r="D590" s="2" t="s">
        <v>3139</v>
      </c>
      <c r="E590" s="4">
        <v>0.79717960353464901</v>
      </c>
      <c r="F590" s="28" t="b">
        <v>1</v>
      </c>
      <c r="G590" s="29">
        <f t="shared" si="29"/>
        <v>0.15666422028888319</v>
      </c>
      <c r="H590" s="5" t="b">
        <f t="shared" si="27"/>
        <v>0</v>
      </c>
      <c r="I590" s="8">
        <v>69</v>
      </c>
      <c r="J590">
        <v>2</v>
      </c>
      <c r="K590">
        <v>33</v>
      </c>
      <c r="L590">
        <v>2175</v>
      </c>
      <c r="M590">
        <v>2</v>
      </c>
      <c r="N590">
        <v>5</v>
      </c>
      <c r="O590">
        <v>59.423135100658101</v>
      </c>
      <c r="P590">
        <v>5</v>
      </c>
      <c r="Q590">
        <v>3</v>
      </c>
      <c r="R590">
        <v>4</v>
      </c>
      <c r="S590" s="10">
        <v>73.5</v>
      </c>
      <c r="T590" s="8">
        <v>1.48046563654304</v>
      </c>
      <c r="U590">
        <v>1.0203643463482399</v>
      </c>
      <c r="V590">
        <v>0.77748986271695397</v>
      </c>
      <c r="W590">
        <v>0.788858228963501</v>
      </c>
      <c r="X590">
        <v>-0.92748948436013701</v>
      </c>
      <c r="Y590">
        <v>1.38181348148064</v>
      </c>
      <c r="Z590">
        <v>0.30794663869294098</v>
      </c>
      <c r="AA590">
        <v>1.4284752725705201</v>
      </c>
      <c r="AB590">
        <v>-4.5418899975194001E-2</v>
      </c>
      <c r="AC590">
        <v>0.71996333890972197</v>
      </c>
      <c r="AD590" s="10">
        <v>-0.25838529750163097</v>
      </c>
      <c r="AE590" s="8">
        <v>0</v>
      </c>
      <c r="AF590">
        <v>0</v>
      </c>
      <c r="AG590">
        <v>0</v>
      </c>
      <c r="AH590">
        <v>0</v>
      </c>
      <c r="AI590">
        <v>0</v>
      </c>
      <c r="AJ590">
        <v>0</v>
      </c>
      <c r="AK590">
        <v>0</v>
      </c>
      <c r="AL590">
        <v>0</v>
      </c>
      <c r="AM590">
        <v>0</v>
      </c>
      <c r="AN590">
        <v>0</v>
      </c>
      <c r="AO590">
        <v>0</v>
      </c>
      <c r="AP590">
        <v>0</v>
      </c>
      <c r="AQ590">
        <v>0</v>
      </c>
      <c r="AR590">
        <v>0</v>
      </c>
      <c r="AS590">
        <v>0</v>
      </c>
      <c r="AT590">
        <v>0</v>
      </c>
      <c r="AU590">
        <v>1</v>
      </c>
      <c r="AV590">
        <v>0</v>
      </c>
      <c r="AW590">
        <v>0</v>
      </c>
      <c r="AX590">
        <v>0</v>
      </c>
      <c r="AY590">
        <v>1</v>
      </c>
      <c r="AZ590">
        <v>0</v>
      </c>
      <c r="BA590">
        <v>0</v>
      </c>
      <c r="BB590">
        <v>1</v>
      </c>
      <c r="BC590">
        <v>1</v>
      </c>
      <c r="BD590">
        <v>0</v>
      </c>
      <c r="BE590">
        <v>0</v>
      </c>
      <c r="BF590">
        <v>1</v>
      </c>
      <c r="BG590">
        <v>0</v>
      </c>
      <c r="BH590">
        <v>0</v>
      </c>
      <c r="BI590">
        <v>1</v>
      </c>
      <c r="BJ590">
        <v>0</v>
      </c>
      <c r="BK590">
        <v>0</v>
      </c>
      <c r="BL590">
        <v>0</v>
      </c>
      <c r="BM590">
        <v>1</v>
      </c>
      <c r="BN590">
        <v>0</v>
      </c>
      <c r="BO590">
        <v>0</v>
      </c>
      <c r="BP590">
        <v>0</v>
      </c>
      <c r="BQ590">
        <v>0</v>
      </c>
      <c r="BR590">
        <v>0</v>
      </c>
      <c r="BS590">
        <v>1</v>
      </c>
      <c r="BT590" s="10">
        <v>0</v>
      </c>
      <c r="BU590">
        <v>-4.2648743800000002</v>
      </c>
      <c r="BV590">
        <v>0.17994256</v>
      </c>
      <c r="BW590">
        <v>2.5512239999999999E-2</v>
      </c>
      <c r="BX590">
        <v>1.7140852600000001</v>
      </c>
      <c r="BY590">
        <v>1.2451467300000001</v>
      </c>
      <c r="BZ590">
        <v>4.38303536</v>
      </c>
      <c r="CA590">
        <v>1.0542348399999999</v>
      </c>
      <c r="CB590">
        <v>2.36271349</v>
      </c>
      <c r="CC590">
        <v>0</v>
      </c>
      <c r="CD590">
        <v>1.26633956</v>
      </c>
      <c r="CE590">
        <v>1.2966537600000001</v>
      </c>
      <c r="CF590">
        <v>-0.34830556000000001</v>
      </c>
      <c r="CG590">
        <v>0.60595251999999999</v>
      </c>
      <c r="CH590">
        <v>-0.27080598</v>
      </c>
      <c r="CI590">
        <v>0.69837139000000004</v>
      </c>
      <c r="CJ590">
        <v>2.3914729999999999E-2</v>
      </c>
      <c r="CK590">
        <v>-0.35324707</v>
      </c>
      <c r="CL590">
        <v>-4.8291489999999999E-2</v>
      </c>
      <c r="CM590">
        <v>0.58076517999999999</v>
      </c>
      <c r="CN590">
        <v>0.72541518999999999</v>
      </c>
      <c r="CO590">
        <v>-0.20022939000000001</v>
      </c>
      <c r="CP590">
        <v>-0.43475793000000001</v>
      </c>
      <c r="CQ590">
        <v>0.34422587999999998</v>
      </c>
      <c r="CR590">
        <v>-0.48495226000000002</v>
      </c>
      <c r="CS590">
        <v>0.18250256000000001</v>
      </c>
      <c r="CT590">
        <v>-0.16623276000000001</v>
      </c>
      <c r="CU590">
        <v>-9.4743999999999995E-2</v>
      </c>
      <c r="CV590">
        <v>-1.1689752</v>
      </c>
      <c r="CW590">
        <v>-0.52188942000000005</v>
      </c>
      <c r="CX590">
        <v>0.65815442999999996</v>
      </c>
      <c r="CY590">
        <v>9.3649330000000003E-2</v>
      </c>
      <c r="CZ590">
        <v>-0.16819777</v>
      </c>
      <c r="DA590">
        <v>-0.25450494000000001</v>
      </c>
      <c r="DB590">
        <v>0.25513289</v>
      </c>
      <c r="DC590">
        <v>2.5920289999999999E-2</v>
      </c>
      <c r="DD590">
        <v>-2.5292350000000002E-2</v>
      </c>
      <c r="DE590">
        <v>0.26950531</v>
      </c>
      <c r="DF590">
        <v>-0.26887736000000001</v>
      </c>
      <c r="DG590">
        <v>0.1029841</v>
      </c>
      <c r="DH590">
        <v>-0.10235616</v>
      </c>
      <c r="DI590">
        <v>-0.19042195000000001</v>
      </c>
      <c r="DJ590">
        <v>7.7531719999999998E-2</v>
      </c>
      <c r="DK590">
        <v>-0.19522661999999999</v>
      </c>
      <c r="DL590">
        <v>-0.13095082</v>
      </c>
      <c r="DM590">
        <v>-6.0513240000000003E-2</v>
      </c>
      <c r="DN590">
        <v>0.50020885000000004</v>
      </c>
      <c r="DO590">
        <v>0.35778246000000002</v>
      </c>
      <c r="DP590">
        <v>-0.64273818000000005</v>
      </c>
      <c r="DQ590">
        <v>0.94671483000000001</v>
      </c>
      <c r="DR590">
        <v>-0.66113116000000005</v>
      </c>
      <c r="DS590">
        <v>7.7932630000000003E-2</v>
      </c>
      <c r="DT590">
        <v>-0.79014932000000004</v>
      </c>
      <c r="DU590">
        <v>1.3610861400000001</v>
      </c>
      <c r="DV590" s="10">
        <v>-0.64824150000000003</v>
      </c>
      <c r="DW590" s="8" t="s">
        <v>3140</v>
      </c>
      <c r="DX590" t="s">
        <v>3141</v>
      </c>
      <c r="DY590" s="10" t="s">
        <v>763</v>
      </c>
      <c r="DZ590" s="20">
        <v>34556</v>
      </c>
      <c r="EA590" s="21">
        <v>37031</v>
      </c>
      <c r="EB590" t="s">
        <v>3142</v>
      </c>
      <c r="EC590" s="22">
        <v>44161</v>
      </c>
      <c r="ED590" t="b">
        <f t="shared" si="28"/>
        <v>0</v>
      </c>
    </row>
    <row r="591" spans="1:134" x14ac:dyDescent="0.2">
      <c r="A591" s="8" t="s">
        <v>3143</v>
      </c>
      <c r="B591" s="8" t="s">
        <v>127</v>
      </c>
      <c r="C591" s="8" t="s">
        <v>216</v>
      </c>
      <c r="D591" s="2">
        <v>8875991004</v>
      </c>
      <c r="E591" s="4">
        <v>0.49368406643923102</v>
      </c>
      <c r="F591" s="28" t="b">
        <v>0</v>
      </c>
      <c r="G591" s="29">
        <f t="shared" si="29"/>
        <v>2.8554206934794761E-3</v>
      </c>
      <c r="H591" s="5" t="b">
        <f t="shared" si="27"/>
        <v>0</v>
      </c>
      <c r="I591" s="8">
        <v>64</v>
      </c>
      <c r="J591">
        <v>0</v>
      </c>
      <c r="K591">
        <v>36</v>
      </c>
      <c r="L591">
        <v>2016</v>
      </c>
      <c r="M591">
        <v>4</v>
      </c>
      <c r="N591">
        <v>5</v>
      </c>
      <c r="O591">
        <v>0.17536655294925199</v>
      </c>
      <c r="P591">
        <v>1</v>
      </c>
      <c r="Q591">
        <v>3</v>
      </c>
      <c r="R591">
        <v>1</v>
      </c>
      <c r="S591" s="10">
        <v>77.8</v>
      </c>
      <c r="T591" s="8">
        <v>1.0107747620052701</v>
      </c>
      <c r="U591">
        <v>-1.00517281761849</v>
      </c>
      <c r="V591">
        <v>1.1651042521063699</v>
      </c>
      <c r="W591">
        <v>0.60350373631142495</v>
      </c>
      <c r="X591">
        <v>-0.29113306284374801</v>
      </c>
      <c r="Y591">
        <v>1.38181348148064</v>
      </c>
      <c r="Z591">
        <v>-1.730810280801</v>
      </c>
      <c r="AA591">
        <v>-1.4107302381286499</v>
      </c>
      <c r="AB591">
        <v>-4.5418899975194001E-2</v>
      </c>
      <c r="AC591">
        <v>-1.38724643350897</v>
      </c>
      <c r="AD591" s="10">
        <v>0.66942829686747896</v>
      </c>
      <c r="AE591" s="8">
        <v>0</v>
      </c>
      <c r="AF591">
        <v>1</v>
      </c>
      <c r="AG591">
        <v>0</v>
      </c>
      <c r="AH591">
        <v>0</v>
      </c>
      <c r="AI591">
        <v>0</v>
      </c>
      <c r="AJ591">
        <v>0</v>
      </c>
      <c r="AK591">
        <v>0</v>
      </c>
      <c r="AL591">
        <v>0</v>
      </c>
      <c r="AM591">
        <v>0</v>
      </c>
      <c r="AN591">
        <v>0</v>
      </c>
      <c r="AO591">
        <v>0</v>
      </c>
      <c r="AP591">
        <v>0</v>
      </c>
      <c r="AQ591">
        <v>0</v>
      </c>
      <c r="AR591">
        <v>0</v>
      </c>
      <c r="AS591">
        <v>0</v>
      </c>
      <c r="AT591">
        <v>0</v>
      </c>
      <c r="AU591">
        <v>0</v>
      </c>
      <c r="AV591">
        <v>0</v>
      </c>
      <c r="AW591">
        <v>0</v>
      </c>
      <c r="AX591">
        <v>0</v>
      </c>
      <c r="AY591">
        <v>1</v>
      </c>
      <c r="AZ591">
        <v>0</v>
      </c>
      <c r="BA591">
        <v>0</v>
      </c>
      <c r="BB591">
        <v>1</v>
      </c>
      <c r="BC591">
        <v>0</v>
      </c>
      <c r="BD591">
        <v>1</v>
      </c>
      <c r="BE591">
        <v>1</v>
      </c>
      <c r="BF591">
        <v>0</v>
      </c>
      <c r="BG591">
        <v>0</v>
      </c>
      <c r="BH591">
        <v>0</v>
      </c>
      <c r="BI591">
        <v>0</v>
      </c>
      <c r="BJ591">
        <v>0</v>
      </c>
      <c r="BK591">
        <v>0</v>
      </c>
      <c r="BL591">
        <v>1</v>
      </c>
      <c r="BM591">
        <v>1</v>
      </c>
      <c r="BN591">
        <v>0</v>
      </c>
      <c r="BO591">
        <v>0</v>
      </c>
      <c r="BP591">
        <v>0</v>
      </c>
      <c r="BQ591">
        <v>0</v>
      </c>
      <c r="BR591">
        <v>0</v>
      </c>
      <c r="BS591">
        <v>1</v>
      </c>
      <c r="BT591" s="10">
        <v>0</v>
      </c>
      <c r="BU591">
        <v>-4.2648743800000002</v>
      </c>
      <c r="BV591">
        <v>0.17994256</v>
      </c>
      <c r="BW591">
        <v>2.5512239999999999E-2</v>
      </c>
      <c r="BX591">
        <v>1.7140852600000001</v>
      </c>
      <c r="BY591">
        <v>1.2451467300000001</v>
      </c>
      <c r="BZ591">
        <v>4.38303536</v>
      </c>
      <c r="CA591">
        <v>1.0542348399999999</v>
      </c>
      <c r="CB591">
        <v>2.36271349</v>
      </c>
      <c r="CC591">
        <v>0</v>
      </c>
      <c r="CD591">
        <v>1.26633956</v>
      </c>
      <c r="CE591">
        <v>1.2966537600000001</v>
      </c>
      <c r="CF591">
        <v>-0.34830556000000001</v>
      </c>
      <c r="CG591">
        <v>0.60595251999999999</v>
      </c>
      <c r="CH591">
        <v>-0.27080598</v>
      </c>
      <c r="CI591">
        <v>0.69837139000000004</v>
      </c>
      <c r="CJ591">
        <v>2.3914729999999999E-2</v>
      </c>
      <c r="CK591">
        <v>-0.35324707</v>
      </c>
      <c r="CL591">
        <v>-4.8291489999999999E-2</v>
      </c>
      <c r="CM591">
        <v>0.58076517999999999</v>
      </c>
      <c r="CN591">
        <v>0.72541518999999999</v>
      </c>
      <c r="CO591">
        <v>-0.20022939000000001</v>
      </c>
      <c r="CP591">
        <v>-0.43475793000000001</v>
      </c>
      <c r="CQ591">
        <v>0.34422587999999998</v>
      </c>
      <c r="CR591">
        <v>-0.48495226000000002</v>
      </c>
      <c r="CS591">
        <v>0.18250256000000001</v>
      </c>
      <c r="CT591">
        <v>-0.16623276000000001</v>
      </c>
      <c r="CU591">
        <v>-9.4743999999999995E-2</v>
      </c>
      <c r="CV591">
        <v>-1.1689752</v>
      </c>
      <c r="CW591">
        <v>-0.52188942000000005</v>
      </c>
      <c r="CX591">
        <v>0.65815442999999996</v>
      </c>
      <c r="CY591">
        <v>9.3649330000000003E-2</v>
      </c>
      <c r="CZ591">
        <v>-0.16819777</v>
      </c>
      <c r="DA591">
        <v>-0.25450494000000001</v>
      </c>
      <c r="DB591">
        <v>0.25513289</v>
      </c>
      <c r="DC591">
        <v>2.5920289999999999E-2</v>
      </c>
      <c r="DD591">
        <v>-2.5292350000000002E-2</v>
      </c>
      <c r="DE591">
        <v>0.26950531</v>
      </c>
      <c r="DF591">
        <v>-0.26887736000000001</v>
      </c>
      <c r="DG591">
        <v>0.1029841</v>
      </c>
      <c r="DH591">
        <v>-0.10235616</v>
      </c>
      <c r="DI591">
        <v>-0.19042195000000001</v>
      </c>
      <c r="DJ591">
        <v>7.7531719999999998E-2</v>
      </c>
      <c r="DK591">
        <v>-0.19522661999999999</v>
      </c>
      <c r="DL591">
        <v>-0.13095082</v>
      </c>
      <c r="DM591">
        <v>-6.0513240000000003E-2</v>
      </c>
      <c r="DN591">
        <v>0.50020885000000004</v>
      </c>
      <c r="DO591">
        <v>0.35778246000000002</v>
      </c>
      <c r="DP591">
        <v>-0.64273818000000005</v>
      </c>
      <c r="DQ591">
        <v>0.94671483000000001</v>
      </c>
      <c r="DR591">
        <v>-0.66113116000000005</v>
      </c>
      <c r="DS591">
        <v>7.7932630000000003E-2</v>
      </c>
      <c r="DT591">
        <v>-0.79014932000000004</v>
      </c>
      <c r="DU591">
        <v>1.3610861400000001</v>
      </c>
      <c r="DV591" s="10">
        <v>-0.64824150000000003</v>
      </c>
      <c r="DW591" s="8" t="s">
        <v>3144</v>
      </c>
      <c r="DX591" t="s">
        <v>3145</v>
      </c>
      <c r="DY591" s="10" t="s">
        <v>1116</v>
      </c>
      <c r="DZ591" s="20">
        <v>35442</v>
      </c>
      <c r="EA591" s="21">
        <v>37487</v>
      </c>
      <c r="EB591" t="s">
        <v>636</v>
      </c>
      <c r="EC591" s="22">
        <v>44759</v>
      </c>
      <c r="ED591" t="b">
        <f t="shared" si="28"/>
        <v>1</v>
      </c>
    </row>
    <row r="592" spans="1:134" x14ac:dyDescent="0.2">
      <c r="A592" s="8" t="s">
        <v>3146</v>
      </c>
      <c r="B592" s="8" t="s">
        <v>119</v>
      </c>
      <c r="C592" s="8" t="s">
        <v>363</v>
      </c>
      <c r="D592" s="2" t="s">
        <v>3147</v>
      </c>
      <c r="E592" s="4">
        <v>0.61930978282001803</v>
      </c>
      <c r="F592" s="28" t="b">
        <v>1</v>
      </c>
      <c r="G592" s="29">
        <f t="shared" si="29"/>
        <v>3.9583268795601349E-4</v>
      </c>
      <c r="H592" s="5" t="b">
        <f t="shared" si="27"/>
        <v>0</v>
      </c>
      <c r="I592" s="8">
        <v>46</v>
      </c>
      <c r="J592">
        <v>1</v>
      </c>
      <c r="K592">
        <v>16</v>
      </c>
      <c r="L592">
        <v>2994</v>
      </c>
      <c r="M592">
        <v>2</v>
      </c>
      <c r="N592">
        <v>3</v>
      </c>
      <c r="O592">
        <v>51.321558076676098</v>
      </c>
      <c r="P592">
        <v>4</v>
      </c>
      <c r="Q592">
        <v>2</v>
      </c>
      <c r="R592">
        <v>5</v>
      </c>
      <c r="S592" s="10">
        <v>80.3</v>
      </c>
      <c r="T592" s="8">
        <v>-0.68011238633068705</v>
      </c>
      <c r="U592">
        <v>7.5957643648752104E-3</v>
      </c>
      <c r="V592">
        <v>-1.4189916771564499</v>
      </c>
      <c r="W592">
        <v>1.7436087288506099</v>
      </c>
      <c r="X592">
        <v>-0.92748948436013701</v>
      </c>
      <c r="Y592">
        <v>-1.13192030619081E-2</v>
      </c>
      <c r="Z592">
        <v>2.91657390687458E-2</v>
      </c>
      <c r="AA592">
        <v>0.71867389489572897</v>
      </c>
      <c r="AB592">
        <v>-0.772121299578298</v>
      </c>
      <c r="AC592">
        <v>1.42236659638262</v>
      </c>
      <c r="AD592" s="10">
        <v>1.2088548052216099</v>
      </c>
      <c r="AE592" s="8">
        <v>0</v>
      </c>
      <c r="AF592">
        <v>0</v>
      </c>
      <c r="AG592">
        <v>0</v>
      </c>
      <c r="AH592">
        <v>1</v>
      </c>
      <c r="AI592">
        <v>0</v>
      </c>
      <c r="AJ592">
        <v>0</v>
      </c>
      <c r="AK592">
        <v>0</v>
      </c>
      <c r="AL592">
        <v>0</v>
      </c>
      <c r="AM592">
        <v>0</v>
      </c>
      <c r="AN592">
        <v>0</v>
      </c>
      <c r="AO592">
        <v>0</v>
      </c>
      <c r="AP592">
        <v>0</v>
      </c>
      <c r="AQ592">
        <v>0</v>
      </c>
      <c r="AR592">
        <v>0</v>
      </c>
      <c r="AS592">
        <v>0</v>
      </c>
      <c r="AT592">
        <v>0</v>
      </c>
      <c r="AU592">
        <v>0</v>
      </c>
      <c r="AV592">
        <v>0</v>
      </c>
      <c r="AW592">
        <v>0</v>
      </c>
      <c r="AX592">
        <v>0</v>
      </c>
      <c r="AY592">
        <v>1</v>
      </c>
      <c r="AZ592">
        <v>0</v>
      </c>
      <c r="BA592">
        <v>0</v>
      </c>
      <c r="BB592">
        <v>1</v>
      </c>
      <c r="BC592">
        <v>0</v>
      </c>
      <c r="BD592">
        <v>1</v>
      </c>
      <c r="BE592">
        <v>1</v>
      </c>
      <c r="BF592">
        <v>0</v>
      </c>
      <c r="BG592">
        <v>0</v>
      </c>
      <c r="BH592">
        <v>0</v>
      </c>
      <c r="BI592">
        <v>0</v>
      </c>
      <c r="BJ592">
        <v>0</v>
      </c>
      <c r="BK592">
        <v>0</v>
      </c>
      <c r="BL592">
        <v>1</v>
      </c>
      <c r="BM592">
        <v>0</v>
      </c>
      <c r="BN592">
        <v>0</v>
      </c>
      <c r="BO592">
        <v>1</v>
      </c>
      <c r="BP592">
        <v>0</v>
      </c>
      <c r="BQ592">
        <v>0</v>
      </c>
      <c r="BR592">
        <v>0</v>
      </c>
      <c r="BS592">
        <v>0</v>
      </c>
      <c r="BT592" s="10">
        <v>1</v>
      </c>
      <c r="BU592">
        <v>-4.2648743800000002</v>
      </c>
      <c r="BV592">
        <v>0.17994256</v>
      </c>
      <c r="BW592">
        <v>2.5512239999999999E-2</v>
      </c>
      <c r="BX592">
        <v>1.7140852600000001</v>
      </c>
      <c r="BY592">
        <v>1.2451467300000001</v>
      </c>
      <c r="BZ592">
        <v>4.38303536</v>
      </c>
      <c r="CA592">
        <v>1.0542348399999999</v>
      </c>
      <c r="CB592">
        <v>2.36271349</v>
      </c>
      <c r="CC592">
        <v>0</v>
      </c>
      <c r="CD592">
        <v>1.26633956</v>
      </c>
      <c r="CE592">
        <v>1.2966537600000001</v>
      </c>
      <c r="CF592">
        <v>-0.34830556000000001</v>
      </c>
      <c r="CG592">
        <v>0.60595251999999999</v>
      </c>
      <c r="CH592">
        <v>-0.27080598</v>
      </c>
      <c r="CI592">
        <v>0.69837139000000004</v>
      </c>
      <c r="CJ592">
        <v>2.3914729999999999E-2</v>
      </c>
      <c r="CK592">
        <v>-0.35324707</v>
      </c>
      <c r="CL592">
        <v>-4.8291489999999999E-2</v>
      </c>
      <c r="CM592">
        <v>0.58076517999999999</v>
      </c>
      <c r="CN592">
        <v>0.72541518999999999</v>
      </c>
      <c r="CO592">
        <v>-0.20022939000000001</v>
      </c>
      <c r="CP592">
        <v>-0.43475793000000001</v>
      </c>
      <c r="CQ592">
        <v>0.34422587999999998</v>
      </c>
      <c r="CR592">
        <v>-0.48495226000000002</v>
      </c>
      <c r="CS592">
        <v>0.18250256000000001</v>
      </c>
      <c r="CT592">
        <v>-0.16623276000000001</v>
      </c>
      <c r="CU592">
        <v>-9.4743999999999995E-2</v>
      </c>
      <c r="CV592">
        <v>-1.1689752</v>
      </c>
      <c r="CW592">
        <v>-0.52188942000000005</v>
      </c>
      <c r="CX592">
        <v>0.65815442999999996</v>
      </c>
      <c r="CY592">
        <v>9.3649330000000003E-2</v>
      </c>
      <c r="CZ592">
        <v>-0.16819777</v>
      </c>
      <c r="DA592">
        <v>-0.25450494000000001</v>
      </c>
      <c r="DB592">
        <v>0.25513289</v>
      </c>
      <c r="DC592">
        <v>2.5920289999999999E-2</v>
      </c>
      <c r="DD592">
        <v>-2.5292350000000002E-2</v>
      </c>
      <c r="DE592">
        <v>0.26950531</v>
      </c>
      <c r="DF592">
        <v>-0.26887736000000001</v>
      </c>
      <c r="DG592">
        <v>0.1029841</v>
      </c>
      <c r="DH592">
        <v>-0.10235616</v>
      </c>
      <c r="DI592">
        <v>-0.19042195000000001</v>
      </c>
      <c r="DJ592">
        <v>7.7531719999999998E-2</v>
      </c>
      <c r="DK592">
        <v>-0.19522661999999999</v>
      </c>
      <c r="DL592">
        <v>-0.13095082</v>
      </c>
      <c r="DM592">
        <v>-6.0513240000000003E-2</v>
      </c>
      <c r="DN592">
        <v>0.50020885000000004</v>
      </c>
      <c r="DO592">
        <v>0.35778246000000002</v>
      </c>
      <c r="DP592">
        <v>-0.64273818000000005</v>
      </c>
      <c r="DQ592">
        <v>0.94671483000000001</v>
      </c>
      <c r="DR592">
        <v>-0.66113116000000005</v>
      </c>
      <c r="DS592">
        <v>7.7932630000000003E-2</v>
      </c>
      <c r="DT592">
        <v>-0.79014932000000004</v>
      </c>
      <c r="DU592">
        <v>1.3610861400000001</v>
      </c>
      <c r="DV592" s="10">
        <v>-0.64824150000000003</v>
      </c>
      <c r="DW592" s="8" t="s">
        <v>3148</v>
      </c>
      <c r="DX592" t="s">
        <v>3149</v>
      </c>
      <c r="DY592" s="10" t="s">
        <v>906</v>
      </c>
      <c r="DZ592" s="20">
        <v>37495</v>
      </c>
      <c r="EA592" s="21">
        <v>38588</v>
      </c>
      <c r="EB592" t="s">
        <v>3150</v>
      </c>
      <c r="EC592" s="22">
        <v>43829</v>
      </c>
      <c r="ED592" t="b">
        <f t="shared" si="28"/>
        <v>0</v>
      </c>
    </row>
    <row r="593" spans="1:134" x14ac:dyDescent="0.2">
      <c r="A593" s="8" t="s">
        <v>3151</v>
      </c>
      <c r="B593" s="8" t="s">
        <v>127</v>
      </c>
      <c r="C593" s="8" t="s">
        <v>181</v>
      </c>
      <c r="D593" s="2" t="s">
        <v>3152</v>
      </c>
      <c r="E593" s="4">
        <v>0.48960723664206202</v>
      </c>
      <c r="F593" s="28" t="b">
        <v>0</v>
      </c>
      <c r="G593" s="29">
        <f t="shared" si="29"/>
        <v>0.24129352718397062</v>
      </c>
      <c r="H593" s="5" t="b">
        <f t="shared" si="27"/>
        <v>0</v>
      </c>
      <c r="I593" s="8">
        <v>42</v>
      </c>
      <c r="J593">
        <v>1</v>
      </c>
      <c r="K593">
        <v>26</v>
      </c>
      <c r="L593">
        <v>2266</v>
      </c>
      <c r="M593">
        <v>6</v>
      </c>
      <c r="N593">
        <v>3</v>
      </c>
      <c r="O593">
        <v>79.803618321031394</v>
      </c>
      <c r="P593">
        <v>2</v>
      </c>
      <c r="Q593">
        <v>3</v>
      </c>
      <c r="R593">
        <v>1</v>
      </c>
      <c r="S593" s="10">
        <v>77.900000000000006</v>
      </c>
      <c r="T593" s="8">
        <v>-1.0558650859609</v>
      </c>
      <c r="U593">
        <v>7.5957643648752104E-3</v>
      </c>
      <c r="V593">
        <v>-0.126943712525036</v>
      </c>
      <c r="W593">
        <v>0.89494161783984705</v>
      </c>
      <c r="X593">
        <v>0.34522335867264098</v>
      </c>
      <c r="Y593">
        <v>-1.13192030619081E-2</v>
      </c>
      <c r="Z593">
        <v>1.00925323988092</v>
      </c>
      <c r="AA593">
        <v>-0.70092886045385905</v>
      </c>
      <c r="AB593">
        <v>-4.5418899975194001E-2</v>
      </c>
      <c r="AC593">
        <v>-1.38724643350897</v>
      </c>
      <c r="AD593" s="10">
        <v>0.69100535720164602</v>
      </c>
      <c r="AE593" s="8">
        <v>0</v>
      </c>
      <c r="AF593">
        <v>0</v>
      </c>
      <c r="AG593">
        <v>0</v>
      </c>
      <c r="AH593">
        <v>0</v>
      </c>
      <c r="AI593">
        <v>0</v>
      </c>
      <c r="AJ593">
        <v>1</v>
      </c>
      <c r="AK593">
        <v>0</v>
      </c>
      <c r="AL593">
        <v>0</v>
      </c>
      <c r="AM593">
        <v>0</v>
      </c>
      <c r="AN593">
        <v>0</v>
      </c>
      <c r="AO593">
        <v>0</v>
      </c>
      <c r="AP593">
        <v>0</v>
      </c>
      <c r="AQ593">
        <v>0</v>
      </c>
      <c r="AR593">
        <v>0</v>
      </c>
      <c r="AS593">
        <v>0</v>
      </c>
      <c r="AT593">
        <v>0</v>
      </c>
      <c r="AU593">
        <v>0</v>
      </c>
      <c r="AV593">
        <v>0</v>
      </c>
      <c r="AW593">
        <v>0</v>
      </c>
      <c r="AX593">
        <v>0</v>
      </c>
      <c r="AY593">
        <v>1</v>
      </c>
      <c r="AZ593">
        <v>0</v>
      </c>
      <c r="BA593">
        <v>1</v>
      </c>
      <c r="BB593">
        <v>0</v>
      </c>
      <c r="BC593">
        <v>1</v>
      </c>
      <c r="BD593">
        <v>0</v>
      </c>
      <c r="BE593">
        <v>1</v>
      </c>
      <c r="BF593">
        <v>0</v>
      </c>
      <c r="BG593">
        <v>1</v>
      </c>
      <c r="BH593">
        <v>0</v>
      </c>
      <c r="BI593">
        <v>0</v>
      </c>
      <c r="BJ593">
        <v>0</v>
      </c>
      <c r="BK593">
        <v>0</v>
      </c>
      <c r="BL593">
        <v>0</v>
      </c>
      <c r="BM593">
        <v>0</v>
      </c>
      <c r="BN593">
        <v>1</v>
      </c>
      <c r="BO593">
        <v>0</v>
      </c>
      <c r="BP593">
        <v>0</v>
      </c>
      <c r="BQ593">
        <v>0</v>
      </c>
      <c r="BR593">
        <v>0</v>
      </c>
      <c r="BS593">
        <v>1</v>
      </c>
      <c r="BT593" s="10">
        <v>0</v>
      </c>
      <c r="BU593">
        <v>-4.2648743800000002</v>
      </c>
      <c r="BV593">
        <v>0.17994256</v>
      </c>
      <c r="BW593">
        <v>2.5512239999999999E-2</v>
      </c>
      <c r="BX593">
        <v>1.7140852600000001</v>
      </c>
      <c r="BY593">
        <v>1.2451467300000001</v>
      </c>
      <c r="BZ593">
        <v>4.38303536</v>
      </c>
      <c r="CA593">
        <v>1.0542348399999999</v>
      </c>
      <c r="CB593">
        <v>2.36271349</v>
      </c>
      <c r="CC593">
        <v>0</v>
      </c>
      <c r="CD593">
        <v>1.26633956</v>
      </c>
      <c r="CE593">
        <v>1.2966537600000001</v>
      </c>
      <c r="CF593">
        <v>-0.34830556000000001</v>
      </c>
      <c r="CG593">
        <v>0.60595251999999999</v>
      </c>
      <c r="CH593">
        <v>-0.27080598</v>
      </c>
      <c r="CI593">
        <v>0.69837139000000004</v>
      </c>
      <c r="CJ593">
        <v>2.3914729999999999E-2</v>
      </c>
      <c r="CK593">
        <v>-0.35324707</v>
      </c>
      <c r="CL593">
        <v>-4.8291489999999999E-2</v>
      </c>
      <c r="CM593">
        <v>0.58076517999999999</v>
      </c>
      <c r="CN593">
        <v>0.72541518999999999</v>
      </c>
      <c r="CO593">
        <v>-0.20022939000000001</v>
      </c>
      <c r="CP593">
        <v>-0.43475793000000001</v>
      </c>
      <c r="CQ593">
        <v>0.34422587999999998</v>
      </c>
      <c r="CR593">
        <v>-0.48495226000000002</v>
      </c>
      <c r="CS593">
        <v>0.18250256000000001</v>
      </c>
      <c r="CT593">
        <v>-0.16623276000000001</v>
      </c>
      <c r="CU593">
        <v>-9.4743999999999995E-2</v>
      </c>
      <c r="CV593">
        <v>-1.1689752</v>
      </c>
      <c r="CW593">
        <v>-0.52188942000000005</v>
      </c>
      <c r="CX593">
        <v>0.65815442999999996</v>
      </c>
      <c r="CY593">
        <v>9.3649330000000003E-2</v>
      </c>
      <c r="CZ593">
        <v>-0.16819777</v>
      </c>
      <c r="DA593">
        <v>-0.25450494000000001</v>
      </c>
      <c r="DB593">
        <v>0.25513289</v>
      </c>
      <c r="DC593">
        <v>2.5920289999999999E-2</v>
      </c>
      <c r="DD593">
        <v>-2.5292350000000002E-2</v>
      </c>
      <c r="DE593">
        <v>0.26950531</v>
      </c>
      <c r="DF593">
        <v>-0.26887736000000001</v>
      </c>
      <c r="DG593">
        <v>0.1029841</v>
      </c>
      <c r="DH593">
        <v>-0.10235616</v>
      </c>
      <c r="DI593">
        <v>-0.19042195000000001</v>
      </c>
      <c r="DJ593">
        <v>7.7531719999999998E-2</v>
      </c>
      <c r="DK593">
        <v>-0.19522661999999999</v>
      </c>
      <c r="DL593">
        <v>-0.13095082</v>
      </c>
      <c r="DM593">
        <v>-6.0513240000000003E-2</v>
      </c>
      <c r="DN593">
        <v>0.50020885000000004</v>
      </c>
      <c r="DO593">
        <v>0.35778246000000002</v>
      </c>
      <c r="DP593">
        <v>-0.64273818000000005</v>
      </c>
      <c r="DQ593">
        <v>0.94671483000000001</v>
      </c>
      <c r="DR593">
        <v>-0.66113116000000005</v>
      </c>
      <c r="DS593">
        <v>7.7932630000000003E-2</v>
      </c>
      <c r="DT593">
        <v>-0.79014932000000004</v>
      </c>
      <c r="DU593">
        <v>1.3610861400000001</v>
      </c>
      <c r="DV593" s="10">
        <v>-0.64824150000000003</v>
      </c>
      <c r="DW593" s="8" t="s">
        <v>3153</v>
      </c>
      <c r="DX593" t="s">
        <v>3154</v>
      </c>
      <c r="DY593" s="10" t="s">
        <v>963</v>
      </c>
      <c r="DZ593" s="20">
        <v>36761</v>
      </c>
      <c r="EA593" s="21">
        <v>37104</v>
      </c>
      <c r="EB593" t="s">
        <v>3155</v>
      </c>
      <c r="EC593" s="22">
        <v>44359</v>
      </c>
      <c r="ED593" t="b">
        <f t="shared" si="28"/>
        <v>1</v>
      </c>
    </row>
    <row r="594" spans="1:134" x14ac:dyDescent="0.2">
      <c r="A594" s="8" t="s">
        <v>3156</v>
      </c>
      <c r="B594" s="8" t="s">
        <v>168</v>
      </c>
      <c r="C594" s="8" t="s">
        <v>128</v>
      </c>
      <c r="D594" s="2" t="s">
        <v>3157</v>
      </c>
      <c r="E594" s="4">
        <v>0.44101617532947901</v>
      </c>
      <c r="F594" s="28" t="b">
        <v>0</v>
      </c>
      <c r="G594" s="29">
        <f t="shared" si="29"/>
        <v>0.31450320077779237</v>
      </c>
      <c r="H594" s="5" t="b">
        <f t="shared" si="27"/>
        <v>0</v>
      </c>
      <c r="I594" s="8">
        <v>60</v>
      </c>
      <c r="J594">
        <v>1</v>
      </c>
      <c r="K594">
        <v>26</v>
      </c>
      <c r="L594">
        <v>1733</v>
      </c>
      <c r="M594">
        <v>8</v>
      </c>
      <c r="N594">
        <v>5</v>
      </c>
      <c r="O594">
        <v>5.5080876647397199</v>
      </c>
      <c r="P594">
        <v>5</v>
      </c>
      <c r="Q594">
        <v>2</v>
      </c>
      <c r="R594">
        <v>5</v>
      </c>
      <c r="S594" s="10">
        <v>80.400000000000006</v>
      </c>
      <c r="T594" s="8">
        <v>0.63502206237506098</v>
      </c>
      <c r="U594">
        <v>7.5957643648752104E-3</v>
      </c>
      <c r="V594">
        <v>-0.126943712525036</v>
      </c>
      <c r="W594">
        <v>0.27359605442125101</v>
      </c>
      <c r="X594">
        <v>0.98157978018903103</v>
      </c>
      <c r="Y594">
        <v>1.38181348148064</v>
      </c>
      <c r="Z594">
        <v>-1.5473076387117899</v>
      </c>
      <c r="AA594">
        <v>1.4284752725705201</v>
      </c>
      <c r="AB594">
        <v>-0.772121299578298</v>
      </c>
      <c r="AC594">
        <v>1.42236659638262</v>
      </c>
      <c r="AD594" s="10">
        <v>1.23043186555578</v>
      </c>
      <c r="AE594" s="8">
        <v>0</v>
      </c>
      <c r="AF594">
        <v>0</v>
      </c>
      <c r="AG594">
        <v>0</v>
      </c>
      <c r="AH594">
        <v>0</v>
      </c>
      <c r="AI594">
        <v>0</v>
      </c>
      <c r="AJ594">
        <v>0</v>
      </c>
      <c r="AK594">
        <v>0</v>
      </c>
      <c r="AL594">
        <v>0</v>
      </c>
      <c r="AM594">
        <v>0</v>
      </c>
      <c r="AN594">
        <v>0</v>
      </c>
      <c r="AO594">
        <v>0</v>
      </c>
      <c r="AP594">
        <v>0</v>
      </c>
      <c r="AQ594">
        <v>0</v>
      </c>
      <c r="AR594">
        <v>0</v>
      </c>
      <c r="AS594">
        <v>1</v>
      </c>
      <c r="AT594">
        <v>0</v>
      </c>
      <c r="AU594">
        <v>0</v>
      </c>
      <c r="AV594">
        <v>0</v>
      </c>
      <c r="AW594">
        <v>0</v>
      </c>
      <c r="AX594">
        <v>0</v>
      </c>
      <c r="AY594">
        <v>1</v>
      </c>
      <c r="AZ594">
        <v>0</v>
      </c>
      <c r="BA594">
        <v>1</v>
      </c>
      <c r="BB594">
        <v>0</v>
      </c>
      <c r="BC594">
        <v>1</v>
      </c>
      <c r="BD594">
        <v>0</v>
      </c>
      <c r="BE594">
        <v>1</v>
      </c>
      <c r="BF594">
        <v>0</v>
      </c>
      <c r="BG594">
        <v>0</v>
      </c>
      <c r="BH594">
        <v>0</v>
      </c>
      <c r="BI594">
        <v>0</v>
      </c>
      <c r="BJ594">
        <v>0</v>
      </c>
      <c r="BK594">
        <v>1</v>
      </c>
      <c r="BL594">
        <v>0</v>
      </c>
      <c r="BM594">
        <v>0</v>
      </c>
      <c r="BN594">
        <v>1</v>
      </c>
      <c r="BO594">
        <v>0</v>
      </c>
      <c r="BP594">
        <v>0</v>
      </c>
      <c r="BQ594">
        <v>0</v>
      </c>
      <c r="BR594">
        <v>0</v>
      </c>
      <c r="BS594">
        <v>1</v>
      </c>
      <c r="BT594" s="10">
        <v>0</v>
      </c>
      <c r="BU594">
        <v>-4.2648743800000002</v>
      </c>
      <c r="BV594">
        <v>0.17994256</v>
      </c>
      <c r="BW594">
        <v>2.5512239999999999E-2</v>
      </c>
      <c r="BX594">
        <v>1.7140852600000001</v>
      </c>
      <c r="BY594">
        <v>1.2451467300000001</v>
      </c>
      <c r="BZ594">
        <v>4.38303536</v>
      </c>
      <c r="CA594">
        <v>1.0542348399999999</v>
      </c>
      <c r="CB594">
        <v>2.36271349</v>
      </c>
      <c r="CC594">
        <v>0</v>
      </c>
      <c r="CD594">
        <v>1.26633956</v>
      </c>
      <c r="CE594">
        <v>1.2966537600000001</v>
      </c>
      <c r="CF594">
        <v>-0.34830556000000001</v>
      </c>
      <c r="CG594">
        <v>0.60595251999999999</v>
      </c>
      <c r="CH594">
        <v>-0.27080598</v>
      </c>
      <c r="CI594">
        <v>0.69837139000000004</v>
      </c>
      <c r="CJ594">
        <v>2.3914729999999999E-2</v>
      </c>
      <c r="CK594">
        <v>-0.35324707</v>
      </c>
      <c r="CL594">
        <v>-4.8291489999999999E-2</v>
      </c>
      <c r="CM594">
        <v>0.58076517999999999</v>
      </c>
      <c r="CN594">
        <v>0.72541518999999999</v>
      </c>
      <c r="CO594">
        <v>-0.20022939000000001</v>
      </c>
      <c r="CP594">
        <v>-0.43475793000000001</v>
      </c>
      <c r="CQ594">
        <v>0.34422587999999998</v>
      </c>
      <c r="CR594">
        <v>-0.48495226000000002</v>
      </c>
      <c r="CS594">
        <v>0.18250256000000001</v>
      </c>
      <c r="CT594">
        <v>-0.16623276000000001</v>
      </c>
      <c r="CU594">
        <v>-9.4743999999999995E-2</v>
      </c>
      <c r="CV594">
        <v>-1.1689752</v>
      </c>
      <c r="CW594">
        <v>-0.52188942000000005</v>
      </c>
      <c r="CX594">
        <v>0.65815442999999996</v>
      </c>
      <c r="CY594">
        <v>9.3649330000000003E-2</v>
      </c>
      <c r="CZ594">
        <v>-0.16819777</v>
      </c>
      <c r="DA594">
        <v>-0.25450494000000001</v>
      </c>
      <c r="DB594">
        <v>0.25513289</v>
      </c>
      <c r="DC594">
        <v>2.5920289999999999E-2</v>
      </c>
      <c r="DD594">
        <v>-2.5292350000000002E-2</v>
      </c>
      <c r="DE594">
        <v>0.26950531</v>
      </c>
      <c r="DF594">
        <v>-0.26887736000000001</v>
      </c>
      <c r="DG594">
        <v>0.1029841</v>
      </c>
      <c r="DH594">
        <v>-0.10235616</v>
      </c>
      <c r="DI594">
        <v>-0.19042195000000001</v>
      </c>
      <c r="DJ594">
        <v>7.7531719999999998E-2</v>
      </c>
      <c r="DK594">
        <v>-0.19522661999999999</v>
      </c>
      <c r="DL594">
        <v>-0.13095082</v>
      </c>
      <c r="DM594">
        <v>-6.0513240000000003E-2</v>
      </c>
      <c r="DN594">
        <v>0.50020885000000004</v>
      </c>
      <c r="DO594">
        <v>0.35778246000000002</v>
      </c>
      <c r="DP594">
        <v>-0.64273818000000005</v>
      </c>
      <c r="DQ594">
        <v>0.94671483000000001</v>
      </c>
      <c r="DR594">
        <v>-0.66113116000000005</v>
      </c>
      <c r="DS594">
        <v>7.7932630000000003E-2</v>
      </c>
      <c r="DT594">
        <v>-0.79014932000000004</v>
      </c>
      <c r="DU594">
        <v>1.3610861400000001</v>
      </c>
      <c r="DV594" s="10">
        <v>-0.64824150000000003</v>
      </c>
      <c r="DW594" s="8" t="s">
        <v>3158</v>
      </c>
      <c r="DX594" t="s">
        <v>3159</v>
      </c>
      <c r="DY594" s="10" t="s">
        <v>806</v>
      </c>
      <c r="DZ594" s="20">
        <v>36197</v>
      </c>
      <c r="EA594" s="21">
        <v>36309</v>
      </c>
      <c r="EB594" t="s">
        <v>3160</v>
      </c>
      <c r="EC594" s="22">
        <v>45156</v>
      </c>
      <c r="ED594" t="b">
        <f t="shared" si="28"/>
        <v>1</v>
      </c>
    </row>
    <row r="595" spans="1:134" x14ac:dyDescent="0.2">
      <c r="A595" s="8" t="s">
        <v>3161</v>
      </c>
      <c r="B595" s="8" t="s">
        <v>119</v>
      </c>
      <c r="C595" s="8" t="s">
        <v>128</v>
      </c>
      <c r="D595" s="2" t="s">
        <v>3162</v>
      </c>
      <c r="E595" s="4">
        <v>0.45650187266782899</v>
      </c>
      <c r="F595" s="28" t="b">
        <v>0</v>
      </c>
      <c r="G595" s="29">
        <f t="shared" si="29"/>
        <v>0.63379313716963792</v>
      </c>
      <c r="H595" s="5" t="b">
        <f t="shared" si="27"/>
        <v>1</v>
      </c>
      <c r="I595" s="8">
        <v>56</v>
      </c>
      <c r="J595">
        <v>1</v>
      </c>
      <c r="K595">
        <v>38</v>
      </c>
      <c r="L595">
        <v>725</v>
      </c>
      <c r="M595">
        <v>7</v>
      </c>
      <c r="N595">
        <v>3</v>
      </c>
      <c r="O595">
        <v>68.875936333914893</v>
      </c>
      <c r="P595">
        <v>1</v>
      </c>
      <c r="Q595">
        <v>3</v>
      </c>
      <c r="R595">
        <v>2</v>
      </c>
      <c r="S595" s="10">
        <v>66.8</v>
      </c>
      <c r="T595" s="8">
        <v>0.25926936274484702</v>
      </c>
      <c r="U595">
        <v>7.5957643648752104E-3</v>
      </c>
      <c r="V595">
        <v>1.4235138450326601</v>
      </c>
      <c r="W595">
        <v>-0.90148148390134497</v>
      </c>
      <c r="X595">
        <v>0.66340156943083595</v>
      </c>
      <c r="Y595">
        <v>-1.13192030619081E-2</v>
      </c>
      <c r="Z595">
        <v>0.63322410306503096</v>
      </c>
      <c r="AA595">
        <v>-1.4107302381286499</v>
      </c>
      <c r="AB595">
        <v>-4.5418899975194001E-2</v>
      </c>
      <c r="AC595">
        <v>-0.68484317603607703</v>
      </c>
      <c r="AD595" s="10">
        <v>-1.70404833989071</v>
      </c>
      <c r="AE595" s="8">
        <v>0</v>
      </c>
      <c r="AF595">
        <v>0</v>
      </c>
      <c r="AG595">
        <v>0</v>
      </c>
      <c r="AH595">
        <v>0</v>
      </c>
      <c r="AI595">
        <v>0</v>
      </c>
      <c r="AJ595">
        <v>0</v>
      </c>
      <c r="AK595">
        <v>0</v>
      </c>
      <c r="AL595">
        <v>0</v>
      </c>
      <c r="AM595">
        <v>0</v>
      </c>
      <c r="AN595">
        <v>0</v>
      </c>
      <c r="AO595">
        <v>0</v>
      </c>
      <c r="AP595">
        <v>0</v>
      </c>
      <c r="AQ595">
        <v>0</v>
      </c>
      <c r="AR595">
        <v>0</v>
      </c>
      <c r="AS595">
        <v>0</v>
      </c>
      <c r="AT595">
        <v>0</v>
      </c>
      <c r="AU595">
        <v>1</v>
      </c>
      <c r="AV595">
        <v>0</v>
      </c>
      <c r="AW595">
        <v>0</v>
      </c>
      <c r="AX595">
        <v>0</v>
      </c>
      <c r="AY595">
        <v>1</v>
      </c>
      <c r="AZ595">
        <v>0</v>
      </c>
      <c r="BA595">
        <v>1</v>
      </c>
      <c r="BB595">
        <v>0</v>
      </c>
      <c r="BC595">
        <v>1</v>
      </c>
      <c r="BD595">
        <v>0</v>
      </c>
      <c r="BE595">
        <v>1</v>
      </c>
      <c r="BF595">
        <v>0</v>
      </c>
      <c r="BG595">
        <v>0</v>
      </c>
      <c r="BH595">
        <v>1</v>
      </c>
      <c r="BI595">
        <v>0</v>
      </c>
      <c r="BJ595">
        <v>0</v>
      </c>
      <c r="BK595">
        <v>0</v>
      </c>
      <c r="BL595">
        <v>0</v>
      </c>
      <c r="BM595">
        <v>1</v>
      </c>
      <c r="BN595">
        <v>0</v>
      </c>
      <c r="BO595">
        <v>0</v>
      </c>
      <c r="BP595">
        <v>0</v>
      </c>
      <c r="BQ595">
        <v>0</v>
      </c>
      <c r="BR595">
        <v>0</v>
      </c>
      <c r="BS595">
        <v>0</v>
      </c>
      <c r="BT595" s="10">
        <v>1</v>
      </c>
      <c r="BU595">
        <v>-4.2648743800000002</v>
      </c>
      <c r="BV595">
        <v>0.17994256</v>
      </c>
      <c r="BW595">
        <v>2.5512239999999999E-2</v>
      </c>
      <c r="BX595">
        <v>1.7140852600000001</v>
      </c>
      <c r="BY595">
        <v>1.2451467300000001</v>
      </c>
      <c r="BZ595">
        <v>4.38303536</v>
      </c>
      <c r="CA595">
        <v>1.0542348399999999</v>
      </c>
      <c r="CB595">
        <v>2.36271349</v>
      </c>
      <c r="CC595">
        <v>0</v>
      </c>
      <c r="CD595">
        <v>1.26633956</v>
      </c>
      <c r="CE595">
        <v>1.2966537600000001</v>
      </c>
      <c r="CF595">
        <v>-0.34830556000000001</v>
      </c>
      <c r="CG595">
        <v>0.60595251999999999</v>
      </c>
      <c r="CH595">
        <v>-0.27080598</v>
      </c>
      <c r="CI595">
        <v>0.69837139000000004</v>
      </c>
      <c r="CJ595">
        <v>2.3914729999999999E-2</v>
      </c>
      <c r="CK595">
        <v>-0.35324707</v>
      </c>
      <c r="CL595">
        <v>-4.8291489999999999E-2</v>
      </c>
      <c r="CM595">
        <v>0.58076517999999999</v>
      </c>
      <c r="CN595">
        <v>0.72541518999999999</v>
      </c>
      <c r="CO595">
        <v>-0.20022939000000001</v>
      </c>
      <c r="CP595">
        <v>-0.43475793000000001</v>
      </c>
      <c r="CQ595">
        <v>0.34422587999999998</v>
      </c>
      <c r="CR595">
        <v>-0.48495226000000002</v>
      </c>
      <c r="CS595">
        <v>0.18250256000000001</v>
      </c>
      <c r="CT595">
        <v>-0.16623276000000001</v>
      </c>
      <c r="CU595">
        <v>-9.4743999999999995E-2</v>
      </c>
      <c r="CV595">
        <v>-1.1689752</v>
      </c>
      <c r="CW595">
        <v>-0.52188942000000005</v>
      </c>
      <c r="CX595">
        <v>0.65815442999999996</v>
      </c>
      <c r="CY595">
        <v>9.3649330000000003E-2</v>
      </c>
      <c r="CZ595">
        <v>-0.16819777</v>
      </c>
      <c r="DA595">
        <v>-0.25450494000000001</v>
      </c>
      <c r="DB595">
        <v>0.25513289</v>
      </c>
      <c r="DC595">
        <v>2.5920289999999999E-2</v>
      </c>
      <c r="DD595">
        <v>-2.5292350000000002E-2</v>
      </c>
      <c r="DE595">
        <v>0.26950531</v>
      </c>
      <c r="DF595">
        <v>-0.26887736000000001</v>
      </c>
      <c r="DG595">
        <v>0.1029841</v>
      </c>
      <c r="DH595">
        <v>-0.10235616</v>
      </c>
      <c r="DI595">
        <v>-0.19042195000000001</v>
      </c>
      <c r="DJ595">
        <v>7.7531719999999998E-2</v>
      </c>
      <c r="DK595">
        <v>-0.19522661999999999</v>
      </c>
      <c r="DL595">
        <v>-0.13095082</v>
      </c>
      <c r="DM595">
        <v>-6.0513240000000003E-2</v>
      </c>
      <c r="DN595">
        <v>0.50020885000000004</v>
      </c>
      <c r="DO595">
        <v>0.35778246000000002</v>
      </c>
      <c r="DP595">
        <v>-0.64273818000000005</v>
      </c>
      <c r="DQ595">
        <v>0.94671483000000001</v>
      </c>
      <c r="DR595">
        <v>-0.66113116000000005</v>
      </c>
      <c r="DS595">
        <v>7.7932630000000003E-2</v>
      </c>
      <c r="DT595">
        <v>-0.79014932000000004</v>
      </c>
      <c r="DU595">
        <v>1.3610861400000001</v>
      </c>
      <c r="DV595" s="10">
        <v>-0.64824150000000003</v>
      </c>
      <c r="DW595" s="8" t="s">
        <v>3163</v>
      </c>
      <c r="DX595" t="s">
        <v>3164</v>
      </c>
      <c r="DY595" s="10" t="s">
        <v>963</v>
      </c>
      <c r="DZ595" s="20">
        <v>36984</v>
      </c>
      <c r="EA595" s="21">
        <v>37028</v>
      </c>
      <c r="EB595" t="s">
        <v>3165</v>
      </c>
      <c r="EC595" s="22">
        <v>44902</v>
      </c>
      <c r="ED595" t="b">
        <f t="shared" si="28"/>
        <v>0</v>
      </c>
    </row>
    <row r="596" spans="1:134" x14ac:dyDescent="0.2">
      <c r="A596" s="8" t="s">
        <v>3166</v>
      </c>
      <c r="B596" s="8" t="s">
        <v>119</v>
      </c>
      <c r="C596" s="8" t="s">
        <v>181</v>
      </c>
      <c r="D596" s="2" t="s">
        <v>3167</v>
      </c>
      <c r="E596" s="4">
        <v>0.58853380150823698</v>
      </c>
      <c r="F596" s="28" t="b">
        <v>0</v>
      </c>
      <c r="G596" s="29">
        <f t="shared" si="29"/>
        <v>0.99631112062516358</v>
      </c>
      <c r="H596" s="5" t="b">
        <f t="shared" si="27"/>
        <v>1</v>
      </c>
      <c r="I596" s="8">
        <v>69</v>
      </c>
      <c r="J596">
        <v>3</v>
      </c>
      <c r="K596">
        <v>38</v>
      </c>
      <c r="L596">
        <v>1160</v>
      </c>
      <c r="M596">
        <v>8</v>
      </c>
      <c r="N596">
        <v>4</v>
      </c>
      <c r="O596">
        <v>90.933567420785494</v>
      </c>
      <c r="P596">
        <v>2</v>
      </c>
      <c r="Q596">
        <v>3</v>
      </c>
      <c r="R596">
        <v>3</v>
      </c>
      <c r="S596" s="10">
        <v>83.7</v>
      </c>
      <c r="T596" s="8">
        <v>1.48046563654304</v>
      </c>
      <c r="U596">
        <v>2.03313292833161</v>
      </c>
      <c r="V596">
        <v>1.4235138450326601</v>
      </c>
      <c r="W596">
        <v>-0.394379570041891</v>
      </c>
      <c r="X596">
        <v>0.98157978018903103</v>
      </c>
      <c r="Y596">
        <v>0.68524713920936597</v>
      </c>
      <c r="Z596">
        <v>1.3922425287090301</v>
      </c>
      <c r="AA596">
        <v>-0.70092886045385905</v>
      </c>
      <c r="AB596">
        <v>-4.5418899975194001E-2</v>
      </c>
      <c r="AC596">
        <v>1.7560081436822399E-2</v>
      </c>
      <c r="AD596" s="10">
        <v>1.9424748565832299</v>
      </c>
      <c r="AE596" s="8">
        <v>0</v>
      </c>
      <c r="AF596">
        <v>0</v>
      </c>
      <c r="AG596">
        <v>0</v>
      </c>
      <c r="AH596">
        <v>0</v>
      </c>
      <c r="AI596">
        <v>0</v>
      </c>
      <c r="AJ596">
        <v>1</v>
      </c>
      <c r="AK596">
        <v>0</v>
      </c>
      <c r="AL596">
        <v>0</v>
      </c>
      <c r="AM596">
        <v>0</v>
      </c>
      <c r="AN596">
        <v>0</v>
      </c>
      <c r="AO596">
        <v>0</v>
      </c>
      <c r="AP596">
        <v>0</v>
      </c>
      <c r="AQ596">
        <v>0</v>
      </c>
      <c r="AR596">
        <v>0</v>
      </c>
      <c r="AS596">
        <v>0</v>
      </c>
      <c r="AT596">
        <v>0</v>
      </c>
      <c r="AU596">
        <v>0</v>
      </c>
      <c r="AV596">
        <v>0</v>
      </c>
      <c r="AW596">
        <v>0</v>
      </c>
      <c r="AX596">
        <v>0</v>
      </c>
      <c r="AY596">
        <v>1</v>
      </c>
      <c r="AZ596">
        <v>0</v>
      </c>
      <c r="BA596">
        <v>1</v>
      </c>
      <c r="BB596">
        <v>0</v>
      </c>
      <c r="BC596">
        <v>1</v>
      </c>
      <c r="BD596">
        <v>0</v>
      </c>
      <c r="BE596">
        <v>0</v>
      </c>
      <c r="BF596">
        <v>1</v>
      </c>
      <c r="BG596">
        <v>0</v>
      </c>
      <c r="BH596">
        <v>0</v>
      </c>
      <c r="BI596">
        <v>1</v>
      </c>
      <c r="BJ596">
        <v>0</v>
      </c>
      <c r="BK596">
        <v>0</v>
      </c>
      <c r="BL596">
        <v>0</v>
      </c>
      <c r="BM596">
        <v>0</v>
      </c>
      <c r="BN596">
        <v>0</v>
      </c>
      <c r="BO596">
        <v>1</v>
      </c>
      <c r="BP596">
        <v>0</v>
      </c>
      <c r="BQ596">
        <v>0</v>
      </c>
      <c r="BR596">
        <v>0</v>
      </c>
      <c r="BS596">
        <v>0</v>
      </c>
      <c r="BT596" s="10">
        <v>1</v>
      </c>
      <c r="BU596">
        <v>-4.2648743800000002</v>
      </c>
      <c r="BV596">
        <v>0.17994256</v>
      </c>
      <c r="BW596">
        <v>2.5512239999999999E-2</v>
      </c>
      <c r="BX596">
        <v>1.7140852600000001</v>
      </c>
      <c r="BY596">
        <v>1.2451467300000001</v>
      </c>
      <c r="BZ596">
        <v>4.38303536</v>
      </c>
      <c r="CA596">
        <v>1.0542348399999999</v>
      </c>
      <c r="CB596">
        <v>2.36271349</v>
      </c>
      <c r="CC596">
        <v>0</v>
      </c>
      <c r="CD596">
        <v>1.26633956</v>
      </c>
      <c r="CE596">
        <v>1.2966537600000001</v>
      </c>
      <c r="CF596">
        <v>-0.34830556000000001</v>
      </c>
      <c r="CG596">
        <v>0.60595251999999999</v>
      </c>
      <c r="CH596">
        <v>-0.27080598</v>
      </c>
      <c r="CI596">
        <v>0.69837139000000004</v>
      </c>
      <c r="CJ596">
        <v>2.3914729999999999E-2</v>
      </c>
      <c r="CK596">
        <v>-0.35324707</v>
      </c>
      <c r="CL596">
        <v>-4.8291489999999999E-2</v>
      </c>
      <c r="CM596">
        <v>0.58076517999999999</v>
      </c>
      <c r="CN596">
        <v>0.72541518999999999</v>
      </c>
      <c r="CO596">
        <v>-0.20022939000000001</v>
      </c>
      <c r="CP596">
        <v>-0.43475793000000001</v>
      </c>
      <c r="CQ596">
        <v>0.34422587999999998</v>
      </c>
      <c r="CR596">
        <v>-0.48495226000000002</v>
      </c>
      <c r="CS596">
        <v>0.18250256000000001</v>
      </c>
      <c r="CT596">
        <v>-0.16623276000000001</v>
      </c>
      <c r="CU596">
        <v>-9.4743999999999995E-2</v>
      </c>
      <c r="CV596">
        <v>-1.1689752</v>
      </c>
      <c r="CW596">
        <v>-0.52188942000000005</v>
      </c>
      <c r="CX596">
        <v>0.65815442999999996</v>
      </c>
      <c r="CY596">
        <v>9.3649330000000003E-2</v>
      </c>
      <c r="CZ596">
        <v>-0.16819777</v>
      </c>
      <c r="DA596">
        <v>-0.25450494000000001</v>
      </c>
      <c r="DB596">
        <v>0.25513289</v>
      </c>
      <c r="DC596">
        <v>2.5920289999999999E-2</v>
      </c>
      <c r="DD596">
        <v>-2.5292350000000002E-2</v>
      </c>
      <c r="DE596">
        <v>0.26950531</v>
      </c>
      <c r="DF596">
        <v>-0.26887736000000001</v>
      </c>
      <c r="DG596">
        <v>0.1029841</v>
      </c>
      <c r="DH596">
        <v>-0.10235616</v>
      </c>
      <c r="DI596">
        <v>-0.19042195000000001</v>
      </c>
      <c r="DJ596">
        <v>7.7531719999999998E-2</v>
      </c>
      <c r="DK596">
        <v>-0.19522661999999999</v>
      </c>
      <c r="DL596">
        <v>-0.13095082</v>
      </c>
      <c r="DM596">
        <v>-6.0513240000000003E-2</v>
      </c>
      <c r="DN596">
        <v>0.50020885000000004</v>
      </c>
      <c r="DO596">
        <v>0.35778246000000002</v>
      </c>
      <c r="DP596">
        <v>-0.64273818000000005</v>
      </c>
      <c r="DQ596">
        <v>0.94671483000000001</v>
      </c>
      <c r="DR596">
        <v>-0.66113116000000005</v>
      </c>
      <c r="DS596">
        <v>7.7932630000000003E-2</v>
      </c>
      <c r="DT596">
        <v>-0.79014932000000004</v>
      </c>
      <c r="DU596">
        <v>1.3610861400000001</v>
      </c>
      <c r="DV596" s="10">
        <v>-0.64824150000000003</v>
      </c>
      <c r="DW596" s="8" t="s">
        <v>3168</v>
      </c>
      <c r="DX596" t="s">
        <v>3169</v>
      </c>
      <c r="DY596" s="10" t="s">
        <v>832</v>
      </c>
      <c r="DZ596" s="20">
        <v>36913</v>
      </c>
      <c r="EA596" s="21">
        <v>37595</v>
      </c>
      <c r="EB596" t="s">
        <v>3170</v>
      </c>
      <c r="EC596" s="22">
        <v>44819</v>
      </c>
      <c r="ED596" t="b">
        <f t="shared" si="28"/>
        <v>0</v>
      </c>
    </row>
    <row r="597" spans="1:134" x14ac:dyDescent="0.2">
      <c r="A597" s="8" t="s">
        <v>3171</v>
      </c>
      <c r="B597" s="8" t="s">
        <v>127</v>
      </c>
      <c r="C597" s="8" t="s">
        <v>332</v>
      </c>
      <c r="D597" s="2" t="s">
        <v>3172</v>
      </c>
      <c r="E597" s="4">
        <v>0.41942797881310401</v>
      </c>
      <c r="F597" s="28" t="b">
        <v>0</v>
      </c>
      <c r="G597" s="29">
        <f t="shared" si="29"/>
        <v>2.1687405104842299E-4</v>
      </c>
      <c r="H597" s="5" t="b">
        <f t="shared" si="27"/>
        <v>0</v>
      </c>
      <c r="I597" s="8">
        <v>42</v>
      </c>
      <c r="J597">
        <v>0</v>
      </c>
      <c r="K597">
        <v>20</v>
      </c>
      <c r="L597">
        <v>713</v>
      </c>
      <c r="M597">
        <v>5</v>
      </c>
      <c r="N597">
        <v>3</v>
      </c>
      <c r="O597">
        <v>17.905656073218999</v>
      </c>
      <c r="P597">
        <v>3</v>
      </c>
      <c r="Q597">
        <v>3</v>
      </c>
      <c r="R597">
        <v>4</v>
      </c>
      <c r="S597" s="10">
        <v>69.400000000000006</v>
      </c>
      <c r="T597" s="8">
        <v>-1.0558650859609</v>
      </c>
      <c r="U597">
        <v>-1.00517281761849</v>
      </c>
      <c r="V597">
        <v>-0.90217249130388599</v>
      </c>
      <c r="W597">
        <v>-0.91547050221470905</v>
      </c>
      <c r="X597">
        <v>2.70451479144465E-2</v>
      </c>
      <c r="Y597">
        <v>-1.13192030619081E-2</v>
      </c>
      <c r="Z597">
        <v>-1.1206986879066001</v>
      </c>
      <c r="AA597">
        <v>8.8725172209350497E-3</v>
      </c>
      <c r="AB597">
        <v>-4.5418899975194001E-2</v>
      </c>
      <c r="AC597">
        <v>0.71996333890972197</v>
      </c>
      <c r="AD597" s="10">
        <v>-1.1430447712024101</v>
      </c>
      <c r="AE597" s="8">
        <v>0</v>
      </c>
      <c r="AF597">
        <v>0</v>
      </c>
      <c r="AG597">
        <v>0</v>
      </c>
      <c r="AH597">
        <v>0</v>
      </c>
      <c r="AI597">
        <v>0</v>
      </c>
      <c r="AJ597">
        <v>0</v>
      </c>
      <c r="AK597">
        <v>0</v>
      </c>
      <c r="AL597">
        <v>0</v>
      </c>
      <c r="AM597">
        <v>0</v>
      </c>
      <c r="AN597">
        <v>0</v>
      </c>
      <c r="AO597">
        <v>1</v>
      </c>
      <c r="AP597">
        <v>0</v>
      </c>
      <c r="AQ597">
        <v>0</v>
      </c>
      <c r="AR597">
        <v>0</v>
      </c>
      <c r="AS597">
        <v>0</v>
      </c>
      <c r="AT597">
        <v>0</v>
      </c>
      <c r="AU597">
        <v>0</v>
      </c>
      <c r="AV597">
        <v>0</v>
      </c>
      <c r="AW597">
        <v>0</v>
      </c>
      <c r="AX597">
        <v>0</v>
      </c>
      <c r="AY597">
        <v>1</v>
      </c>
      <c r="AZ597">
        <v>0</v>
      </c>
      <c r="BA597">
        <v>0</v>
      </c>
      <c r="BB597">
        <v>1</v>
      </c>
      <c r="BC597">
        <v>0</v>
      </c>
      <c r="BD597">
        <v>1</v>
      </c>
      <c r="BE597">
        <v>0</v>
      </c>
      <c r="BF597">
        <v>1</v>
      </c>
      <c r="BG597">
        <v>0</v>
      </c>
      <c r="BH597">
        <v>0</v>
      </c>
      <c r="BI597">
        <v>0</v>
      </c>
      <c r="BJ597">
        <v>1</v>
      </c>
      <c r="BK597">
        <v>0</v>
      </c>
      <c r="BL597">
        <v>0</v>
      </c>
      <c r="BM597">
        <v>1</v>
      </c>
      <c r="BN597">
        <v>0</v>
      </c>
      <c r="BO597">
        <v>0</v>
      </c>
      <c r="BP597">
        <v>0</v>
      </c>
      <c r="BQ597">
        <v>1</v>
      </c>
      <c r="BR597">
        <v>0</v>
      </c>
      <c r="BS597">
        <v>0</v>
      </c>
      <c r="BT597" s="10">
        <v>0</v>
      </c>
      <c r="BU597">
        <v>-4.2648743800000002</v>
      </c>
      <c r="BV597">
        <v>0.17994256</v>
      </c>
      <c r="BW597">
        <v>2.5512239999999999E-2</v>
      </c>
      <c r="BX597">
        <v>1.7140852600000001</v>
      </c>
      <c r="BY597">
        <v>1.2451467300000001</v>
      </c>
      <c r="BZ597">
        <v>4.38303536</v>
      </c>
      <c r="CA597">
        <v>1.0542348399999999</v>
      </c>
      <c r="CB597">
        <v>2.36271349</v>
      </c>
      <c r="CC597">
        <v>0</v>
      </c>
      <c r="CD597">
        <v>1.26633956</v>
      </c>
      <c r="CE597">
        <v>1.2966537600000001</v>
      </c>
      <c r="CF597">
        <v>-0.34830556000000001</v>
      </c>
      <c r="CG597">
        <v>0.60595251999999999</v>
      </c>
      <c r="CH597">
        <v>-0.27080598</v>
      </c>
      <c r="CI597">
        <v>0.69837139000000004</v>
      </c>
      <c r="CJ597">
        <v>2.3914729999999999E-2</v>
      </c>
      <c r="CK597">
        <v>-0.35324707</v>
      </c>
      <c r="CL597">
        <v>-4.8291489999999999E-2</v>
      </c>
      <c r="CM597">
        <v>0.58076517999999999</v>
      </c>
      <c r="CN597">
        <v>0.72541518999999999</v>
      </c>
      <c r="CO597">
        <v>-0.20022939000000001</v>
      </c>
      <c r="CP597">
        <v>-0.43475793000000001</v>
      </c>
      <c r="CQ597">
        <v>0.34422587999999998</v>
      </c>
      <c r="CR597">
        <v>-0.48495226000000002</v>
      </c>
      <c r="CS597">
        <v>0.18250256000000001</v>
      </c>
      <c r="CT597">
        <v>-0.16623276000000001</v>
      </c>
      <c r="CU597">
        <v>-9.4743999999999995E-2</v>
      </c>
      <c r="CV597">
        <v>-1.1689752</v>
      </c>
      <c r="CW597">
        <v>-0.52188942000000005</v>
      </c>
      <c r="CX597">
        <v>0.65815442999999996</v>
      </c>
      <c r="CY597">
        <v>9.3649330000000003E-2</v>
      </c>
      <c r="CZ597">
        <v>-0.16819777</v>
      </c>
      <c r="DA597">
        <v>-0.25450494000000001</v>
      </c>
      <c r="DB597">
        <v>0.25513289</v>
      </c>
      <c r="DC597">
        <v>2.5920289999999999E-2</v>
      </c>
      <c r="DD597">
        <v>-2.5292350000000002E-2</v>
      </c>
      <c r="DE597">
        <v>0.26950531</v>
      </c>
      <c r="DF597">
        <v>-0.26887736000000001</v>
      </c>
      <c r="DG597">
        <v>0.1029841</v>
      </c>
      <c r="DH597">
        <v>-0.10235616</v>
      </c>
      <c r="DI597">
        <v>-0.19042195000000001</v>
      </c>
      <c r="DJ597">
        <v>7.7531719999999998E-2</v>
      </c>
      <c r="DK597">
        <v>-0.19522661999999999</v>
      </c>
      <c r="DL597">
        <v>-0.13095082</v>
      </c>
      <c r="DM597">
        <v>-6.0513240000000003E-2</v>
      </c>
      <c r="DN597">
        <v>0.50020885000000004</v>
      </c>
      <c r="DO597">
        <v>0.35778246000000002</v>
      </c>
      <c r="DP597">
        <v>-0.64273818000000005</v>
      </c>
      <c r="DQ597">
        <v>0.94671483000000001</v>
      </c>
      <c r="DR597">
        <v>-0.66113116000000005</v>
      </c>
      <c r="DS597">
        <v>7.7932630000000003E-2</v>
      </c>
      <c r="DT597">
        <v>-0.79014932000000004</v>
      </c>
      <c r="DU597">
        <v>1.3610861400000001</v>
      </c>
      <c r="DV597" s="10">
        <v>-0.64824150000000003</v>
      </c>
      <c r="DW597" s="8" t="s">
        <v>3173</v>
      </c>
      <c r="DX597" t="s">
        <v>3174</v>
      </c>
      <c r="DY597" s="10" t="s">
        <v>1410</v>
      </c>
      <c r="DZ597" s="20">
        <v>36102</v>
      </c>
      <c r="EA597" s="21">
        <v>38996</v>
      </c>
      <c r="EB597" t="s">
        <v>3175</v>
      </c>
      <c r="EC597" s="22">
        <v>43974</v>
      </c>
      <c r="ED597" t="b">
        <f t="shared" si="28"/>
        <v>1</v>
      </c>
    </row>
    <row r="598" spans="1:134" x14ac:dyDescent="0.2">
      <c r="A598" s="8" t="s">
        <v>3176</v>
      </c>
      <c r="B598" s="8" t="s">
        <v>168</v>
      </c>
      <c r="C598" s="8" t="s">
        <v>209</v>
      </c>
      <c r="D598" s="2" t="s">
        <v>3177</v>
      </c>
      <c r="E598" s="4">
        <v>0.33442409576879301</v>
      </c>
      <c r="F598" s="28" t="b">
        <v>0</v>
      </c>
      <c r="G598" s="29">
        <f t="shared" si="29"/>
        <v>0.98047208291851329</v>
      </c>
      <c r="H598" s="5" t="b">
        <f t="shared" si="27"/>
        <v>1</v>
      </c>
      <c r="I598" s="8">
        <v>45</v>
      </c>
      <c r="J598">
        <v>2</v>
      </c>
      <c r="K598">
        <v>25</v>
      </c>
      <c r="L598">
        <v>2777</v>
      </c>
      <c r="M598">
        <v>10</v>
      </c>
      <c r="N598">
        <v>4</v>
      </c>
      <c r="O598">
        <v>38.045381217729897</v>
      </c>
      <c r="P598">
        <v>1</v>
      </c>
      <c r="Q598">
        <v>2</v>
      </c>
      <c r="R598">
        <v>3</v>
      </c>
      <c r="S598" s="10">
        <v>76.099999999999994</v>
      </c>
      <c r="T598" s="8">
        <v>-0.77405056123824101</v>
      </c>
      <c r="U598">
        <v>1.0203643463482399</v>
      </c>
      <c r="V598">
        <v>-0.25614850898817798</v>
      </c>
      <c r="W598">
        <v>1.49064064768394</v>
      </c>
      <c r="X598">
        <v>1.61793620170542</v>
      </c>
      <c r="Y598">
        <v>0.68524713920936597</v>
      </c>
      <c r="Z598">
        <v>-0.42767673954386898</v>
      </c>
      <c r="AA598">
        <v>-1.4107302381286499</v>
      </c>
      <c r="AB598">
        <v>-0.772121299578298</v>
      </c>
      <c r="AC598">
        <v>1.7560081436822399E-2</v>
      </c>
      <c r="AD598" s="10">
        <v>0.30261827118666701</v>
      </c>
      <c r="AE598" s="8">
        <v>0</v>
      </c>
      <c r="AF598">
        <v>0</v>
      </c>
      <c r="AG598">
        <v>0</v>
      </c>
      <c r="AH598">
        <v>0</v>
      </c>
      <c r="AI598">
        <v>0</v>
      </c>
      <c r="AJ598">
        <v>0</v>
      </c>
      <c r="AK598">
        <v>0</v>
      </c>
      <c r="AL598">
        <v>0</v>
      </c>
      <c r="AM598">
        <v>0</v>
      </c>
      <c r="AN598">
        <v>0</v>
      </c>
      <c r="AO598">
        <v>0</v>
      </c>
      <c r="AP598">
        <v>1</v>
      </c>
      <c r="AQ598">
        <v>0</v>
      </c>
      <c r="AR598">
        <v>0</v>
      </c>
      <c r="AS598">
        <v>0</v>
      </c>
      <c r="AT598">
        <v>0</v>
      </c>
      <c r="AU598">
        <v>0</v>
      </c>
      <c r="AV598">
        <v>0</v>
      </c>
      <c r="AW598">
        <v>0</v>
      </c>
      <c r="AX598">
        <v>0</v>
      </c>
      <c r="AY598">
        <v>1</v>
      </c>
      <c r="AZ598">
        <v>0</v>
      </c>
      <c r="BA598">
        <v>1</v>
      </c>
      <c r="BB598">
        <v>0</v>
      </c>
      <c r="BC598">
        <v>0</v>
      </c>
      <c r="BD598">
        <v>1</v>
      </c>
      <c r="BE598">
        <v>0</v>
      </c>
      <c r="BF598">
        <v>1</v>
      </c>
      <c r="BG598">
        <v>0</v>
      </c>
      <c r="BH598">
        <v>0</v>
      </c>
      <c r="BI598">
        <v>0</v>
      </c>
      <c r="BJ598">
        <v>0</v>
      </c>
      <c r="BK598">
        <v>0</v>
      </c>
      <c r="BL598">
        <v>1</v>
      </c>
      <c r="BM598">
        <v>1</v>
      </c>
      <c r="BN598">
        <v>0</v>
      </c>
      <c r="BO598">
        <v>0</v>
      </c>
      <c r="BP598">
        <v>0</v>
      </c>
      <c r="BQ598">
        <v>0</v>
      </c>
      <c r="BR598">
        <v>0</v>
      </c>
      <c r="BS598">
        <v>1</v>
      </c>
      <c r="BT598" s="10">
        <v>0</v>
      </c>
      <c r="BU598">
        <v>-4.2648743800000002</v>
      </c>
      <c r="BV598">
        <v>0.17994256</v>
      </c>
      <c r="BW598">
        <v>2.5512239999999999E-2</v>
      </c>
      <c r="BX598">
        <v>1.7140852600000001</v>
      </c>
      <c r="BY598">
        <v>1.2451467300000001</v>
      </c>
      <c r="BZ598">
        <v>4.38303536</v>
      </c>
      <c r="CA598">
        <v>1.0542348399999999</v>
      </c>
      <c r="CB598">
        <v>2.36271349</v>
      </c>
      <c r="CC598">
        <v>0</v>
      </c>
      <c r="CD598">
        <v>1.26633956</v>
      </c>
      <c r="CE598">
        <v>1.2966537600000001</v>
      </c>
      <c r="CF598">
        <v>-0.34830556000000001</v>
      </c>
      <c r="CG598">
        <v>0.60595251999999999</v>
      </c>
      <c r="CH598">
        <v>-0.27080598</v>
      </c>
      <c r="CI598">
        <v>0.69837139000000004</v>
      </c>
      <c r="CJ598">
        <v>2.3914729999999999E-2</v>
      </c>
      <c r="CK598">
        <v>-0.35324707</v>
      </c>
      <c r="CL598">
        <v>-4.8291489999999999E-2</v>
      </c>
      <c r="CM598">
        <v>0.58076517999999999</v>
      </c>
      <c r="CN598">
        <v>0.72541518999999999</v>
      </c>
      <c r="CO598">
        <v>-0.20022939000000001</v>
      </c>
      <c r="CP598">
        <v>-0.43475793000000001</v>
      </c>
      <c r="CQ598">
        <v>0.34422587999999998</v>
      </c>
      <c r="CR598">
        <v>-0.48495226000000002</v>
      </c>
      <c r="CS598">
        <v>0.18250256000000001</v>
      </c>
      <c r="CT598">
        <v>-0.16623276000000001</v>
      </c>
      <c r="CU598">
        <v>-9.4743999999999995E-2</v>
      </c>
      <c r="CV598">
        <v>-1.1689752</v>
      </c>
      <c r="CW598">
        <v>-0.52188942000000005</v>
      </c>
      <c r="CX598">
        <v>0.65815442999999996</v>
      </c>
      <c r="CY598">
        <v>9.3649330000000003E-2</v>
      </c>
      <c r="CZ598">
        <v>-0.16819777</v>
      </c>
      <c r="DA598">
        <v>-0.25450494000000001</v>
      </c>
      <c r="DB598">
        <v>0.25513289</v>
      </c>
      <c r="DC598">
        <v>2.5920289999999999E-2</v>
      </c>
      <c r="DD598">
        <v>-2.5292350000000002E-2</v>
      </c>
      <c r="DE598">
        <v>0.26950531</v>
      </c>
      <c r="DF598">
        <v>-0.26887736000000001</v>
      </c>
      <c r="DG598">
        <v>0.1029841</v>
      </c>
      <c r="DH598">
        <v>-0.10235616</v>
      </c>
      <c r="DI598">
        <v>-0.19042195000000001</v>
      </c>
      <c r="DJ598">
        <v>7.7531719999999998E-2</v>
      </c>
      <c r="DK598">
        <v>-0.19522661999999999</v>
      </c>
      <c r="DL598">
        <v>-0.13095082</v>
      </c>
      <c r="DM598">
        <v>-6.0513240000000003E-2</v>
      </c>
      <c r="DN598">
        <v>0.50020885000000004</v>
      </c>
      <c r="DO598">
        <v>0.35778246000000002</v>
      </c>
      <c r="DP598">
        <v>-0.64273818000000005</v>
      </c>
      <c r="DQ598">
        <v>0.94671483000000001</v>
      </c>
      <c r="DR598">
        <v>-0.66113116000000005</v>
      </c>
      <c r="DS598">
        <v>7.7932630000000003E-2</v>
      </c>
      <c r="DT598">
        <v>-0.79014932000000004</v>
      </c>
      <c r="DU598">
        <v>1.3610861400000001</v>
      </c>
      <c r="DV598" s="10">
        <v>-0.64824150000000003</v>
      </c>
      <c r="DW598" s="8" t="s">
        <v>3178</v>
      </c>
      <c r="DX598" t="s">
        <v>3179</v>
      </c>
      <c r="DY598" s="10" t="s">
        <v>255</v>
      </c>
      <c r="DZ598" s="20">
        <v>36538</v>
      </c>
      <c r="EA598" s="21">
        <v>38871</v>
      </c>
      <c r="EB598" t="s">
        <v>3180</v>
      </c>
      <c r="EC598" s="22">
        <v>45257</v>
      </c>
      <c r="ED598" t="b">
        <f t="shared" si="28"/>
        <v>0</v>
      </c>
    </row>
    <row r="599" spans="1:134" x14ac:dyDescent="0.2">
      <c r="A599" s="8" t="s">
        <v>3181</v>
      </c>
      <c r="B599" s="8" t="s">
        <v>119</v>
      </c>
      <c r="C599" s="8" t="s">
        <v>161</v>
      </c>
      <c r="D599" s="2" t="s">
        <v>3182</v>
      </c>
      <c r="E599" s="4">
        <v>0.52567189290828498</v>
      </c>
      <c r="F599" s="28" t="b">
        <v>0</v>
      </c>
      <c r="G599" s="29">
        <f t="shared" si="29"/>
        <v>0.98452168575996446</v>
      </c>
      <c r="H599" s="5" t="b">
        <f t="shared" si="27"/>
        <v>1</v>
      </c>
      <c r="I599" s="8">
        <v>55</v>
      </c>
      <c r="J599">
        <v>2</v>
      </c>
      <c r="K599">
        <v>34</v>
      </c>
      <c r="L599">
        <v>1529</v>
      </c>
      <c r="M599">
        <v>8</v>
      </c>
      <c r="N599">
        <v>1</v>
      </c>
      <c r="O599">
        <v>61.169279787476</v>
      </c>
      <c r="P599">
        <v>3</v>
      </c>
      <c r="Q599">
        <v>5</v>
      </c>
      <c r="R599">
        <v>3</v>
      </c>
      <c r="S599" s="10">
        <v>81.5</v>
      </c>
      <c r="T599" s="8">
        <v>0.165331187837294</v>
      </c>
      <c r="U599">
        <v>1.0203643463482399</v>
      </c>
      <c r="V599">
        <v>0.90669465918009495</v>
      </c>
      <c r="W599">
        <v>3.5782743094059502E-2</v>
      </c>
      <c r="X599">
        <v>0.98157978018903103</v>
      </c>
      <c r="Y599">
        <v>-1.4044518876044501</v>
      </c>
      <c r="Z599">
        <v>0.36803269171991598</v>
      </c>
      <c r="AA599">
        <v>8.8725172209350497E-3</v>
      </c>
      <c r="AB599">
        <v>1.4079858992310099</v>
      </c>
      <c r="AC599">
        <v>1.7560081436822399E-2</v>
      </c>
      <c r="AD599" s="10">
        <v>1.4677795292315901</v>
      </c>
      <c r="AE599" s="8">
        <v>0</v>
      </c>
      <c r="AF599">
        <v>0</v>
      </c>
      <c r="AG599">
        <v>0</v>
      </c>
      <c r="AH599">
        <v>0</v>
      </c>
      <c r="AI599">
        <v>0</v>
      </c>
      <c r="AJ599">
        <v>0</v>
      </c>
      <c r="AK599">
        <v>1</v>
      </c>
      <c r="AL599">
        <v>0</v>
      </c>
      <c r="AM599">
        <v>0</v>
      </c>
      <c r="AN599">
        <v>0</v>
      </c>
      <c r="AO599">
        <v>0</v>
      </c>
      <c r="AP599">
        <v>0</v>
      </c>
      <c r="AQ599">
        <v>0</v>
      </c>
      <c r="AR599">
        <v>0</v>
      </c>
      <c r="AS599">
        <v>0</v>
      </c>
      <c r="AT599">
        <v>0</v>
      </c>
      <c r="AU599">
        <v>0</v>
      </c>
      <c r="AV599">
        <v>0</v>
      </c>
      <c r="AW599">
        <v>0</v>
      </c>
      <c r="AX599">
        <v>0</v>
      </c>
      <c r="AY599">
        <v>1</v>
      </c>
      <c r="AZ599">
        <v>0</v>
      </c>
      <c r="BA599">
        <v>1</v>
      </c>
      <c r="BB599">
        <v>0</v>
      </c>
      <c r="BC599">
        <v>0</v>
      </c>
      <c r="BD599">
        <v>1</v>
      </c>
      <c r="BE599">
        <v>0</v>
      </c>
      <c r="BF599">
        <v>1</v>
      </c>
      <c r="BG599">
        <v>0</v>
      </c>
      <c r="BH599">
        <v>1</v>
      </c>
      <c r="BI599">
        <v>0</v>
      </c>
      <c r="BJ599">
        <v>0</v>
      </c>
      <c r="BK599">
        <v>0</v>
      </c>
      <c r="BL599">
        <v>0</v>
      </c>
      <c r="BM599">
        <v>1</v>
      </c>
      <c r="BN599">
        <v>0</v>
      </c>
      <c r="BO599">
        <v>0</v>
      </c>
      <c r="BP599">
        <v>0</v>
      </c>
      <c r="BQ599">
        <v>0</v>
      </c>
      <c r="BR599">
        <v>0</v>
      </c>
      <c r="BS599">
        <v>1</v>
      </c>
      <c r="BT599" s="10">
        <v>0</v>
      </c>
      <c r="BU599">
        <v>-4.2648743800000002</v>
      </c>
      <c r="BV599">
        <v>0.17994256</v>
      </c>
      <c r="BW599">
        <v>2.5512239999999999E-2</v>
      </c>
      <c r="BX599">
        <v>1.7140852600000001</v>
      </c>
      <c r="BY599">
        <v>1.2451467300000001</v>
      </c>
      <c r="BZ599">
        <v>4.38303536</v>
      </c>
      <c r="CA599">
        <v>1.0542348399999999</v>
      </c>
      <c r="CB599">
        <v>2.36271349</v>
      </c>
      <c r="CC599">
        <v>0</v>
      </c>
      <c r="CD599">
        <v>1.26633956</v>
      </c>
      <c r="CE599">
        <v>1.2966537600000001</v>
      </c>
      <c r="CF599">
        <v>-0.34830556000000001</v>
      </c>
      <c r="CG599">
        <v>0.60595251999999999</v>
      </c>
      <c r="CH599">
        <v>-0.27080598</v>
      </c>
      <c r="CI599">
        <v>0.69837139000000004</v>
      </c>
      <c r="CJ599">
        <v>2.3914729999999999E-2</v>
      </c>
      <c r="CK599">
        <v>-0.35324707</v>
      </c>
      <c r="CL599">
        <v>-4.8291489999999999E-2</v>
      </c>
      <c r="CM599">
        <v>0.58076517999999999</v>
      </c>
      <c r="CN599">
        <v>0.72541518999999999</v>
      </c>
      <c r="CO599">
        <v>-0.20022939000000001</v>
      </c>
      <c r="CP599">
        <v>-0.43475793000000001</v>
      </c>
      <c r="CQ599">
        <v>0.34422587999999998</v>
      </c>
      <c r="CR599">
        <v>-0.48495226000000002</v>
      </c>
      <c r="CS599">
        <v>0.18250256000000001</v>
      </c>
      <c r="CT599">
        <v>-0.16623276000000001</v>
      </c>
      <c r="CU599">
        <v>-9.4743999999999995E-2</v>
      </c>
      <c r="CV599">
        <v>-1.1689752</v>
      </c>
      <c r="CW599">
        <v>-0.52188942000000005</v>
      </c>
      <c r="CX599">
        <v>0.65815442999999996</v>
      </c>
      <c r="CY599">
        <v>9.3649330000000003E-2</v>
      </c>
      <c r="CZ599">
        <v>-0.16819777</v>
      </c>
      <c r="DA599">
        <v>-0.25450494000000001</v>
      </c>
      <c r="DB599">
        <v>0.25513289</v>
      </c>
      <c r="DC599">
        <v>2.5920289999999999E-2</v>
      </c>
      <c r="DD599">
        <v>-2.5292350000000002E-2</v>
      </c>
      <c r="DE599">
        <v>0.26950531</v>
      </c>
      <c r="DF599">
        <v>-0.26887736000000001</v>
      </c>
      <c r="DG599">
        <v>0.1029841</v>
      </c>
      <c r="DH599">
        <v>-0.10235616</v>
      </c>
      <c r="DI599">
        <v>-0.19042195000000001</v>
      </c>
      <c r="DJ599">
        <v>7.7531719999999998E-2</v>
      </c>
      <c r="DK599">
        <v>-0.19522661999999999</v>
      </c>
      <c r="DL599">
        <v>-0.13095082</v>
      </c>
      <c r="DM599">
        <v>-6.0513240000000003E-2</v>
      </c>
      <c r="DN599">
        <v>0.50020885000000004</v>
      </c>
      <c r="DO599">
        <v>0.35778246000000002</v>
      </c>
      <c r="DP599">
        <v>-0.64273818000000005</v>
      </c>
      <c r="DQ599">
        <v>0.94671483000000001</v>
      </c>
      <c r="DR599">
        <v>-0.66113116000000005</v>
      </c>
      <c r="DS599">
        <v>7.7932630000000003E-2</v>
      </c>
      <c r="DT599">
        <v>-0.79014932000000004</v>
      </c>
      <c r="DU599">
        <v>1.3610861400000001</v>
      </c>
      <c r="DV599" s="10">
        <v>-0.64824150000000003</v>
      </c>
      <c r="DW599" s="8" t="s">
        <v>3183</v>
      </c>
      <c r="DX599" t="s">
        <v>3184</v>
      </c>
      <c r="DY599" s="10" t="s">
        <v>2289</v>
      </c>
      <c r="DZ599" s="20">
        <v>34797</v>
      </c>
      <c r="EA599" s="21">
        <v>37033</v>
      </c>
      <c r="EB599" t="s">
        <v>3185</v>
      </c>
      <c r="EC599" s="22">
        <v>45192</v>
      </c>
      <c r="ED599" t="b">
        <f t="shared" si="28"/>
        <v>0</v>
      </c>
    </row>
    <row r="600" spans="1:134" x14ac:dyDescent="0.2">
      <c r="A600" s="8" t="s">
        <v>3186</v>
      </c>
      <c r="B600" s="8" t="s">
        <v>168</v>
      </c>
      <c r="C600" s="8" t="s">
        <v>188</v>
      </c>
      <c r="D600" s="2">
        <v>3138271138</v>
      </c>
      <c r="E600" s="4">
        <v>0.294187242346165</v>
      </c>
      <c r="F600" s="28" t="b">
        <v>0</v>
      </c>
      <c r="G600" s="29">
        <f t="shared" si="29"/>
        <v>4.8518732227094555E-3</v>
      </c>
      <c r="H600" s="5" t="b">
        <f t="shared" si="27"/>
        <v>0</v>
      </c>
      <c r="I600" s="8">
        <v>40</v>
      </c>
      <c r="J600">
        <v>1</v>
      </c>
      <c r="K600">
        <v>32</v>
      </c>
      <c r="L600">
        <v>247</v>
      </c>
      <c r="M600">
        <v>7</v>
      </c>
      <c r="N600">
        <v>2</v>
      </c>
      <c r="O600">
        <v>6.9019545064158603</v>
      </c>
      <c r="P600">
        <v>3</v>
      </c>
      <c r="Q600">
        <v>4</v>
      </c>
      <c r="R600">
        <v>4</v>
      </c>
      <c r="S600" s="10">
        <v>81.3</v>
      </c>
      <c r="T600" s="8">
        <v>-1.2437414357759999</v>
      </c>
      <c r="U600">
        <v>7.5957643648752104E-3</v>
      </c>
      <c r="V600">
        <v>0.64828506625381199</v>
      </c>
      <c r="W600">
        <v>-1.4587107133836801</v>
      </c>
      <c r="X600">
        <v>0.66340156943083595</v>
      </c>
      <c r="Y600">
        <v>-0.70788554533318204</v>
      </c>
      <c r="Z600">
        <v>-1.4993437113272201</v>
      </c>
      <c r="AA600">
        <v>8.8725172209350497E-3</v>
      </c>
      <c r="AB600">
        <v>0.68128349962791002</v>
      </c>
      <c r="AC600">
        <v>0.71996333890972197</v>
      </c>
      <c r="AD600" s="10">
        <v>1.4246254085632599</v>
      </c>
      <c r="AE600" s="8">
        <v>0</v>
      </c>
      <c r="AF600">
        <v>0</v>
      </c>
      <c r="AG600">
        <v>0</v>
      </c>
      <c r="AH600">
        <v>0</v>
      </c>
      <c r="AI600">
        <v>0</v>
      </c>
      <c r="AJ600">
        <v>1</v>
      </c>
      <c r="AK600">
        <v>0</v>
      </c>
      <c r="AL600">
        <v>0</v>
      </c>
      <c r="AM600">
        <v>0</v>
      </c>
      <c r="AN600">
        <v>0</v>
      </c>
      <c r="AO600">
        <v>0</v>
      </c>
      <c r="AP600">
        <v>0</v>
      </c>
      <c r="AQ600">
        <v>0</v>
      </c>
      <c r="AR600">
        <v>0</v>
      </c>
      <c r="AS600">
        <v>0</v>
      </c>
      <c r="AT600">
        <v>0</v>
      </c>
      <c r="AU600">
        <v>0</v>
      </c>
      <c r="AV600">
        <v>0</v>
      </c>
      <c r="AW600">
        <v>0</v>
      </c>
      <c r="AX600">
        <v>0</v>
      </c>
      <c r="AY600">
        <v>0</v>
      </c>
      <c r="AZ600">
        <v>1</v>
      </c>
      <c r="BA600">
        <v>0</v>
      </c>
      <c r="BB600">
        <v>1</v>
      </c>
      <c r="BC600">
        <v>0</v>
      </c>
      <c r="BD600">
        <v>1</v>
      </c>
      <c r="BE600">
        <v>1</v>
      </c>
      <c r="BF600">
        <v>0</v>
      </c>
      <c r="BG600">
        <v>0</v>
      </c>
      <c r="BH600">
        <v>0</v>
      </c>
      <c r="BI600">
        <v>0</v>
      </c>
      <c r="BJ600">
        <v>0</v>
      </c>
      <c r="BK600">
        <v>0</v>
      </c>
      <c r="BL600">
        <v>1</v>
      </c>
      <c r="BM600">
        <v>0</v>
      </c>
      <c r="BN600">
        <v>1</v>
      </c>
      <c r="BO600">
        <v>0</v>
      </c>
      <c r="BP600">
        <v>0</v>
      </c>
      <c r="BQ600">
        <v>1</v>
      </c>
      <c r="BR600">
        <v>0</v>
      </c>
      <c r="BS600">
        <v>0</v>
      </c>
      <c r="BT600" s="10">
        <v>0</v>
      </c>
      <c r="BU600">
        <v>-4.2648743800000002</v>
      </c>
      <c r="BV600">
        <v>0.17994256</v>
      </c>
      <c r="BW600">
        <v>2.5512239999999999E-2</v>
      </c>
      <c r="BX600">
        <v>1.7140852600000001</v>
      </c>
      <c r="BY600">
        <v>1.2451467300000001</v>
      </c>
      <c r="BZ600">
        <v>4.38303536</v>
      </c>
      <c r="CA600">
        <v>1.0542348399999999</v>
      </c>
      <c r="CB600">
        <v>2.36271349</v>
      </c>
      <c r="CC600">
        <v>0</v>
      </c>
      <c r="CD600">
        <v>1.26633956</v>
      </c>
      <c r="CE600">
        <v>1.2966537600000001</v>
      </c>
      <c r="CF600">
        <v>-0.34830556000000001</v>
      </c>
      <c r="CG600">
        <v>0.60595251999999999</v>
      </c>
      <c r="CH600">
        <v>-0.27080598</v>
      </c>
      <c r="CI600">
        <v>0.69837139000000004</v>
      </c>
      <c r="CJ600">
        <v>2.3914729999999999E-2</v>
      </c>
      <c r="CK600">
        <v>-0.35324707</v>
      </c>
      <c r="CL600">
        <v>-4.8291489999999999E-2</v>
      </c>
      <c r="CM600">
        <v>0.58076517999999999</v>
      </c>
      <c r="CN600">
        <v>0.72541518999999999</v>
      </c>
      <c r="CO600">
        <v>-0.20022939000000001</v>
      </c>
      <c r="CP600">
        <v>-0.43475793000000001</v>
      </c>
      <c r="CQ600">
        <v>0.34422587999999998</v>
      </c>
      <c r="CR600">
        <v>-0.48495226000000002</v>
      </c>
      <c r="CS600">
        <v>0.18250256000000001</v>
      </c>
      <c r="CT600">
        <v>-0.16623276000000001</v>
      </c>
      <c r="CU600">
        <v>-9.4743999999999995E-2</v>
      </c>
      <c r="CV600">
        <v>-1.1689752</v>
      </c>
      <c r="CW600">
        <v>-0.52188942000000005</v>
      </c>
      <c r="CX600">
        <v>0.65815442999999996</v>
      </c>
      <c r="CY600">
        <v>9.3649330000000003E-2</v>
      </c>
      <c r="CZ600">
        <v>-0.16819777</v>
      </c>
      <c r="DA600">
        <v>-0.25450494000000001</v>
      </c>
      <c r="DB600">
        <v>0.25513289</v>
      </c>
      <c r="DC600">
        <v>2.5920289999999999E-2</v>
      </c>
      <c r="DD600">
        <v>-2.5292350000000002E-2</v>
      </c>
      <c r="DE600">
        <v>0.26950531</v>
      </c>
      <c r="DF600">
        <v>-0.26887736000000001</v>
      </c>
      <c r="DG600">
        <v>0.1029841</v>
      </c>
      <c r="DH600">
        <v>-0.10235616</v>
      </c>
      <c r="DI600">
        <v>-0.19042195000000001</v>
      </c>
      <c r="DJ600">
        <v>7.7531719999999998E-2</v>
      </c>
      <c r="DK600">
        <v>-0.19522661999999999</v>
      </c>
      <c r="DL600">
        <v>-0.13095082</v>
      </c>
      <c r="DM600">
        <v>-6.0513240000000003E-2</v>
      </c>
      <c r="DN600">
        <v>0.50020885000000004</v>
      </c>
      <c r="DO600">
        <v>0.35778246000000002</v>
      </c>
      <c r="DP600">
        <v>-0.64273818000000005</v>
      </c>
      <c r="DQ600">
        <v>0.94671483000000001</v>
      </c>
      <c r="DR600">
        <v>-0.66113116000000005</v>
      </c>
      <c r="DS600">
        <v>7.7932630000000003E-2</v>
      </c>
      <c r="DT600">
        <v>-0.79014932000000004</v>
      </c>
      <c r="DU600">
        <v>1.3610861400000001</v>
      </c>
      <c r="DV600" s="10">
        <v>-0.64824150000000003</v>
      </c>
      <c r="DW600" s="8" t="s">
        <v>3187</v>
      </c>
      <c r="DX600" t="s">
        <v>3188</v>
      </c>
      <c r="DY600" s="10" t="s">
        <v>231</v>
      </c>
      <c r="DZ600" s="20">
        <v>34553</v>
      </c>
      <c r="EA600" s="21">
        <v>38412</v>
      </c>
      <c r="EB600" t="s">
        <v>3189</v>
      </c>
      <c r="EC600" s="22">
        <v>44695</v>
      </c>
      <c r="ED600" t="b">
        <f t="shared" si="28"/>
        <v>1</v>
      </c>
    </row>
    <row r="601" spans="1:134" x14ac:dyDescent="0.2">
      <c r="A601" s="8" t="s">
        <v>3190</v>
      </c>
      <c r="B601" s="8" t="s">
        <v>119</v>
      </c>
      <c r="C601" s="8" t="s">
        <v>468</v>
      </c>
      <c r="D601" s="2" t="s">
        <v>3191</v>
      </c>
      <c r="E601" s="4">
        <v>0.284910983986501</v>
      </c>
      <c r="F601" s="28" t="b">
        <v>0</v>
      </c>
      <c r="G601" s="29">
        <f t="shared" si="29"/>
        <v>0.77623133927540511</v>
      </c>
      <c r="H601" s="5" t="b">
        <f t="shared" si="27"/>
        <v>1</v>
      </c>
      <c r="I601" s="8">
        <v>44</v>
      </c>
      <c r="J601">
        <v>3</v>
      </c>
      <c r="K601">
        <v>21</v>
      </c>
      <c r="L601">
        <v>641</v>
      </c>
      <c r="M601">
        <v>10</v>
      </c>
      <c r="N601">
        <v>1</v>
      </c>
      <c r="O601">
        <v>58.547158659917201</v>
      </c>
      <c r="P601">
        <v>2</v>
      </c>
      <c r="Q601">
        <v>5</v>
      </c>
      <c r="R601">
        <v>2</v>
      </c>
      <c r="S601" s="10">
        <v>71</v>
      </c>
      <c r="T601" s="8">
        <v>-0.86798873614579497</v>
      </c>
      <c r="U601">
        <v>2.03313292833161</v>
      </c>
      <c r="V601">
        <v>-0.77296769484074401</v>
      </c>
      <c r="W601">
        <v>-0.99940461209489395</v>
      </c>
      <c r="X601">
        <v>1.61793620170542</v>
      </c>
      <c r="Y601">
        <v>-1.4044518876044501</v>
      </c>
      <c r="Z601">
        <v>0.27780368017061002</v>
      </c>
      <c r="AA601">
        <v>-0.70092886045385905</v>
      </c>
      <c r="AB601">
        <v>1.4079858992310099</v>
      </c>
      <c r="AC601">
        <v>-0.68484317603607703</v>
      </c>
      <c r="AD601" s="10">
        <v>-0.79781180585576505</v>
      </c>
      <c r="AE601" s="8">
        <v>0</v>
      </c>
      <c r="AF601">
        <v>0</v>
      </c>
      <c r="AG601">
        <v>0</v>
      </c>
      <c r="AH601">
        <v>0</v>
      </c>
      <c r="AI601">
        <v>0</v>
      </c>
      <c r="AJ601">
        <v>0</v>
      </c>
      <c r="AK601">
        <v>0</v>
      </c>
      <c r="AL601">
        <v>0</v>
      </c>
      <c r="AM601">
        <v>0</v>
      </c>
      <c r="AN601">
        <v>0</v>
      </c>
      <c r="AO601">
        <v>0</v>
      </c>
      <c r="AP601">
        <v>0</v>
      </c>
      <c r="AQ601">
        <v>0</v>
      </c>
      <c r="AR601">
        <v>0</v>
      </c>
      <c r="AS601">
        <v>0</v>
      </c>
      <c r="AT601">
        <v>0</v>
      </c>
      <c r="AU601">
        <v>0</v>
      </c>
      <c r="AV601">
        <v>0</v>
      </c>
      <c r="AW601">
        <v>1</v>
      </c>
      <c r="AX601">
        <v>0</v>
      </c>
      <c r="AY601">
        <v>1</v>
      </c>
      <c r="AZ601">
        <v>0</v>
      </c>
      <c r="BA601">
        <v>1</v>
      </c>
      <c r="BB601">
        <v>0</v>
      </c>
      <c r="BC601">
        <v>1</v>
      </c>
      <c r="BD601">
        <v>0</v>
      </c>
      <c r="BE601">
        <v>1</v>
      </c>
      <c r="BF601">
        <v>0</v>
      </c>
      <c r="BG601">
        <v>0</v>
      </c>
      <c r="BH601">
        <v>0</v>
      </c>
      <c r="BI601">
        <v>1</v>
      </c>
      <c r="BJ601">
        <v>0</v>
      </c>
      <c r="BK601">
        <v>0</v>
      </c>
      <c r="BL601">
        <v>0</v>
      </c>
      <c r="BM601">
        <v>0</v>
      </c>
      <c r="BN601">
        <v>0</v>
      </c>
      <c r="BO601">
        <v>0</v>
      </c>
      <c r="BP601">
        <v>1</v>
      </c>
      <c r="BQ601">
        <v>0</v>
      </c>
      <c r="BR601">
        <v>0</v>
      </c>
      <c r="BS601">
        <v>1</v>
      </c>
      <c r="BT601" s="10">
        <v>0</v>
      </c>
      <c r="BU601">
        <v>-4.2648743800000002</v>
      </c>
      <c r="BV601">
        <v>0.17994256</v>
      </c>
      <c r="BW601">
        <v>2.5512239999999999E-2</v>
      </c>
      <c r="BX601">
        <v>1.7140852600000001</v>
      </c>
      <c r="BY601">
        <v>1.2451467300000001</v>
      </c>
      <c r="BZ601">
        <v>4.38303536</v>
      </c>
      <c r="CA601">
        <v>1.0542348399999999</v>
      </c>
      <c r="CB601">
        <v>2.36271349</v>
      </c>
      <c r="CC601">
        <v>0</v>
      </c>
      <c r="CD601">
        <v>1.26633956</v>
      </c>
      <c r="CE601">
        <v>1.2966537600000001</v>
      </c>
      <c r="CF601">
        <v>-0.34830556000000001</v>
      </c>
      <c r="CG601">
        <v>0.60595251999999999</v>
      </c>
      <c r="CH601">
        <v>-0.27080598</v>
      </c>
      <c r="CI601">
        <v>0.69837139000000004</v>
      </c>
      <c r="CJ601">
        <v>2.3914729999999999E-2</v>
      </c>
      <c r="CK601">
        <v>-0.35324707</v>
      </c>
      <c r="CL601">
        <v>-4.8291489999999999E-2</v>
      </c>
      <c r="CM601">
        <v>0.58076517999999999</v>
      </c>
      <c r="CN601">
        <v>0.72541518999999999</v>
      </c>
      <c r="CO601">
        <v>-0.20022939000000001</v>
      </c>
      <c r="CP601">
        <v>-0.43475793000000001</v>
      </c>
      <c r="CQ601">
        <v>0.34422587999999998</v>
      </c>
      <c r="CR601">
        <v>-0.48495226000000002</v>
      </c>
      <c r="CS601">
        <v>0.18250256000000001</v>
      </c>
      <c r="CT601">
        <v>-0.16623276000000001</v>
      </c>
      <c r="CU601">
        <v>-9.4743999999999995E-2</v>
      </c>
      <c r="CV601">
        <v>-1.1689752</v>
      </c>
      <c r="CW601">
        <v>-0.52188942000000005</v>
      </c>
      <c r="CX601">
        <v>0.65815442999999996</v>
      </c>
      <c r="CY601">
        <v>9.3649330000000003E-2</v>
      </c>
      <c r="CZ601">
        <v>-0.16819777</v>
      </c>
      <c r="DA601">
        <v>-0.25450494000000001</v>
      </c>
      <c r="DB601">
        <v>0.25513289</v>
      </c>
      <c r="DC601">
        <v>2.5920289999999999E-2</v>
      </c>
      <c r="DD601">
        <v>-2.5292350000000002E-2</v>
      </c>
      <c r="DE601">
        <v>0.26950531</v>
      </c>
      <c r="DF601">
        <v>-0.26887736000000001</v>
      </c>
      <c r="DG601">
        <v>0.1029841</v>
      </c>
      <c r="DH601">
        <v>-0.10235616</v>
      </c>
      <c r="DI601">
        <v>-0.19042195000000001</v>
      </c>
      <c r="DJ601">
        <v>7.7531719999999998E-2</v>
      </c>
      <c r="DK601">
        <v>-0.19522661999999999</v>
      </c>
      <c r="DL601">
        <v>-0.13095082</v>
      </c>
      <c r="DM601">
        <v>-6.0513240000000003E-2</v>
      </c>
      <c r="DN601">
        <v>0.50020885000000004</v>
      </c>
      <c r="DO601">
        <v>0.35778246000000002</v>
      </c>
      <c r="DP601">
        <v>-0.64273818000000005</v>
      </c>
      <c r="DQ601">
        <v>0.94671483000000001</v>
      </c>
      <c r="DR601">
        <v>-0.66113116000000005</v>
      </c>
      <c r="DS601">
        <v>7.7932630000000003E-2</v>
      </c>
      <c r="DT601">
        <v>-0.79014932000000004</v>
      </c>
      <c r="DU601">
        <v>1.3610861400000001</v>
      </c>
      <c r="DV601" s="10">
        <v>-0.64824150000000003</v>
      </c>
      <c r="DW601" s="8" t="s">
        <v>3192</v>
      </c>
      <c r="DX601" t="s">
        <v>3193</v>
      </c>
      <c r="DY601" s="10" t="s">
        <v>454</v>
      </c>
      <c r="DZ601" s="20">
        <v>38122</v>
      </c>
      <c r="EA601" s="21">
        <v>39501</v>
      </c>
      <c r="EB601" t="s">
        <v>3194</v>
      </c>
      <c r="EC601" s="22">
        <v>43962</v>
      </c>
      <c r="ED601" t="b">
        <f t="shared" si="28"/>
        <v>0</v>
      </c>
    </row>
    <row r="602" spans="1:134" x14ac:dyDescent="0.2">
      <c r="A602" s="8" t="s">
        <v>3195</v>
      </c>
      <c r="B602" s="8" t="s">
        <v>168</v>
      </c>
      <c r="C602" s="8" t="s">
        <v>188</v>
      </c>
      <c r="D602" s="2" t="s">
        <v>3196</v>
      </c>
      <c r="E602" s="4">
        <v>0.76749071975222005</v>
      </c>
      <c r="F602" s="28" t="b">
        <v>1</v>
      </c>
      <c r="G602" s="29">
        <f t="shared" si="29"/>
        <v>0.96760828648564456</v>
      </c>
      <c r="H602" s="5" t="b">
        <f t="shared" si="27"/>
        <v>1</v>
      </c>
      <c r="I602" s="8">
        <v>53</v>
      </c>
      <c r="J602">
        <v>3</v>
      </c>
      <c r="K602">
        <v>37</v>
      </c>
      <c r="L602">
        <v>3246</v>
      </c>
      <c r="M602">
        <v>2</v>
      </c>
      <c r="N602">
        <v>3</v>
      </c>
      <c r="O602">
        <v>71.245359876110001</v>
      </c>
      <c r="P602">
        <v>2</v>
      </c>
      <c r="Q602">
        <v>5</v>
      </c>
      <c r="R602">
        <v>5</v>
      </c>
      <c r="S602" s="10">
        <v>74</v>
      </c>
      <c r="T602" s="8">
        <v>-2.2545161977812998E-2</v>
      </c>
      <c r="U602">
        <v>2.03313292833161</v>
      </c>
      <c r="V602">
        <v>1.2943090485695199</v>
      </c>
      <c r="W602">
        <v>2.0373781134312599</v>
      </c>
      <c r="X602">
        <v>-0.92748948436013701</v>
      </c>
      <c r="Y602">
        <v>-1.13192030619081E-2</v>
      </c>
      <c r="Z602">
        <v>0.71475761496383405</v>
      </c>
      <c r="AA602">
        <v>-0.70092886045385905</v>
      </c>
      <c r="AB602">
        <v>1.4079858992310099</v>
      </c>
      <c r="AC602">
        <v>1.42236659638262</v>
      </c>
      <c r="AD602" s="10">
        <v>-0.15049999583080401</v>
      </c>
      <c r="AE602" s="8">
        <v>0</v>
      </c>
      <c r="AF602">
        <v>0</v>
      </c>
      <c r="AG602">
        <v>0</v>
      </c>
      <c r="AH602">
        <v>0</v>
      </c>
      <c r="AI602">
        <v>0</v>
      </c>
      <c r="AJ602">
        <v>1</v>
      </c>
      <c r="AK602">
        <v>0</v>
      </c>
      <c r="AL602">
        <v>0</v>
      </c>
      <c r="AM602">
        <v>0</v>
      </c>
      <c r="AN602">
        <v>0</v>
      </c>
      <c r="AO602">
        <v>0</v>
      </c>
      <c r="AP602">
        <v>0</v>
      </c>
      <c r="AQ602">
        <v>0</v>
      </c>
      <c r="AR602">
        <v>0</v>
      </c>
      <c r="AS602">
        <v>0</v>
      </c>
      <c r="AT602">
        <v>0</v>
      </c>
      <c r="AU602">
        <v>0</v>
      </c>
      <c r="AV602">
        <v>0</v>
      </c>
      <c r="AW602">
        <v>0</v>
      </c>
      <c r="AX602">
        <v>0</v>
      </c>
      <c r="AY602">
        <v>0</v>
      </c>
      <c r="AZ602">
        <v>1</v>
      </c>
      <c r="BA602">
        <v>0</v>
      </c>
      <c r="BB602">
        <v>1</v>
      </c>
      <c r="BC602">
        <v>1</v>
      </c>
      <c r="BD602">
        <v>0</v>
      </c>
      <c r="BE602">
        <v>0</v>
      </c>
      <c r="BF602">
        <v>1</v>
      </c>
      <c r="BG602">
        <v>0</v>
      </c>
      <c r="BH602">
        <v>0</v>
      </c>
      <c r="BI602">
        <v>0</v>
      </c>
      <c r="BJ602">
        <v>0</v>
      </c>
      <c r="BK602">
        <v>0</v>
      </c>
      <c r="BL602">
        <v>1</v>
      </c>
      <c r="BM602">
        <v>0</v>
      </c>
      <c r="BN602">
        <v>1</v>
      </c>
      <c r="BO602">
        <v>0</v>
      </c>
      <c r="BP602">
        <v>0</v>
      </c>
      <c r="BQ602">
        <v>0</v>
      </c>
      <c r="BR602">
        <v>0</v>
      </c>
      <c r="BS602">
        <v>1</v>
      </c>
      <c r="BT602" s="10">
        <v>0</v>
      </c>
      <c r="BU602">
        <v>-4.2648743800000002</v>
      </c>
      <c r="BV602">
        <v>0.17994256</v>
      </c>
      <c r="BW602">
        <v>2.5512239999999999E-2</v>
      </c>
      <c r="BX602">
        <v>1.7140852600000001</v>
      </c>
      <c r="BY602">
        <v>1.2451467300000001</v>
      </c>
      <c r="BZ602">
        <v>4.38303536</v>
      </c>
      <c r="CA602">
        <v>1.0542348399999999</v>
      </c>
      <c r="CB602">
        <v>2.36271349</v>
      </c>
      <c r="CC602">
        <v>0</v>
      </c>
      <c r="CD602">
        <v>1.26633956</v>
      </c>
      <c r="CE602">
        <v>1.2966537600000001</v>
      </c>
      <c r="CF602">
        <v>-0.34830556000000001</v>
      </c>
      <c r="CG602">
        <v>0.60595251999999999</v>
      </c>
      <c r="CH602">
        <v>-0.27080598</v>
      </c>
      <c r="CI602">
        <v>0.69837139000000004</v>
      </c>
      <c r="CJ602">
        <v>2.3914729999999999E-2</v>
      </c>
      <c r="CK602">
        <v>-0.35324707</v>
      </c>
      <c r="CL602">
        <v>-4.8291489999999999E-2</v>
      </c>
      <c r="CM602">
        <v>0.58076517999999999</v>
      </c>
      <c r="CN602">
        <v>0.72541518999999999</v>
      </c>
      <c r="CO602">
        <v>-0.20022939000000001</v>
      </c>
      <c r="CP602">
        <v>-0.43475793000000001</v>
      </c>
      <c r="CQ602">
        <v>0.34422587999999998</v>
      </c>
      <c r="CR602">
        <v>-0.48495226000000002</v>
      </c>
      <c r="CS602">
        <v>0.18250256000000001</v>
      </c>
      <c r="CT602">
        <v>-0.16623276000000001</v>
      </c>
      <c r="CU602">
        <v>-9.4743999999999995E-2</v>
      </c>
      <c r="CV602">
        <v>-1.1689752</v>
      </c>
      <c r="CW602">
        <v>-0.52188942000000005</v>
      </c>
      <c r="CX602">
        <v>0.65815442999999996</v>
      </c>
      <c r="CY602">
        <v>9.3649330000000003E-2</v>
      </c>
      <c r="CZ602">
        <v>-0.16819777</v>
      </c>
      <c r="DA602">
        <v>-0.25450494000000001</v>
      </c>
      <c r="DB602">
        <v>0.25513289</v>
      </c>
      <c r="DC602">
        <v>2.5920289999999999E-2</v>
      </c>
      <c r="DD602">
        <v>-2.5292350000000002E-2</v>
      </c>
      <c r="DE602">
        <v>0.26950531</v>
      </c>
      <c r="DF602">
        <v>-0.26887736000000001</v>
      </c>
      <c r="DG602">
        <v>0.1029841</v>
      </c>
      <c r="DH602">
        <v>-0.10235616</v>
      </c>
      <c r="DI602">
        <v>-0.19042195000000001</v>
      </c>
      <c r="DJ602">
        <v>7.7531719999999998E-2</v>
      </c>
      <c r="DK602">
        <v>-0.19522661999999999</v>
      </c>
      <c r="DL602">
        <v>-0.13095082</v>
      </c>
      <c r="DM602">
        <v>-6.0513240000000003E-2</v>
      </c>
      <c r="DN602">
        <v>0.50020885000000004</v>
      </c>
      <c r="DO602">
        <v>0.35778246000000002</v>
      </c>
      <c r="DP602">
        <v>-0.64273818000000005</v>
      </c>
      <c r="DQ602">
        <v>0.94671483000000001</v>
      </c>
      <c r="DR602">
        <v>-0.66113116000000005</v>
      </c>
      <c r="DS602">
        <v>7.7932630000000003E-2</v>
      </c>
      <c r="DT602">
        <v>-0.79014932000000004</v>
      </c>
      <c r="DU602">
        <v>1.3610861400000001</v>
      </c>
      <c r="DV602" s="10">
        <v>-0.64824150000000003</v>
      </c>
      <c r="DW602" s="8" t="s">
        <v>3197</v>
      </c>
      <c r="DX602" t="s">
        <v>3198</v>
      </c>
      <c r="DY602" s="10" t="s">
        <v>1653</v>
      </c>
      <c r="DZ602" s="20">
        <v>34600</v>
      </c>
      <c r="EA602" s="21">
        <v>34738</v>
      </c>
      <c r="EB602" t="s">
        <v>3199</v>
      </c>
      <c r="EC602" s="22">
        <v>44843</v>
      </c>
      <c r="ED602" t="b">
        <f t="shared" si="28"/>
        <v>1</v>
      </c>
    </row>
    <row r="603" spans="1:134" x14ac:dyDescent="0.2">
      <c r="A603" s="8" t="s">
        <v>3200</v>
      </c>
      <c r="B603" s="8" t="s">
        <v>127</v>
      </c>
      <c r="C603" s="8" t="s">
        <v>491</v>
      </c>
      <c r="D603" s="2" t="s">
        <v>3201</v>
      </c>
      <c r="E603" s="4">
        <v>0.45860218189765201</v>
      </c>
      <c r="F603" s="28" t="b">
        <v>0</v>
      </c>
      <c r="G603" s="29">
        <f t="shared" si="29"/>
        <v>1.7390912186746328E-4</v>
      </c>
      <c r="H603" s="5" t="b">
        <f t="shared" si="27"/>
        <v>0</v>
      </c>
      <c r="I603" s="8">
        <v>42</v>
      </c>
      <c r="J603">
        <v>0</v>
      </c>
      <c r="K603">
        <v>29</v>
      </c>
      <c r="L603">
        <v>3071</v>
      </c>
      <c r="M603">
        <v>3</v>
      </c>
      <c r="N603">
        <v>2</v>
      </c>
      <c r="O603">
        <v>28.4677576154928</v>
      </c>
      <c r="P603">
        <v>1</v>
      </c>
      <c r="Q603">
        <v>2</v>
      </c>
      <c r="R603">
        <v>4</v>
      </c>
      <c r="S603" s="10">
        <v>76.900000000000006</v>
      </c>
      <c r="T603" s="8">
        <v>-1.0558650859609</v>
      </c>
      <c r="U603">
        <v>-1.00517281761849</v>
      </c>
      <c r="V603">
        <v>0.260670676864387</v>
      </c>
      <c r="W603">
        <v>1.8333715963613599</v>
      </c>
      <c r="X603">
        <v>-0.60931127360194304</v>
      </c>
      <c r="Y603">
        <v>-0.70788554533318204</v>
      </c>
      <c r="Z603">
        <v>-0.75724942844009402</v>
      </c>
      <c r="AA603">
        <v>-1.4107302381286499</v>
      </c>
      <c r="AB603">
        <v>-0.772121299578298</v>
      </c>
      <c r="AC603">
        <v>0.71996333890972197</v>
      </c>
      <c r="AD603" s="10">
        <v>0.47523475385999198</v>
      </c>
      <c r="AE603" s="8">
        <v>0</v>
      </c>
      <c r="AF603">
        <v>0</v>
      </c>
      <c r="AG603">
        <v>0</v>
      </c>
      <c r="AH603">
        <v>0</v>
      </c>
      <c r="AI603">
        <v>0</v>
      </c>
      <c r="AJ603">
        <v>1</v>
      </c>
      <c r="AK603">
        <v>0</v>
      </c>
      <c r="AL603">
        <v>0</v>
      </c>
      <c r="AM603">
        <v>0</v>
      </c>
      <c r="AN603">
        <v>0</v>
      </c>
      <c r="AO603">
        <v>0</v>
      </c>
      <c r="AP603">
        <v>0</v>
      </c>
      <c r="AQ603">
        <v>0</v>
      </c>
      <c r="AR603">
        <v>0</v>
      </c>
      <c r="AS603">
        <v>0</v>
      </c>
      <c r="AT603">
        <v>0</v>
      </c>
      <c r="AU603">
        <v>0</v>
      </c>
      <c r="AV603">
        <v>0</v>
      </c>
      <c r="AW603">
        <v>0</v>
      </c>
      <c r="AX603">
        <v>0</v>
      </c>
      <c r="AY603">
        <v>1</v>
      </c>
      <c r="AZ603">
        <v>0</v>
      </c>
      <c r="BA603">
        <v>0</v>
      </c>
      <c r="BB603">
        <v>1</v>
      </c>
      <c r="BC603">
        <v>0</v>
      </c>
      <c r="BD603">
        <v>1</v>
      </c>
      <c r="BE603">
        <v>0</v>
      </c>
      <c r="BF603">
        <v>1</v>
      </c>
      <c r="BG603">
        <v>0</v>
      </c>
      <c r="BH603">
        <v>0</v>
      </c>
      <c r="BI603">
        <v>0</v>
      </c>
      <c r="BJ603">
        <v>0</v>
      </c>
      <c r="BK603">
        <v>0</v>
      </c>
      <c r="BL603">
        <v>1</v>
      </c>
      <c r="BM603">
        <v>0</v>
      </c>
      <c r="BN603">
        <v>1</v>
      </c>
      <c r="BO603">
        <v>0</v>
      </c>
      <c r="BP603">
        <v>0</v>
      </c>
      <c r="BQ603">
        <v>0</v>
      </c>
      <c r="BR603">
        <v>0</v>
      </c>
      <c r="BS603">
        <v>0</v>
      </c>
      <c r="BT603" s="10">
        <v>1</v>
      </c>
      <c r="BU603">
        <v>-4.2648743800000002</v>
      </c>
      <c r="BV603">
        <v>0.17994256</v>
      </c>
      <c r="BW603">
        <v>2.5512239999999999E-2</v>
      </c>
      <c r="BX603">
        <v>1.7140852600000001</v>
      </c>
      <c r="BY603">
        <v>1.2451467300000001</v>
      </c>
      <c r="BZ603">
        <v>4.38303536</v>
      </c>
      <c r="CA603">
        <v>1.0542348399999999</v>
      </c>
      <c r="CB603">
        <v>2.36271349</v>
      </c>
      <c r="CC603">
        <v>0</v>
      </c>
      <c r="CD603">
        <v>1.26633956</v>
      </c>
      <c r="CE603">
        <v>1.2966537600000001</v>
      </c>
      <c r="CF603">
        <v>-0.34830556000000001</v>
      </c>
      <c r="CG603">
        <v>0.60595251999999999</v>
      </c>
      <c r="CH603">
        <v>-0.27080598</v>
      </c>
      <c r="CI603">
        <v>0.69837139000000004</v>
      </c>
      <c r="CJ603">
        <v>2.3914729999999999E-2</v>
      </c>
      <c r="CK603">
        <v>-0.35324707</v>
      </c>
      <c r="CL603">
        <v>-4.8291489999999999E-2</v>
      </c>
      <c r="CM603">
        <v>0.58076517999999999</v>
      </c>
      <c r="CN603">
        <v>0.72541518999999999</v>
      </c>
      <c r="CO603">
        <v>-0.20022939000000001</v>
      </c>
      <c r="CP603">
        <v>-0.43475793000000001</v>
      </c>
      <c r="CQ603">
        <v>0.34422587999999998</v>
      </c>
      <c r="CR603">
        <v>-0.48495226000000002</v>
      </c>
      <c r="CS603">
        <v>0.18250256000000001</v>
      </c>
      <c r="CT603">
        <v>-0.16623276000000001</v>
      </c>
      <c r="CU603">
        <v>-9.4743999999999995E-2</v>
      </c>
      <c r="CV603">
        <v>-1.1689752</v>
      </c>
      <c r="CW603">
        <v>-0.52188942000000005</v>
      </c>
      <c r="CX603">
        <v>0.65815442999999996</v>
      </c>
      <c r="CY603">
        <v>9.3649330000000003E-2</v>
      </c>
      <c r="CZ603">
        <v>-0.16819777</v>
      </c>
      <c r="DA603">
        <v>-0.25450494000000001</v>
      </c>
      <c r="DB603">
        <v>0.25513289</v>
      </c>
      <c r="DC603">
        <v>2.5920289999999999E-2</v>
      </c>
      <c r="DD603">
        <v>-2.5292350000000002E-2</v>
      </c>
      <c r="DE603">
        <v>0.26950531</v>
      </c>
      <c r="DF603">
        <v>-0.26887736000000001</v>
      </c>
      <c r="DG603">
        <v>0.1029841</v>
      </c>
      <c r="DH603">
        <v>-0.10235616</v>
      </c>
      <c r="DI603">
        <v>-0.19042195000000001</v>
      </c>
      <c r="DJ603">
        <v>7.7531719999999998E-2</v>
      </c>
      <c r="DK603">
        <v>-0.19522661999999999</v>
      </c>
      <c r="DL603">
        <v>-0.13095082</v>
      </c>
      <c r="DM603">
        <v>-6.0513240000000003E-2</v>
      </c>
      <c r="DN603">
        <v>0.50020885000000004</v>
      </c>
      <c r="DO603">
        <v>0.35778246000000002</v>
      </c>
      <c r="DP603">
        <v>-0.64273818000000005</v>
      </c>
      <c r="DQ603">
        <v>0.94671483000000001</v>
      </c>
      <c r="DR603">
        <v>-0.66113116000000005</v>
      </c>
      <c r="DS603">
        <v>7.7932630000000003E-2</v>
      </c>
      <c r="DT603">
        <v>-0.79014932000000004</v>
      </c>
      <c r="DU603">
        <v>1.3610861400000001</v>
      </c>
      <c r="DV603" s="10">
        <v>-0.64824150000000003</v>
      </c>
      <c r="DW603" s="8" t="s">
        <v>3202</v>
      </c>
      <c r="DX603" t="s">
        <v>3203</v>
      </c>
      <c r="DY603" s="10" t="s">
        <v>249</v>
      </c>
      <c r="DZ603" s="20">
        <v>37064</v>
      </c>
      <c r="EA603" s="21">
        <v>39422</v>
      </c>
      <c r="EB603" t="s">
        <v>3204</v>
      </c>
      <c r="EC603" s="22">
        <v>44456</v>
      </c>
      <c r="ED603" t="b">
        <f t="shared" si="28"/>
        <v>1</v>
      </c>
    </row>
    <row r="604" spans="1:134" x14ac:dyDescent="0.2">
      <c r="A604" s="8" t="s">
        <v>3205</v>
      </c>
      <c r="B604" s="8" t="s">
        <v>119</v>
      </c>
      <c r="C604" s="8" t="s">
        <v>363</v>
      </c>
      <c r="D604" s="2" t="s">
        <v>3206</v>
      </c>
      <c r="E604" s="4">
        <v>0.43928162161423201</v>
      </c>
      <c r="F604" s="28" t="b">
        <v>0</v>
      </c>
      <c r="G604" s="29">
        <f t="shared" si="29"/>
        <v>0.99566386794033768</v>
      </c>
      <c r="H604" s="5" t="b">
        <f t="shared" si="27"/>
        <v>1</v>
      </c>
      <c r="I604" s="8">
        <v>42</v>
      </c>
      <c r="J604">
        <v>2</v>
      </c>
      <c r="K604">
        <v>18</v>
      </c>
      <c r="L604">
        <v>2799</v>
      </c>
      <c r="M604">
        <v>9</v>
      </c>
      <c r="N604">
        <v>1</v>
      </c>
      <c r="O604">
        <v>86.307477473783095</v>
      </c>
      <c r="P604">
        <v>3</v>
      </c>
      <c r="Q604">
        <v>5</v>
      </c>
      <c r="R604">
        <v>5</v>
      </c>
      <c r="S604" s="10">
        <v>75.900000000000006</v>
      </c>
      <c r="T604" s="8">
        <v>-1.0558650859609</v>
      </c>
      <c r="U604">
        <v>1.0203643463482399</v>
      </c>
      <c r="V604">
        <v>-1.16058208423016</v>
      </c>
      <c r="W604">
        <v>1.51628718125844</v>
      </c>
      <c r="X604">
        <v>1.2997579909472201</v>
      </c>
      <c r="Y604">
        <v>-1.4044518876044501</v>
      </c>
      <c r="Z604">
        <v>1.23305555642571</v>
      </c>
      <c r="AA604">
        <v>8.8725172209350497E-3</v>
      </c>
      <c r="AB604">
        <v>1.4079858992310099</v>
      </c>
      <c r="AC604">
        <v>1.42236659638262</v>
      </c>
      <c r="AD604" s="10">
        <v>0.25946415051833799</v>
      </c>
      <c r="AE604" s="8">
        <v>0</v>
      </c>
      <c r="AF604">
        <v>0</v>
      </c>
      <c r="AG604">
        <v>0</v>
      </c>
      <c r="AH604">
        <v>0</v>
      </c>
      <c r="AI604">
        <v>0</v>
      </c>
      <c r="AJ604">
        <v>0</v>
      </c>
      <c r="AK604">
        <v>0</v>
      </c>
      <c r="AL604">
        <v>0</v>
      </c>
      <c r="AM604">
        <v>0</v>
      </c>
      <c r="AN604">
        <v>0</v>
      </c>
      <c r="AO604">
        <v>1</v>
      </c>
      <c r="AP604">
        <v>0</v>
      </c>
      <c r="AQ604">
        <v>0</v>
      </c>
      <c r="AR604">
        <v>0</v>
      </c>
      <c r="AS604">
        <v>0</v>
      </c>
      <c r="AT604">
        <v>0</v>
      </c>
      <c r="AU604">
        <v>0</v>
      </c>
      <c r="AV604">
        <v>0</v>
      </c>
      <c r="AW604">
        <v>0</v>
      </c>
      <c r="AX604">
        <v>0</v>
      </c>
      <c r="AY604">
        <v>0</v>
      </c>
      <c r="AZ604">
        <v>1</v>
      </c>
      <c r="BA604">
        <v>0</v>
      </c>
      <c r="BB604">
        <v>1</v>
      </c>
      <c r="BC604">
        <v>1</v>
      </c>
      <c r="BD604">
        <v>0</v>
      </c>
      <c r="BE604">
        <v>1</v>
      </c>
      <c r="BF604">
        <v>0</v>
      </c>
      <c r="BG604">
        <v>0</v>
      </c>
      <c r="BH604">
        <v>0</v>
      </c>
      <c r="BI604">
        <v>1</v>
      </c>
      <c r="BJ604">
        <v>0</v>
      </c>
      <c r="BK604">
        <v>0</v>
      </c>
      <c r="BL604">
        <v>0</v>
      </c>
      <c r="BM604">
        <v>0</v>
      </c>
      <c r="BN604">
        <v>0</v>
      </c>
      <c r="BO604">
        <v>0</v>
      </c>
      <c r="BP604">
        <v>1</v>
      </c>
      <c r="BQ604">
        <v>0</v>
      </c>
      <c r="BR604">
        <v>1</v>
      </c>
      <c r="BS604">
        <v>0</v>
      </c>
      <c r="BT604" s="10">
        <v>0</v>
      </c>
      <c r="BU604">
        <v>-4.2648743800000002</v>
      </c>
      <c r="BV604">
        <v>0.17994256</v>
      </c>
      <c r="BW604">
        <v>2.5512239999999999E-2</v>
      </c>
      <c r="BX604">
        <v>1.7140852600000001</v>
      </c>
      <c r="BY604">
        <v>1.2451467300000001</v>
      </c>
      <c r="BZ604">
        <v>4.38303536</v>
      </c>
      <c r="CA604">
        <v>1.0542348399999999</v>
      </c>
      <c r="CB604">
        <v>2.36271349</v>
      </c>
      <c r="CC604">
        <v>0</v>
      </c>
      <c r="CD604">
        <v>1.26633956</v>
      </c>
      <c r="CE604">
        <v>1.2966537600000001</v>
      </c>
      <c r="CF604">
        <v>-0.34830556000000001</v>
      </c>
      <c r="CG604">
        <v>0.60595251999999999</v>
      </c>
      <c r="CH604">
        <v>-0.27080598</v>
      </c>
      <c r="CI604">
        <v>0.69837139000000004</v>
      </c>
      <c r="CJ604">
        <v>2.3914729999999999E-2</v>
      </c>
      <c r="CK604">
        <v>-0.35324707</v>
      </c>
      <c r="CL604">
        <v>-4.8291489999999999E-2</v>
      </c>
      <c r="CM604">
        <v>0.58076517999999999</v>
      </c>
      <c r="CN604">
        <v>0.72541518999999999</v>
      </c>
      <c r="CO604">
        <v>-0.20022939000000001</v>
      </c>
      <c r="CP604">
        <v>-0.43475793000000001</v>
      </c>
      <c r="CQ604">
        <v>0.34422587999999998</v>
      </c>
      <c r="CR604">
        <v>-0.48495226000000002</v>
      </c>
      <c r="CS604">
        <v>0.18250256000000001</v>
      </c>
      <c r="CT604">
        <v>-0.16623276000000001</v>
      </c>
      <c r="CU604">
        <v>-9.4743999999999995E-2</v>
      </c>
      <c r="CV604">
        <v>-1.1689752</v>
      </c>
      <c r="CW604">
        <v>-0.52188942000000005</v>
      </c>
      <c r="CX604">
        <v>0.65815442999999996</v>
      </c>
      <c r="CY604">
        <v>9.3649330000000003E-2</v>
      </c>
      <c r="CZ604">
        <v>-0.16819777</v>
      </c>
      <c r="DA604">
        <v>-0.25450494000000001</v>
      </c>
      <c r="DB604">
        <v>0.25513289</v>
      </c>
      <c r="DC604">
        <v>2.5920289999999999E-2</v>
      </c>
      <c r="DD604">
        <v>-2.5292350000000002E-2</v>
      </c>
      <c r="DE604">
        <v>0.26950531</v>
      </c>
      <c r="DF604">
        <v>-0.26887736000000001</v>
      </c>
      <c r="DG604">
        <v>0.1029841</v>
      </c>
      <c r="DH604">
        <v>-0.10235616</v>
      </c>
      <c r="DI604">
        <v>-0.19042195000000001</v>
      </c>
      <c r="DJ604">
        <v>7.7531719999999998E-2</v>
      </c>
      <c r="DK604">
        <v>-0.19522661999999999</v>
      </c>
      <c r="DL604">
        <v>-0.13095082</v>
      </c>
      <c r="DM604">
        <v>-6.0513240000000003E-2</v>
      </c>
      <c r="DN604">
        <v>0.50020885000000004</v>
      </c>
      <c r="DO604">
        <v>0.35778246000000002</v>
      </c>
      <c r="DP604">
        <v>-0.64273818000000005</v>
      </c>
      <c r="DQ604">
        <v>0.94671483000000001</v>
      </c>
      <c r="DR604">
        <v>-0.66113116000000005</v>
      </c>
      <c r="DS604">
        <v>7.7932630000000003E-2</v>
      </c>
      <c r="DT604">
        <v>-0.79014932000000004</v>
      </c>
      <c r="DU604">
        <v>1.3610861400000001</v>
      </c>
      <c r="DV604" s="10">
        <v>-0.64824150000000003</v>
      </c>
      <c r="DW604" s="8" t="s">
        <v>3207</v>
      </c>
      <c r="DX604" t="s">
        <v>3208</v>
      </c>
      <c r="DY604" s="10" t="s">
        <v>881</v>
      </c>
      <c r="DZ604" s="20">
        <v>37136</v>
      </c>
      <c r="EA604" s="21">
        <v>38468</v>
      </c>
      <c r="EB604" t="s">
        <v>3209</v>
      </c>
      <c r="EC604" s="22">
        <v>45204</v>
      </c>
      <c r="ED604" t="b">
        <f t="shared" si="28"/>
        <v>0</v>
      </c>
    </row>
    <row r="605" spans="1:134" x14ac:dyDescent="0.2">
      <c r="A605" s="8" t="s">
        <v>3210</v>
      </c>
      <c r="B605" s="8" t="s">
        <v>127</v>
      </c>
      <c r="C605" s="8" t="s">
        <v>491</v>
      </c>
      <c r="D605" s="2" t="s">
        <v>3211</v>
      </c>
      <c r="E605" s="4">
        <v>0.72382129533629702</v>
      </c>
      <c r="F605" s="28" t="b">
        <v>1</v>
      </c>
      <c r="G605" s="29">
        <f t="shared" si="29"/>
        <v>2.1011623721738131E-4</v>
      </c>
      <c r="H605" s="5" t="b">
        <f t="shared" si="27"/>
        <v>0</v>
      </c>
      <c r="I605" s="8">
        <v>64</v>
      </c>
      <c r="J605">
        <v>0</v>
      </c>
      <c r="K605">
        <v>36</v>
      </c>
      <c r="L605">
        <v>790</v>
      </c>
      <c r="M605">
        <v>0</v>
      </c>
      <c r="N605">
        <v>2</v>
      </c>
      <c r="O605">
        <v>87.660647668148499</v>
      </c>
      <c r="P605">
        <v>3</v>
      </c>
      <c r="Q605">
        <v>2</v>
      </c>
      <c r="R605">
        <v>3</v>
      </c>
      <c r="S605" s="10">
        <v>75.5</v>
      </c>
      <c r="T605" s="8">
        <v>1.0107747620052701</v>
      </c>
      <c r="U605">
        <v>-1.00517281761849</v>
      </c>
      <c r="V605">
        <v>1.1651042521063699</v>
      </c>
      <c r="W605">
        <v>-0.82570763470395503</v>
      </c>
      <c r="X605">
        <v>-1.5638459058765199</v>
      </c>
      <c r="Y605">
        <v>-0.70788554533318204</v>
      </c>
      <c r="Z605">
        <v>1.2796190838739001</v>
      </c>
      <c r="AA605">
        <v>8.8725172209350497E-3</v>
      </c>
      <c r="AB605">
        <v>-0.772121299578298</v>
      </c>
      <c r="AC605">
        <v>1.7560081436822399E-2</v>
      </c>
      <c r="AD605" s="10">
        <v>0.173155909181676</v>
      </c>
      <c r="AE605" s="8">
        <v>0</v>
      </c>
      <c r="AF605">
        <v>0</v>
      </c>
      <c r="AG605">
        <v>0</v>
      </c>
      <c r="AH605">
        <v>0</v>
      </c>
      <c r="AI605">
        <v>0</v>
      </c>
      <c r="AJ605">
        <v>0</v>
      </c>
      <c r="AK605">
        <v>0</v>
      </c>
      <c r="AL605">
        <v>0</v>
      </c>
      <c r="AM605">
        <v>0</v>
      </c>
      <c r="AN605">
        <v>0</v>
      </c>
      <c r="AO605">
        <v>0</v>
      </c>
      <c r="AP605">
        <v>1</v>
      </c>
      <c r="AQ605">
        <v>0</v>
      </c>
      <c r="AR605">
        <v>0</v>
      </c>
      <c r="AS605">
        <v>0</v>
      </c>
      <c r="AT605">
        <v>0</v>
      </c>
      <c r="AU605">
        <v>0</v>
      </c>
      <c r="AV605">
        <v>0</v>
      </c>
      <c r="AW605">
        <v>0</v>
      </c>
      <c r="AX605">
        <v>0</v>
      </c>
      <c r="AY605">
        <v>0</v>
      </c>
      <c r="AZ605">
        <v>1</v>
      </c>
      <c r="BA605">
        <v>1</v>
      </c>
      <c r="BB605">
        <v>0</v>
      </c>
      <c r="BC605">
        <v>1</v>
      </c>
      <c r="BD605">
        <v>0</v>
      </c>
      <c r="BE605">
        <v>1</v>
      </c>
      <c r="BF605">
        <v>0</v>
      </c>
      <c r="BG605">
        <v>0</v>
      </c>
      <c r="BH605">
        <v>0</v>
      </c>
      <c r="BI605">
        <v>0</v>
      </c>
      <c r="BJ605">
        <v>0</v>
      </c>
      <c r="BK605">
        <v>1</v>
      </c>
      <c r="BL605">
        <v>0</v>
      </c>
      <c r="BM605">
        <v>0</v>
      </c>
      <c r="BN605">
        <v>0</v>
      </c>
      <c r="BO605">
        <v>1</v>
      </c>
      <c r="BP605">
        <v>0</v>
      </c>
      <c r="BQ605">
        <v>0</v>
      </c>
      <c r="BR605">
        <v>1</v>
      </c>
      <c r="BS605">
        <v>0</v>
      </c>
      <c r="BT605" s="10">
        <v>0</v>
      </c>
      <c r="BU605">
        <v>-4.2648743800000002</v>
      </c>
      <c r="BV605">
        <v>0.17994256</v>
      </c>
      <c r="BW605">
        <v>2.5512239999999999E-2</v>
      </c>
      <c r="BX605">
        <v>1.7140852600000001</v>
      </c>
      <c r="BY605">
        <v>1.2451467300000001</v>
      </c>
      <c r="BZ605">
        <v>4.38303536</v>
      </c>
      <c r="CA605">
        <v>1.0542348399999999</v>
      </c>
      <c r="CB605">
        <v>2.36271349</v>
      </c>
      <c r="CC605">
        <v>0</v>
      </c>
      <c r="CD605">
        <v>1.26633956</v>
      </c>
      <c r="CE605">
        <v>1.2966537600000001</v>
      </c>
      <c r="CF605">
        <v>-0.34830556000000001</v>
      </c>
      <c r="CG605">
        <v>0.60595251999999999</v>
      </c>
      <c r="CH605">
        <v>-0.27080598</v>
      </c>
      <c r="CI605">
        <v>0.69837139000000004</v>
      </c>
      <c r="CJ605">
        <v>2.3914729999999999E-2</v>
      </c>
      <c r="CK605">
        <v>-0.35324707</v>
      </c>
      <c r="CL605">
        <v>-4.8291489999999999E-2</v>
      </c>
      <c r="CM605">
        <v>0.58076517999999999</v>
      </c>
      <c r="CN605">
        <v>0.72541518999999999</v>
      </c>
      <c r="CO605">
        <v>-0.20022939000000001</v>
      </c>
      <c r="CP605">
        <v>-0.43475793000000001</v>
      </c>
      <c r="CQ605">
        <v>0.34422587999999998</v>
      </c>
      <c r="CR605">
        <v>-0.48495226000000002</v>
      </c>
      <c r="CS605">
        <v>0.18250256000000001</v>
      </c>
      <c r="CT605">
        <v>-0.16623276000000001</v>
      </c>
      <c r="CU605">
        <v>-9.4743999999999995E-2</v>
      </c>
      <c r="CV605">
        <v>-1.1689752</v>
      </c>
      <c r="CW605">
        <v>-0.52188942000000005</v>
      </c>
      <c r="CX605">
        <v>0.65815442999999996</v>
      </c>
      <c r="CY605">
        <v>9.3649330000000003E-2</v>
      </c>
      <c r="CZ605">
        <v>-0.16819777</v>
      </c>
      <c r="DA605">
        <v>-0.25450494000000001</v>
      </c>
      <c r="DB605">
        <v>0.25513289</v>
      </c>
      <c r="DC605">
        <v>2.5920289999999999E-2</v>
      </c>
      <c r="DD605">
        <v>-2.5292350000000002E-2</v>
      </c>
      <c r="DE605">
        <v>0.26950531</v>
      </c>
      <c r="DF605">
        <v>-0.26887736000000001</v>
      </c>
      <c r="DG605">
        <v>0.1029841</v>
      </c>
      <c r="DH605">
        <v>-0.10235616</v>
      </c>
      <c r="DI605">
        <v>-0.19042195000000001</v>
      </c>
      <c r="DJ605">
        <v>7.7531719999999998E-2</v>
      </c>
      <c r="DK605">
        <v>-0.19522661999999999</v>
      </c>
      <c r="DL605">
        <v>-0.13095082</v>
      </c>
      <c r="DM605">
        <v>-6.0513240000000003E-2</v>
      </c>
      <c r="DN605">
        <v>0.50020885000000004</v>
      </c>
      <c r="DO605">
        <v>0.35778246000000002</v>
      </c>
      <c r="DP605">
        <v>-0.64273818000000005</v>
      </c>
      <c r="DQ605">
        <v>0.94671483000000001</v>
      </c>
      <c r="DR605">
        <v>-0.66113116000000005</v>
      </c>
      <c r="DS605">
        <v>7.7932630000000003E-2</v>
      </c>
      <c r="DT605">
        <v>-0.79014932000000004</v>
      </c>
      <c r="DU605">
        <v>1.3610861400000001</v>
      </c>
      <c r="DV605" s="10">
        <v>-0.64824150000000003</v>
      </c>
      <c r="DW605" s="8" t="s">
        <v>3212</v>
      </c>
      <c r="DX605" t="s">
        <v>3213</v>
      </c>
      <c r="DY605" s="10" t="s">
        <v>367</v>
      </c>
      <c r="DZ605" s="20">
        <v>34984</v>
      </c>
      <c r="EA605" s="21">
        <v>39246</v>
      </c>
      <c r="EB605" t="s">
        <v>3214</v>
      </c>
      <c r="EC605" s="22">
        <v>44564</v>
      </c>
      <c r="ED605" t="b">
        <f t="shared" si="28"/>
        <v>0</v>
      </c>
    </row>
    <row r="606" spans="1:134" x14ac:dyDescent="0.2">
      <c r="A606" s="8" t="s">
        <v>3215</v>
      </c>
      <c r="B606" s="8" t="s">
        <v>119</v>
      </c>
      <c r="C606" s="8" t="s">
        <v>332</v>
      </c>
      <c r="D606" s="2" t="s">
        <v>3216</v>
      </c>
      <c r="E606" s="4">
        <v>0.467232923011207</v>
      </c>
      <c r="F606" s="28" t="b">
        <v>0</v>
      </c>
      <c r="G606" s="29">
        <f t="shared" si="29"/>
        <v>0.99651071859126827</v>
      </c>
      <c r="H606" s="5" t="b">
        <f t="shared" si="27"/>
        <v>1</v>
      </c>
      <c r="I606" s="8">
        <v>67</v>
      </c>
      <c r="J606">
        <v>0</v>
      </c>
      <c r="K606">
        <v>22</v>
      </c>
      <c r="L606">
        <v>2744</v>
      </c>
      <c r="M606">
        <v>8</v>
      </c>
      <c r="N606">
        <v>4</v>
      </c>
      <c r="O606">
        <v>58.616461505603603</v>
      </c>
      <c r="P606">
        <v>1</v>
      </c>
      <c r="Q606">
        <v>5</v>
      </c>
      <c r="R606">
        <v>4</v>
      </c>
      <c r="S606" s="10">
        <v>73.599999999999994</v>
      </c>
      <c r="T606" s="8">
        <v>1.2925892867279301</v>
      </c>
      <c r="U606">
        <v>-1.00517281761849</v>
      </c>
      <c r="V606">
        <v>-0.64376289837760303</v>
      </c>
      <c r="W606">
        <v>1.4521708473221799</v>
      </c>
      <c r="X606">
        <v>0.98157978018903103</v>
      </c>
      <c r="Y606">
        <v>0.68524713920936597</v>
      </c>
      <c r="Z606">
        <v>0.28018843928723702</v>
      </c>
      <c r="AA606">
        <v>-1.4107302381286499</v>
      </c>
      <c r="AB606">
        <v>1.4079858992310099</v>
      </c>
      <c r="AC606">
        <v>0.71996333890972197</v>
      </c>
      <c r="AD606" s="10">
        <v>-0.23680823716746699</v>
      </c>
      <c r="AE606" s="8">
        <v>1</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1</v>
      </c>
      <c r="BA606">
        <v>0</v>
      </c>
      <c r="BB606">
        <v>1</v>
      </c>
      <c r="BC606">
        <v>1</v>
      </c>
      <c r="BD606">
        <v>0</v>
      </c>
      <c r="BE606">
        <v>0</v>
      </c>
      <c r="BF606">
        <v>1</v>
      </c>
      <c r="BG606">
        <v>1</v>
      </c>
      <c r="BH606">
        <v>0</v>
      </c>
      <c r="BI606">
        <v>0</v>
      </c>
      <c r="BJ606">
        <v>0</v>
      </c>
      <c r="BK606">
        <v>0</v>
      </c>
      <c r="BL606">
        <v>0</v>
      </c>
      <c r="BM606">
        <v>1</v>
      </c>
      <c r="BN606">
        <v>0</v>
      </c>
      <c r="BO606">
        <v>0</v>
      </c>
      <c r="BP606">
        <v>0</v>
      </c>
      <c r="BQ606">
        <v>0</v>
      </c>
      <c r="BR606">
        <v>0</v>
      </c>
      <c r="BS606">
        <v>0</v>
      </c>
      <c r="BT606" s="10">
        <v>1</v>
      </c>
      <c r="BU606">
        <v>-4.2648743800000002</v>
      </c>
      <c r="BV606">
        <v>0.17994256</v>
      </c>
      <c r="BW606">
        <v>2.5512239999999999E-2</v>
      </c>
      <c r="BX606">
        <v>1.7140852600000001</v>
      </c>
      <c r="BY606">
        <v>1.2451467300000001</v>
      </c>
      <c r="BZ606">
        <v>4.38303536</v>
      </c>
      <c r="CA606">
        <v>1.0542348399999999</v>
      </c>
      <c r="CB606">
        <v>2.36271349</v>
      </c>
      <c r="CC606">
        <v>0</v>
      </c>
      <c r="CD606">
        <v>1.26633956</v>
      </c>
      <c r="CE606">
        <v>1.2966537600000001</v>
      </c>
      <c r="CF606">
        <v>-0.34830556000000001</v>
      </c>
      <c r="CG606">
        <v>0.60595251999999999</v>
      </c>
      <c r="CH606">
        <v>-0.27080598</v>
      </c>
      <c r="CI606">
        <v>0.69837139000000004</v>
      </c>
      <c r="CJ606">
        <v>2.3914729999999999E-2</v>
      </c>
      <c r="CK606">
        <v>-0.35324707</v>
      </c>
      <c r="CL606">
        <v>-4.8291489999999999E-2</v>
      </c>
      <c r="CM606">
        <v>0.58076517999999999</v>
      </c>
      <c r="CN606">
        <v>0.72541518999999999</v>
      </c>
      <c r="CO606">
        <v>-0.20022939000000001</v>
      </c>
      <c r="CP606">
        <v>-0.43475793000000001</v>
      </c>
      <c r="CQ606">
        <v>0.34422587999999998</v>
      </c>
      <c r="CR606">
        <v>-0.48495226000000002</v>
      </c>
      <c r="CS606">
        <v>0.18250256000000001</v>
      </c>
      <c r="CT606">
        <v>-0.16623276000000001</v>
      </c>
      <c r="CU606">
        <v>-9.4743999999999995E-2</v>
      </c>
      <c r="CV606">
        <v>-1.1689752</v>
      </c>
      <c r="CW606">
        <v>-0.52188942000000005</v>
      </c>
      <c r="CX606">
        <v>0.65815442999999996</v>
      </c>
      <c r="CY606">
        <v>9.3649330000000003E-2</v>
      </c>
      <c r="CZ606">
        <v>-0.16819777</v>
      </c>
      <c r="DA606">
        <v>-0.25450494000000001</v>
      </c>
      <c r="DB606">
        <v>0.25513289</v>
      </c>
      <c r="DC606">
        <v>2.5920289999999999E-2</v>
      </c>
      <c r="DD606">
        <v>-2.5292350000000002E-2</v>
      </c>
      <c r="DE606">
        <v>0.26950531</v>
      </c>
      <c r="DF606">
        <v>-0.26887736000000001</v>
      </c>
      <c r="DG606">
        <v>0.1029841</v>
      </c>
      <c r="DH606">
        <v>-0.10235616</v>
      </c>
      <c r="DI606">
        <v>-0.19042195000000001</v>
      </c>
      <c r="DJ606">
        <v>7.7531719999999998E-2</v>
      </c>
      <c r="DK606">
        <v>-0.19522661999999999</v>
      </c>
      <c r="DL606">
        <v>-0.13095082</v>
      </c>
      <c r="DM606">
        <v>-6.0513240000000003E-2</v>
      </c>
      <c r="DN606">
        <v>0.50020885000000004</v>
      </c>
      <c r="DO606">
        <v>0.35778246000000002</v>
      </c>
      <c r="DP606">
        <v>-0.64273818000000005</v>
      </c>
      <c r="DQ606">
        <v>0.94671483000000001</v>
      </c>
      <c r="DR606">
        <v>-0.66113116000000005</v>
      </c>
      <c r="DS606">
        <v>7.7932630000000003E-2</v>
      </c>
      <c r="DT606">
        <v>-0.79014932000000004</v>
      </c>
      <c r="DU606">
        <v>1.3610861400000001</v>
      </c>
      <c r="DV606" s="10">
        <v>-0.64824150000000003</v>
      </c>
      <c r="DW606" s="8" t="s">
        <v>3217</v>
      </c>
      <c r="DX606" t="s">
        <v>3218</v>
      </c>
      <c r="DY606" s="10" t="s">
        <v>1067</v>
      </c>
      <c r="DZ606" s="20">
        <v>37271</v>
      </c>
      <c r="EA606" s="21">
        <v>39896</v>
      </c>
      <c r="EB606" t="s">
        <v>3219</v>
      </c>
      <c r="EC606" s="22">
        <v>44752</v>
      </c>
      <c r="ED606" t="b">
        <f t="shared" si="28"/>
        <v>0</v>
      </c>
    </row>
    <row r="607" spans="1:134" x14ac:dyDescent="0.2">
      <c r="A607" s="8" t="s">
        <v>3220</v>
      </c>
      <c r="B607" s="8" t="s">
        <v>168</v>
      </c>
      <c r="C607" s="8" t="s">
        <v>147</v>
      </c>
      <c r="D607" s="2" t="s">
        <v>3221</v>
      </c>
      <c r="E607" s="4">
        <v>0.53310145419906796</v>
      </c>
      <c r="F607" s="28" t="b">
        <v>0</v>
      </c>
      <c r="G607" s="29">
        <f t="shared" si="29"/>
        <v>3.0973644188443478E-2</v>
      </c>
      <c r="H607" s="5" t="b">
        <f t="shared" si="27"/>
        <v>0</v>
      </c>
      <c r="I607" s="8">
        <v>64</v>
      </c>
      <c r="J607">
        <v>0</v>
      </c>
      <c r="K607">
        <v>18</v>
      </c>
      <c r="L607">
        <v>102</v>
      </c>
      <c r="M607">
        <v>4</v>
      </c>
      <c r="N607">
        <v>4</v>
      </c>
      <c r="O607">
        <v>80.567393766200595</v>
      </c>
      <c r="P607">
        <v>4</v>
      </c>
      <c r="Q607">
        <v>4</v>
      </c>
      <c r="R607">
        <v>4</v>
      </c>
      <c r="S607" s="10">
        <v>80.7</v>
      </c>
      <c r="T607" s="8">
        <v>1.0107747620052701</v>
      </c>
      <c r="U607">
        <v>-1.00517281761849</v>
      </c>
      <c r="V607">
        <v>-1.16058208423016</v>
      </c>
      <c r="W607">
        <v>-1.62774468467017</v>
      </c>
      <c r="X607">
        <v>-0.29113306284374801</v>
      </c>
      <c r="Y607">
        <v>0.68524713920936597</v>
      </c>
      <c r="Z607">
        <v>1.03553528411563</v>
      </c>
      <c r="AA607">
        <v>0.71867389489572897</v>
      </c>
      <c r="AB607">
        <v>0.68128349962791002</v>
      </c>
      <c r="AC607">
        <v>0.71996333890972197</v>
      </c>
      <c r="AD607" s="10">
        <v>1.29516304655827</v>
      </c>
      <c r="AE607" s="8">
        <v>0</v>
      </c>
      <c r="AF607">
        <v>0</v>
      </c>
      <c r="AG607">
        <v>0</v>
      </c>
      <c r="AH607">
        <v>0</v>
      </c>
      <c r="AI607">
        <v>0</v>
      </c>
      <c r="AJ607">
        <v>0</v>
      </c>
      <c r="AK607">
        <v>1</v>
      </c>
      <c r="AL607">
        <v>0</v>
      </c>
      <c r="AM607">
        <v>0</v>
      </c>
      <c r="AN607">
        <v>0</v>
      </c>
      <c r="AO607">
        <v>0</v>
      </c>
      <c r="AP607">
        <v>0</v>
      </c>
      <c r="AQ607">
        <v>0</v>
      </c>
      <c r="AR607">
        <v>0</v>
      </c>
      <c r="AS607">
        <v>0</v>
      </c>
      <c r="AT607">
        <v>0</v>
      </c>
      <c r="AU607">
        <v>0</v>
      </c>
      <c r="AV607">
        <v>0</v>
      </c>
      <c r="AW607">
        <v>0</v>
      </c>
      <c r="AX607">
        <v>0</v>
      </c>
      <c r="AY607">
        <v>0</v>
      </c>
      <c r="AZ607">
        <v>1</v>
      </c>
      <c r="BA607">
        <v>0</v>
      </c>
      <c r="BB607">
        <v>1</v>
      </c>
      <c r="BC607">
        <v>0</v>
      </c>
      <c r="BD607">
        <v>1</v>
      </c>
      <c r="BE607">
        <v>1</v>
      </c>
      <c r="BF607">
        <v>0</v>
      </c>
      <c r="BG607">
        <v>0</v>
      </c>
      <c r="BH607">
        <v>0</v>
      </c>
      <c r="BI607">
        <v>0</v>
      </c>
      <c r="BJ607">
        <v>0</v>
      </c>
      <c r="BK607">
        <v>0</v>
      </c>
      <c r="BL607">
        <v>1</v>
      </c>
      <c r="BM607">
        <v>0</v>
      </c>
      <c r="BN607">
        <v>0</v>
      </c>
      <c r="BO607">
        <v>1</v>
      </c>
      <c r="BP607">
        <v>0</v>
      </c>
      <c r="BQ607">
        <v>0</v>
      </c>
      <c r="BR607">
        <v>0</v>
      </c>
      <c r="BS607">
        <v>0</v>
      </c>
      <c r="BT607" s="10">
        <v>1</v>
      </c>
      <c r="BU607">
        <v>-4.2648743800000002</v>
      </c>
      <c r="BV607">
        <v>0.17994256</v>
      </c>
      <c r="BW607">
        <v>2.5512239999999999E-2</v>
      </c>
      <c r="BX607">
        <v>1.7140852600000001</v>
      </c>
      <c r="BY607">
        <v>1.2451467300000001</v>
      </c>
      <c r="BZ607">
        <v>4.38303536</v>
      </c>
      <c r="CA607">
        <v>1.0542348399999999</v>
      </c>
      <c r="CB607">
        <v>2.36271349</v>
      </c>
      <c r="CC607">
        <v>0</v>
      </c>
      <c r="CD607">
        <v>1.26633956</v>
      </c>
      <c r="CE607">
        <v>1.2966537600000001</v>
      </c>
      <c r="CF607">
        <v>-0.34830556000000001</v>
      </c>
      <c r="CG607">
        <v>0.60595251999999999</v>
      </c>
      <c r="CH607">
        <v>-0.27080598</v>
      </c>
      <c r="CI607">
        <v>0.69837139000000004</v>
      </c>
      <c r="CJ607">
        <v>2.3914729999999999E-2</v>
      </c>
      <c r="CK607">
        <v>-0.35324707</v>
      </c>
      <c r="CL607">
        <v>-4.8291489999999999E-2</v>
      </c>
      <c r="CM607">
        <v>0.58076517999999999</v>
      </c>
      <c r="CN607">
        <v>0.72541518999999999</v>
      </c>
      <c r="CO607">
        <v>-0.20022939000000001</v>
      </c>
      <c r="CP607">
        <v>-0.43475793000000001</v>
      </c>
      <c r="CQ607">
        <v>0.34422587999999998</v>
      </c>
      <c r="CR607">
        <v>-0.48495226000000002</v>
      </c>
      <c r="CS607">
        <v>0.18250256000000001</v>
      </c>
      <c r="CT607">
        <v>-0.16623276000000001</v>
      </c>
      <c r="CU607">
        <v>-9.4743999999999995E-2</v>
      </c>
      <c r="CV607">
        <v>-1.1689752</v>
      </c>
      <c r="CW607">
        <v>-0.52188942000000005</v>
      </c>
      <c r="CX607">
        <v>0.65815442999999996</v>
      </c>
      <c r="CY607">
        <v>9.3649330000000003E-2</v>
      </c>
      <c r="CZ607">
        <v>-0.16819777</v>
      </c>
      <c r="DA607">
        <v>-0.25450494000000001</v>
      </c>
      <c r="DB607">
        <v>0.25513289</v>
      </c>
      <c r="DC607">
        <v>2.5920289999999999E-2</v>
      </c>
      <c r="DD607">
        <v>-2.5292350000000002E-2</v>
      </c>
      <c r="DE607">
        <v>0.26950531</v>
      </c>
      <c r="DF607">
        <v>-0.26887736000000001</v>
      </c>
      <c r="DG607">
        <v>0.1029841</v>
      </c>
      <c r="DH607">
        <v>-0.10235616</v>
      </c>
      <c r="DI607">
        <v>-0.19042195000000001</v>
      </c>
      <c r="DJ607">
        <v>7.7531719999999998E-2</v>
      </c>
      <c r="DK607">
        <v>-0.19522661999999999</v>
      </c>
      <c r="DL607">
        <v>-0.13095082</v>
      </c>
      <c r="DM607">
        <v>-6.0513240000000003E-2</v>
      </c>
      <c r="DN607">
        <v>0.50020885000000004</v>
      </c>
      <c r="DO607">
        <v>0.35778246000000002</v>
      </c>
      <c r="DP607">
        <v>-0.64273818000000005</v>
      </c>
      <c r="DQ607">
        <v>0.94671483000000001</v>
      </c>
      <c r="DR607">
        <v>-0.66113116000000005</v>
      </c>
      <c r="DS607">
        <v>7.7932630000000003E-2</v>
      </c>
      <c r="DT607">
        <v>-0.79014932000000004</v>
      </c>
      <c r="DU607">
        <v>1.3610861400000001</v>
      </c>
      <c r="DV607" s="10">
        <v>-0.64824150000000003</v>
      </c>
      <c r="DW607" s="8" t="s">
        <v>3222</v>
      </c>
      <c r="DX607" t="s">
        <v>3223</v>
      </c>
      <c r="DY607" s="10" t="s">
        <v>769</v>
      </c>
      <c r="DZ607" s="20">
        <v>35818</v>
      </c>
      <c r="EA607" s="21">
        <v>39057</v>
      </c>
      <c r="EB607" t="s">
        <v>3224</v>
      </c>
      <c r="EC607" s="22">
        <v>44863</v>
      </c>
      <c r="ED607" t="b">
        <f t="shared" si="28"/>
        <v>1</v>
      </c>
    </row>
    <row r="608" spans="1:134" x14ac:dyDescent="0.2">
      <c r="A608" s="8" t="s">
        <v>3225</v>
      </c>
      <c r="B608" s="8" t="s">
        <v>127</v>
      </c>
      <c r="C608" s="8" t="s">
        <v>399</v>
      </c>
      <c r="D608" s="2" t="s">
        <v>3226</v>
      </c>
      <c r="E608" s="4">
        <v>0.74334453330573202</v>
      </c>
      <c r="F608" s="28" t="b">
        <v>1</v>
      </c>
      <c r="G608" s="29">
        <f t="shared" si="29"/>
        <v>1.0276734361898071E-3</v>
      </c>
      <c r="H608" s="5" t="b">
        <f t="shared" si="27"/>
        <v>0</v>
      </c>
      <c r="I608" s="8">
        <v>42</v>
      </c>
      <c r="J608">
        <v>0</v>
      </c>
      <c r="K608">
        <v>33</v>
      </c>
      <c r="L608">
        <v>919</v>
      </c>
      <c r="M608">
        <v>1</v>
      </c>
      <c r="N608">
        <v>1</v>
      </c>
      <c r="O608">
        <v>75.247266652866003</v>
      </c>
      <c r="P608">
        <v>5</v>
      </c>
      <c r="Q608">
        <v>2</v>
      </c>
      <c r="R608">
        <v>3</v>
      </c>
      <c r="S608" s="10">
        <v>68.400000000000006</v>
      </c>
      <c r="T608" s="8">
        <v>-1.0558650859609</v>
      </c>
      <c r="U608">
        <v>-1.00517281761849</v>
      </c>
      <c r="V608">
        <v>0.77748986271695397</v>
      </c>
      <c r="W608">
        <v>-0.67532568783528901</v>
      </c>
      <c r="X608">
        <v>-1.2456676951183301</v>
      </c>
      <c r="Y608">
        <v>-1.4044518876044501</v>
      </c>
      <c r="Z608">
        <v>0.85246601027176805</v>
      </c>
      <c r="AA608">
        <v>1.4284752725705201</v>
      </c>
      <c r="AB608">
        <v>-0.772121299578298</v>
      </c>
      <c r="AC608">
        <v>1.7560081436822399E-2</v>
      </c>
      <c r="AD608" s="10">
        <v>-1.3588153745440601</v>
      </c>
      <c r="AE608" s="8">
        <v>0</v>
      </c>
      <c r="AF608">
        <v>0</v>
      </c>
      <c r="AG608">
        <v>0</v>
      </c>
      <c r="AH608">
        <v>0</v>
      </c>
      <c r="AI608">
        <v>0</v>
      </c>
      <c r="AJ608">
        <v>1</v>
      </c>
      <c r="AK608">
        <v>0</v>
      </c>
      <c r="AL608">
        <v>0</v>
      </c>
      <c r="AM608">
        <v>0</v>
      </c>
      <c r="AN608">
        <v>0</v>
      </c>
      <c r="AO608">
        <v>0</v>
      </c>
      <c r="AP608">
        <v>0</v>
      </c>
      <c r="AQ608">
        <v>0</v>
      </c>
      <c r="AR608">
        <v>0</v>
      </c>
      <c r="AS608">
        <v>0</v>
      </c>
      <c r="AT608">
        <v>0</v>
      </c>
      <c r="AU608">
        <v>0</v>
      </c>
      <c r="AV608">
        <v>0</v>
      </c>
      <c r="AW608">
        <v>0</v>
      </c>
      <c r="AX608">
        <v>0</v>
      </c>
      <c r="AY608">
        <v>0</v>
      </c>
      <c r="AZ608">
        <v>1</v>
      </c>
      <c r="BA608">
        <v>1</v>
      </c>
      <c r="BB608">
        <v>0</v>
      </c>
      <c r="BC608">
        <v>1</v>
      </c>
      <c r="BD608">
        <v>0</v>
      </c>
      <c r="BE608">
        <v>0</v>
      </c>
      <c r="BF608">
        <v>1</v>
      </c>
      <c r="BG608">
        <v>1</v>
      </c>
      <c r="BH608">
        <v>0</v>
      </c>
      <c r="BI608">
        <v>0</v>
      </c>
      <c r="BJ608">
        <v>0</v>
      </c>
      <c r="BK608">
        <v>0</v>
      </c>
      <c r="BL608">
        <v>0</v>
      </c>
      <c r="BM608">
        <v>0</v>
      </c>
      <c r="BN608">
        <v>0</v>
      </c>
      <c r="BO608">
        <v>1</v>
      </c>
      <c r="BP608">
        <v>0</v>
      </c>
      <c r="BQ608">
        <v>0</v>
      </c>
      <c r="BR608">
        <v>0</v>
      </c>
      <c r="BS608">
        <v>1</v>
      </c>
      <c r="BT608" s="10">
        <v>0</v>
      </c>
      <c r="BU608">
        <v>-4.2648743800000002</v>
      </c>
      <c r="BV608">
        <v>0.17994256</v>
      </c>
      <c r="BW608">
        <v>2.5512239999999999E-2</v>
      </c>
      <c r="BX608">
        <v>1.7140852600000001</v>
      </c>
      <c r="BY608">
        <v>1.2451467300000001</v>
      </c>
      <c r="BZ608">
        <v>4.38303536</v>
      </c>
      <c r="CA608">
        <v>1.0542348399999999</v>
      </c>
      <c r="CB608">
        <v>2.36271349</v>
      </c>
      <c r="CC608">
        <v>0</v>
      </c>
      <c r="CD608">
        <v>1.26633956</v>
      </c>
      <c r="CE608">
        <v>1.2966537600000001</v>
      </c>
      <c r="CF608">
        <v>-0.34830556000000001</v>
      </c>
      <c r="CG608">
        <v>0.60595251999999999</v>
      </c>
      <c r="CH608">
        <v>-0.27080598</v>
      </c>
      <c r="CI608">
        <v>0.69837139000000004</v>
      </c>
      <c r="CJ608">
        <v>2.3914729999999999E-2</v>
      </c>
      <c r="CK608">
        <v>-0.35324707</v>
      </c>
      <c r="CL608">
        <v>-4.8291489999999999E-2</v>
      </c>
      <c r="CM608">
        <v>0.58076517999999999</v>
      </c>
      <c r="CN608">
        <v>0.72541518999999999</v>
      </c>
      <c r="CO608">
        <v>-0.20022939000000001</v>
      </c>
      <c r="CP608">
        <v>-0.43475793000000001</v>
      </c>
      <c r="CQ608">
        <v>0.34422587999999998</v>
      </c>
      <c r="CR608">
        <v>-0.48495226000000002</v>
      </c>
      <c r="CS608">
        <v>0.18250256000000001</v>
      </c>
      <c r="CT608">
        <v>-0.16623276000000001</v>
      </c>
      <c r="CU608">
        <v>-9.4743999999999995E-2</v>
      </c>
      <c r="CV608">
        <v>-1.1689752</v>
      </c>
      <c r="CW608">
        <v>-0.52188942000000005</v>
      </c>
      <c r="CX608">
        <v>0.65815442999999996</v>
      </c>
      <c r="CY608">
        <v>9.3649330000000003E-2</v>
      </c>
      <c r="CZ608">
        <v>-0.16819777</v>
      </c>
      <c r="DA608">
        <v>-0.25450494000000001</v>
      </c>
      <c r="DB608">
        <v>0.25513289</v>
      </c>
      <c r="DC608">
        <v>2.5920289999999999E-2</v>
      </c>
      <c r="DD608">
        <v>-2.5292350000000002E-2</v>
      </c>
      <c r="DE608">
        <v>0.26950531</v>
      </c>
      <c r="DF608">
        <v>-0.26887736000000001</v>
      </c>
      <c r="DG608">
        <v>0.1029841</v>
      </c>
      <c r="DH608">
        <v>-0.10235616</v>
      </c>
      <c r="DI608">
        <v>-0.19042195000000001</v>
      </c>
      <c r="DJ608">
        <v>7.7531719999999998E-2</v>
      </c>
      <c r="DK608">
        <v>-0.19522661999999999</v>
      </c>
      <c r="DL608">
        <v>-0.13095082</v>
      </c>
      <c r="DM608">
        <v>-6.0513240000000003E-2</v>
      </c>
      <c r="DN608">
        <v>0.50020885000000004</v>
      </c>
      <c r="DO608">
        <v>0.35778246000000002</v>
      </c>
      <c r="DP608">
        <v>-0.64273818000000005</v>
      </c>
      <c r="DQ608">
        <v>0.94671483000000001</v>
      </c>
      <c r="DR608">
        <v>-0.66113116000000005</v>
      </c>
      <c r="DS608">
        <v>7.7932630000000003E-2</v>
      </c>
      <c r="DT608">
        <v>-0.79014932000000004</v>
      </c>
      <c r="DU608">
        <v>1.3610861400000001</v>
      </c>
      <c r="DV608" s="10">
        <v>-0.64824150000000003</v>
      </c>
      <c r="DW608" s="8" t="s">
        <v>3227</v>
      </c>
      <c r="DX608" t="s">
        <v>3228</v>
      </c>
      <c r="DY608" s="10" t="s">
        <v>379</v>
      </c>
      <c r="DZ608" s="20">
        <v>34713</v>
      </c>
      <c r="EA608" s="21">
        <v>39163</v>
      </c>
      <c r="EB608" t="s">
        <v>3229</v>
      </c>
      <c r="EC608" s="22">
        <v>44706</v>
      </c>
      <c r="ED608" t="b">
        <f t="shared" si="28"/>
        <v>0</v>
      </c>
    </row>
    <row r="609" spans="1:134" x14ac:dyDescent="0.2">
      <c r="A609" s="8" t="s">
        <v>3230</v>
      </c>
      <c r="B609" s="8" t="s">
        <v>168</v>
      </c>
      <c r="C609" s="8" t="s">
        <v>120</v>
      </c>
      <c r="D609" s="2" t="s">
        <v>3231</v>
      </c>
      <c r="E609" s="4">
        <v>0.67216772124466195</v>
      </c>
      <c r="F609" s="28" t="b">
        <v>1</v>
      </c>
      <c r="G609" s="29">
        <f t="shared" si="29"/>
        <v>1.4773386679247416E-5</v>
      </c>
      <c r="H609" s="5" t="b">
        <f t="shared" si="27"/>
        <v>0</v>
      </c>
      <c r="I609" s="8">
        <v>65</v>
      </c>
      <c r="J609">
        <v>3</v>
      </c>
      <c r="K609">
        <v>22</v>
      </c>
      <c r="L609">
        <v>1647</v>
      </c>
      <c r="M609">
        <v>1</v>
      </c>
      <c r="N609">
        <v>3</v>
      </c>
      <c r="O609">
        <v>64.417193955664601</v>
      </c>
      <c r="P609">
        <v>5</v>
      </c>
      <c r="Q609">
        <v>5</v>
      </c>
      <c r="R609">
        <v>1</v>
      </c>
      <c r="S609" s="10">
        <v>75.5</v>
      </c>
      <c r="T609" s="8">
        <v>1.1047129369128199</v>
      </c>
      <c r="U609">
        <v>2.03313292833161</v>
      </c>
      <c r="V609">
        <v>-0.64376289837760303</v>
      </c>
      <c r="W609">
        <v>0.17334142317547399</v>
      </c>
      <c r="X609">
        <v>-1.2456676951183301</v>
      </c>
      <c r="Y609">
        <v>-1.13192030619081E-2</v>
      </c>
      <c r="Z609">
        <v>0.47979567700407699</v>
      </c>
      <c r="AA609">
        <v>1.4284752725705201</v>
      </c>
      <c r="AB609">
        <v>1.4079858992310099</v>
      </c>
      <c r="AC609">
        <v>-1.38724643350897</v>
      </c>
      <c r="AD609" s="10">
        <v>0.173155909181676</v>
      </c>
      <c r="AE609" s="8">
        <v>0</v>
      </c>
      <c r="AF609">
        <v>0</v>
      </c>
      <c r="AG609">
        <v>0</v>
      </c>
      <c r="AH609">
        <v>0</v>
      </c>
      <c r="AI609">
        <v>0</v>
      </c>
      <c r="AJ609">
        <v>0</v>
      </c>
      <c r="AK609">
        <v>0</v>
      </c>
      <c r="AL609">
        <v>0</v>
      </c>
      <c r="AM609">
        <v>0</v>
      </c>
      <c r="AN609">
        <v>0</v>
      </c>
      <c r="AO609">
        <v>1</v>
      </c>
      <c r="AP609">
        <v>0</v>
      </c>
      <c r="AQ609">
        <v>0</v>
      </c>
      <c r="AR609">
        <v>0</v>
      </c>
      <c r="AS609">
        <v>0</v>
      </c>
      <c r="AT609">
        <v>0</v>
      </c>
      <c r="AU609">
        <v>0</v>
      </c>
      <c r="AV609">
        <v>0</v>
      </c>
      <c r="AW609">
        <v>0</v>
      </c>
      <c r="AX609">
        <v>0</v>
      </c>
      <c r="AY609">
        <v>1</v>
      </c>
      <c r="AZ609">
        <v>0</v>
      </c>
      <c r="BA609">
        <v>0</v>
      </c>
      <c r="BB609">
        <v>1</v>
      </c>
      <c r="BC609">
        <v>0</v>
      </c>
      <c r="BD609">
        <v>1</v>
      </c>
      <c r="BE609">
        <v>0</v>
      </c>
      <c r="BF609">
        <v>1</v>
      </c>
      <c r="BG609">
        <v>1</v>
      </c>
      <c r="BH609">
        <v>0</v>
      </c>
      <c r="BI609">
        <v>0</v>
      </c>
      <c r="BJ609">
        <v>0</v>
      </c>
      <c r="BK609">
        <v>0</v>
      </c>
      <c r="BL609">
        <v>0</v>
      </c>
      <c r="BM609">
        <v>0</v>
      </c>
      <c r="BN609">
        <v>0</v>
      </c>
      <c r="BO609">
        <v>0</v>
      </c>
      <c r="BP609">
        <v>1</v>
      </c>
      <c r="BQ609">
        <v>0</v>
      </c>
      <c r="BR609">
        <v>0</v>
      </c>
      <c r="BS609">
        <v>0</v>
      </c>
      <c r="BT609" s="10">
        <v>1</v>
      </c>
      <c r="BU609">
        <v>-4.2648743800000002</v>
      </c>
      <c r="BV609">
        <v>0.17994256</v>
      </c>
      <c r="BW609">
        <v>2.5512239999999999E-2</v>
      </c>
      <c r="BX609">
        <v>1.7140852600000001</v>
      </c>
      <c r="BY609">
        <v>1.2451467300000001</v>
      </c>
      <c r="BZ609">
        <v>4.38303536</v>
      </c>
      <c r="CA609">
        <v>1.0542348399999999</v>
      </c>
      <c r="CB609">
        <v>2.36271349</v>
      </c>
      <c r="CC609">
        <v>0</v>
      </c>
      <c r="CD609">
        <v>1.26633956</v>
      </c>
      <c r="CE609">
        <v>1.2966537600000001</v>
      </c>
      <c r="CF609">
        <v>-0.34830556000000001</v>
      </c>
      <c r="CG609">
        <v>0.60595251999999999</v>
      </c>
      <c r="CH609">
        <v>-0.27080598</v>
      </c>
      <c r="CI609">
        <v>0.69837139000000004</v>
      </c>
      <c r="CJ609">
        <v>2.3914729999999999E-2</v>
      </c>
      <c r="CK609">
        <v>-0.35324707</v>
      </c>
      <c r="CL609">
        <v>-4.8291489999999999E-2</v>
      </c>
      <c r="CM609">
        <v>0.58076517999999999</v>
      </c>
      <c r="CN609">
        <v>0.72541518999999999</v>
      </c>
      <c r="CO609">
        <v>-0.20022939000000001</v>
      </c>
      <c r="CP609">
        <v>-0.43475793000000001</v>
      </c>
      <c r="CQ609">
        <v>0.34422587999999998</v>
      </c>
      <c r="CR609">
        <v>-0.48495226000000002</v>
      </c>
      <c r="CS609">
        <v>0.18250256000000001</v>
      </c>
      <c r="CT609">
        <v>-0.16623276000000001</v>
      </c>
      <c r="CU609">
        <v>-9.4743999999999995E-2</v>
      </c>
      <c r="CV609">
        <v>-1.1689752</v>
      </c>
      <c r="CW609">
        <v>-0.52188942000000005</v>
      </c>
      <c r="CX609">
        <v>0.65815442999999996</v>
      </c>
      <c r="CY609">
        <v>9.3649330000000003E-2</v>
      </c>
      <c r="CZ609">
        <v>-0.16819777</v>
      </c>
      <c r="DA609">
        <v>-0.25450494000000001</v>
      </c>
      <c r="DB609">
        <v>0.25513289</v>
      </c>
      <c r="DC609">
        <v>2.5920289999999999E-2</v>
      </c>
      <c r="DD609">
        <v>-2.5292350000000002E-2</v>
      </c>
      <c r="DE609">
        <v>0.26950531</v>
      </c>
      <c r="DF609">
        <v>-0.26887736000000001</v>
      </c>
      <c r="DG609">
        <v>0.1029841</v>
      </c>
      <c r="DH609">
        <v>-0.10235616</v>
      </c>
      <c r="DI609">
        <v>-0.19042195000000001</v>
      </c>
      <c r="DJ609">
        <v>7.7531719999999998E-2</v>
      </c>
      <c r="DK609">
        <v>-0.19522661999999999</v>
      </c>
      <c r="DL609">
        <v>-0.13095082</v>
      </c>
      <c r="DM609">
        <v>-6.0513240000000003E-2</v>
      </c>
      <c r="DN609">
        <v>0.50020885000000004</v>
      </c>
      <c r="DO609">
        <v>0.35778246000000002</v>
      </c>
      <c r="DP609">
        <v>-0.64273818000000005</v>
      </c>
      <c r="DQ609">
        <v>0.94671483000000001</v>
      </c>
      <c r="DR609">
        <v>-0.66113116000000005</v>
      </c>
      <c r="DS609">
        <v>7.7932630000000003E-2</v>
      </c>
      <c r="DT609">
        <v>-0.79014932000000004</v>
      </c>
      <c r="DU609">
        <v>1.3610861400000001</v>
      </c>
      <c r="DV609" s="10">
        <v>-0.64824150000000003</v>
      </c>
      <c r="DW609" s="8" t="s">
        <v>3232</v>
      </c>
      <c r="DX609" t="s">
        <v>3233</v>
      </c>
      <c r="DY609" s="10" t="s">
        <v>730</v>
      </c>
      <c r="DZ609" s="20">
        <v>38135</v>
      </c>
      <c r="EA609" s="21">
        <v>39780</v>
      </c>
      <c r="EB609" t="s">
        <v>3234</v>
      </c>
      <c r="EC609" s="22">
        <v>45074</v>
      </c>
      <c r="ED609" t="b">
        <f t="shared" si="28"/>
        <v>0</v>
      </c>
    </row>
    <row r="610" spans="1:134" x14ac:dyDescent="0.2">
      <c r="A610" s="8" t="s">
        <v>3235</v>
      </c>
      <c r="B610" s="8" t="s">
        <v>127</v>
      </c>
      <c r="C610" s="8" t="s">
        <v>216</v>
      </c>
      <c r="D610" s="2">
        <v>5118538509</v>
      </c>
      <c r="E610" s="4">
        <v>0.61451943431328404</v>
      </c>
      <c r="F610" s="28" t="b">
        <v>1</v>
      </c>
      <c r="G610" s="29">
        <f t="shared" si="29"/>
        <v>1.4655780683557249E-2</v>
      </c>
      <c r="H610" s="5" t="b">
        <f t="shared" si="27"/>
        <v>0</v>
      </c>
      <c r="I610" s="8">
        <v>66</v>
      </c>
      <c r="J610">
        <v>2</v>
      </c>
      <c r="K610">
        <v>26</v>
      </c>
      <c r="L610">
        <v>2795</v>
      </c>
      <c r="M610">
        <v>2</v>
      </c>
      <c r="N610">
        <v>5</v>
      </c>
      <c r="O610">
        <v>60.593050489975397</v>
      </c>
      <c r="P610">
        <v>1</v>
      </c>
      <c r="Q610">
        <v>1</v>
      </c>
      <c r="R610">
        <v>5</v>
      </c>
      <c r="S610" s="10">
        <v>76.8</v>
      </c>
      <c r="T610" s="8">
        <v>1.19865111182038</v>
      </c>
      <c r="U610">
        <v>1.0203643463482399</v>
      </c>
      <c r="V610">
        <v>-0.126943712525036</v>
      </c>
      <c r="W610">
        <v>1.5116241751539801</v>
      </c>
      <c r="X610">
        <v>-0.92748948436013701</v>
      </c>
      <c r="Y610">
        <v>1.38181348148064</v>
      </c>
      <c r="Z610">
        <v>0.34820424085516499</v>
      </c>
      <c r="AA610">
        <v>-1.4107302381286499</v>
      </c>
      <c r="AB610">
        <v>-1.4988236991813999</v>
      </c>
      <c r="AC610">
        <v>1.42236659638262</v>
      </c>
      <c r="AD610" s="10">
        <v>0.45365769352582502</v>
      </c>
      <c r="AE610" s="8">
        <v>0</v>
      </c>
      <c r="AF610">
        <v>0</v>
      </c>
      <c r="AG610">
        <v>0</v>
      </c>
      <c r="AH610">
        <v>0</v>
      </c>
      <c r="AI610">
        <v>0</v>
      </c>
      <c r="AJ610">
        <v>0</v>
      </c>
      <c r="AK610">
        <v>0</v>
      </c>
      <c r="AL610">
        <v>0</v>
      </c>
      <c r="AM610">
        <v>0</v>
      </c>
      <c r="AN610">
        <v>0</v>
      </c>
      <c r="AO610">
        <v>0</v>
      </c>
      <c r="AP610">
        <v>0</v>
      </c>
      <c r="AQ610">
        <v>0</v>
      </c>
      <c r="AR610">
        <v>0</v>
      </c>
      <c r="AS610">
        <v>0</v>
      </c>
      <c r="AT610">
        <v>0</v>
      </c>
      <c r="AU610">
        <v>0</v>
      </c>
      <c r="AV610">
        <v>1</v>
      </c>
      <c r="AW610">
        <v>0</v>
      </c>
      <c r="AX610">
        <v>0</v>
      </c>
      <c r="AY610">
        <v>1</v>
      </c>
      <c r="AZ610">
        <v>0</v>
      </c>
      <c r="BA610">
        <v>0</v>
      </c>
      <c r="BB610">
        <v>1</v>
      </c>
      <c r="BC610">
        <v>0</v>
      </c>
      <c r="BD610">
        <v>1</v>
      </c>
      <c r="BE610">
        <v>1</v>
      </c>
      <c r="BF610">
        <v>0</v>
      </c>
      <c r="BG610">
        <v>0</v>
      </c>
      <c r="BH610">
        <v>0</v>
      </c>
      <c r="BI610">
        <v>0</v>
      </c>
      <c r="BJ610">
        <v>0</v>
      </c>
      <c r="BK610">
        <v>0</v>
      </c>
      <c r="BL610">
        <v>1</v>
      </c>
      <c r="BM610">
        <v>0</v>
      </c>
      <c r="BN610">
        <v>1</v>
      </c>
      <c r="BO610">
        <v>0</v>
      </c>
      <c r="BP610">
        <v>0</v>
      </c>
      <c r="BQ610">
        <v>1</v>
      </c>
      <c r="BR610">
        <v>0</v>
      </c>
      <c r="BS610">
        <v>0</v>
      </c>
      <c r="BT610" s="10">
        <v>0</v>
      </c>
      <c r="BU610">
        <v>-4.2648743800000002</v>
      </c>
      <c r="BV610">
        <v>0.17994256</v>
      </c>
      <c r="BW610">
        <v>2.5512239999999999E-2</v>
      </c>
      <c r="BX610">
        <v>1.7140852600000001</v>
      </c>
      <c r="BY610">
        <v>1.2451467300000001</v>
      </c>
      <c r="BZ610">
        <v>4.38303536</v>
      </c>
      <c r="CA610">
        <v>1.0542348399999999</v>
      </c>
      <c r="CB610">
        <v>2.36271349</v>
      </c>
      <c r="CC610">
        <v>0</v>
      </c>
      <c r="CD610">
        <v>1.26633956</v>
      </c>
      <c r="CE610">
        <v>1.2966537600000001</v>
      </c>
      <c r="CF610">
        <v>-0.34830556000000001</v>
      </c>
      <c r="CG610">
        <v>0.60595251999999999</v>
      </c>
      <c r="CH610">
        <v>-0.27080598</v>
      </c>
      <c r="CI610">
        <v>0.69837139000000004</v>
      </c>
      <c r="CJ610">
        <v>2.3914729999999999E-2</v>
      </c>
      <c r="CK610">
        <v>-0.35324707</v>
      </c>
      <c r="CL610">
        <v>-4.8291489999999999E-2</v>
      </c>
      <c r="CM610">
        <v>0.58076517999999999</v>
      </c>
      <c r="CN610">
        <v>0.72541518999999999</v>
      </c>
      <c r="CO610">
        <v>-0.20022939000000001</v>
      </c>
      <c r="CP610">
        <v>-0.43475793000000001</v>
      </c>
      <c r="CQ610">
        <v>0.34422587999999998</v>
      </c>
      <c r="CR610">
        <v>-0.48495226000000002</v>
      </c>
      <c r="CS610">
        <v>0.18250256000000001</v>
      </c>
      <c r="CT610">
        <v>-0.16623276000000001</v>
      </c>
      <c r="CU610">
        <v>-9.4743999999999995E-2</v>
      </c>
      <c r="CV610">
        <v>-1.1689752</v>
      </c>
      <c r="CW610">
        <v>-0.52188942000000005</v>
      </c>
      <c r="CX610">
        <v>0.65815442999999996</v>
      </c>
      <c r="CY610">
        <v>9.3649330000000003E-2</v>
      </c>
      <c r="CZ610">
        <v>-0.16819777</v>
      </c>
      <c r="DA610">
        <v>-0.25450494000000001</v>
      </c>
      <c r="DB610">
        <v>0.25513289</v>
      </c>
      <c r="DC610">
        <v>2.5920289999999999E-2</v>
      </c>
      <c r="DD610">
        <v>-2.5292350000000002E-2</v>
      </c>
      <c r="DE610">
        <v>0.26950531</v>
      </c>
      <c r="DF610">
        <v>-0.26887736000000001</v>
      </c>
      <c r="DG610">
        <v>0.1029841</v>
      </c>
      <c r="DH610">
        <v>-0.10235616</v>
      </c>
      <c r="DI610">
        <v>-0.19042195000000001</v>
      </c>
      <c r="DJ610">
        <v>7.7531719999999998E-2</v>
      </c>
      <c r="DK610">
        <v>-0.19522661999999999</v>
      </c>
      <c r="DL610">
        <v>-0.13095082</v>
      </c>
      <c r="DM610">
        <v>-6.0513240000000003E-2</v>
      </c>
      <c r="DN610">
        <v>0.50020885000000004</v>
      </c>
      <c r="DO610">
        <v>0.35778246000000002</v>
      </c>
      <c r="DP610">
        <v>-0.64273818000000005</v>
      </c>
      <c r="DQ610">
        <v>0.94671483000000001</v>
      </c>
      <c r="DR610">
        <v>-0.66113116000000005</v>
      </c>
      <c r="DS610">
        <v>7.7932630000000003E-2</v>
      </c>
      <c r="DT610">
        <v>-0.79014932000000004</v>
      </c>
      <c r="DU610">
        <v>1.3610861400000001</v>
      </c>
      <c r="DV610" s="10">
        <v>-0.64824150000000003</v>
      </c>
      <c r="DW610" s="8" t="s">
        <v>3236</v>
      </c>
      <c r="DX610" t="s">
        <v>3237</v>
      </c>
      <c r="DY610" s="10" t="s">
        <v>318</v>
      </c>
      <c r="DZ610" s="20">
        <v>36677</v>
      </c>
      <c r="EA610" s="21">
        <v>39130</v>
      </c>
      <c r="EB610" t="s">
        <v>3238</v>
      </c>
      <c r="EC610" s="22">
        <v>45180</v>
      </c>
      <c r="ED610" t="b">
        <f t="shared" si="28"/>
        <v>0</v>
      </c>
    </row>
    <row r="611" spans="1:134" x14ac:dyDescent="0.2">
      <c r="A611" s="8" t="s">
        <v>3239</v>
      </c>
      <c r="B611" s="8" t="s">
        <v>168</v>
      </c>
      <c r="C611" s="8" t="s">
        <v>491</v>
      </c>
      <c r="D611" s="2" t="s">
        <v>3240</v>
      </c>
      <c r="E611" s="4">
        <v>0.31113842433433703</v>
      </c>
      <c r="F611" s="28" t="b">
        <v>0</v>
      </c>
      <c r="G611" s="29">
        <f t="shared" si="29"/>
        <v>2.4477319938845228E-6</v>
      </c>
      <c r="H611" s="5" t="b">
        <f t="shared" si="27"/>
        <v>0</v>
      </c>
      <c r="I611" s="8">
        <v>47</v>
      </c>
      <c r="J611">
        <v>0</v>
      </c>
      <c r="K611">
        <v>22</v>
      </c>
      <c r="L611">
        <v>938</v>
      </c>
      <c r="M611">
        <v>5</v>
      </c>
      <c r="N611">
        <v>2</v>
      </c>
      <c r="O611">
        <v>35.219212167168799</v>
      </c>
      <c r="P611">
        <v>2</v>
      </c>
      <c r="Q611">
        <v>1</v>
      </c>
      <c r="R611">
        <v>2</v>
      </c>
      <c r="S611" s="10">
        <v>75.599999999999994</v>
      </c>
      <c r="T611" s="8">
        <v>-0.58617421142313397</v>
      </c>
      <c r="U611">
        <v>-1.00517281761849</v>
      </c>
      <c r="V611">
        <v>-0.64376289837760303</v>
      </c>
      <c r="W611">
        <v>-0.65317640883912897</v>
      </c>
      <c r="X611">
        <v>2.70451479144465E-2</v>
      </c>
      <c r="Y611">
        <v>-0.70788554533318204</v>
      </c>
      <c r="Z611">
        <v>-0.52492718202849198</v>
      </c>
      <c r="AA611">
        <v>-0.70092886045385905</v>
      </c>
      <c r="AB611">
        <v>-1.4988236991813999</v>
      </c>
      <c r="AC611">
        <v>-0.68484317603607703</v>
      </c>
      <c r="AD611" s="10">
        <v>0.19473296951583999</v>
      </c>
      <c r="AE611" s="8">
        <v>0</v>
      </c>
      <c r="AF611">
        <v>0</v>
      </c>
      <c r="AG611">
        <v>0</v>
      </c>
      <c r="AH611">
        <v>0</v>
      </c>
      <c r="AI611">
        <v>1</v>
      </c>
      <c r="AJ611">
        <v>0</v>
      </c>
      <c r="AK611">
        <v>0</v>
      </c>
      <c r="AL611">
        <v>0</v>
      </c>
      <c r="AM611">
        <v>0</v>
      </c>
      <c r="AN611">
        <v>0</v>
      </c>
      <c r="AO611">
        <v>0</v>
      </c>
      <c r="AP611">
        <v>0</v>
      </c>
      <c r="AQ611">
        <v>0</v>
      </c>
      <c r="AR611">
        <v>0</v>
      </c>
      <c r="AS611">
        <v>0</v>
      </c>
      <c r="AT611">
        <v>0</v>
      </c>
      <c r="AU611">
        <v>0</v>
      </c>
      <c r="AV611">
        <v>0</v>
      </c>
      <c r="AW611">
        <v>0</v>
      </c>
      <c r="AX611">
        <v>0</v>
      </c>
      <c r="AY611">
        <v>1</v>
      </c>
      <c r="AZ611">
        <v>0</v>
      </c>
      <c r="BA611">
        <v>1</v>
      </c>
      <c r="BB611">
        <v>0</v>
      </c>
      <c r="BC611">
        <v>0</v>
      </c>
      <c r="BD611">
        <v>1</v>
      </c>
      <c r="BE611">
        <v>0</v>
      </c>
      <c r="BF611">
        <v>1</v>
      </c>
      <c r="BG611">
        <v>0</v>
      </c>
      <c r="BH611">
        <v>0</v>
      </c>
      <c r="BI611">
        <v>0</v>
      </c>
      <c r="BJ611">
        <v>0</v>
      </c>
      <c r="BK611">
        <v>0</v>
      </c>
      <c r="BL611">
        <v>1</v>
      </c>
      <c r="BM611">
        <v>0</v>
      </c>
      <c r="BN611">
        <v>1</v>
      </c>
      <c r="BO611">
        <v>0</v>
      </c>
      <c r="BP611">
        <v>0</v>
      </c>
      <c r="BQ611">
        <v>0</v>
      </c>
      <c r="BR611">
        <v>1</v>
      </c>
      <c r="BS611">
        <v>0</v>
      </c>
      <c r="BT611" s="10">
        <v>0</v>
      </c>
      <c r="BU611">
        <v>-4.2648743800000002</v>
      </c>
      <c r="BV611">
        <v>0.17994256</v>
      </c>
      <c r="BW611">
        <v>2.5512239999999999E-2</v>
      </c>
      <c r="BX611">
        <v>1.7140852600000001</v>
      </c>
      <c r="BY611">
        <v>1.2451467300000001</v>
      </c>
      <c r="BZ611">
        <v>4.38303536</v>
      </c>
      <c r="CA611">
        <v>1.0542348399999999</v>
      </c>
      <c r="CB611">
        <v>2.36271349</v>
      </c>
      <c r="CC611">
        <v>0</v>
      </c>
      <c r="CD611">
        <v>1.26633956</v>
      </c>
      <c r="CE611">
        <v>1.2966537600000001</v>
      </c>
      <c r="CF611">
        <v>-0.34830556000000001</v>
      </c>
      <c r="CG611">
        <v>0.60595251999999999</v>
      </c>
      <c r="CH611">
        <v>-0.27080598</v>
      </c>
      <c r="CI611">
        <v>0.69837139000000004</v>
      </c>
      <c r="CJ611">
        <v>2.3914729999999999E-2</v>
      </c>
      <c r="CK611">
        <v>-0.35324707</v>
      </c>
      <c r="CL611">
        <v>-4.8291489999999999E-2</v>
      </c>
      <c r="CM611">
        <v>0.58076517999999999</v>
      </c>
      <c r="CN611">
        <v>0.72541518999999999</v>
      </c>
      <c r="CO611">
        <v>-0.20022939000000001</v>
      </c>
      <c r="CP611">
        <v>-0.43475793000000001</v>
      </c>
      <c r="CQ611">
        <v>0.34422587999999998</v>
      </c>
      <c r="CR611">
        <v>-0.48495226000000002</v>
      </c>
      <c r="CS611">
        <v>0.18250256000000001</v>
      </c>
      <c r="CT611">
        <v>-0.16623276000000001</v>
      </c>
      <c r="CU611">
        <v>-9.4743999999999995E-2</v>
      </c>
      <c r="CV611">
        <v>-1.1689752</v>
      </c>
      <c r="CW611">
        <v>-0.52188942000000005</v>
      </c>
      <c r="CX611">
        <v>0.65815442999999996</v>
      </c>
      <c r="CY611">
        <v>9.3649330000000003E-2</v>
      </c>
      <c r="CZ611">
        <v>-0.16819777</v>
      </c>
      <c r="DA611">
        <v>-0.25450494000000001</v>
      </c>
      <c r="DB611">
        <v>0.25513289</v>
      </c>
      <c r="DC611">
        <v>2.5920289999999999E-2</v>
      </c>
      <c r="DD611">
        <v>-2.5292350000000002E-2</v>
      </c>
      <c r="DE611">
        <v>0.26950531</v>
      </c>
      <c r="DF611">
        <v>-0.26887736000000001</v>
      </c>
      <c r="DG611">
        <v>0.1029841</v>
      </c>
      <c r="DH611">
        <v>-0.10235616</v>
      </c>
      <c r="DI611">
        <v>-0.19042195000000001</v>
      </c>
      <c r="DJ611">
        <v>7.7531719999999998E-2</v>
      </c>
      <c r="DK611">
        <v>-0.19522661999999999</v>
      </c>
      <c r="DL611">
        <v>-0.13095082</v>
      </c>
      <c r="DM611">
        <v>-6.0513240000000003E-2</v>
      </c>
      <c r="DN611">
        <v>0.50020885000000004</v>
      </c>
      <c r="DO611">
        <v>0.35778246000000002</v>
      </c>
      <c r="DP611">
        <v>-0.64273818000000005</v>
      </c>
      <c r="DQ611">
        <v>0.94671483000000001</v>
      </c>
      <c r="DR611">
        <v>-0.66113116000000005</v>
      </c>
      <c r="DS611">
        <v>7.7932630000000003E-2</v>
      </c>
      <c r="DT611">
        <v>-0.79014932000000004</v>
      </c>
      <c r="DU611">
        <v>1.3610861400000001</v>
      </c>
      <c r="DV611" s="10">
        <v>-0.64824150000000003</v>
      </c>
      <c r="DW611" s="8" t="s">
        <v>3241</v>
      </c>
      <c r="DX611" t="s">
        <v>3242</v>
      </c>
      <c r="DY611" s="10" t="s">
        <v>789</v>
      </c>
      <c r="DZ611" s="20">
        <v>37168</v>
      </c>
      <c r="EA611" s="21">
        <v>38950</v>
      </c>
      <c r="EB611" t="s">
        <v>3243</v>
      </c>
      <c r="EC611" s="22">
        <v>44142</v>
      </c>
      <c r="ED611" t="b">
        <f t="shared" si="28"/>
        <v>1</v>
      </c>
    </row>
    <row r="612" spans="1:134" x14ac:dyDescent="0.2">
      <c r="A612" s="8" t="s">
        <v>3244</v>
      </c>
      <c r="B612" s="8" t="s">
        <v>168</v>
      </c>
      <c r="C612" s="8" t="s">
        <v>188</v>
      </c>
      <c r="D612" s="2" t="s">
        <v>3245</v>
      </c>
      <c r="E612" s="4">
        <v>0.239277935055004</v>
      </c>
      <c r="F612" s="28" t="b">
        <v>0</v>
      </c>
      <c r="G612" s="29">
        <f t="shared" si="29"/>
        <v>8.5483407531172242E-5</v>
      </c>
      <c r="H612" s="5" t="b">
        <f t="shared" si="27"/>
        <v>0</v>
      </c>
      <c r="I612" s="8">
        <v>50</v>
      </c>
      <c r="J612">
        <v>0</v>
      </c>
      <c r="K612">
        <v>15</v>
      </c>
      <c r="L612">
        <v>1269</v>
      </c>
      <c r="M612">
        <v>8</v>
      </c>
      <c r="N612">
        <v>2</v>
      </c>
      <c r="O612">
        <v>22.138967527502</v>
      </c>
      <c r="P612">
        <v>3</v>
      </c>
      <c r="Q612">
        <v>2</v>
      </c>
      <c r="R612">
        <v>1</v>
      </c>
      <c r="S612" s="10">
        <v>74.3</v>
      </c>
      <c r="T612" s="8">
        <v>-0.30435968670047298</v>
      </c>
      <c r="U612">
        <v>-1.00517281761849</v>
      </c>
      <c r="V612">
        <v>-1.5481964736195899</v>
      </c>
      <c r="W612">
        <v>-0.267312653695499</v>
      </c>
      <c r="X612">
        <v>0.98157978018903103</v>
      </c>
      <c r="Y612">
        <v>-0.70788554533318204</v>
      </c>
      <c r="Z612">
        <v>-0.97502749671495004</v>
      </c>
      <c r="AA612">
        <v>8.8725172209350497E-3</v>
      </c>
      <c r="AB612">
        <v>-0.772121299578298</v>
      </c>
      <c r="AC612">
        <v>-1.38724643350897</v>
      </c>
      <c r="AD612" s="10">
        <v>-8.5768814828309101E-2</v>
      </c>
      <c r="AE612" s="8">
        <v>0</v>
      </c>
      <c r="AF612">
        <v>0</v>
      </c>
      <c r="AG612">
        <v>0</v>
      </c>
      <c r="AH612">
        <v>0</v>
      </c>
      <c r="AI612">
        <v>0</v>
      </c>
      <c r="AJ612">
        <v>0</v>
      </c>
      <c r="AK612">
        <v>0</v>
      </c>
      <c r="AL612">
        <v>0</v>
      </c>
      <c r="AM612">
        <v>0</v>
      </c>
      <c r="AN612">
        <v>0</v>
      </c>
      <c r="AO612">
        <v>0</v>
      </c>
      <c r="AP612">
        <v>0</v>
      </c>
      <c r="AQ612">
        <v>0</v>
      </c>
      <c r="AR612">
        <v>0</v>
      </c>
      <c r="AS612">
        <v>0</v>
      </c>
      <c r="AT612">
        <v>0</v>
      </c>
      <c r="AU612">
        <v>0</v>
      </c>
      <c r="AV612">
        <v>0</v>
      </c>
      <c r="AW612">
        <v>1</v>
      </c>
      <c r="AX612">
        <v>0</v>
      </c>
      <c r="AY612">
        <v>1</v>
      </c>
      <c r="AZ612">
        <v>0</v>
      </c>
      <c r="BA612">
        <v>1</v>
      </c>
      <c r="BB612">
        <v>0</v>
      </c>
      <c r="BC612">
        <v>1</v>
      </c>
      <c r="BD612">
        <v>0</v>
      </c>
      <c r="BE612">
        <v>1</v>
      </c>
      <c r="BF612">
        <v>0</v>
      </c>
      <c r="BG612">
        <v>0</v>
      </c>
      <c r="BH612">
        <v>0</v>
      </c>
      <c r="BI612">
        <v>1</v>
      </c>
      <c r="BJ612">
        <v>0</v>
      </c>
      <c r="BK612">
        <v>0</v>
      </c>
      <c r="BL612">
        <v>0</v>
      </c>
      <c r="BM612">
        <v>0</v>
      </c>
      <c r="BN612">
        <v>0</v>
      </c>
      <c r="BO612">
        <v>0</v>
      </c>
      <c r="BP612">
        <v>1</v>
      </c>
      <c r="BQ612">
        <v>1</v>
      </c>
      <c r="BR612">
        <v>0</v>
      </c>
      <c r="BS612">
        <v>0</v>
      </c>
      <c r="BT612" s="10">
        <v>0</v>
      </c>
      <c r="BU612">
        <v>-4.2648743800000002</v>
      </c>
      <c r="BV612">
        <v>0.17994256</v>
      </c>
      <c r="BW612">
        <v>2.5512239999999999E-2</v>
      </c>
      <c r="BX612">
        <v>1.7140852600000001</v>
      </c>
      <c r="BY612">
        <v>1.2451467300000001</v>
      </c>
      <c r="BZ612">
        <v>4.38303536</v>
      </c>
      <c r="CA612">
        <v>1.0542348399999999</v>
      </c>
      <c r="CB612">
        <v>2.36271349</v>
      </c>
      <c r="CC612">
        <v>0</v>
      </c>
      <c r="CD612">
        <v>1.26633956</v>
      </c>
      <c r="CE612">
        <v>1.2966537600000001</v>
      </c>
      <c r="CF612">
        <v>-0.34830556000000001</v>
      </c>
      <c r="CG612">
        <v>0.60595251999999999</v>
      </c>
      <c r="CH612">
        <v>-0.27080598</v>
      </c>
      <c r="CI612">
        <v>0.69837139000000004</v>
      </c>
      <c r="CJ612">
        <v>2.3914729999999999E-2</v>
      </c>
      <c r="CK612">
        <v>-0.35324707</v>
      </c>
      <c r="CL612">
        <v>-4.8291489999999999E-2</v>
      </c>
      <c r="CM612">
        <v>0.58076517999999999</v>
      </c>
      <c r="CN612">
        <v>0.72541518999999999</v>
      </c>
      <c r="CO612">
        <v>-0.20022939000000001</v>
      </c>
      <c r="CP612">
        <v>-0.43475793000000001</v>
      </c>
      <c r="CQ612">
        <v>0.34422587999999998</v>
      </c>
      <c r="CR612">
        <v>-0.48495226000000002</v>
      </c>
      <c r="CS612">
        <v>0.18250256000000001</v>
      </c>
      <c r="CT612">
        <v>-0.16623276000000001</v>
      </c>
      <c r="CU612">
        <v>-9.4743999999999995E-2</v>
      </c>
      <c r="CV612">
        <v>-1.1689752</v>
      </c>
      <c r="CW612">
        <v>-0.52188942000000005</v>
      </c>
      <c r="CX612">
        <v>0.65815442999999996</v>
      </c>
      <c r="CY612">
        <v>9.3649330000000003E-2</v>
      </c>
      <c r="CZ612">
        <v>-0.16819777</v>
      </c>
      <c r="DA612">
        <v>-0.25450494000000001</v>
      </c>
      <c r="DB612">
        <v>0.25513289</v>
      </c>
      <c r="DC612">
        <v>2.5920289999999999E-2</v>
      </c>
      <c r="DD612">
        <v>-2.5292350000000002E-2</v>
      </c>
      <c r="DE612">
        <v>0.26950531</v>
      </c>
      <c r="DF612">
        <v>-0.26887736000000001</v>
      </c>
      <c r="DG612">
        <v>0.1029841</v>
      </c>
      <c r="DH612">
        <v>-0.10235616</v>
      </c>
      <c r="DI612">
        <v>-0.19042195000000001</v>
      </c>
      <c r="DJ612">
        <v>7.7531719999999998E-2</v>
      </c>
      <c r="DK612">
        <v>-0.19522661999999999</v>
      </c>
      <c r="DL612">
        <v>-0.13095082</v>
      </c>
      <c r="DM612">
        <v>-6.0513240000000003E-2</v>
      </c>
      <c r="DN612">
        <v>0.50020885000000004</v>
      </c>
      <c r="DO612">
        <v>0.35778246000000002</v>
      </c>
      <c r="DP612">
        <v>-0.64273818000000005</v>
      </c>
      <c r="DQ612">
        <v>0.94671483000000001</v>
      </c>
      <c r="DR612">
        <v>-0.66113116000000005</v>
      </c>
      <c r="DS612">
        <v>7.7932630000000003E-2</v>
      </c>
      <c r="DT612">
        <v>-0.79014932000000004</v>
      </c>
      <c r="DU612">
        <v>1.3610861400000001</v>
      </c>
      <c r="DV612" s="10">
        <v>-0.64824150000000003</v>
      </c>
      <c r="DW612" s="8" t="s">
        <v>3246</v>
      </c>
      <c r="DX612" t="s">
        <v>3247</v>
      </c>
      <c r="DY612" s="10" t="s">
        <v>249</v>
      </c>
      <c r="DZ612" s="20">
        <v>34991</v>
      </c>
      <c r="EA612" s="21">
        <v>35125</v>
      </c>
      <c r="EB612" t="s">
        <v>3248</v>
      </c>
      <c r="EC612" s="22">
        <v>45339</v>
      </c>
      <c r="ED612" t="b">
        <f t="shared" si="28"/>
        <v>1</v>
      </c>
    </row>
    <row r="613" spans="1:134" x14ac:dyDescent="0.2">
      <c r="A613" s="8" t="s">
        <v>3249</v>
      </c>
      <c r="B613" s="8" t="s">
        <v>168</v>
      </c>
      <c r="C613" s="8" t="s">
        <v>147</v>
      </c>
      <c r="D613" s="2">
        <v>4984728543</v>
      </c>
      <c r="E613" s="4">
        <v>0.31912133487048799</v>
      </c>
      <c r="F613" s="28" t="b">
        <v>0</v>
      </c>
      <c r="G613" s="29">
        <f t="shared" si="29"/>
        <v>2.2292703431364812E-5</v>
      </c>
      <c r="H613" s="5" t="b">
        <f t="shared" si="27"/>
        <v>0</v>
      </c>
      <c r="I613" s="8">
        <v>65</v>
      </c>
      <c r="J613">
        <v>0</v>
      </c>
      <c r="K613">
        <v>19</v>
      </c>
      <c r="L613">
        <v>788</v>
      </c>
      <c r="M613">
        <v>5</v>
      </c>
      <c r="N613">
        <v>2</v>
      </c>
      <c r="O613">
        <v>21.2940007685776</v>
      </c>
      <c r="P613">
        <v>2</v>
      </c>
      <c r="Q613">
        <v>3</v>
      </c>
      <c r="R613">
        <v>2</v>
      </c>
      <c r="S613" s="10">
        <v>71.900000000000006</v>
      </c>
      <c r="T613" s="8">
        <v>1.1047129369128199</v>
      </c>
      <c r="U613">
        <v>-1.00517281761849</v>
      </c>
      <c r="V613">
        <v>-1.03137728776702</v>
      </c>
      <c r="W613">
        <v>-0.82803913775618199</v>
      </c>
      <c r="X613">
        <v>2.70451479144465E-2</v>
      </c>
      <c r="Y613">
        <v>-0.70788554533318204</v>
      </c>
      <c r="Z613">
        <v>-1.00410339052034</v>
      </c>
      <c r="AA613">
        <v>-0.70092886045385905</v>
      </c>
      <c r="AB613">
        <v>-4.5418899975194001E-2</v>
      </c>
      <c r="AC613">
        <v>-0.68484317603607703</v>
      </c>
      <c r="AD613" s="10">
        <v>-0.60361826284827602</v>
      </c>
      <c r="AE613" s="8">
        <v>0</v>
      </c>
      <c r="AF613">
        <v>0</v>
      </c>
      <c r="AG613">
        <v>0</v>
      </c>
      <c r="AH613">
        <v>0</v>
      </c>
      <c r="AI613">
        <v>0</v>
      </c>
      <c r="AJ613">
        <v>0</v>
      </c>
      <c r="AK613">
        <v>0</v>
      </c>
      <c r="AL613">
        <v>0</v>
      </c>
      <c r="AM613">
        <v>1</v>
      </c>
      <c r="AN613">
        <v>0</v>
      </c>
      <c r="AO613">
        <v>0</v>
      </c>
      <c r="AP613">
        <v>0</v>
      </c>
      <c r="AQ613">
        <v>0</v>
      </c>
      <c r="AR613">
        <v>0</v>
      </c>
      <c r="AS613">
        <v>0</v>
      </c>
      <c r="AT613">
        <v>0</v>
      </c>
      <c r="AU613">
        <v>0</v>
      </c>
      <c r="AV613">
        <v>0</v>
      </c>
      <c r="AW613">
        <v>0</v>
      </c>
      <c r="AX613">
        <v>0</v>
      </c>
      <c r="AY613">
        <v>0</v>
      </c>
      <c r="AZ613">
        <v>1</v>
      </c>
      <c r="BA613">
        <v>0</v>
      </c>
      <c r="BB613">
        <v>1</v>
      </c>
      <c r="BC613">
        <v>1</v>
      </c>
      <c r="BD613">
        <v>0</v>
      </c>
      <c r="BE613">
        <v>1</v>
      </c>
      <c r="BF613">
        <v>0</v>
      </c>
      <c r="BG613">
        <v>0</v>
      </c>
      <c r="BH613">
        <v>1</v>
      </c>
      <c r="BI613">
        <v>0</v>
      </c>
      <c r="BJ613">
        <v>0</v>
      </c>
      <c r="BK613">
        <v>0</v>
      </c>
      <c r="BL613">
        <v>0</v>
      </c>
      <c r="BM613">
        <v>0</v>
      </c>
      <c r="BN613">
        <v>1</v>
      </c>
      <c r="BO613">
        <v>0</v>
      </c>
      <c r="BP613">
        <v>0</v>
      </c>
      <c r="BQ613">
        <v>1</v>
      </c>
      <c r="BR613">
        <v>0</v>
      </c>
      <c r="BS613">
        <v>0</v>
      </c>
      <c r="BT613" s="10">
        <v>0</v>
      </c>
      <c r="BU613">
        <v>-4.2648743800000002</v>
      </c>
      <c r="BV613">
        <v>0.17994256</v>
      </c>
      <c r="BW613">
        <v>2.5512239999999999E-2</v>
      </c>
      <c r="BX613">
        <v>1.7140852600000001</v>
      </c>
      <c r="BY613">
        <v>1.2451467300000001</v>
      </c>
      <c r="BZ613">
        <v>4.38303536</v>
      </c>
      <c r="CA613">
        <v>1.0542348399999999</v>
      </c>
      <c r="CB613">
        <v>2.36271349</v>
      </c>
      <c r="CC613">
        <v>0</v>
      </c>
      <c r="CD613">
        <v>1.26633956</v>
      </c>
      <c r="CE613">
        <v>1.2966537600000001</v>
      </c>
      <c r="CF613">
        <v>-0.34830556000000001</v>
      </c>
      <c r="CG613">
        <v>0.60595251999999999</v>
      </c>
      <c r="CH613">
        <v>-0.27080598</v>
      </c>
      <c r="CI613">
        <v>0.69837139000000004</v>
      </c>
      <c r="CJ613">
        <v>2.3914729999999999E-2</v>
      </c>
      <c r="CK613">
        <v>-0.35324707</v>
      </c>
      <c r="CL613">
        <v>-4.8291489999999999E-2</v>
      </c>
      <c r="CM613">
        <v>0.58076517999999999</v>
      </c>
      <c r="CN613">
        <v>0.72541518999999999</v>
      </c>
      <c r="CO613">
        <v>-0.20022939000000001</v>
      </c>
      <c r="CP613">
        <v>-0.43475793000000001</v>
      </c>
      <c r="CQ613">
        <v>0.34422587999999998</v>
      </c>
      <c r="CR613">
        <v>-0.48495226000000002</v>
      </c>
      <c r="CS613">
        <v>0.18250256000000001</v>
      </c>
      <c r="CT613">
        <v>-0.16623276000000001</v>
      </c>
      <c r="CU613">
        <v>-9.4743999999999995E-2</v>
      </c>
      <c r="CV613">
        <v>-1.1689752</v>
      </c>
      <c r="CW613">
        <v>-0.52188942000000005</v>
      </c>
      <c r="CX613">
        <v>0.65815442999999996</v>
      </c>
      <c r="CY613">
        <v>9.3649330000000003E-2</v>
      </c>
      <c r="CZ613">
        <v>-0.16819777</v>
      </c>
      <c r="DA613">
        <v>-0.25450494000000001</v>
      </c>
      <c r="DB613">
        <v>0.25513289</v>
      </c>
      <c r="DC613">
        <v>2.5920289999999999E-2</v>
      </c>
      <c r="DD613">
        <v>-2.5292350000000002E-2</v>
      </c>
      <c r="DE613">
        <v>0.26950531</v>
      </c>
      <c r="DF613">
        <v>-0.26887736000000001</v>
      </c>
      <c r="DG613">
        <v>0.1029841</v>
      </c>
      <c r="DH613">
        <v>-0.10235616</v>
      </c>
      <c r="DI613">
        <v>-0.19042195000000001</v>
      </c>
      <c r="DJ613">
        <v>7.7531719999999998E-2</v>
      </c>
      <c r="DK613">
        <v>-0.19522661999999999</v>
      </c>
      <c r="DL613">
        <v>-0.13095082</v>
      </c>
      <c r="DM613">
        <v>-6.0513240000000003E-2</v>
      </c>
      <c r="DN613">
        <v>0.50020885000000004</v>
      </c>
      <c r="DO613">
        <v>0.35778246000000002</v>
      </c>
      <c r="DP613">
        <v>-0.64273818000000005</v>
      </c>
      <c r="DQ613">
        <v>0.94671483000000001</v>
      </c>
      <c r="DR613">
        <v>-0.66113116000000005</v>
      </c>
      <c r="DS613">
        <v>7.7932630000000003E-2</v>
      </c>
      <c r="DT613">
        <v>-0.79014932000000004</v>
      </c>
      <c r="DU613">
        <v>1.3610861400000001</v>
      </c>
      <c r="DV613" s="10">
        <v>-0.64824150000000003</v>
      </c>
      <c r="DW613" s="8" t="s">
        <v>3250</v>
      </c>
      <c r="DX613" t="s">
        <v>3251</v>
      </c>
      <c r="DY613" s="10" t="s">
        <v>1768</v>
      </c>
      <c r="DZ613" s="20">
        <v>36706</v>
      </c>
      <c r="EA613" s="21">
        <v>38755</v>
      </c>
      <c r="EB613" t="s">
        <v>3252</v>
      </c>
      <c r="EC613" s="22">
        <v>44299</v>
      </c>
      <c r="ED613" t="b">
        <f t="shared" si="28"/>
        <v>1</v>
      </c>
    </row>
    <row r="614" spans="1:134" x14ac:dyDescent="0.2">
      <c r="A614" s="8" t="s">
        <v>3253</v>
      </c>
      <c r="B614" s="8" t="s">
        <v>127</v>
      </c>
      <c r="C614" s="8" t="s">
        <v>147</v>
      </c>
      <c r="D614" s="2" t="s">
        <v>3254</v>
      </c>
      <c r="E614" s="4">
        <v>0.330189353550642</v>
      </c>
      <c r="F614" s="28" t="b">
        <v>0</v>
      </c>
      <c r="G614" s="29">
        <f t="shared" si="29"/>
        <v>0.95283276557485652</v>
      </c>
      <c r="H614" s="5" t="b">
        <f t="shared" si="27"/>
        <v>1</v>
      </c>
      <c r="I614" s="8">
        <v>64</v>
      </c>
      <c r="J614">
        <v>1</v>
      </c>
      <c r="K614">
        <v>19</v>
      </c>
      <c r="L614">
        <v>463</v>
      </c>
      <c r="M614">
        <v>10</v>
      </c>
      <c r="N614">
        <v>2</v>
      </c>
      <c r="O614">
        <v>67.869676775321096</v>
      </c>
      <c r="P614">
        <v>3</v>
      </c>
      <c r="Q614">
        <v>5</v>
      </c>
      <c r="R614">
        <v>4</v>
      </c>
      <c r="S614" s="10">
        <v>78.900000000000006</v>
      </c>
      <c r="T614" s="8">
        <v>1.0107747620052701</v>
      </c>
      <c r="U614">
        <v>7.5957643648752104E-3</v>
      </c>
      <c r="V614">
        <v>-1.03137728776702</v>
      </c>
      <c r="W614">
        <v>-1.20690838374313</v>
      </c>
      <c r="X614">
        <v>1.61793620170542</v>
      </c>
      <c r="Y614">
        <v>-0.70788554533318204</v>
      </c>
      <c r="Z614">
        <v>0.59859801185219197</v>
      </c>
      <c r="AA614">
        <v>8.8725172209350497E-3</v>
      </c>
      <c r="AB614">
        <v>1.4079858992310099</v>
      </c>
      <c r="AC614">
        <v>0.71996333890972197</v>
      </c>
      <c r="AD614" s="10">
        <v>0.90677596054330001</v>
      </c>
      <c r="AE614" s="8">
        <v>0</v>
      </c>
      <c r="AF614">
        <v>0</v>
      </c>
      <c r="AG614">
        <v>0</v>
      </c>
      <c r="AH614">
        <v>0</v>
      </c>
      <c r="AI614">
        <v>0</v>
      </c>
      <c r="AJ614">
        <v>0</v>
      </c>
      <c r="AK614">
        <v>0</v>
      </c>
      <c r="AL614">
        <v>0</v>
      </c>
      <c r="AM614">
        <v>0</v>
      </c>
      <c r="AN614">
        <v>0</v>
      </c>
      <c r="AO614">
        <v>0</v>
      </c>
      <c r="AP614">
        <v>0</v>
      </c>
      <c r="AQ614">
        <v>0</v>
      </c>
      <c r="AR614">
        <v>1</v>
      </c>
      <c r="AS614">
        <v>0</v>
      </c>
      <c r="AT614">
        <v>0</v>
      </c>
      <c r="AU614">
        <v>0</v>
      </c>
      <c r="AV614">
        <v>0</v>
      </c>
      <c r="AW614">
        <v>0</v>
      </c>
      <c r="AX614">
        <v>0</v>
      </c>
      <c r="AY614">
        <v>0</v>
      </c>
      <c r="AZ614">
        <v>1</v>
      </c>
      <c r="BA614">
        <v>1</v>
      </c>
      <c r="BB614">
        <v>0</v>
      </c>
      <c r="BC614">
        <v>1</v>
      </c>
      <c r="BD614">
        <v>0</v>
      </c>
      <c r="BE614">
        <v>0</v>
      </c>
      <c r="BF614">
        <v>1</v>
      </c>
      <c r="BG614">
        <v>0</v>
      </c>
      <c r="BH614">
        <v>0</v>
      </c>
      <c r="BI614">
        <v>0</v>
      </c>
      <c r="BJ614">
        <v>0</v>
      </c>
      <c r="BK614">
        <v>0</v>
      </c>
      <c r="BL614">
        <v>1</v>
      </c>
      <c r="BM614">
        <v>0</v>
      </c>
      <c r="BN614">
        <v>0</v>
      </c>
      <c r="BO614">
        <v>0</v>
      </c>
      <c r="BP614">
        <v>1</v>
      </c>
      <c r="BQ614">
        <v>1</v>
      </c>
      <c r="BR614">
        <v>0</v>
      </c>
      <c r="BS614">
        <v>0</v>
      </c>
      <c r="BT614" s="10">
        <v>0</v>
      </c>
      <c r="BU614">
        <v>-4.2648743800000002</v>
      </c>
      <c r="BV614">
        <v>0.17994256</v>
      </c>
      <c r="BW614">
        <v>2.5512239999999999E-2</v>
      </c>
      <c r="BX614">
        <v>1.7140852600000001</v>
      </c>
      <c r="BY614">
        <v>1.2451467300000001</v>
      </c>
      <c r="BZ614">
        <v>4.38303536</v>
      </c>
      <c r="CA614">
        <v>1.0542348399999999</v>
      </c>
      <c r="CB614">
        <v>2.36271349</v>
      </c>
      <c r="CC614">
        <v>0</v>
      </c>
      <c r="CD614">
        <v>1.26633956</v>
      </c>
      <c r="CE614">
        <v>1.2966537600000001</v>
      </c>
      <c r="CF614">
        <v>-0.34830556000000001</v>
      </c>
      <c r="CG614">
        <v>0.60595251999999999</v>
      </c>
      <c r="CH614">
        <v>-0.27080598</v>
      </c>
      <c r="CI614">
        <v>0.69837139000000004</v>
      </c>
      <c r="CJ614">
        <v>2.3914729999999999E-2</v>
      </c>
      <c r="CK614">
        <v>-0.35324707</v>
      </c>
      <c r="CL614">
        <v>-4.8291489999999999E-2</v>
      </c>
      <c r="CM614">
        <v>0.58076517999999999</v>
      </c>
      <c r="CN614">
        <v>0.72541518999999999</v>
      </c>
      <c r="CO614">
        <v>-0.20022939000000001</v>
      </c>
      <c r="CP614">
        <v>-0.43475793000000001</v>
      </c>
      <c r="CQ614">
        <v>0.34422587999999998</v>
      </c>
      <c r="CR614">
        <v>-0.48495226000000002</v>
      </c>
      <c r="CS614">
        <v>0.18250256000000001</v>
      </c>
      <c r="CT614">
        <v>-0.16623276000000001</v>
      </c>
      <c r="CU614">
        <v>-9.4743999999999995E-2</v>
      </c>
      <c r="CV614">
        <v>-1.1689752</v>
      </c>
      <c r="CW614">
        <v>-0.52188942000000005</v>
      </c>
      <c r="CX614">
        <v>0.65815442999999996</v>
      </c>
      <c r="CY614">
        <v>9.3649330000000003E-2</v>
      </c>
      <c r="CZ614">
        <v>-0.16819777</v>
      </c>
      <c r="DA614">
        <v>-0.25450494000000001</v>
      </c>
      <c r="DB614">
        <v>0.25513289</v>
      </c>
      <c r="DC614">
        <v>2.5920289999999999E-2</v>
      </c>
      <c r="DD614">
        <v>-2.5292350000000002E-2</v>
      </c>
      <c r="DE614">
        <v>0.26950531</v>
      </c>
      <c r="DF614">
        <v>-0.26887736000000001</v>
      </c>
      <c r="DG614">
        <v>0.1029841</v>
      </c>
      <c r="DH614">
        <v>-0.10235616</v>
      </c>
      <c r="DI614">
        <v>-0.19042195000000001</v>
      </c>
      <c r="DJ614">
        <v>7.7531719999999998E-2</v>
      </c>
      <c r="DK614">
        <v>-0.19522661999999999</v>
      </c>
      <c r="DL614">
        <v>-0.13095082</v>
      </c>
      <c r="DM614">
        <v>-6.0513240000000003E-2</v>
      </c>
      <c r="DN614">
        <v>0.50020885000000004</v>
      </c>
      <c r="DO614">
        <v>0.35778246000000002</v>
      </c>
      <c r="DP614">
        <v>-0.64273818000000005</v>
      </c>
      <c r="DQ614">
        <v>0.94671483000000001</v>
      </c>
      <c r="DR614">
        <v>-0.66113116000000005</v>
      </c>
      <c r="DS614">
        <v>7.7932630000000003E-2</v>
      </c>
      <c r="DT614">
        <v>-0.79014932000000004</v>
      </c>
      <c r="DU614">
        <v>1.3610861400000001</v>
      </c>
      <c r="DV614" s="10">
        <v>-0.64824150000000003</v>
      </c>
      <c r="DW614" s="8" t="s">
        <v>3255</v>
      </c>
      <c r="DX614" t="s">
        <v>3256</v>
      </c>
      <c r="DY614" s="10" t="s">
        <v>482</v>
      </c>
      <c r="DZ614" s="20">
        <v>36248</v>
      </c>
      <c r="EA614" s="21">
        <v>36924</v>
      </c>
      <c r="EB614" t="s">
        <v>3257</v>
      </c>
      <c r="EC614" s="22">
        <v>45203</v>
      </c>
      <c r="ED614" t="b">
        <f t="shared" si="28"/>
        <v>0</v>
      </c>
    </row>
    <row r="615" spans="1:134" x14ac:dyDescent="0.2">
      <c r="A615" s="8" t="s">
        <v>3258</v>
      </c>
      <c r="B615" s="8" t="s">
        <v>168</v>
      </c>
      <c r="C615" s="8" t="s">
        <v>275</v>
      </c>
      <c r="D615" s="2" t="s">
        <v>3259</v>
      </c>
      <c r="E615" s="4">
        <v>0.40064341074701498</v>
      </c>
      <c r="F615" s="28" t="b">
        <v>0</v>
      </c>
      <c r="G615" s="29">
        <f t="shared" si="29"/>
        <v>3.2775251734530144E-3</v>
      </c>
      <c r="H615" s="5" t="b">
        <f t="shared" si="27"/>
        <v>0</v>
      </c>
      <c r="I615" s="8">
        <v>64</v>
      </c>
      <c r="J615">
        <v>2</v>
      </c>
      <c r="K615">
        <v>14</v>
      </c>
      <c r="L615">
        <v>2672</v>
      </c>
      <c r="M615">
        <v>6</v>
      </c>
      <c r="N615">
        <v>1</v>
      </c>
      <c r="O615">
        <v>85.321705373507797</v>
      </c>
      <c r="P615">
        <v>3</v>
      </c>
      <c r="Q615">
        <v>1</v>
      </c>
      <c r="R615">
        <v>2</v>
      </c>
      <c r="S615" s="10">
        <v>82.5</v>
      </c>
      <c r="T615" s="8">
        <v>1.0107747620052701</v>
      </c>
      <c r="U615">
        <v>1.0203643463482399</v>
      </c>
      <c r="V615">
        <v>-1.6774012700827301</v>
      </c>
      <c r="W615">
        <v>1.3682367374419999</v>
      </c>
      <c r="X615">
        <v>0.34522335867264098</v>
      </c>
      <c r="Y615">
        <v>-1.4044518876044501</v>
      </c>
      <c r="Z615">
        <v>1.1991344529015799</v>
      </c>
      <c r="AA615">
        <v>8.8725172209350497E-3</v>
      </c>
      <c r="AB615">
        <v>-1.4988236991813999</v>
      </c>
      <c r="AC615">
        <v>-0.68484317603607703</v>
      </c>
      <c r="AD615" s="10">
        <v>1.68355013257325</v>
      </c>
      <c r="AE615" s="8">
        <v>0</v>
      </c>
      <c r="AF615">
        <v>0</v>
      </c>
      <c r="AG615">
        <v>0</v>
      </c>
      <c r="AH615">
        <v>0</v>
      </c>
      <c r="AI615">
        <v>0</v>
      </c>
      <c r="AJ615">
        <v>0</v>
      </c>
      <c r="AK615">
        <v>0</v>
      </c>
      <c r="AL615">
        <v>0</v>
      </c>
      <c r="AM615">
        <v>0</v>
      </c>
      <c r="AN615">
        <v>0</v>
      </c>
      <c r="AO615">
        <v>0</v>
      </c>
      <c r="AP615">
        <v>0</v>
      </c>
      <c r="AQ615">
        <v>0</v>
      </c>
      <c r="AR615">
        <v>1</v>
      </c>
      <c r="AS615">
        <v>0</v>
      </c>
      <c r="AT615">
        <v>0</v>
      </c>
      <c r="AU615">
        <v>0</v>
      </c>
      <c r="AV615">
        <v>0</v>
      </c>
      <c r="AW615">
        <v>0</v>
      </c>
      <c r="AX615">
        <v>0</v>
      </c>
      <c r="AY615">
        <v>0</v>
      </c>
      <c r="AZ615">
        <v>1</v>
      </c>
      <c r="BA615">
        <v>0</v>
      </c>
      <c r="BB615">
        <v>1</v>
      </c>
      <c r="BC615">
        <v>1</v>
      </c>
      <c r="BD615">
        <v>0</v>
      </c>
      <c r="BE615">
        <v>0</v>
      </c>
      <c r="BF615">
        <v>1</v>
      </c>
      <c r="BG615">
        <v>0</v>
      </c>
      <c r="BH615">
        <v>1</v>
      </c>
      <c r="BI615">
        <v>0</v>
      </c>
      <c r="BJ615">
        <v>0</v>
      </c>
      <c r="BK615">
        <v>0</v>
      </c>
      <c r="BL615">
        <v>0</v>
      </c>
      <c r="BM615">
        <v>1</v>
      </c>
      <c r="BN615">
        <v>0</v>
      </c>
      <c r="BO615">
        <v>0</v>
      </c>
      <c r="BP615">
        <v>0</v>
      </c>
      <c r="BQ615">
        <v>0</v>
      </c>
      <c r="BR615">
        <v>0</v>
      </c>
      <c r="BS615">
        <v>0</v>
      </c>
      <c r="BT615" s="10">
        <v>1</v>
      </c>
      <c r="BU615">
        <v>-4.2648743800000002</v>
      </c>
      <c r="BV615">
        <v>0.17994256</v>
      </c>
      <c r="BW615">
        <v>2.5512239999999999E-2</v>
      </c>
      <c r="BX615">
        <v>1.7140852600000001</v>
      </c>
      <c r="BY615">
        <v>1.2451467300000001</v>
      </c>
      <c r="BZ615">
        <v>4.38303536</v>
      </c>
      <c r="CA615">
        <v>1.0542348399999999</v>
      </c>
      <c r="CB615">
        <v>2.36271349</v>
      </c>
      <c r="CC615">
        <v>0</v>
      </c>
      <c r="CD615">
        <v>1.26633956</v>
      </c>
      <c r="CE615">
        <v>1.2966537600000001</v>
      </c>
      <c r="CF615">
        <v>-0.34830556000000001</v>
      </c>
      <c r="CG615">
        <v>0.60595251999999999</v>
      </c>
      <c r="CH615">
        <v>-0.27080598</v>
      </c>
      <c r="CI615">
        <v>0.69837139000000004</v>
      </c>
      <c r="CJ615">
        <v>2.3914729999999999E-2</v>
      </c>
      <c r="CK615">
        <v>-0.35324707</v>
      </c>
      <c r="CL615">
        <v>-4.8291489999999999E-2</v>
      </c>
      <c r="CM615">
        <v>0.58076517999999999</v>
      </c>
      <c r="CN615">
        <v>0.72541518999999999</v>
      </c>
      <c r="CO615">
        <v>-0.20022939000000001</v>
      </c>
      <c r="CP615">
        <v>-0.43475793000000001</v>
      </c>
      <c r="CQ615">
        <v>0.34422587999999998</v>
      </c>
      <c r="CR615">
        <v>-0.48495226000000002</v>
      </c>
      <c r="CS615">
        <v>0.18250256000000001</v>
      </c>
      <c r="CT615">
        <v>-0.16623276000000001</v>
      </c>
      <c r="CU615">
        <v>-9.4743999999999995E-2</v>
      </c>
      <c r="CV615">
        <v>-1.1689752</v>
      </c>
      <c r="CW615">
        <v>-0.52188942000000005</v>
      </c>
      <c r="CX615">
        <v>0.65815442999999996</v>
      </c>
      <c r="CY615">
        <v>9.3649330000000003E-2</v>
      </c>
      <c r="CZ615">
        <v>-0.16819777</v>
      </c>
      <c r="DA615">
        <v>-0.25450494000000001</v>
      </c>
      <c r="DB615">
        <v>0.25513289</v>
      </c>
      <c r="DC615">
        <v>2.5920289999999999E-2</v>
      </c>
      <c r="DD615">
        <v>-2.5292350000000002E-2</v>
      </c>
      <c r="DE615">
        <v>0.26950531</v>
      </c>
      <c r="DF615">
        <v>-0.26887736000000001</v>
      </c>
      <c r="DG615">
        <v>0.1029841</v>
      </c>
      <c r="DH615">
        <v>-0.10235616</v>
      </c>
      <c r="DI615">
        <v>-0.19042195000000001</v>
      </c>
      <c r="DJ615">
        <v>7.7531719999999998E-2</v>
      </c>
      <c r="DK615">
        <v>-0.19522661999999999</v>
      </c>
      <c r="DL615">
        <v>-0.13095082</v>
      </c>
      <c r="DM615">
        <v>-6.0513240000000003E-2</v>
      </c>
      <c r="DN615">
        <v>0.50020885000000004</v>
      </c>
      <c r="DO615">
        <v>0.35778246000000002</v>
      </c>
      <c r="DP615">
        <v>-0.64273818000000005</v>
      </c>
      <c r="DQ615">
        <v>0.94671483000000001</v>
      </c>
      <c r="DR615">
        <v>-0.66113116000000005</v>
      </c>
      <c r="DS615">
        <v>7.7932630000000003E-2</v>
      </c>
      <c r="DT615">
        <v>-0.79014932000000004</v>
      </c>
      <c r="DU615">
        <v>1.3610861400000001</v>
      </c>
      <c r="DV615" s="10">
        <v>-0.64824150000000003</v>
      </c>
      <c r="DW615" s="8" t="s">
        <v>3260</v>
      </c>
      <c r="DX615" t="s">
        <v>3261</v>
      </c>
      <c r="DY615" s="10" t="s">
        <v>675</v>
      </c>
      <c r="DZ615" s="20">
        <v>36055</v>
      </c>
      <c r="EA615" s="21">
        <v>36674</v>
      </c>
      <c r="EB615" t="s">
        <v>3262</v>
      </c>
      <c r="EC615" s="22">
        <v>45417</v>
      </c>
      <c r="ED615" t="b">
        <f t="shared" si="28"/>
        <v>1</v>
      </c>
    </row>
    <row r="616" spans="1:134" x14ac:dyDescent="0.2">
      <c r="A616" s="8" t="s">
        <v>3263</v>
      </c>
      <c r="B616" s="8" t="s">
        <v>119</v>
      </c>
      <c r="C616" s="8" t="s">
        <v>128</v>
      </c>
      <c r="D616" s="2" t="s">
        <v>3264</v>
      </c>
      <c r="E616" s="4">
        <v>0.64428954495005097</v>
      </c>
      <c r="F616" s="28" t="b">
        <v>1</v>
      </c>
      <c r="G616" s="29">
        <f t="shared" si="29"/>
        <v>0.99243948590092312</v>
      </c>
      <c r="H616" s="5" t="b">
        <f t="shared" si="27"/>
        <v>1</v>
      </c>
      <c r="I616" s="8">
        <v>47</v>
      </c>
      <c r="J616">
        <v>1</v>
      </c>
      <c r="K616">
        <v>16</v>
      </c>
      <c r="L616">
        <v>2220</v>
      </c>
      <c r="M616">
        <v>7</v>
      </c>
      <c r="N616">
        <v>5</v>
      </c>
      <c r="O616">
        <v>82.144772475025405</v>
      </c>
      <c r="P616">
        <v>4</v>
      </c>
      <c r="Q616">
        <v>5</v>
      </c>
      <c r="R616">
        <v>4</v>
      </c>
      <c r="S616" s="10">
        <v>85.9</v>
      </c>
      <c r="T616" s="8">
        <v>-0.58617421142313397</v>
      </c>
      <c r="U616">
        <v>7.5957643648752104E-3</v>
      </c>
      <c r="V616">
        <v>-1.4189916771564499</v>
      </c>
      <c r="W616">
        <v>0.84131704763861703</v>
      </c>
      <c r="X616">
        <v>0.66340156943083595</v>
      </c>
      <c r="Y616">
        <v>1.38181348148064</v>
      </c>
      <c r="Z616">
        <v>1.08981398247183</v>
      </c>
      <c r="AA616">
        <v>0.71867389489572897</v>
      </c>
      <c r="AB616">
        <v>1.4079858992310099</v>
      </c>
      <c r="AC616">
        <v>0.71996333890972197</v>
      </c>
      <c r="AD616" s="10">
        <v>2.41717018393487</v>
      </c>
      <c r="AE616" s="8">
        <v>0</v>
      </c>
      <c r="AF616">
        <v>0</v>
      </c>
      <c r="AG616">
        <v>0</v>
      </c>
      <c r="AH616">
        <v>0</v>
      </c>
      <c r="AI616">
        <v>0</v>
      </c>
      <c r="AJ616">
        <v>0</v>
      </c>
      <c r="AK616">
        <v>0</v>
      </c>
      <c r="AL616">
        <v>0</v>
      </c>
      <c r="AM616">
        <v>0</v>
      </c>
      <c r="AN616">
        <v>0</v>
      </c>
      <c r="AO616">
        <v>0</v>
      </c>
      <c r="AP616">
        <v>0</v>
      </c>
      <c r="AQ616">
        <v>0</v>
      </c>
      <c r="AR616">
        <v>0</v>
      </c>
      <c r="AS616">
        <v>0</v>
      </c>
      <c r="AT616">
        <v>0</v>
      </c>
      <c r="AU616">
        <v>1</v>
      </c>
      <c r="AV616">
        <v>0</v>
      </c>
      <c r="AW616">
        <v>0</v>
      </c>
      <c r="AX616">
        <v>0</v>
      </c>
      <c r="AY616">
        <v>1</v>
      </c>
      <c r="AZ616">
        <v>0</v>
      </c>
      <c r="BA616">
        <v>0</v>
      </c>
      <c r="BB616">
        <v>1</v>
      </c>
      <c r="BC616">
        <v>1</v>
      </c>
      <c r="BD616">
        <v>0</v>
      </c>
      <c r="BE616">
        <v>1</v>
      </c>
      <c r="BF616">
        <v>0</v>
      </c>
      <c r="BG616">
        <v>0</v>
      </c>
      <c r="BH616">
        <v>0</v>
      </c>
      <c r="BI616">
        <v>0</v>
      </c>
      <c r="BJ616">
        <v>0</v>
      </c>
      <c r="BK616">
        <v>1</v>
      </c>
      <c r="BL616">
        <v>0</v>
      </c>
      <c r="BM616">
        <v>0</v>
      </c>
      <c r="BN616">
        <v>0</v>
      </c>
      <c r="BO616">
        <v>1</v>
      </c>
      <c r="BP616">
        <v>0</v>
      </c>
      <c r="BQ616">
        <v>0</v>
      </c>
      <c r="BR616">
        <v>0</v>
      </c>
      <c r="BS616">
        <v>1</v>
      </c>
      <c r="BT616" s="10">
        <v>0</v>
      </c>
      <c r="BU616">
        <v>-4.2648743800000002</v>
      </c>
      <c r="BV616">
        <v>0.17994256</v>
      </c>
      <c r="BW616">
        <v>2.5512239999999999E-2</v>
      </c>
      <c r="BX616">
        <v>1.7140852600000001</v>
      </c>
      <c r="BY616">
        <v>1.2451467300000001</v>
      </c>
      <c r="BZ616">
        <v>4.38303536</v>
      </c>
      <c r="CA616">
        <v>1.0542348399999999</v>
      </c>
      <c r="CB616">
        <v>2.36271349</v>
      </c>
      <c r="CC616">
        <v>0</v>
      </c>
      <c r="CD616">
        <v>1.26633956</v>
      </c>
      <c r="CE616">
        <v>1.2966537600000001</v>
      </c>
      <c r="CF616">
        <v>-0.34830556000000001</v>
      </c>
      <c r="CG616">
        <v>0.60595251999999999</v>
      </c>
      <c r="CH616">
        <v>-0.27080598</v>
      </c>
      <c r="CI616">
        <v>0.69837139000000004</v>
      </c>
      <c r="CJ616">
        <v>2.3914729999999999E-2</v>
      </c>
      <c r="CK616">
        <v>-0.35324707</v>
      </c>
      <c r="CL616">
        <v>-4.8291489999999999E-2</v>
      </c>
      <c r="CM616">
        <v>0.58076517999999999</v>
      </c>
      <c r="CN616">
        <v>0.72541518999999999</v>
      </c>
      <c r="CO616">
        <v>-0.20022939000000001</v>
      </c>
      <c r="CP616">
        <v>-0.43475793000000001</v>
      </c>
      <c r="CQ616">
        <v>0.34422587999999998</v>
      </c>
      <c r="CR616">
        <v>-0.48495226000000002</v>
      </c>
      <c r="CS616">
        <v>0.18250256000000001</v>
      </c>
      <c r="CT616">
        <v>-0.16623276000000001</v>
      </c>
      <c r="CU616">
        <v>-9.4743999999999995E-2</v>
      </c>
      <c r="CV616">
        <v>-1.1689752</v>
      </c>
      <c r="CW616">
        <v>-0.52188942000000005</v>
      </c>
      <c r="CX616">
        <v>0.65815442999999996</v>
      </c>
      <c r="CY616">
        <v>9.3649330000000003E-2</v>
      </c>
      <c r="CZ616">
        <v>-0.16819777</v>
      </c>
      <c r="DA616">
        <v>-0.25450494000000001</v>
      </c>
      <c r="DB616">
        <v>0.25513289</v>
      </c>
      <c r="DC616">
        <v>2.5920289999999999E-2</v>
      </c>
      <c r="DD616">
        <v>-2.5292350000000002E-2</v>
      </c>
      <c r="DE616">
        <v>0.26950531</v>
      </c>
      <c r="DF616">
        <v>-0.26887736000000001</v>
      </c>
      <c r="DG616">
        <v>0.1029841</v>
      </c>
      <c r="DH616">
        <v>-0.10235616</v>
      </c>
      <c r="DI616">
        <v>-0.19042195000000001</v>
      </c>
      <c r="DJ616">
        <v>7.7531719999999998E-2</v>
      </c>
      <c r="DK616">
        <v>-0.19522661999999999</v>
      </c>
      <c r="DL616">
        <v>-0.13095082</v>
      </c>
      <c r="DM616">
        <v>-6.0513240000000003E-2</v>
      </c>
      <c r="DN616">
        <v>0.50020885000000004</v>
      </c>
      <c r="DO616">
        <v>0.35778246000000002</v>
      </c>
      <c r="DP616">
        <v>-0.64273818000000005</v>
      </c>
      <c r="DQ616">
        <v>0.94671483000000001</v>
      </c>
      <c r="DR616">
        <v>-0.66113116000000005</v>
      </c>
      <c r="DS616">
        <v>7.7932630000000003E-2</v>
      </c>
      <c r="DT616">
        <v>-0.79014932000000004</v>
      </c>
      <c r="DU616">
        <v>1.3610861400000001</v>
      </c>
      <c r="DV616" s="10">
        <v>-0.64824150000000003</v>
      </c>
      <c r="DW616" s="8" t="s">
        <v>3265</v>
      </c>
      <c r="DX616" t="s">
        <v>3266</v>
      </c>
      <c r="DY616" s="10" t="s">
        <v>515</v>
      </c>
      <c r="DZ616" s="20">
        <v>34951</v>
      </c>
      <c r="EA616" s="21">
        <v>38041</v>
      </c>
      <c r="EB616" t="s">
        <v>3267</v>
      </c>
      <c r="EC616" s="22">
        <v>44542</v>
      </c>
      <c r="ED616" t="b">
        <f t="shared" si="28"/>
        <v>1</v>
      </c>
    </row>
    <row r="617" spans="1:134" x14ac:dyDescent="0.2">
      <c r="A617" s="8" t="s">
        <v>3268</v>
      </c>
      <c r="B617" s="8" t="s">
        <v>168</v>
      </c>
      <c r="C617" s="8" t="s">
        <v>491</v>
      </c>
      <c r="D617" s="2" t="s">
        <v>3269</v>
      </c>
      <c r="E617" s="4">
        <v>0.62643611047241698</v>
      </c>
      <c r="F617" s="28" t="b">
        <v>1</v>
      </c>
      <c r="G617" s="29">
        <f t="shared" si="29"/>
        <v>9.7398998271395927E-3</v>
      </c>
      <c r="H617" s="5" t="b">
        <f t="shared" si="27"/>
        <v>0</v>
      </c>
      <c r="I617" s="8">
        <v>37</v>
      </c>
      <c r="J617">
        <v>0</v>
      </c>
      <c r="K617">
        <v>34</v>
      </c>
      <c r="L617">
        <v>1507</v>
      </c>
      <c r="M617">
        <v>3</v>
      </c>
      <c r="N617">
        <v>1</v>
      </c>
      <c r="O617">
        <v>83.218055236208698</v>
      </c>
      <c r="P617">
        <v>3</v>
      </c>
      <c r="Q617">
        <v>3</v>
      </c>
      <c r="R617">
        <v>2</v>
      </c>
      <c r="S617" s="10">
        <v>70.400000000000006</v>
      </c>
      <c r="T617" s="8">
        <v>-1.5255559604986699</v>
      </c>
      <c r="U617">
        <v>-1.00517281761849</v>
      </c>
      <c r="V617">
        <v>0.90669465918009495</v>
      </c>
      <c r="W617">
        <v>1.01362095195584E-2</v>
      </c>
      <c r="X617">
        <v>-0.60931127360194304</v>
      </c>
      <c r="Y617">
        <v>-1.4044518876044501</v>
      </c>
      <c r="Z617">
        <v>1.12674638869695</v>
      </c>
      <c r="AA617">
        <v>8.8725172209350497E-3</v>
      </c>
      <c r="AB617">
        <v>-4.5418899975194001E-2</v>
      </c>
      <c r="AC617">
        <v>-0.68484317603607703</v>
      </c>
      <c r="AD617" s="10">
        <v>-0.927274167860757</v>
      </c>
      <c r="AE617" s="8">
        <v>0</v>
      </c>
      <c r="AF617">
        <v>0</v>
      </c>
      <c r="AG617">
        <v>0</v>
      </c>
      <c r="AH617">
        <v>0</v>
      </c>
      <c r="AI617">
        <v>0</v>
      </c>
      <c r="AJ617">
        <v>0</v>
      </c>
      <c r="AK617">
        <v>0</v>
      </c>
      <c r="AL617">
        <v>0</v>
      </c>
      <c r="AM617">
        <v>0</v>
      </c>
      <c r="AN617">
        <v>0</v>
      </c>
      <c r="AO617">
        <v>1</v>
      </c>
      <c r="AP617">
        <v>0</v>
      </c>
      <c r="AQ617">
        <v>0</v>
      </c>
      <c r="AR617">
        <v>0</v>
      </c>
      <c r="AS617">
        <v>0</v>
      </c>
      <c r="AT617">
        <v>0</v>
      </c>
      <c r="AU617">
        <v>0</v>
      </c>
      <c r="AV617">
        <v>0</v>
      </c>
      <c r="AW617">
        <v>0</v>
      </c>
      <c r="AX617">
        <v>0</v>
      </c>
      <c r="AY617">
        <v>0</v>
      </c>
      <c r="AZ617">
        <v>1</v>
      </c>
      <c r="BA617">
        <v>1</v>
      </c>
      <c r="BB617">
        <v>0</v>
      </c>
      <c r="BC617">
        <v>0</v>
      </c>
      <c r="BD617">
        <v>1</v>
      </c>
      <c r="BE617">
        <v>0</v>
      </c>
      <c r="BF617">
        <v>1</v>
      </c>
      <c r="BG617">
        <v>0</v>
      </c>
      <c r="BH617">
        <v>1</v>
      </c>
      <c r="BI617">
        <v>0</v>
      </c>
      <c r="BJ617">
        <v>0</v>
      </c>
      <c r="BK617">
        <v>0</v>
      </c>
      <c r="BL617">
        <v>0</v>
      </c>
      <c r="BM617">
        <v>0</v>
      </c>
      <c r="BN617">
        <v>0</v>
      </c>
      <c r="BO617">
        <v>1</v>
      </c>
      <c r="BP617">
        <v>0</v>
      </c>
      <c r="BQ617">
        <v>0</v>
      </c>
      <c r="BR617">
        <v>1</v>
      </c>
      <c r="BS617">
        <v>0</v>
      </c>
      <c r="BT617" s="10">
        <v>0</v>
      </c>
      <c r="BU617">
        <v>-4.2648743800000002</v>
      </c>
      <c r="BV617">
        <v>0.17994256</v>
      </c>
      <c r="BW617">
        <v>2.5512239999999999E-2</v>
      </c>
      <c r="BX617">
        <v>1.7140852600000001</v>
      </c>
      <c r="BY617">
        <v>1.2451467300000001</v>
      </c>
      <c r="BZ617">
        <v>4.38303536</v>
      </c>
      <c r="CA617">
        <v>1.0542348399999999</v>
      </c>
      <c r="CB617">
        <v>2.36271349</v>
      </c>
      <c r="CC617">
        <v>0</v>
      </c>
      <c r="CD617">
        <v>1.26633956</v>
      </c>
      <c r="CE617">
        <v>1.2966537600000001</v>
      </c>
      <c r="CF617">
        <v>-0.34830556000000001</v>
      </c>
      <c r="CG617">
        <v>0.60595251999999999</v>
      </c>
      <c r="CH617">
        <v>-0.27080598</v>
      </c>
      <c r="CI617">
        <v>0.69837139000000004</v>
      </c>
      <c r="CJ617">
        <v>2.3914729999999999E-2</v>
      </c>
      <c r="CK617">
        <v>-0.35324707</v>
      </c>
      <c r="CL617">
        <v>-4.8291489999999999E-2</v>
      </c>
      <c r="CM617">
        <v>0.58076517999999999</v>
      </c>
      <c r="CN617">
        <v>0.72541518999999999</v>
      </c>
      <c r="CO617">
        <v>-0.20022939000000001</v>
      </c>
      <c r="CP617">
        <v>-0.43475793000000001</v>
      </c>
      <c r="CQ617">
        <v>0.34422587999999998</v>
      </c>
      <c r="CR617">
        <v>-0.48495226000000002</v>
      </c>
      <c r="CS617">
        <v>0.18250256000000001</v>
      </c>
      <c r="CT617">
        <v>-0.16623276000000001</v>
      </c>
      <c r="CU617">
        <v>-9.4743999999999995E-2</v>
      </c>
      <c r="CV617">
        <v>-1.1689752</v>
      </c>
      <c r="CW617">
        <v>-0.52188942000000005</v>
      </c>
      <c r="CX617">
        <v>0.65815442999999996</v>
      </c>
      <c r="CY617">
        <v>9.3649330000000003E-2</v>
      </c>
      <c r="CZ617">
        <v>-0.16819777</v>
      </c>
      <c r="DA617">
        <v>-0.25450494000000001</v>
      </c>
      <c r="DB617">
        <v>0.25513289</v>
      </c>
      <c r="DC617">
        <v>2.5920289999999999E-2</v>
      </c>
      <c r="DD617">
        <v>-2.5292350000000002E-2</v>
      </c>
      <c r="DE617">
        <v>0.26950531</v>
      </c>
      <c r="DF617">
        <v>-0.26887736000000001</v>
      </c>
      <c r="DG617">
        <v>0.1029841</v>
      </c>
      <c r="DH617">
        <v>-0.10235616</v>
      </c>
      <c r="DI617">
        <v>-0.19042195000000001</v>
      </c>
      <c r="DJ617">
        <v>7.7531719999999998E-2</v>
      </c>
      <c r="DK617">
        <v>-0.19522661999999999</v>
      </c>
      <c r="DL617">
        <v>-0.13095082</v>
      </c>
      <c r="DM617">
        <v>-6.0513240000000003E-2</v>
      </c>
      <c r="DN617">
        <v>0.50020885000000004</v>
      </c>
      <c r="DO617">
        <v>0.35778246000000002</v>
      </c>
      <c r="DP617">
        <v>-0.64273818000000005</v>
      </c>
      <c r="DQ617">
        <v>0.94671483000000001</v>
      </c>
      <c r="DR617">
        <v>-0.66113116000000005</v>
      </c>
      <c r="DS617">
        <v>7.7932630000000003E-2</v>
      </c>
      <c r="DT617">
        <v>-0.79014932000000004</v>
      </c>
      <c r="DU617">
        <v>1.3610861400000001</v>
      </c>
      <c r="DV617" s="10">
        <v>-0.64824150000000003</v>
      </c>
      <c r="DW617" s="8" t="s">
        <v>3270</v>
      </c>
      <c r="DX617" t="s">
        <v>3271</v>
      </c>
      <c r="DY617" s="10" t="s">
        <v>460</v>
      </c>
      <c r="DZ617" s="20">
        <v>35779</v>
      </c>
      <c r="EA617" s="21">
        <v>38148</v>
      </c>
      <c r="EB617" t="s">
        <v>3272</v>
      </c>
      <c r="EC617" s="22">
        <v>44582</v>
      </c>
      <c r="ED617" t="b">
        <f t="shared" si="28"/>
        <v>0</v>
      </c>
    </row>
    <row r="618" spans="1:134" x14ac:dyDescent="0.2">
      <c r="A618" s="8" t="s">
        <v>3273</v>
      </c>
      <c r="B618" s="8" t="s">
        <v>168</v>
      </c>
      <c r="C618" s="8" t="s">
        <v>135</v>
      </c>
      <c r="D618" s="2" t="s">
        <v>3274</v>
      </c>
      <c r="E618" s="4">
        <v>0.46274236571035698</v>
      </c>
      <c r="F618" s="28" t="b">
        <v>0</v>
      </c>
      <c r="G618" s="29">
        <f t="shared" si="29"/>
        <v>5.4729771329625856E-6</v>
      </c>
      <c r="H618" s="5" t="b">
        <f t="shared" si="27"/>
        <v>0</v>
      </c>
      <c r="I618" s="8">
        <v>36</v>
      </c>
      <c r="J618">
        <v>0</v>
      </c>
      <c r="K618">
        <v>18</v>
      </c>
      <c r="L618">
        <v>3240</v>
      </c>
      <c r="M618">
        <v>2</v>
      </c>
      <c r="N618">
        <v>3</v>
      </c>
      <c r="O618">
        <v>53.037849521845203</v>
      </c>
      <c r="P618">
        <v>1</v>
      </c>
      <c r="Q618">
        <v>3</v>
      </c>
      <c r="R618">
        <v>1</v>
      </c>
      <c r="S618" s="10">
        <v>69.099999999999994</v>
      </c>
      <c r="T618" s="8">
        <v>-1.61949413540622</v>
      </c>
      <c r="U618">
        <v>-1.00517281761849</v>
      </c>
      <c r="V618">
        <v>-1.16058208423016</v>
      </c>
      <c r="W618">
        <v>2.03038360427457</v>
      </c>
      <c r="X618">
        <v>-0.92748948436013701</v>
      </c>
      <c r="Y618">
        <v>-1.13192030619081E-2</v>
      </c>
      <c r="Z618">
        <v>8.8224521289196403E-2</v>
      </c>
      <c r="AA618">
        <v>-1.4107302381286499</v>
      </c>
      <c r="AB618">
        <v>-4.5418899975194001E-2</v>
      </c>
      <c r="AC618">
        <v>-1.38724643350897</v>
      </c>
      <c r="AD618" s="10">
        <v>-1.2077759522049001</v>
      </c>
      <c r="AE618" s="8">
        <v>0</v>
      </c>
      <c r="AF618">
        <v>0</v>
      </c>
      <c r="AG618">
        <v>0</v>
      </c>
      <c r="AH618">
        <v>0</v>
      </c>
      <c r="AI618">
        <v>0</v>
      </c>
      <c r="AJ618">
        <v>0</v>
      </c>
      <c r="AK618">
        <v>0</v>
      </c>
      <c r="AL618">
        <v>0</v>
      </c>
      <c r="AM618">
        <v>0</v>
      </c>
      <c r="AN618">
        <v>0</v>
      </c>
      <c r="AO618">
        <v>0</v>
      </c>
      <c r="AP618">
        <v>0</v>
      </c>
      <c r="AQ618">
        <v>0</v>
      </c>
      <c r="AR618">
        <v>0</v>
      </c>
      <c r="AS618">
        <v>0</v>
      </c>
      <c r="AT618">
        <v>0</v>
      </c>
      <c r="AU618">
        <v>1</v>
      </c>
      <c r="AV618">
        <v>0</v>
      </c>
      <c r="AW618">
        <v>0</v>
      </c>
      <c r="AX618">
        <v>0</v>
      </c>
      <c r="AY618">
        <v>1</v>
      </c>
      <c r="AZ618">
        <v>0</v>
      </c>
      <c r="BA618">
        <v>1</v>
      </c>
      <c r="BB618">
        <v>0</v>
      </c>
      <c r="BC618">
        <v>0</v>
      </c>
      <c r="BD618">
        <v>1</v>
      </c>
      <c r="BE618">
        <v>0</v>
      </c>
      <c r="BF618">
        <v>1</v>
      </c>
      <c r="BG618">
        <v>0</v>
      </c>
      <c r="BH618">
        <v>0</v>
      </c>
      <c r="BI618">
        <v>1</v>
      </c>
      <c r="BJ618">
        <v>0</v>
      </c>
      <c r="BK618">
        <v>0</v>
      </c>
      <c r="BL618">
        <v>0</v>
      </c>
      <c r="BM618">
        <v>0</v>
      </c>
      <c r="BN618">
        <v>0</v>
      </c>
      <c r="BO618">
        <v>0</v>
      </c>
      <c r="BP618">
        <v>1</v>
      </c>
      <c r="BQ618">
        <v>0</v>
      </c>
      <c r="BR618">
        <v>1</v>
      </c>
      <c r="BS618">
        <v>0</v>
      </c>
      <c r="BT618" s="10">
        <v>0</v>
      </c>
      <c r="BU618">
        <v>-4.2648743800000002</v>
      </c>
      <c r="BV618">
        <v>0.17994256</v>
      </c>
      <c r="BW618">
        <v>2.5512239999999999E-2</v>
      </c>
      <c r="BX618">
        <v>1.7140852600000001</v>
      </c>
      <c r="BY618">
        <v>1.2451467300000001</v>
      </c>
      <c r="BZ618">
        <v>4.38303536</v>
      </c>
      <c r="CA618">
        <v>1.0542348399999999</v>
      </c>
      <c r="CB618">
        <v>2.36271349</v>
      </c>
      <c r="CC618">
        <v>0</v>
      </c>
      <c r="CD618">
        <v>1.26633956</v>
      </c>
      <c r="CE618">
        <v>1.2966537600000001</v>
      </c>
      <c r="CF618">
        <v>-0.34830556000000001</v>
      </c>
      <c r="CG618">
        <v>0.60595251999999999</v>
      </c>
      <c r="CH618">
        <v>-0.27080598</v>
      </c>
      <c r="CI618">
        <v>0.69837139000000004</v>
      </c>
      <c r="CJ618">
        <v>2.3914729999999999E-2</v>
      </c>
      <c r="CK618">
        <v>-0.35324707</v>
      </c>
      <c r="CL618">
        <v>-4.8291489999999999E-2</v>
      </c>
      <c r="CM618">
        <v>0.58076517999999999</v>
      </c>
      <c r="CN618">
        <v>0.72541518999999999</v>
      </c>
      <c r="CO618">
        <v>-0.20022939000000001</v>
      </c>
      <c r="CP618">
        <v>-0.43475793000000001</v>
      </c>
      <c r="CQ618">
        <v>0.34422587999999998</v>
      </c>
      <c r="CR618">
        <v>-0.48495226000000002</v>
      </c>
      <c r="CS618">
        <v>0.18250256000000001</v>
      </c>
      <c r="CT618">
        <v>-0.16623276000000001</v>
      </c>
      <c r="CU618">
        <v>-9.4743999999999995E-2</v>
      </c>
      <c r="CV618">
        <v>-1.1689752</v>
      </c>
      <c r="CW618">
        <v>-0.52188942000000005</v>
      </c>
      <c r="CX618">
        <v>0.65815442999999996</v>
      </c>
      <c r="CY618">
        <v>9.3649330000000003E-2</v>
      </c>
      <c r="CZ618">
        <v>-0.16819777</v>
      </c>
      <c r="DA618">
        <v>-0.25450494000000001</v>
      </c>
      <c r="DB618">
        <v>0.25513289</v>
      </c>
      <c r="DC618">
        <v>2.5920289999999999E-2</v>
      </c>
      <c r="DD618">
        <v>-2.5292350000000002E-2</v>
      </c>
      <c r="DE618">
        <v>0.26950531</v>
      </c>
      <c r="DF618">
        <v>-0.26887736000000001</v>
      </c>
      <c r="DG618">
        <v>0.1029841</v>
      </c>
      <c r="DH618">
        <v>-0.10235616</v>
      </c>
      <c r="DI618">
        <v>-0.19042195000000001</v>
      </c>
      <c r="DJ618">
        <v>7.7531719999999998E-2</v>
      </c>
      <c r="DK618">
        <v>-0.19522661999999999</v>
      </c>
      <c r="DL618">
        <v>-0.13095082</v>
      </c>
      <c r="DM618">
        <v>-6.0513240000000003E-2</v>
      </c>
      <c r="DN618">
        <v>0.50020885000000004</v>
      </c>
      <c r="DO618">
        <v>0.35778246000000002</v>
      </c>
      <c r="DP618">
        <v>-0.64273818000000005</v>
      </c>
      <c r="DQ618">
        <v>0.94671483000000001</v>
      </c>
      <c r="DR618">
        <v>-0.66113116000000005</v>
      </c>
      <c r="DS618">
        <v>7.7932630000000003E-2</v>
      </c>
      <c r="DT618">
        <v>-0.79014932000000004</v>
      </c>
      <c r="DU618">
        <v>1.3610861400000001</v>
      </c>
      <c r="DV618" s="10">
        <v>-0.64824150000000003</v>
      </c>
      <c r="DW618" s="8" t="s">
        <v>3275</v>
      </c>
      <c r="DX618" t="s">
        <v>3276</v>
      </c>
      <c r="DY618" s="10" t="s">
        <v>1158</v>
      </c>
      <c r="DZ618" s="20">
        <v>35773</v>
      </c>
      <c r="EA618" s="21">
        <v>38930</v>
      </c>
      <c r="EB618" t="s">
        <v>3277</v>
      </c>
      <c r="EC618" s="22">
        <v>44642</v>
      </c>
      <c r="ED618" t="b">
        <f t="shared" si="28"/>
        <v>1</v>
      </c>
    </row>
    <row r="619" spans="1:134" x14ac:dyDescent="0.2">
      <c r="A619" s="8" t="s">
        <v>3278</v>
      </c>
      <c r="B619" s="8" t="s">
        <v>119</v>
      </c>
      <c r="C619" s="8" t="s">
        <v>154</v>
      </c>
      <c r="D619" s="2" t="s">
        <v>3279</v>
      </c>
      <c r="E619" s="4">
        <v>0.75105243254854903</v>
      </c>
      <c r="F619" s="28" t="b">
        <v>1</v>
      </c>
      <c r="G619" s="29">
        <f t="shared" si="29"/>
        <v>2.1835780595543773E-3</v>
      </c>
      <c r="H619" s="5" t="b">
        <f t="shared" si="27"/>
        <v>0</v>
      </c>
      <c r="I619" s="8">
        <v>45</v>
      </c>
      <c r="J619">
        <v>0</v>
      </c>
      <c r="K619">
        <v>20</v>
      </c>
      <c r="L619">
        <v>2039</v>
      </c>
      <c r="M619">
        <v>1</v>
      </c>
      <c r="N619">
        <v>5</v>
      </c>
      <c r="O619">
        <v>62.192882940941303</v>
      </c>
      <c r="P619">
        <v>5</v>
      </c>
      <c r="Q619">
        <v>5</v>
      </c>
      <c r="R619">
        <v>2</v>
      </c>
      <c r="S619" s="10">
        <v>64.900000000000006</v>
      </c>
      <c r="T619" s="8">
        <v>-0.77405056123824101</v>
      </c>
      <c r="U619">
        <v>-1.00517281761849</v>
      </c>
      <c r="V619">
        <v>-0.90217249130388599</v>
      </c>
      <c r="W619">
        <v>0.63031602141204002</v>
      </c>
      <c r="X619">
        <v>-1.2456676951183301</v>
      </c>
      <c r="Y619">
        <v>1.38181348148064</v>
      </c>
      <c r="Z619">
        <v>0.40325558809385598</v>
      </c>
      <c r="AA619">
        <v>1.4284752725705201</v>
      </c>
      <c r="AB619">
        <v>1.4079858992310099</v>
      </c>
      <c r="AC619">
        <v>-0.68484317603607703</v>
      </c>
      <c r="AD619" s="10">
        <v>-2.1140124862398499</v>
      </c>
      <c r="AE619" s="8">
        <v>0</v>
      </c>
      <c r="AF619">
        <v>0</v>
      </c>
      <c r="AG619">
        <v>0</v>
      </c>
      <c r="AH619">
        <v>0</v>
      </c>
      <c r="AI619">
        <v>0</v>
      </c>
      <c r="AJ619">
        <v>0</v>
      </c>
      <c r="AK619">
        <v>0</v>
      </c>
      <c r="AL619">
        <v>0</v>
      </c>
      <c r="AM619">
        <v>0</v>
      </c>
      <c r="AN619">
        <v>0</v>
      </c>
      <c r="AO619">
        <v>0</v>
      </c>
      <c r="AP619">
        <v>0</v>
      </c>
      <c r="AQ619">
        <v>0</v>
      </c>
      <c r="AR619">
        <v>0</v>
      </c>
      <c r="AS619">
        <v>0</v>
      </c>
      <c r="AT619">
        <v>0</v>
      </c>
      <c r="AU619">
        <v>0</v>
      </c>
      <c r="AV619">
        <v>0</v>
      </c>
      <c r="AW619">
        <v>1</v>
      </c>
      <c r="AX619">
        <v>0</v>
      </c>
      <c r="AY619">
        <v>1</v>
      </c>
      <c r="AZ619">
        <v>0</v>
      </c>
      <c r="BA619">
        <v>0</v>
      </c>
      <c r="BB619">
        <v>1</v>
      </c>
      <c r="BC619">
        <v>1</v>
      </c>
      <c r="BD619">
        <v>0</v>
      </c>
      <c r="BE619">
        <v>0</v>
      </c>
      <c r="BF619">
        <v>1</v>
      </c>
      <c r="BG619">
        <v>0</v>
      </c>
      <c r="BH619">
        <v>0</v>
      </c>
      <c r="BI619">
        <v>1</v>
      </c>
      <c r="BJ619">
        <v>0</v>
      </c>
      <c r="BK619">
        <v>0</v>
      </c>
      <c r="BL619">
        <v>0</v>
      </c>
      <c r="BM619">
        <v>0</v>
      </c>
      <c r="BN619">
        <v>0</v>
      </c>
      <c r="BO619">
        <v>0</v>
      </c>
      <c r="BP619">
        <v>1</v>
      </c>
      <c r="BQ619">
        <v>0</v>
      </c>
      <c r="BR619">
        <v>0</v>
      </c>
      <c r="BS619">
        <v>1</v>
      </c>
      <c r="BT619" s="10">
        <v>0</v>
      </c>
      <c r="BU619">
        <v>-4.2648743800000002</v>
      </c>
      <c r="BV619">
        <v>0.17994256</v>
      </c>
      <c r="BW619">
        <v>2.5512239999999999E-2</v>
      </c>
      <c r="BX619">
        <v>1.7140852600000001</v>
      </c>
      <c r="BY619">
        <v>1.2451467300000001</v>
      </c>
      <c r="BZ619">
        <v>4.38303536</v>
      </c>
      <c r="CA619">
        <v>1.0542348399999999</v>
      </c>
      <c r="CB619">
        <v>2.36271349</v>
      </c>
      <c r="CC619">
        <v>0</v>
      </c>
      <c r="CD619">
        <v>1.26633956</v>
      </c>
      <c r="CE619">
        <v>1.2966537600000001</v>
      </c>
      <c r="CF619">
        <v>-0.34830556000000001</v>
      </c>
      <c r="CG619">
        <v>0.60595251999999999</v>
      </c>
      <c r="CH619">
        <v>-0.27080598</v>
      </c>
      <c r="CI619">
        <v>0.69837139000000004</v>
      </c>
      <c r="CJ619">
        <v>2.3914729999999999E-2</v>
      </c>
      <c r="CK619">
        <v>-0.35324707</v>
      </c>
      <c r="CL619">
        <v>-4.8291489999999999E-2</v>
      </c>
      <c r="CM619">
        <v>0.58076517999999999</v>
      </c>
      <c r="CN619">
        <v>0.72541518999999999</v>
      </c>
      <c r="CO619">
        <v>-0.20022939000000001</v>
      </c>
      <c r="CP619">
        <v>-0.43475793000000001</v>
      </c>
      <c r="CQ619">
        <v>0.34422587999999998</v>
      </c>
      <c r="CR619">
        <v>-0.48495226000000002</v>
      </c>
      <c r="CS619">
        <v>0.18250256000000001</v>
      </c>
      <c r="CT619">
        <v>-0.16623276000000001</v>
      </c>
      <c r="CU619">
        <v>-9.4743999999999995E-2</v>
      </c>
      <c r="CV619">
        <v>-1.1689752</v>
      </c>
      <c r="CW619">
        <v>-0.52188942000000005</v>
      </c>
      <c r="CX619">
        <v>0.65815442999999996</v>
      </c>
      <c r="CY619">
        <v>9.3649330000000003E-2</v>
      </c>
      <c r="CZ619">
        <v>-0.16819777</v>
      </c>
      <c r="DA619">
        <v>-0.25450494000000001</v>
      </c>
      <c r="DB619">
        <v>0.25513289</v>
      </c>
      <c r="DC619">
        <v>2.5920289999999999E-2</v>
      </c>
      <c r="DD619">
        <v>-2.5292350000000002E-2</v>
      </c>
      <c r="DE619">
        <v>0.26950531</v>
      </c>
      <c r="DF619">
        <v>-0.26887736000000001</v>
      </c>
      <c r="DG619">
        <v>0.1029841</v>
      </c>
      <c r="DH619">
        <v>-0.10235616</v>
      </c>
      <c r="DI619">
        <v>-0.19042195000000001</v>
      </c>
      <c r="DJ619">
        <v>7.7531719999999998E-2</v>
      </c>
      <c r="DK619">
        <v>-0.19522661999999999</v>
      </c>
      <c r="DL619">
        <v>-0.13095082</v>
      </c>
      <c r="DM619">
        <v>-6.0513240000000003E-2</v>
      </c>
      <c r="DN619">
        <v>0.50020885000000004</v>
      </c>
      <c r="DO619">
        <v>0.35778246000000002</v>
      </c>
      <c r="DP619">
        <v>-0.64273818000000005</v>
      </c>
      <c r="DQ619">
        <v>0.94671483000000001</v>
      </c>
      <c r="DR619">
        <v>-0.66113116000000005</v>
      </c>
      <c r="DS619">
        <v>7.7932630000000003E-2</v>
      </c>
      <c r="DT619">
        <v>-0.79014932000000004</v>
      </c>
      <c r="DU619">
        <v>1.3610861400000001</v>
      </c>
      <c r="DV619" s="10">
        <v>-0.64824150000000003</v>
      </c>
      <c r="DW619" s="8" t="s">
        <v>3280</v>
      </c>
      <c r="DX619" t="s">
        <v>3281</v>
      </c>
      <c r="DY619" s="10" t="s">
        <v>178</v>
      </c>
      <c r="DZ619" s="20">
        <v>35544</v>
      </c>
      <c r="EA619" s="21">
        <v>35989</v>
      </c>
      <c r="EB619" t="s">
        <v>3282</v>
      </c>
      <c r="EC619" s="22">
        <v>45339</v>
      </c>
      <c r="ED619" t="b">
        <f t="shared" si="28"/>
        <v>0</v>
      </c>
    </row>
    <row r="620" spans="1:134" x14ac:dyDescent="0.2">
      <c r="A620" s="8" t="s">
        <v>3283</v>
      </c>
      <c r="B620" s="8" t="s">
        <v>119</v>
      </c>
      <c r="C620" s="8" t="s">
        <v>209</v>
      </c>
      <c r="D620" s="2" t="s">
        <v>3284</v>
      </c>
      <c r="E620" s="4">
        <v>0.54573646503991102</v>
      </c>
      <c r="F620" s="28" t="b">
        <v>0</v>
      </c>
      <c r="G620" s="29">
        <f t="shared" si="29"/>
        <v>0.26489143733222692</v>
      </c>
      <c r="H620" s="5" t="b">
        <f t="shared" si="27"/>
        <v>0</v>
      </c>
      <c r="I620" s="8">
        <v>70</v>
      </c>
      <c r="J620">
        <v>0</v>
      </c>
      <c r="K620">
        <v>24</v>
      </c>
      <c r="L620">
        <v>1669</v>
      </c>
      <c r="M620">
        <v>5</v>
      </c>
      <c r="N620">
        <v>5</v>
      </c>
      <c r="O620">
        <v>37.868232519955498</v>
      </c>
      <c r="P620">
        <v>2</v>
      </c>
      <c r="Q620">
        <v>5</v>
      </c>
      <c r="R620">
        <v>3</v>
      </c>
      <c r="S620" s="10">
        <v>75.400000000000006</v>
      </c>
      <c r="T620" s="8">
        <v>1.5744038114505901</v>
      </c>
      <c r="U620">
        <v>-1.00517281761849</v>
      </c>
      <c r="V620">
        <v>-0.38535330545132002</v>
      </c>
      <c r="W620">
        <v>0.19898795674997499</v>
      </c>
      <c r="X620">
        <v>2.70451479144465E-2</v>
      </c>
      <c r="Y620">
        <v>1.38181348148064</v>
      </c>
      <c r="Z620">
        <v>-0.433772549432071</v>
      </c>
      <c r="AA620">
        <v>-0.70092886045385905</v>
      </c>
      <c r="AB620">
        <v>1.4079858992310099</v>
      </c>
      <c r="AC620">
        <v>1.7560081436822399E-2</v>
      </c>
      <c r="AD620" s="10">
        <v>0.15157884884751099</v>
      </c>
      <c r="AE620" s="8">
        <v>0</v>
      </c>
      <c r="AF620">
        <v>0</v>
      </c>
      <c r="AG620">
        <v>0</v>
      </c>
      <c r="AH620">
        <v>0</v>
      </c>
      <c r="AI620">
        <v>0</v>
      </c>
      <c r="AJ620">
        <v>0</v>
      </c>
      <c r="AK620">
        <v>0</v>
      </c>
      <c r="AL620">
        <v>0</v>
      </c>
      <c r="AM620">
        <v>0</v>
      </c>
      <c r="AN620">
        <v>0</v>
      </c>
      <c r="AO620">
        <v>0</v>
      </c>
      <c r="AP620">
        <v>0</v>
      </c>
      <c r="AQ620">
        <v>0</v>
      </c>
      <c r="AR620">
        <v>0</v>
      </c>
      <c r="AS620">
        <v>0</v>
      </c>
      <c r="AT620">
        <v>0</v>
      </c>
      <c r="AU620">
        <v>0</v>
      </c>
      <c r="AV620">
        <v>1</v>
      </c>
      <c r="AW620">
        <v>0</v>
      </c>
      <c r="AX620">
        <v>0</v>
      </c>
      <c r="AY620">
        <v>0</v>
      </c>
      <c r="AZ620">
        <v>1</v>
      </c>
      <c r="BA620">
        <v>1</v>
      </c>
      <c r="BB620">
        <v>0</v>
      </c>
      <c r="BC620">
        <v>0</v>
      </c>
      <c r="BD620">
        <v>1</v>
      </c>
      <c r="BE620">
        <v>0</v>
      </c>
      <c r="BF620">
        <v>1</v>
      </c>
      <c r="BG620">
        <v>1</v>
      </c>
      <c r="BH620">
        <v>0</v>
      </c>
      <c r="BI620">
        <v>0</v>
      </c>
      <c r="BJ620">
        <v>0</v>
      </c>
      <c r="BK620">
        <v>0</v>
      </c>
      <c r="BL620">
        <v>0</v>
      </c>
      <c r="BM620">
        <v>0</v>
      </c>
      <c r="BN620">
        <v>1</v>
      </c>
      <c r="BO620">
        <v>0</v>
      </c>
      <c r="BP620">
        <v>0</v>
      </c>
      <c r="BQ620">
        <v>0</v>
      </c>
      <c r="BR620">
        <v>0</v>
      </c>
      <c r="BS620">
        <v>1</v>
      </c>
      <c r="BT620" s="10">
        <v>0</v>
      </c>
      <c r="BU620">
        <v>-4.2648743800000002</v>
      </c>
      <c r="BV620">
        <v>0.17994256</v>
      </c>
      <c r="BW620">
        <v>2.5512239999999999E-2</v>
      </c>
      <c r="BX620">
        <v>1.7140852600000001</v>
      </c>
      <c r="BY620">
        <v>1.2451467300000001</v>
      </c>
      <c r="BZ620">
        <v>4.38303536</v>
      </c>
      <c r="CA620">
        <v>1.0542348399999999</v>
      </c>
      <c r="CB620">
        <v>2.36271349</v>
      </c>
      <c r="CC620">
        <v>0</v>
      </c>
      <c r="CD620">
        <v>1.26633956</v>
      </c>
      <c r="CE620">
        <v>1.2966537600000001</v>
      </c>
      <c r="CF620">
        <v>-0.34830556000000001</v>
      </c>
      <c r="CG620">
        <v>0.60595251999999999</v>
      </c>
      <c r="CH620">
        <v>-0.27080598</v>
      </c>
      <c r="CI620">
        <v>0.69837139000000004</v>
      </c>
      <c r="CJ620">
        <v>2.3914729999999999E-2</v>
      </c>
      <c r="CK620">
        <v>-0.35324707</v>
      </c>
      <c r="CL620">
        <v>-4.8291489999999999E-2</v>
      </c>
      <c r="CM620">
        <v>0.58076517999999999</v>
      </c>
      <c r="CN620">
        <v>0.72541518999999999</v>
      </c>
      <c r="CO620">
        <v>-0.20022939000000001</v>
      </c>
      <c r="CP620">
        <v>-0.43475793000000001</v>
      </c>
      <c r="CQ620">
        <v>0.34422587999999998</v>
      </c>
      <c r="CR620">
        <v>-0.48495226000000002</v>
      </c>
      <c r="CS620">
        <v>0.18250256000000001</v>
      </c>
      <c r="CT620">
        <v>-0.16623276000000001</v>
      </c>
      <c r="CU620">
        <v>-9.4743999999999995E-2</v>
      </c>
      <c r="CV620">
        <v>-1.1689752</v>
      </c>
      <c r="CW620">
        <v>-0.52188942000000005</v>
      </c>
      <c r="CX620">
        <v>0.65815442999999996</v>
      </c>
      <c r="CY620">
        <v>9.3649330000000003E-2</v>
      </c>
      <c r="CZ620">
        <v>-0.16819777</v>
      </c>
      <c r="DA620">
        <v>-0.25450494000000001</v>
      </c>
      <c r="DB620">
        <v>0.25513289</v>
      </c>
      <c r="DC620">
        <v>2.5920289999999999E-2</v>
      </c>
      <c r="DD620">
        <v>-2.5292350000000002E-2</v>
      </c>
      <c r="DE620">
        <v>0.26950531</v>
      </c>
      <c r="DF620">
        <v>-0.26887736000000001</v>
      </c>
      <c r="DG620">
        <v>0.1029841</v>
      </c>
      <c r="DH620">
        <v>-0.10235616</v>
      </c>
      <c r="DI620">
        <v>-0.19042195000000001</v>
      </c>
      <c r="DJ620">
        <v>7.7531719999999998E-2</v>
      </c>
      <c r="DK620">
        <v>-0.19522661999999999</v>
      </c>
      <c r="DL620">
        <v>-0.13095082</v>
      </c>
      <c r="DM620">
        <v>-6.0513240000000003E-2</v>
      </c>
      <c r="DN620">
        <v>0.50020885000000004</v>
      </c>
      <c r="DO620">
        <v>0.35778246000000002</v>
      </c>
      <c r="DP620">
        <v>-0.64273818000000005</v>
      </c>
      <c r="DQ620">
        <v>0.94671483000000001</v>
      </c>
      <c r="DR620">
        <v>-0.66113116000000005</v>
      </c>
      <c r="DS620">
        <v>7.7932630000000003E-2</v>
      </c>
      <c r="DT620">
        <v>-0.79014932000000004</v>
      </c>
      <c r="DU620">
        <v>1.3610861400000001</v>
      </c>
      <c r="DV620" s="10">
        <v>-0.64824150000000003</v>
      </c>
      <c r="DW620" s="8" t="s">
        <v>3285</v>
      </c>
      <c r="DX620" t="s">
        <v>3286</v>
      </c>
      <c r="DY620" s="10" t="s">
        <v>414</v>
      </c>
      <c r="DZ620" s="20">
        <v>34738</v>
      </c>
      <c r="EA620" s="21">
        <v>36995</v>
      </c>
      <c r="EB620" t="s">
        <v>3287</v>
      </c>
      <c r="EC620" s="22">
        <v>44817</v>
      </c>
      <c r="ED620" t="b">
        <f t="shared" si="28"/>
        <v>1</v>
      </c>
    </row>
    <row r="621" spans="1:134" x14ac:dyDescent="0.2">
      <c r="A621" s="8" t="s">
        <v>3288</v>
      </c>
      <c r="B621" s="8" t="s">
        <v>127</v>
      </c>
      <c r="C621" s="8" t="s">
        <v>120</v>
      </c>
      <c r="D621" s="2" t="s">
        <v>3289</v>
      </c>
      <c r="E621" s="4">
        <v>0.518998140707982</v>
      </c>
      <c r="F621" s="28" t="b">
        <v>0</v>
      </c>
      <c r="G621" s="29">
        <f t="shared" si="29"/>
        <v>0.56695838105178109</v>
      </c>
      <c r="H621" s="5" t="b">
        <f t="shared" si="27"/>
        <v>1</v>
      </c>
      <c r="I621" s="8">
        <v>53</v>
      </c>
      <c r="J621">
        <v>0</v>
      </c>
      <c r="K621">
        <v>28</v>
      </c>
      <c r="L621">
        <v>1949</v>
      </c>
      <c r="M621">
        <v>6</v>
      </c>
      <c r="N621">
        <v>1</v>
      </c>
      <c r="O621">
        <v>99.499070353991399</v>
      </c>
      <c r="P621">
        <v>3</v>
      </c>
      <c r="Q621">
        <v>2</v>
      </c>
      <c r="R621">
        <v>2</v>
      </c>
      <c r="S621" s="10">
        <v>70.8</v>
      </c>
      <c r="T621" s="8">
        <v>-2.2545161977812998E-2</v>
      </c>
      <c r="U621">
        <v>-1.00517281761849</v>
      </c>
      <c r="V621">
        <v>0.13146588040124599</v>
      </c>
      <c r="W621">
        <v>0.52539838406180805</v>
      </c>
      <c r="X621">
        <v>0.34522335867264098</v>
      </c>
      <c r="Y621">
        <v>-1.4044518876044501</v>
      </c>
      <c r="Z621">
        <v>1.6869874415061601</v>
      </c>
      <c r="AA621">
        <v>8.8725172209350497E-3</v>
      </c>
      <c r="AB621">
        <v>-0.772121299578298</v>
      </c>
      <c r="AC621">
        <v>-0.68484317603607703</v>
      </c>
      <c r="AD621" s="10">
        <v>-0.84096592652409696</v>
      </c>
      <c r="AE621" s="8">
        <v>0</v>
      </c>
      <c r="AF621">
        <v>0</v>
      </c>
      <c r="AG621">
        <v>0</v>
      </c>
      <c r="AH621">
        <v>0</v>
      </c>
      <c r="AI621">
        <v>0</v>
      </c>
      <c r="AJ621">
        <v>0</v>
      </c>
      <c r="AK621">
        <v>0</v>
      </c>
      <c r="AL621">
        <v>0</v>
      </c>
      <c r="AM621">
        <v>0</v>
      </c>
      <c r="AN621">
        <v>0</v>
      </c>
      <c r="AO621">
        <v>0</v>
      </c>
      <c r="AP621">
        <v>0</v>
      </c>
      <c r="AQ621">
        <v>0</v>
      </c>
      <c r="AR621">
        <v>0</v>
      </c>
      <c r="AS621">
        <v>1</v>
      </c>
      <c r="AT621">
        <v>0</v>
      </c>
      <c r="AU621">
        <v>0</v>
      </c>
      <c r="AV621">
        <v>0</v>
      </c>
      <c r="AW621">
        <v>0</v>
      </c>
      <c r="AX621">
        <v>0</v>
      </c>
      <c r="AY621">
        <v>0</v>
      </c>
      <c r="AZ621">
        <v>1</v>
      </c>
      <c r="BA621">
        <v>1</v>
      </c>
      <c r="BB621">
        <v>0</v>
      </c>
      <c r="BC621">
        <v>0</v>
      </c>
      <c r="BD621">
        <v>1</v>
      </c>
      <c r="BE621">
        <v>1</v>
      </c>
      <c r="BF621">
        <v>0</v>
      </c>
      <c r="BG621">
        <v>0</v>
      </c>
      <c r="BH621">
        <v>0</v>
      </c>
      <c r="BI621">
        <v>0</v>
      </c>
      <c r="BJ621">
        <v>0</v>
      </c>
      <c r="BK621">
        <v>0</v>
      </c>
      <c r="BL621">
        <v>1</v>
      </c>
      <c r="BM621">
        <v>0</v>
      </c>
      <c r="BN621">
        <v>1</v>
      </c>
      <c r="BO621">
        <v>0</v>
      </c>
      <c r="BP621">
        <v>0</v>
      </c>
      <c r="BQ621">
        <v>0</v>
      </c>
      <c r="BR621">
        <v>0</v>
      </c>
      <c r="BS621">
        <v>1</v>
      </c>
      <c r="BT621" s="10">
        <v>0</v>
      </c>
      <c r="BU621">
        <v>-4.2648743800000002</v>
      </c>
      <c r="BV621">
        <v>0.17994256</v>
      </c>
      <c r="BW621">
        <v>2.5512239999999999E-2</v>
      </c>
      <c r="BX621">
        <v>1.7140852600000001</v>
      </c>
      <c r="BY621">
        <v>1.2451467300000001</v>
      </c>
      <c r="BZ621">
        <v>4.38303536</v>
      </c>
      <c r="CA621">
        <v>1.0542348399999999</v>
      </c>
      <c r="CB621">
        <v>2.36271349</v>
      </c>
      <c r="CC621">
        <v>0</v>
      </c>
      <c r="CD621">
        <v>1.26633956</v>
      </c>
      <c r="CE621">
        <v>1.2966537600000001</v>
      </c>
      <c r="CF621">
        <v>-0.34830556000000001</v>
      </c>
      <c r="CG621">
        <v>0.60595251999999999</v>
      </c>
      <c r="CH621">
        <v>-0.27080598</v>
      </c>
      <c r="CI621">
        <v>0.69837139000000004</v>
      </c>
      <c r="CJ621">
        <v>2.3914729999999999E-2</v>
      </c>
      <c r="CK621">
        <v>-0.35324707</v>
      </c>
      <c r="CL621">
        <v>-4.8291489999999999E-2</v>
      </c>
      <c r="CM621">
        <v>0.58076517999999999</v>
      </c>
      <c r="CN621">
        <v>0.72541518999999999</v>
      </c>
      <c r="CO621">
        <v>-0.20022939000000001</v>
      </c>
      <c r="CP621">
        <v>-0.43475793000000001</v>
      </c>
      <c r="CQ621">
        <v>0.34422587999999998</v>
      </c>
      <c r="CR621">
        <v>-0.48495226000000002</v>
      </c>
      <c r="CS621">
        <v>0.18250256000000001</v>
      </c>
      <c r="CT621">
        <v>-0.16623276000000001</v>
      </c>
      <c r="CU621">
        <v>-9.4743999999999995E-2</v>
      </c>
      <c r="CV621">
        <v>-1.1689752</v>
      </c>
      <c r="CW621">
        <v>-0.52188942000000005</v>
      </c>
      <c r="CX621">
        <v>0.65815442999999996</v>
      </c>
      <c r="CY621">
        <v>9.3649330000000003E-2</v>
      </c>
      <c r="CZ621">
        <v>-0.16819777</v>
      </c>
      <c r="DA621">
        <v>-0.25450494000000001</v>
      </c>
      <c r="DB621">
        <v>0.25513289</v>
      </c>
      <c r="DC621">
        <v>2.5920289999999999E-2</v>
      </c>
      <c r="DD621">
        <v>-2.5292350000000002E-2</v>
      </c>
      <c r="DE621">
        <v>0.26950531</v>
      </c>
      <c r="DF621">
        <v>-0.26887736000000001</v>
      </c>
      <c r="DG621">
        <v>0.1029841</v>
      </c>
      <c r="DH621">
        <v>-0.10235616</v>
      </c>
      <c r="DI621">
        <v>-0.19042195000000001</v>
      </c>
      <c r="DJ621">
        <v>7.7531719999999998E-2</v>
      </c>
      <c r="DK621">
        <v>-0.19522661999999999</v>
      </c>
      <c r="DL621">
        <v>-0.13095082</v>
      </c>
      <c r="DM621">
        <v>-6.0513240000000003E-2</v>
      </c>
      <c r="DN621">
        <v>0.50020885000000004</v>
      </c>
      <c r="DO621">
        <v>0.35778246000000002</v>
      </c>
      <c r="DP621">
        <v>-0.64273818000000005</v>
      </c>
      <c r="DQ621">
        <v>0.94671483000000001</v>
      </c>
      <c r="DR621">
        <v>-0.66113116000000005</v>
      </c>
      <c r="DS621">
        <v>7.7932630000000003E-2</v>
      </c>
      <c r="DT621">
        <v>-0.79014932000000004</v>
      </c>
      <c r="DU621">
        <v>1.3610861400000001</v>
      </c>
      <c r="DV621" s="10">
        <v>-0.64824150000000003</v>
      </c>
      <c r="DW621" s="8" t="s">
        <v>3290</v>
      </c>
      <c r="DX621" t="s">
        <v>3291</v>
      </c>
      <c r="DY621" s="10" t="s">
        <v>1431</v>
      </c>
      <c r="DZ621" s="20">
        <v>36156</v>
      </c>
      <c r="EA621" s="21">
        <v>38496</v>
      </c>
      <c r="EB621" t="s">
        <v>3292</v>
      </c>
      <c r="EC621" s="22">
        <v>45103</v>
      </c>
      <c r="ED621" t="b">
        <f t="shared" si="28"/>
        <v>0</v>
      </c>
    </row>
    <row r="622" spans="1:134" x14ac:dyDescent="0.2">
      <c r="A622" s="8" t="s">
        <v>3293</v>
      </c>
      <c r="B622" s="8" t="s">
        <v>119</v>
      </c>
      <c r="C622" s="8" t="s">
        <v>181</v>
      </c>
      <c r="D622" s="2">
        <v>5155187678</v>
      </c>
      <c r="E622" s="4">
        <v>0.47807316273038802</v>
      </c>
      <c r="F622" s="28" t="b">
        <v>0</v>
      </c>
      <c r="G622" s="29">
        <f t="shared" si="29"/>
        <v>1.028977262351008E-3</v>
      </c>
      <c r="H622" s="5" t="b">
        <f t="shared" si="27"/>
        <v>0</v>
      </c>
      <c r="I622" s="8">
        <v>51</v>
      </c>
      <c r="J622">
        <v>1</v>
      </c>
      <c r="K622">
        <v>22</v>
      </c>
      <c r="L622">
        <v>543</v>
      </c>
      <c r="M622">
        <v>5</v>
      </c>
      <c r="N622">
        <v>5</v>
      </c>
      <c r="O622">
        <v>51.644914698527401</v>
      </c>
      <c r="P622">
        <v>4</v>
      </c>
      <c r="Q622">
        <v>1</v>
      </c>
      <c r="R622">
        <v>5</v>
      </c>
      <c r="S622" s="10">
        <v>74.2</v>
      </c>
      <c r="T622" s="8">
        <v>-0.21042151179292001</v>
      </c>
      <c r="U622">
        <v>7.5957643648752104E-3</v>
      </c>
      <c r="V622">
        <v>-0.64376289837760303</v>
      </c>
      <c r="W622">
        <v>-1.11364826165403</v>
      </c>
      <c r="X622">
        <v>2.70451479144465E-2</v>
      </c>
      <c r="Y622">
        <v>1.38181348148064</v>
      </c>
      <c r="Z622">
        <v>4.0292665304501298E-2</v>
      </c>
      <c r="AA622">
        <v>0.71867389489572897</v>
      </c>
      <c r="AB622">
        <v>-1.4988236991813999</v>
      </c>
      <c r="AC622">
        <v>1.42236659638262</v>
      </c>
      <c r="AD622" s="10">
        <v>-0.107345875162473</v>
      </c>
      <c r="AE622" s="8">
        <v>0</v>
      </c>
      <c r="AF622">
        <v>0</v>
      </c>
      <c r="AG622">
        <v>0</v>
      </c>
      <c r="AH622">
        <v>0</v>
      </c>
      <c r="AI622">
        <v>0</v>
      </c>
      <c r="AJ622">
        <v>0</v>
      </c>
      <c r="AK622">
        <v>0</v>
      </c>
      <c r="AL622">
        <v>0</v>
      </c>
      <c r="AM622">
        <v>0</v>
      </c>
      <c r="AN622">
        <v>0</v>
      </c>
      <c r="AO622">
        <v>0</v>
      </c>
      <c r="AP622">
        <v>1</v>
      </c>
      <c r="AQ622">
        <v>0</v>
      </c>
      <c r="AR622">
        <v>0</v>
      </c>
      <c r="AS622">
        <v>0</v>
      </c>
      <c r="AT622">
        <v>0</v>
      </c>
      <c r="AU622">
        <v>0</v>
      </c>
      <c r="AV622">
        <v>0</v>
      </c>
      <c r="AW622">
        <v>0</v>
      </c>
      <c r="AX622">
        <v>0</v>
      </c>
      <c r="AY622">
        <v>0</v>
      </c>
      <c r="AZ622">
        <v>1</v>
      </c>
      <c r="BA622">
        <v>1</v>
      </c>
      <c r="BB622">
        <v>0</v>
      </c>
      <c r="BC622">
        <v>0</v>
      </c>
      <c r="BD622">
        <v>1</v>
      </c>
      <c r="BE622">
        <v>1</v>
      </c>
      <c r="BF622">
        <v>0</v>
      </c>
      <c r="BG622">
        <v>0</v>
      </c>
      <c r="BH622">
        <v>0</v>
      </c>
      <c r="BI622">
        <v>0</v>
      </c>
      <c r="BJ622">
        <v>0</v>
      </c>
      <c r="BK622">
        <v>1</v>
      </c>
      <c r="BL622">
        <v>0</v>
      </c>
      <c r="BM622">
        <v>0</v>
      </c>
      <c r="BN622">
        <v>0</v>
      </c>
      <c r="BO622">
        <v>0</v>
      </c>
      <c r="BP622">
        <v>1</v>
      </c>
      <c r="BQ622">
        <v>0</v>
      </c>
      <c r="BR622">
        <v>0</v>
      </c>
      <c r="BS622">
        <v>0</v>
      </c>
      <c r="BT622" s="10">
        <v>1</v>
      </c>
      <c r="BU622">
        <v>-4.2648743800000002</v>
      </c>
      <c r="BV622">
        <v>0.17994256</v>
      </c>
      <c r="BW622">
        <v>2.5512239999999999E-2</v>
      </c>
      <c r="BX622">
        <v>1.7140852600000001</v>
      </c>
      <c r="BY622">
        <v>1.2451467300000001</v>
      </c>
      <c r="BZ622">
        <v>4.38303536</v>
      </c>
      <c r="CA622">
        <v>1.0542348399999999</v>
      </c>
      <c r="CB622">
        <v>2.36271349</v>
      </c>
      <c r="CC622">
        <v>0</v>
      </c>
      <c r="CD622">
        <v>1.26633956</v>
      </c>
      <c r="CE622">
        <v>1.2966537600000001</v>
      </c>
      <c r="CF622">
        <v>-0.34830556000000001</v>
      </c>
      <c r="CG622">
        <v>0.60595251999999999</v>
      </c>
      <c r="CH622">
        <v>-0.27080598</v>
      </c>
      <c r="CI622">
        <v>0.69837139000000004</v>
      </c>
      <c r="CJ622">
        <v>2.3914729999999999E-2</v>
      </c>
      <c r="CK622">
        <v>-0.35324707</v>
      </c>
      <c r="CL622">
        <v>-4.8291489999999999E-2</v>
      </c>
      <c r="CM622">
        <v>0.58076517999999999</v>
      </c>
      <c r="CN622">
        <v>0.72541518999999999</v>
      </c>
      <c r="CO622">
        <v>-0.20022939000000001</v>
      </c>
      <c r="CP622">
        <v>-0.43475793000000001</v>
      </c>
      <c r="CQ622">
        <v>0.34422587999999998</v>
      </c>
      <c r="CR622">
        <v>-0.48495226000000002</v>
      </c>
      <c r="CS622">
        <v>0.18250256000000001</v>
      </c>
      <c r="CT622">
        <v>-0.16623276000000001</v>
      </c>
      <c r="CU622">
        <v>-9.4743999999999995E-2</v>
      </c>
      <c r="CV622">
        <v>-1.1689752</v>
      </c>
      <c r="CW622">
        <v>-0.52188942000000005</v>
      </c>
      <c r="CX622">
        <v>0.65815442999999996</v>
      </c>
      <c r="CY622">
        <v>9.3649330000000003E-2</v>
      </c>
      <c r="CZ622">
        <v>-0.16819777</v>
      </c>
      <c r="DA622">
        <v>-0.25450494000000001</v>
      </c>
      <c r="DB622">
        <v>0.25513289</v>
      </c>
      <c r="DC622">
        <v>2.5920289999999999E-2</v>
      </c>
      <c r="DD622">
        <v>-2.5292350000000002E-2</v>
      </c>
      <c r="DE622">
        <v>0.26950531</v>
      </c>
      <c r="DF622">
        <v>-0.26887736000000001</v>
      </c>
      <c r="DG622">
        <v>0.1029841</v>
      </c>
      <c r="DH622">
        <v>-0.10235616</v>
      </c>
      <c r="DI622">
        <v>-0.19042195000000001</v>
      </c>
      <c r="DJ622">
        <v>7.7531719999999998E-2</v>
      </c>
      <c r="DK622">
        <v>-0.19522661999999999</v>
      </c>
      <c r="DL622">
        <v>-0.13095082</v>
      </c>
      <c r="DM622">
        <v>-6.0513240000000003E-2</v>
      </c>
      <c r="DN622">
        <v>0.50020885000000004</v>
      </c>
      <c r="DO622">
        <v>0.35778246000000002</v>
      </c>
      <c r="DP622">
        <v>-0.64273818000000005</v>
      </c>
      <c r="DQ622">
        <v>0.94671483000000001</v>
      </c>
      <c r="DR622">
        <v>-0.66113116000000005</v>
      </c>
      <c r="DS622">
        <v>7.7932630000000003E-2</v>
      </c>
      <c r="DT622">
        <v>-0.79014932000000004</v>
      </c>
      <c r="DU622">
        <v>1.3610861400000001</v>
      </c>
      <c r="DV622" s="10">
        <v>-0.64824150000000003</v>
      </c>
      <c r="DW622" s="8" t="s">
        <v>3294</v>
      </c>
      <c r="DX622" t="s">
        <v>3295</v>
      </c>
      <c r="DY622" s="10" t="s">
        <v>390</v>
      </c>
      <c r="DZ622" s="20">
        <v>34761</v>
      </c>
      <c r="EA622" s="21">
        <v>38274</v>
      </c>
      <c r="EB622" t="s">
        <v>3296</v>
      </c>
      <c r="EC622" s="22">
        <v>44025</v>
      </c>
      <c r="ED622" t="b">
        <f t="shared" si="28"/>
        <v>1</v>
      </c>
    </row>
    <row r="623" spans="1:134" x14ac:dyDescent="0.2">
      <c r="A623" s="8" t="s">
        <v>3297</v>
      </c>
      <c r="B623" s="8" t="s">
        <v>119</v>
      </c>
      <c r="C623" s="8" t="s">
        <v>188</v>
      </c>
      <c r="D623" s="2" t="s">
        <v>3298</v>
      </c>
      <c r="E623" s="4">
        <v>0.67379307115876697</v>
      </c>
      <c r="F623" s="28" t="b">
        <v>1</v>
      </c>
      <c r="G623" s="29">
        <f t="shared" si="29"/>
        <v>1.9890237420001828E-5</v>
      </c>
      <c r="H623" s="5" t="b">
        <f t="shared" si="27"/>
        <v>0</v>
      </c>
      <c r="I623" s="8">
        <v>44</v>
      </c>
      <c r="J623">
        <v>0</v>
      </c>
      <c r="K623">
        <v>22</v>
      </c>
      <c r="L623">
        <v>1736</v>
      </c>
      <c r="M623">
        <v>0</v>
      </c>
      <c r="N623">
        <v>2</v>
      </c>
      <c r="O623">
        <v>66.896535579383794</v>
      </c>
      <c r="P623">
        <v>4</v>
      </c>
      <c r="Q623">
        <v>3</v>
      </c>
      <c r="R623">
        <v>5</v>
      </c>
      <c r="S623" s="10">
        <v>77.3</v>
      </c>
      <c r="T623" s="8">
        <v>-0.86798873614579497</v>
      </c>
      <c r="U623">
        <v>-1.00517281761849</v>
      </c>
      <c r="V623">
        <v>-0.64376289837760303</v>
      </c>
      <c r="W623">
        <v>0.277093308999592</v>
      </c>
      <c r="X623">
        <v>-1.5638459058765199</v>
      </c>
      <c r="Y623">
        <v>-0.70788554533318204</v>
      </c>
      <c r="Z623">
        <v>0.56511154653048101</v>
      </c>
      <c r="AA623">
        <v>0.71867389489572897</v>
      </c>
      <c r="AB623">
        <v>-4.5418899975194001E-2</v>
      </c>
      <c r="AC623">
        <v>1.42236659638262</v>
      </c>
      <c r="AD623" s="10">
        <v>0.56154299519665196</v>
      </c>
      <c r="AE623" s="8">
        <v>0</v>
      </c>
      <c r="AF623">
        <v>0</v>
      </c>
      <c r="AG623">
        <v>0</v>
      </c>
      <c r="AH623">
        <v>1</v>
      </c>
      <c r="AI623">
        <v>0</v>
      </c>
      <c r="AJ623">
        <v>0</v>
      </c>
      <c r="AK623">
        <v>0</v>
      </c>
      <c r="AL623">
        <v>0</v>
      </c>
      <c r="AM623">
        <v>0</v>
      </c>
      <c r="AN623">
        <v>0</v>
      </c>
      <c r="AO623">
        <v>0</v>
      </c>
      <c r="AP623">
        <v>0</v>
      </c>
      <c r="AQ623">
        <v>0</v>
      </c>
      <c r="AR623">
        <v>0</v>
      </c>
      <c r="AS623">
        <v>0</v>
      </c>
      <c r="AT623">
        <v>0</v>
      </c>
      <c r="AU623">
        <v>0</v>
      </c>
      <c r="AV623">
        <v>0</v>
      </c>
      <c r="AW623">
        <v>0</v>
      </c>
      <c r="AX623">
        <v>0</v>
      </c>
      <c r="AY623">
        <v>0</v>
      </c>
      <c r="AZ623">
        <v>1</v>
      </c>
      <c r="BA623">
        <v>1</v>
      </c>
      <c r="BB623">
        <v>0</v>
      </c>
      <c r="BC623">
        <v>1</v>
      </c>
      <c r="BD623">
        <v>0</v>
      </c>
      <c r="BE623">
        <v>1</v>
      </c>
      <c r="BF623">
        <v>0</v>
      </c>
      <c r="BG623">
        <v>1</v>
      </c>
      <c r="BH623">
        <v>0</v>
      </c>
      <c r="BI623">
        <v>0</v>
      </c>
      <c r="BJ623">
        <v>0</v>
      </c>
      <c r="BK623">
        <v>0</v>
      </c>
      <c r="BL623">
        <v>0</v>
      </c>
      <c r="BM623">
        <v>0</v>
      </c>
      <c r="BN623">
        <v>1</v>
      </c>
      <c r="BO623">
        <v>0</v>
      </c>
      <c r="BP623">
        <v>0</v>
      </c>
      <c r="BQ623">
        <v>0</v>
      </c>
      <c r="BR623">
        <v>1</v>
      </c>
      <c r="BS623">
        <v>0</v>
      </c>
      <c r="BT623" s="10">
        <v>0</v>
      </c>
      <c r="BU623">
        <v>-4.2648743800000002</v>
      </c>
      <c r="BV623">
        <v>0.17994256</v>
      </c>
      <c r="BW623">
        <v>2.5512239999999999E-2</v>
      </c>
      <c r="BX623">
        <v>1.7140852600000001</v>
      </c>
      <c r="BY623">
        <v>1.2451467300000001</v>
      </c>
      <c r="BZ623">
        <v>4.38303536</v>
      </c>
      <c r="CA623">
        <v>1.0542348399999999</v>
      </c>
      <c r="CB623">
        <v>2.36271349</v>
      </c>
      <c r="CC623">
        <v>0</v>
      </c>
      <c r="CD623">
        <v>1.26633956</v>
      </c>
      <c r="CE623">
        <v>1.2966537600000001</v>
      </c>
      <c r="CF623">
        <v>-0.34830556000000001</v>
      </c>
      <c r="CG623">
        <v>0.60595251999999999</v>
      </c>
      <c r="CH623">
        <v>-0.27080598</v>
      </c>
      <c r="CI623">
        <v>0.69837139000000004</v>
      </c>
      <c r="CJ623">
        <v>2.3914729999999999E-2</v>
      </c>
      <c r="CK623">
        <v>-0.35324707</v>
      </c>
      <c r="CL623">
        <v>-4.8291489999999999E-2</v>
      </c>
      <c r="CM623">
        <v>0.58076517999999999</v>
      </c>
      <c r="CN623">
        <v>0.72541518999999999</v>
      </c>
      <c r="CO623">
        <v>-0.20022939000000001</v>
      </c>
      <c r="CP623">
        <v>-0.43475793000000001</v>
      </c>
      <c r="CQ623">
        <v>0.34422587999999998</v>
      </c>
      <c r="CR623">
        <v>-0.48495226000000002</v>
      </c>
      <c r="CS623">
        <v>0.18250256000000001</v>
      </c>
      <c r="CT623">
        <v>-0.16623276000000001</v>
      </c>
      <c r="CU623">
        <v>-9.4743999999999995E-2</v>
      </c>
      <c r="CV623">
        <v>-1.1689752</v>
      </c>
      <c r="CW623">
        <v>-0.52188942000000005</v>
      </c>
      <c r="CX623">
        <v>0.65815442999999996</v>
      </c>
      <c r="CY623">
        <v>9.3649330000000003E-2</v>
      </c>
      <c r="CZ623">
        <v>-0.16819777</v>
      </c>
      <c r="DA623">
        <v>-0.25450494000000001</v>
      </c>
      <c r="DB623">
        <v>0.25513289</v>
      </c>
      <c r="DC623">
        <v>2.5920289999999999E-2</v>
      </c>
      <c r="DD623">
        <v>-2.5292350000000002E-2</v>
      </c>
      <c r="DE623">
        <v>0.26950531</v>
      </c>
      <c r="DF623">
        <v>-0.26887736000000001</v>
      </c>
      <c r="DG623">
        <v>0.1029841</v>
      </c>
      <c r="DH623">
        <v>-0.10235616</v>
      </c>
      <c r="DI623">
        <v>-0.19042195000000001</v>
      </c>
      <c r="DJ623">
        <v>7.7531719999999998E-2</v>
      </c>
      <c r="DK623">
        <v>-0.19522661999999999</v>
      </c>
      <c r="DL623">
        <v>-0.13095082</v>
      </c>
      <c r="DM623">
        <v>-6.0513240000000003E-2</v>
      </c>
      <c r="DN623">
        <v>0.50020885000000004</v>
      </c>
      <c r="DO623">
        <v>0.35778246000000002</v>
      </c>
      <c r="DP623">
        <v>-0.64273818000000005</v>
      </c>
      <c r="DQ623">
        <v>0.94671483000000001</v>
      </c>
      <c r="DR623">
        <v>-0.66113116000000005</v>
      </c>
      <c r="DS623">
        <v>7.7932630000000003E-2</v>
      </c>
      <c r="DT623">
        <v>-0.79014932000000004</v>
      </c>
      <c r="DU623">
        <v>1.3610861400000001</v>
      </c>
      <c r="DV623" s="10">
        <v>-0.64824150000000003</v>
      </c>
      <c r="DW623" s="8" t="s">
        <v>3299</v>
      </c>
      <c r="DX623" t="s">
        <v>3300</v>
      </c>
      <c r="DY623" s="10" t="s">
        <v>158</v>
      </c>
      <c r="DZ623" s="20">
        <v>37190</v>
      </c>
      <c r="EA623" s="21">
        <v>39716</v>
      </c>
      <c r="EB623" t="s">
        <v>3301</v>
      </c>
      <c r="EC623" s="22">
        <v>45301</v>
      </c>
      <c r="ED623" t="b">
        <f t="shared" si="28"/>
        <v>0</v>
      </c>
    </row>
    <row r="624" spans="1:134" x14ac:dyDescent="0.2">
      <c r="A624" s="8" t="s">
        <v>3302</v>
      </c>
      <c r="B624" s="8" t="s">
        <v>119</v>
      </c>
      <c r="C624" s="8" t="s">
        <v>275</v>
      </c>
      <c r="D624" s="2" t="s">
        <v>3303</v>
      </c>
      <c r="E624" s="4">
        <v>0.54545675771616298</v>
      </c>
      <c r="F624" s="28" t="b">
        <v>0</v>
      </c>
      <c r="G624" s="29">
        <f t="shared" si="29"/>
        <v>6.899030475820149E-2</v>
      </c>
      <c r="H624" s="5" t="b">
        <f t="shared" si="27"/>
        <v>0</v>
      </c>
      <c r="I624" s="8">
        <v>43</v>
      </c>
      <c r="J624">
        <v>2</v>
      </c>
      <c r="K624">
        <v>39</v>
      </c>
      <c r="L624">
        <v>3167</v>
      </c>
      <c r="M624">
        <v>5</v>
      </c>
      <c r="N624">
        <v>3</v>
      </c>
      <c r="O624">
        <v>30.228378858081498</v>
      </c>
      <c r="P624">
        <v>4</v>
      </c>
      <c r="Q624">
        <v>1</v>
      </c>
      <c r="R624">
        <v>4</v>
      </c>
      <c r="S624" s="10">
        <v>70.8</v>
      </c>
      <c r="T624" s="8">
        <v>-0.96192691105334804</v>
      </c>
      <c r="U624">
        <v>1.0203643463482399</v>
      </c>
      <c r="V624">
        <v>1.5527186414958001</v>
      </c>
      <c r="W624">
        <v>1.9452837428682701</v>
      </c>
      <c r="X624">
        <v>2.70451479144465E-2</v>
      </c>
      <c r="Y624">
        <v>-1.13192030619081E-2</v>
      </c>
      <c r="Z624">
        <v>-0.69666522706134704</v>
      </c>
      <c r="AA624">
        <v>0.71867389489572897</v>
      </c>
      <c r="AB624">
        <v>-1.4988236991813999</v>
      </c>
      <c r="AC624">
        <v>0.71996333890972197</v>
      </c>
      <c r="AD624" s="10">
        <v>-0.84096592652409696</v>
      </c>
      <c r="AE624" s="8">
        <v>0</v>
      </c>
      <c r="AF624">
        <v>0</v>
      </c>
      <c r="AG624">
        <v>0</v>
      </c>
      <c r="AH624">
        <v>0</v>
      </c>
      <c r="AI624">
        <v>0</v>
      </c>
      <c r="AJ624">
        <v>0</v>
      </c>
      <c r="AK624">
        <v>0</v>
      </c>
      <c r="AL624">
        <v>0</v>
      </c>
      <c r="AM624">
        <v>0</v>
      </c>
      <c r="AN624">
        <v>0</v>
      </c>
      <c r="AO624">
        <v>0</v>
      </c>
      <c r="AP624">
        <v>0</v>
      </c>
      <c r="AQ624">
        <v>0</v>
      </c>
      <c r="AR624">
        <v>0</v>
      </c>
      <c r="AS624">
        <v>0</v>
      </c>
      <c r="AT624">
        <v>0</v>
      </c>
      <c r="AU624">
        <v>0</v>
      </c>
      <c r="AV624">
        <v>0</v>
      </c>
      <c r="AW624">
        <v>1</v>
      </c>
      <c r="AX624">
        <v>0</v>
      </c>
      <c r="AY624">
        <v>1</v>
      </c>
      <c r="AZ624">
        <v>0</v>
      </c>
      <c r="BA624">
        <v>0</v>
      </c>
      <c r="BB624">
        <v>1</v>
      </c>
      <c r="BC624">
        <v>0</v>
      </c>
      <c r="BD624">
        <v>1</v>
      </c>
      <c r="BE624">
        <v>0</v>
      </c>
      <c r="BF624">
        <v>1</v>
      </c>
      <c r="BG624">
        <v>0</v>
      </c>
      <c r="BH624">
        <v>1</v>
      </c>
      <c r="BI624">
        <v>0</v>
      </c>
      <c r="BJ624">
        <v>0</v>
      </c>
      <c r="BK624">
        <v>0</v>
      </c>
      <c r="BL624">
        <v>0</v>
      </c>
      <c r="BM624">
        <v>0</v>
      </c>
      <c r="BN624">
        <v>0</v>
      </c>
      <c r="BO624">
        <v>0</v>
      </c>
      <c r="BP624">
        <v>1</v>
      </c>
      <c r="BQ624">
        <v>1</v>
      </c>
      <c r="BR624">
        <v>0</v>
      </c>
      <c r="BS624">
        <v>0</v>
      </c>
      <c r="BT624" s="10">
        <v>0</v>
      </c>
      <c r="BU624">
        <v>-4.2648743800000002</v>
      </c>
      <c r="BV624">
        <v>0.17994256</v>
      </c>
      <c r="BW624">
        <v>2.5512239999999999E-2</v>
      </c>
      <c r="BX624">
        <v>1.7140852600000001</v>
      </c>
      <c r="BY624">
        <v>1.2451467300000001</v>
      </c>
      <c r="BZ624">
        <v>4.38303536</v>
      </c>
      <c r="CA624">
        <v>1.0542348399999999</v>
      </c>
      <c r="CB624">
        <v>2.36271349</v>
      </c>
      <c r="CC624">
        <v>0</v>
      </c>
      <c r="CD624">
        <v>1.26633956</v>
      </c>
      <c r="CE624">
        <v>1.2966537600000001</v>
      </c>
      <c r="CF624">
        <v>-0.34830556000000001</v>
      </c>
      <c r="CG624">
        <v>0.60595251999999999</v>
      </c>
      <c r="CH624">
        <v>-0.27080598</v>
      </c>
      <c r="CI624">
        <v>0.69837139000000004</v>
      </c>
      <c r="CJ624">
        <v>2.3914729999999999E-2</v>
      </c>
      <c r="CK624">
        <v>-0.35324707</v>
      </c>
      <c r="CL624">
        <v>-4.8291489999999999E-2</v>
      </c>
      <c r="CM624">
        <v>0.58076517999999999</v>
      </c>
      <c r="CN624">
        <v>0.72541518999999999</v>
      </c>
      <c r="CO624">
        <v>-0.20022939000000001</v>
      </c>
      <c r="CP624">
        <v>-0.43475793000000001</v>
      </c>
      <c r="CQ624">
        <v>0.34422587999999998</v>
      </c>
      <c r="CR624">
        <v>-0.48495226000000002</v>
      </c>
      <c r="CS624">
        <v>0.18250256000000001</v>
      </c>
      <c r="CT624">
        <v>-0.16623276000000001</v>
      </c>
      <c r="CU624">
        <v>-9.4743999999999995E-2</v>
      </c>
      <c r="CV624">
        <v>-1.1689752</v>
      </c>
      <c r="CW624">
        <v>-0.52188942000000005</v>
      </c>
      <c r="CX624">
        <v>0.65815442999999996</v>
      </c>
      <c r="CY624">
        <v>9.3649330000000003E-2</v>
      </c>
      <c r="CZ624">
        <v>-0.16819777</v>
      </c>
      <c r="DA624">
        <v>-0.25450494000000001</v>
      </c>
      <c r="DB624">
        <v>0.25513289</v>
      </c>
      <c r="DC624">
        <v>2.5920289999999999E-2</v>
      </c>
      <c r="DD624">
        <v>-2.5292350000000002E-2</v>
      </c>
      <c r="DE624">
        <v>0.26950531</v>
      </c>
      <c r="DF624">
        <v>-0.26887736000000001</v>
      </c>
      <c r="DG624">
        <v>0.1029841</v>
      </c>
      <c r="DH624">
        <v>-0.10235616</v>
      </c>
      <c r="DI624">
        <v>-0.19042195000000001</v>
      </c>
      <c r="DJ624">
        <v>7.7531719999999998E-2</v>
      </c>
      <c r="DK624">
        <v>-0.19522661999999999</v>
      </c>
      <c r="DL624">
        <v>-0.13095082</v>
      </c>
      <c r="DM624">
        <v>-6.0513240000000003E-2</v>
      </c>
      <c r="DN624">
        <v>0.50020885000000004</v>
      </c>
      <c r="DO624">
        <v>0.35778246000000002</v>
      </c>
      <c r="DP624">
        <v>-0.64273818000000005</v>
      </c>
      <c r="DQ624">
        <v>0.94671483000000001</v>
      </c>
      <c r="DR624">
        <v>-0.66113116000000005</v>
      </c>
      <c r="DS624">
        <v>7.7932630000000003E-2</v>
      </c>
      <c r="DT624">
        <v>-0.79014932000000004</v>
      </c>
      <c r="DU624">
        <v>1.3610861400000001</v>
      </c>
      <c r="DV624" s="10">
        <v>-0.64824150000000003</v>
      </c>
      <c r="DW624" s="8" t="s">
        <v>3304</v>
      </c>
      <c r="DX624" t="s">
        <v>3305</v>
      </c>
      <c r="DY624" s="10" t="s">
        <v>1825</v>
      </c>
      <c r="DZ624" s="20">
        <v>37125</v>
      </c>
      <c r="EA624" s="21">
        <v>37985</v>
      </c>
      <c r="EB624" t="s">
        <v>3306</v>
      </c>
      <c r="EC624" s="22">
        <v>45339</v>
      </c>
      <c r="ED624" t="b">
        <f t="shared" si="28"/>
        <v>1</v>
      </c>
    </row>
    <row r="625" spans="1:134" x14ac:dyDescent="0.2">
      <c r="A625" s="8" t="s">
        <v>3307</v>
      </c>
      <c r="B625" s="8" t="s">
        <v>127</v>
      </c>
      <c r="C625" s="8" t="s">
        <v>363</v>
      </c>
      <c r="D625" s="2" t="s">
        <v>3308</v>
      </c>
      <c r="E625" s="4">
        <v>0.66510704517012398</v>
      </c>
      <c r="F625" s="28" t="b">
        <v>1</v>
      </c>
      <c r="G625" s="29">
        <f t="shared" si="29"/>
        <v>5.4175586203124865E-3</v>
      </c>
      <c r="H625" s="5" t="b">
        <f t="shared" si="27"/>
        <v>0</v>
      </c>
      <c r="I625" s="8">
        <v>53</v>
      </c>
      <c r="J625">
        <v>1</v>
      </c>
      <c r="K625">
        <v>29</v>
      </c>
      <c r="L625">
        <v>736</v>
      </c>
      <c r="M625">
        <v>2</v>
      </c>
      <c r="N625">
        <v>5</v>
      </c>
      <c r="O625">
        <v>51.520189251728702</v>
      </c>
      <c r="P625">
        <v>4</v>
      </c>
      <c r="Q625">
        <v>5</v>
      </c>
      <c r="R625">
        <v>1</v>
      </c>
      <c r="S625" s="10">
        <v>65.3</v>
      </c>
      <c r="T625" s="8">
        <v>-2.2545161977812998E-2</v>
      </c>
      <c r="U625">
        <v>7.5957643648752104E-3</v>
      </c>
      <c r="V625">
        <v>0.260670676864387</v>
      </c>
      <c r="W625">
        <v>-0.88865821711409398</v>
      </c>
      <c r="X625">
        <v>-0.92748948436013701</v>
      </c>
      <c r="Y625">
        <v>1.38181348148064</v>
      </c>
      <c r="Z625">
        <v>3.6000775940043798E-2</v>
      </c>
      <c r="AA625">
        <v>0.71867389489572897</v>
      </c>
      <c r="AB625">
        <v>1.4079858992310099</v>
      </c>
      <c r="AC625">
        <v>-1.38724643350897</v>
      </c>
      <c r="AD625" s="10">
        <v>-2.0277042449031901</v>
      </c>
      <c r="AE625" s="8">
        <v>0</v>
      </c>
      <c r="AF625">
        <v>0</v>
      </c>
      <c r="AG625">
        <v>0</v>
      </c>
      <c r="AH625">
        <v>0</v>
      </c>
      <c r="AI625">
        <v>0</v>
      </c>
      <c r="AJ625">
        <v>0</v>
      </c>
      <c r="AK625">
        <v>0</v>
      </c>
      <c r="AL625">
        <v>1</v>
      </c>
      <c r="AM625">
        <v>0</v>
      </c>
      <c r="AN625">
        <v>0</v>
      </c>
      <c r="AO625">
        <v>0</v>
      </c>
      <c r="AP625">
        <v>0</v>
      </c>
      <c r="AQ625">
        <v>0</v>
      </c>
      <c r="AR625">
        <v>0</v>
      </c>
      <c r="AS625">
        <v>0</v>
      </c>
      <c r="AT625">
        <v>0</v>
      </c>
      <c r="AU625">
        <v>0</v>
      </c>
      <c r="AV625">
        <v>0</v>
      </c>
      <c r="AW625">
        <v>0</v>
      </c>
      <c r="AX625">
        <v>0</v>
      </c>
      <c r="AY625">
        <v>1</v>
      </c>
      <c r="AZ625">
        <v>0</v>
      </c>
      <c r="BA625">
        <v>0</v>
      </c>
      <c r="BB625">
        <v>1</v>
      </c>
      <c r="BC625">
        <v>1</v>
      </c>
      <c r="BD625">
        <v>0</v>
      </c>
      <c r="BE625">
        <v>0</v>
      </c>
      <c r="BF625">
        <v>1</v>
      </c>
      <c r="BG625">
        <v>0</v>
      </c>
      <c r="BH625">
        <v>0</v>
      </c>
      <c r="BI625">
        <v>0</v>
      </c>
      <c r="BJ625">
        <v>0</v>
      </c>
      <c r="BK625">
        <v>0</v>
      </c>
      <c r="BL625">
        <v>1</v>
      </c>
      <c r="BM625">
        <v>1</v>
      </c>
      <c r="BN625">
        <v>0</v>
      </c>
      <c r="BO625">
        <v>0</v>
      </c>
      <c r="BP625">
        <v>0</v>
      </c>
      <c r="BQ625">
        <v>1</v>
      </c>
      <c r="BR625">
        <v>0</v>
      </c>
      <c r="BS625">
        <v>0</v>
      </c>
      <c r="BT625" s="10">
        <v>0</v>
      </c>
      <c r="BU625">
        <v>-4.2648743800000002</v>
      </c>
      <c r="BV625">
        <v>0.17994256</v>
      </c>
      <c r="BW625">
        <v>2.5512239999999999E-2</v>
      </c>
      <c r="BX625">
        <v>1.7140852600000001</v>
      </c>
      <c r="BY625">
        <v>1.2451467300000001</v>
      </c>
      <c r="BZ625">
        <v>4.38303536</v>
      </c>
      <c r="CA625">
        <v>1.0542348399999999</v>
      </c>
      <c r="CB625">
        <v>2.36271349</v>
      </c>
      <c r="CC625">
        <v>0</v>
      </c>
      <c r="CD625">
        <v>1.26633956</v>
      </c>
      <c r="CE625">
        <v>1.2966537600000001</v>
      </c>
      <c r="CF625">
        <v>-0.34830556000000001</v>
      </c>
      <c r="CG625">
        <v>0.60595251999999999</v>
      </c>
      <c r="CH625">
        <v>-0.27080598</v>
      </c>
      <c r="CI625">
        <v>0.69837139000000004</v>
      </c>
      <c r="CJ625">
        <v>2.3914729999999999E-2</v>
      </c>
      <c r="CK625">
        <v>-0.35324707</v>
      </c>
      <c r="CL625">
        <v>-4.8291489999999999E-2</v>
      </c>
      <c r="CM625">
        <v>0.58076517999999999</v>
      </c>
      <c r="CN625">
        <v>0.72541518999999999</v>
      </c>
      <c r="CO625">
        <v>-0.20022939000000001</v>
      </c>
      <c r="CP625">
        <v>-0.43475793000000001</v>
      </c>
      <c r="CQ625">
        <v>0.34422587999999998</v>
      </c>
      <c r="CR625">
        <v>-0.48495226000000002</v>
      </c>
      <c r="CS625">
        <v>0.18250256000000001</v>
      </c>
      <c r="CT625">
        <v>-0.16623276000000001</v>
      </c>
      <c r="CU625">
        <v>-9.4743999999999995E-2</v>
      </c>
      <c r="CV625">
        <v>-1.1689752</v>
      </c>
      <c r="CW625">
        <v>-0.52188942000000005</v>
      </c>
      <c r="CX625">
        <v>0.65815442999999996</v>
      </c>
      <c r="CY625">
        <v>9.3649330000000003E-2</v>
      </c>
      <c r="CZ625">
        <v>-0.16819777</v>
      </c>
      <c r="DA625">
        <v>-0.25450494000000001</v>
      </c>
      <c r="DB625">
        <v>0.25513289</v>
      </c>
      <c r="DC625">
        <v>2.5920289999999999E-2</v>
      </c>
      <c r="DD625">
        <v>-2.5292350000000002E-2</v>
      </c>
      <c r="DE625">
        <v>0.26950531</v>
      </c>
      <c r="DF625">
        <v>-0.26887736000000001</v>
      </c>
      <c r="DG625">
        <v>0.1029841</v>
      </c>
      <c r="DH625">
        <v>-0.10235616</v>
      </c>
      <c r="DI625">
        <v>-0.19042195000000001</v>
      </c>
      <c r="DJ625">
        <v>7.7531719999999998E-2</v>
      </c>
      <c r="DK625">
        <v>-0.19522661999999999</v>
      </c>
      <c r="DL625">
        <v>-0.13095082</v>
      </c>
      <c r="DM625">
        <v>-6.0513240000000003E-2</v>
      </c>
      <c r="DN625">
        <v>0.50020885000000004</v>
      </c>
      <c r="DO625">
        <v>0.35778246000000002</v>
      </c>
      <c r="DP625">
        <v>-0.64273818000000005</v>
      </c>
      <c r="DQ625">
        <v>0.94671483000000001</v>
      </c>
      <c r="DR625">
        <v>-0.66113116000000005</v>
      </c>
      <c r="DS625">
        <v>7.7932630000000003E-2</v>
      </c>
      <c r="DT625">
        <v>-0.79014932000000004</v>
      </c>
      <c r="DU625">
        <v>1.3610861400000001</v>
      </c>
      <c r="DV625" s="10">
        <v>-0.64824150000000003</v>
      </c>
      <c r="DW625" s="8" t="s">
        <v>3309</v>
      </c>
      <c r="DX625" t="s">
        <v>3310</v>
      </c>
      <c r="DY625" s="10" t="s">
        <v>2103</v>
      </c>
      <c r="DZ625" s="20">
        <v>35771</v>
      </c>
      <c r="EA625" s="21">
        <v>36185</v>
      </c>
      <c r="EB625" t="s">
        <v>3311</v>
      </c>
      <c r="EC625" s="22">
        <v>43918</v>
      </c>
      <c r="ED625" t="b">
        <f t="shared" si="28"/>
        <v>0</v>
      </c>
    </row>
    <row r="626" spans="1:134" x14ac:dyDescent="0.2">
      <c r="A626" s="8" t="s">
        <v>3312</v>
      </c>
      <c r="B626" s="8" t="s">
        <v>119</v>
      </c>
      <c r="C626" s="8" t="s">
        <v>275</v>
      </c>
      <c r="D626" s="2" t="s">
        <v>3313</v>
      </c>
      <c r="E626" s="4">
        <v>0.29485316888268898</v>
      </c>
      <c r="F626" s="28" t="b">
        <v>0</v>
      </c>
      <c r="G626" s="29">
        <f t="shared" si="29"/>
        <v>1.0990408766729251E-2</v>
      </c>
      <c r="H626" s="5" t="b">
        <f t="shared" si="27"/>
        <v>0</v>
      </c>
      <c r="I626" s="8">
        <v>47</v>
      </c>
      <c r="J626">
        <v>2</v>
      </c>
      <c r="K626">
        <v>30</v>
      </c>
      <c r="L626">
        <v>727</v>
      </c>
      <c r="M626">
        <v>8</v>
      </c>
      <c r="N626">
        <v>3</v>
      </c>
      <c r="O626">
        <v>51.234917774678202</v>
      </c>
      <c r="P626">
        <v>1</v>
      </c>
      <c r="Q626">
        <v>1</v>
      </c>
      <c r="R626">
        <v>2</v>
      </c>
      <c r="S626" s="10">
        <v>79.2</v>
      </c>
      <c r="T626" s="8">
        <v>-0.58617421142313397</v>
      </c>
      <c r="U626">
        <v>1.0203643463482399</v>
      </c>
      <c r="V626">
        <v>0.38987547332752898</v>
      </c>
      <c r="W626">
        <v>-0.89914998084911701</v>
      </c>
      <c r="X626">
        <v>0.98157978018903103</v>
      </c>
      <c r="Y626">
        <v>-1.13192030619081E-2</v>
      </c>
      <c r="Z626">
        <v>2.6184386023135699E-2</v>
      </c>
      <c r="AA626">
        <v>-1.4107302381286499</v>
      </c>
      <c r="AB626">
        <v>-1.4988236991813999</v>
      </c>
      <c r="AC626">
        <v>-0.68484317603607703</v>
      </c>
      <c r="AD626" s="10">
        <v>0.97150714154579498</v>
      </c>
      <c r="AE626" s="8">
        <v>0</v>
      </c>
      <c r="AF626">
        <v>0</v>
      </c>
      <c r="AG626">
        <v>0</v>
      </c>
      <c r="AH626">
        <v>0</v>
      </c>
      <c r="AI626">
        <v>0</v>
      </c>
      <c r="AJ626">
        <v>0</v>
      </c>
      <c r="AK626">
        <v>0</v>
      </c>
      <c r="AL626">
        <v>0</v>
      </c>
      <c r="AM626">
        <v>0</v>
      </c>
      <c r="AN626">
        <v>0</v>
      </c>
      <c r="AO626">
        <v>0</v>
      </c>
      <c r="AP626">
        <v>0</v>
      </c>
      <c r="AQ626">
        <v>0</v>
      </c>
      <c r="AR626">
        <v>0</v>
      </c>
      <c r="AS626">
        <v>1</v>
      </c>
      <c r="AT626">
        <v>0</v>
      </c>
      <c r="AU626">
        <v>0</v>
      </c>
      <c r="AV626">
        <v>0</v>
      </c>
      <c r="AW626">
        <v>0</v>
      </c>
      <c r="AX626">
        <v>0</v>
      </c>
      <c r="AY626">
        <v>0</v>
      </c>
      <c r="AZ626">
        <v>1</v>
      </c>
      <c r="BA626">
        <v>0</v>
      </c>
      <c r="BB626">
        <v>1</v>
      </c>
      <c r="BC626">
        <v>0</v>
      </c>
      <c r="BD626">
        <v>1</v>
      </c>
      <c r="BE626">
        <v>0</v>
      </c>
      <c r="BF626">
        <v>1</v>
      </c>
      <c r="BG626">
        <v>0</v>
      </c>
      <c r="BH626">
        <v>0</v>
      </c>
      <c r="BI626">
        <v>0</v>
      </c>
      <c r="BJ626">
        <v>1</v>
      </c>
      <c r="BK626">
        <v>0</v>
      </c>
      <c r="BL626">
        <v>0</v>
      </c>
      <c r="BM626">
        <v>0</v>
      </c>
      <c r="BN626">
        <v>1</v>
      </c>
      <c r="BO626">
        <v>0</v>
      </c>
      <c r="BP626">
        <v>0</v>
      </c>
      <c r="BQ626">
        <v>1</v>
      </c>
      <c r="BR626">
        <v>0</v>
      </c>
      <c r="BS626">
        <v>0</v>
      </c>
      <c r="BT626" s="10">
        <v>0</v>
      </c>
      <c r="BU626">
        <v>-4.2648743800000002</v>
      </c>
      <c r="BV626">
        <v>0.17994256</v>
      </c>
      <c r="BW626">
        <v>2.5512239999999999E-2</v>
      </c>
      <c r="BX626">
        <v>1.7140852600000001</v>
      </c>
      <c r="BY626">
        <v>1.2451467300000001</v>
      </c>
      <c r="BZ626">
        <v>4.38303536</v>
      </c>
      <c r="CA626">
        <v>1.0542348399999999</v>
      </c>
      <c r="CB626">
        <v>2.36271349</v>
      </c>
      <c r="CC626">
        <v>0</v>
      </c>
      <c r="CD626">
        <v>1.26633956</v>
      </c>
      <c r="CE626">
        <v>1.2966537600000001</v>
      </c>
      <c r="CF626">
        <v>-0.34830556000000001</v>
      </c>
      <c r="CG626">
        <v>0.60595251999999999</v>
      </c>
      <c r="CH626">
        <v>-0.27080598</v>
      </c>
      <c r="CI626">
        <v>0.69837139000000004</v>
      </c>
      <c r="CJ626">
        <v>2.3914729999999999E-2</v>
      </c>
      <c r="CK626">
        <v>-0.35324707</v>
      </c>
      <c r="CL626">
        <v>-4.8291489999999999E-2</v>
      </c>
      <c r="CM626">
        <v>0.58076517999999999</v>
      </c>
      <c r="CN626">
        <v>0.72541518999999999</v>
      </c>
      <c r="CO626">
        <v>-0.20022939000000001</v>
      </c>
      <c r="CP626">
        <v>-0.43475793000000001</v>
      </c>
      <c r="CQ626">
        <v>0.34422587999999998</v>
      </c>
      <c r="CR626">
        <v>-0.48495226000000002</v>
      </c>
      <c r="CS626">
        <v>0.18250256000000001</v>
      </c>
      <c r="CT626">
        <v>-0.16623276000000001</v>
      </c>
      <c r="CU626">
        <v>-9.4743999999999995E-2</v>
      </c>
      <c r="CV626">
        <v>-1.1689752</v>
      </c>
      <c r="CW626">
        <v>-0.52188942000000005</v>
      </c>
      <c r="CX626">
        <v>0.65815442999999996</v>
      </c>
      <c r="CY626">
        <v>9.3649330000000003E-2</v>
      </c>
      <c r="CZ626">
        <v>-0.16819777</v>
      </c>
      <c r="DA626">
        <v>-0.25450494000000001</v>
      </c>
      <c r="DB626">
        <v>0.25513289</v>
      </c>
      <c r="DC626">
        <v>2.5920289999999999E-2</v>
      </c>
      <c r="DD626">
        <v>-2.5292350000000002E-2</v>
      </c>
      <c r="DE626">
        <v>0.26950531</v>
      </c>
      <c r="DF626">
        <v>-0.26887736000000001</v>
      </c>
      <c r="DG626">
        <v>0.1029841</v>
      </c>
      <c r="DH626">
        <v>-0.10235616</v>
      </c>
      <c r="DI626">
        <v>-0.19042195000000001</v>
      </c>
      <c r="DJ626">
        <v>7.7531719999999998E-2</v>
      </c>
      <c r="DK626">
        <v>-0.19522661999999999</v>
      </c>
      <c r="DL626">
        <v>-0.13095082</v>
      </c>
      <c r="DM626">
        <v>-6.0513240000000003E-2</v>
      </c>
      <c r="DN626">
        <v>0.50020885000000004</v>
      </c>
      <c r="DO626">
        <v>0.35778246000000002</v>
      </c>
      <c r="DP626">
        <v>-0.64273818000000005</v>
      </c>
      <c r="DQ626">
        <v>0.94671483000000001</v>
      </c>
      <c r="DR626">
        <v>-0.66113116000000005</v>
      </c>
      <c r="DS626">
        <v>7.7932630000000003E-2</v>
      </c>
      <c r="DT626">
        <v>-0.79014932000000004</v>
      </c>
      <c r="DU626">
        <v>1.3610861400000001</v>
      </c>
      <c r="DV626" s="10">
        <v>-0.64824150000000003</v>
      </c>
      <c r="DW626" s="8" t="s">
        <v>3314</v>
      </c>
      <c r="DX626" t="s">
        <v>3315</v>
      </c>
      <c r="DY626" s="10" t="s">
        <v>1410</v>
      </c>
      <c r="DZ626" s="20">
        <v>35316</v>
      </c>
      <c r="EA626" s="21">
        <v>37789</v>
      </c>
      <c r="EB626" t="s">
        <v>3316</v>
      </c>
      <c r="EC626" s="22">
        <v>44096</v>
      </c>
      <c r="ED626" t="b">
        <f t="shared" si="28"/>
        <v>1</v>
      </c>
    </row>
    <row r="627" spans="1:134" x14ac:dyDescent="0.2">
      <c r="A627" s="8" t="s">
        <v>3317</v>
      </c>
      <c r="B627" s="8" t="s">
        <v>127</v>
      </c>
      <c r="C627" s="8" t="s">
        <v>181</v>
      </c>
      <c r="D627" s="2" t="s">
        <v>3318</v>
      </c>
      <c r="E627" s="4">
        <v>0.72132694576121004</v>
      </c>
      <c r="F627" s="28" t="b">
        <v>1</v>
      </c>
      <c r="G627" s="29">
        <f t="shared" si="29"/>
        <v>3.1090691529006109E-4</v>
      </c>
      <c r="H627" s="5" t="b">
        <f t="shared" si="27"/>
        <v>0</v>
      </c>
      <c r="I627" s="8">
        <v>61</v>
      </c>
      <c r="J627">
        <v>0</v>
      </c>
      <c r="K627">
        <v>38</v>
      </c>
      <c r="L627">
        <v>1484</v>
      </c>
      <c r="M627">
        <v>0</v>
      </c>
      <c r="N627">
        <v>4</v>
      </c>
      <c r="O627">
        <v>25.663472880605099</v>
      </c>
      <c r="P627">
        <v>2</v>
      </c>
      <c r="Q627">
        <v>3</v>
      </c>
      <c r="R627">
        <v>5</v>
      </c>
      <c r="S627" s="10">
        <v>83.8</v>
      </c>
      <c r="T627" s="8">
        <v>0.72896023728261505</v>
      </c>
      <c r="U627">
        <v>-1.00517281761849</v>
      </c>
      <c r="V627">
        <v>1.4235138450326601</v>
      </c>
      <c r="W627">
        <v>-1.6676075581056299E-2</v>
      </c>
      <c r="X627">
        <v>-1.5638459058765199</v>
      </c>
      <c r="Y627">
        <v>0.68524713920936597</v>
      </c>
      <c r="Z627">
        <v>-0.85374681640298</v>
      </c>
      <c r="AA627">
        <v>-0.70092886045385905</v>
      </c>
      <c r="AB627">
        <v>-4.5418899975194001E-2</v>
      </c>
      <c r="AC627">
        <v>1.42236659638262</v>
      </c>
      <c r="AD627" s="10">
        <v>1.9640519169174</v>
      </c>
      <c r="AE627" s="8">
        <v>0</v>
      </c>
      <c r="AF627">
        <v>0</v>
      </c>
      <c r="AG627">
        <v>0</v>
      </c>
      <c r="AH627">
        <v>0</v>
      </c>
      <c r="AI627">
        <v>0</v>
      </c>
      <c r="AJ627">
        <v>0</v>
      </c>
      <c r="AK627">
        <v>0</v>
      </c>
      <c r="AL627">
        <v>0</v>
      </c>
      <c r="AM627">
        <v>1</v>
      </c>
      <c r="AN627">
        <v>0</v>
      </c>
      <c r="AO627">
        <v>0</v>
      </c>
      <c r="AP627">
        <v>0</v>
      </c>
      <c r="AQ627">
        <v>0</v>
      </c>
      <c r="AR627">
        <v>0</v>
      </c>
      <c r="AS627">
        <v>0</v>
      </c>
      <c r="AT627">
        <v>0</v>
      </c>
      <c r="AU627">
        <v>0</v>
      </c>
      <c r="AV627">
        <v>0</v>
      </c>
      <c r="AW627">
        <v>0</v>
      </c>
      <c r="AX627">
        <v>0</v>
      </c>
      <c r="AY627">
        <v>0</v>
      </c>
      <c r="AZ627">
        <v>1</v>
      </c>
      <c r="BA627">
        <v>1</v>
      </c>
      <c r="BB627">
        <v>0</v>
      </c>
      <c r="BC627">
        <v>0</v>
      </c>
      <c r="BD627">
        <v>1</v>
      </c>
      <c r="BE627">
        <v>1</v>
      </c>
      <c r="BF627">
        <v>0</v>
      </c>
      <c r="BG627">
        <v>0</v>
      </c>
      <c r="BH627">
        <v>1</v>
      </c>
      <c r="BI627">
        <v>0</v>
      </c>
      <c r="BJ627">
        <v>0</v>
      </c>
      <c r="BK627">
        <v>0</v>
      </c>
      <c r="BL627">
        <v>0</v>
      </c>
      <c r="BM627">
        <v>0</v>
      </c>
      <c r="BN627">
        <v>1</v>
      </c>
      <c r="BO627">
        <v>0</v>
      </c>
      <c r="BP627">
        <v>0</v>
      </c>
      <c r="BQ627">
        <v>0</v>
      </c>
      <c r="BR627">
        <v>0</v>
      </c>
      <c r="BS627">
        <v>1</v>
      </c>
      <c r="BT627" s="10">
        <v>0</v>
      </c>
      <c r="BU627">
        <v>-4.2648743800000002</v>
      </c>
      <c r="BV627">
        <v>0.17994256</v>
      </c>
      <c r="BW627">
        <v>2.5512239999999999E-2</v>
      </c>
      <c r="BX627">
        <v>1.7140852600000001</v>
      </c>
      <c r="BY627">
        <v>1.2451467300000001</v>
      </c>
      <c r="BZ627">
        <v>4.38303536</v>
      </c>
      <c r="CA627">
        <v>1.0542348399999999</v>
      </c>
      <c r="CB627">
        <v>2.36271349</v>
      </c>
      <c r="CC627">
        <v>0</v>
      </c>
      <c r="CD627">
        <v>1.26633956</v>
      </c>
      <c r="CE627">
        <v>1.2966537600000001</v>
      </c>
      <c r="CF627">
        <v>-0.34830556000000001</v>
      </c>
      <c r="CG627">
        <v>0.60595251999999999</v>
      </c>
      <c r="CH627">
        <v>-0.27080598</v>
      </c>
      <c r="CI627">
        <v>0.69837139000000004</v>
      </c>
      <c r="CJ627">
        <v>2.3914729999999999E-2</v>
      </c>
      <c r="CK627">
        <v>-0.35324707</v>
      </c>
      <c r="CL627">
        <v>-4.8291489999999999E-2</v>
      </c>
      <c r="CM627">
        <v>0.58076517999999999</v>
      </c>
      <c r="CN627">
        <v>0.72541518999999999</v>
      </c>
      <c r="CO627">
        <v>-0.20022939000000001</v>
      </c>
      <c r="CP627">
        <v>-0.43475793000000001</v>
      </c>
      <c r="CQ627">
        <v>0.34422587999999998</v>
      </c>
      <c r="CR627">
        <v>-0.48495226000000002</v>
      </c>
      <c r="CS627">
        <v>0.18250256000000001</v>
      </c>
      <c r="CT627">
        <v>-0.16623276000000001</v>
      </c>
      <c r="CU627">
        <v>-9.4743999999999995E-2</v>
      </c>
      <c r="CV627">
        <v>-1.1689752</v>
      </c>
      <c r="CW627">
        <v>-0.52188942000000005</v>
      </c>
      <c r="CX627">
        <v>0.65815442999999996</v>
      </c>
      <c r="CY627">
        <v>9.3649330000000003E-2</v>
      </c>
      <c r="CZ627">
        <v>-0.16819777</v>
      </c>
      <c r="DA627">
        <v>-0.25450494000000001</v>
      </c>
      <c r="DB627">
        <v>0.25513289</v>
      </c>
      <c r="DC627">
        <v>2.5920289999999999E-2</v>
      </c>
      <c r="DD627">
        <v>-2.5292350000000002E-2</v>
      </c>
      <c r="DE627">
        <v>0.26950531</v>
      </c>
      <c r="DF627">
        <v>-0.26887736000000001</v>
      </c>
      <c r="DG627">
        <v>0.1029841</v>
      </c>
      <c r="DH627">
        <v>-0.10235616</v>
      </c>
      <c r="DI627">
        <v>-0.19042195000000001</v>
      </c>
      <c r="DJ627">
        <v>7.7531719999999998E-2</v>
      </c>
      <c r="DK627">
        <v>-0.19522661999999999</v>
      </c>
      <c r="DL627">
        <v>-0.13095082</v>
      </c>
      <c r="DM627">
        <v>-6.0513240000000003E-2</v>
      </c>
      <c r="DN627">
        <v>0.50020885000000004</v>
      </c>
      <c r="DO627">
        <v>0.35778246000000002</v>
      </c>
      <c r="DP627">
        <v>-0.64273818000000005</v>
      </c>
      <c r="DQ627">
        <v>0.94671483000000001</v>
      </c>
      <c r="DR627">
        <v>-0.66113116000000005</v>
      </c>
      <c r="DS627">
        <v>7.7932630000000003E-2</v>
      </c>
      <c r="DT627">
        <v>-0.79014932000000004</v>
      </c>
      <c r="DU627">
        <v>1.3610861400000001</v>
      </c>
      <c r="DV627" s="10">
        <v>-0.64824150000000003</v>
      </c>
      <c r="DW627" s="8" t="s">
        <v>3319</v>
      </c>
      <c r="DX627" t="s">
        <v>3320</v>
      </c>
      <c r="DY627" s="10" t="s">
        <v>348</v>
      </c>
      <c r="DZ627" s="20">
        <v>36920</v>
      </c>
      <c r="EA627" s="21">
        <v>37548</v>
      </c>
      <c r="EB627" t="s">
        <v>3321</v>
      </c>
      <c r="EC627" s="22">
        <v>44896</v>
      </c>
      <c r="ED627" t="b">
        <f t="shared" si="28"/>
        <v>0</v>
      </c>
    </row>
    <row r="628" spans="1:134" x14ac:dyDescent="0.2">
      <c r="A628" s="8" t="s">
        <v>3322</v>
      </c>
      <c r="B628" s="8" t="s">
        <v>168</v>
      </c>
      <c r="C628" s="8" t="s">
        <v>332</v>
      </c>
      <c r="D628" s="2" t="s">
        <v>3323</v>
      </c>
      <c r="E628" s="4">
        <v>0.54878270483985603</v>
      </c>
      <c r="F628" s="28" t="b">
        <v>0</v>
      </c>
      <c r="G628" s="29">
        <f t="shared" si="29"/>
        <v>1.8789543697679866E-7</v>
      </c>
      <c r="H628" s="5" t="b">
        <f t="shared" si="27"/>
        <v>0</v>
      </c>
      <c r="I628" s="8">
        <v>69</v>
      </c>
      <c r="J628">
        <v>0</v>
      </c>
      <c r="K628">
        <v>22</v>
      </c>
      <c r="L628">
        <v>717</v>
      </c>
      <c r="M628">
        <v>1</v>
      </c>
      <c r="N628">
        <v>3</v>
      </c>
      <c r="O628">
        <v>7.2830190865950097</v>
      </c>
      <c r="P628">
        <v>3</v>
      </c>
      <c r="Q628">
        <v>4</v>
      </c>
      <c r="R628">
        <v>4</v>
      </c>
      <c r="S628" s="10">
        <v>82.6</v>
      </c>
      <c r="T628" s="8">
        <v>1.48046563654304</v>
      </c>
      <c r="U628">
        <v>-1.00517281761849</v>
      </c>
      <c r="V628">
        <v>-0.64376289837760303</v>
      </c>
      <c r="W628">
        <v>-0.91080749611025402</v>
      </c>
      <c r="X628">
        <v>-1.2456676951183301</v>
      </c>
      <c r="Y628">
        <v>-1.13192030619081E-2</v>
      </c>
      <c r="Z628">
        <v>-1.4862310141124899</v>
      </c>
      <c r="AA628">
        <v>8.8725172209350497E-3</v>
      </c>
      <c r="AB628">
        <v>0.68128349962791002</v>
      </c>
      <c r="AC628">
        <v>0.71996333890972197</v>
      </c>
      <c r="AD628" s="10">
        <v>1.7051271929074101</v>
      </c>
      <c r="AE628" s="8">
        <v>0</v>
      </c>
      <c r="AF628">
        <v>0</v>
      </c>
      <c r="AG628">
        <v>0</v>
      </c>
      <c r="AH628">
        <v>0</v>
      </c>
      <c r="AI628">
        <v>0</v>
      </c>
      <c r="AJ628">
        <v>0</v>
      </c>
      <c r="AK628">
        <v>0</v>
      </c>
      <c r="AL628">
        <v>0</v>
      </c>
      <c r="AM628">
        <v>0</v>
      </c>
      <c r="AN628">
        <v>0</v>
      </c>
      <c r="AO628">
        <v>0</v>
      </c>
      <c r="AP628">
        <v>0</v>
      </c>
      <c r="AQ628">
        <v>0</v>
      </c>
      <c r="AR628">
        <v>0</v>
      </c>
      <c r="AS628">
        <v>0</v>
      </c>
      <c r="AT628">
        <v>1</v>
      </c>
      <c r="AU628">
        <v>0</v>
      </c>
      <c r="AV628">
        <v>0</v>
      </c>
      <c r="AW628">
        <v>0</v>
      </c>
      <c r="AX628">
        <v>0</v>
      </c>
      <c r="AY628">
        <v>1</v>
      </c>
      <c r="AZ628">
        <v>0</v>
      </c>
      <c r="BA628">
        <v>0</v>
      </c>
      <c r="BB628">
        <v>1</v>
      </c>
      <c r="BC628">
        <v>0</v>
      </c>
      <c r="BD628">
        <v>1</v>
      </c>
      <c r="BE628">
        <v>0</v>
      </c>
      <c r="BF628">
        <v>1</v>
      </c>
      <c r="BG628">
        <v>0</v>
      </c>
      <c r="BH628">
        <v>0</v>
      </c>
      <c r="BI628">
        <v>0</v>
      </c>
      <c r="BJ628">
        <v>0</v>
      </c>
      <c r="BK628">
        <v>1</v>
      </c>
      <c r="BL628">
        <v>0</v>
      </c>
      <c r="BM628">
        <v>1</v>
      </c>
      <c r="BN628">
        <v>0</v>
      </c>
      <c r="BO628">
        <v>0</v>
      </c>
      <c r="BP628">
        <v>0</v>
      </c>
      <c r="BQ628">
        <v>1</v>
      </c>
      <c r="BR628">
        <v>0</v>
      </c>
      <c r="BS628">
        <v>0</v>
      </c>
      <c r="BT628" s="10">
        <v>0</v>
      </c>
      <c r="BU628">
        <v>-4.2648743800000002</v>
      </c>
      <c r="BV628">
        <v>0.17994256</v>
      </c>
      <c r="BW628">
        <v>2.5512239999999999E-2</v>
      </c>
      <c r="BX628">
        <v>1.7140852600000001</v>
      </c>
      <c r="BY628">
        <v>1.2451467300000001</v>
      </c>
      <c r="BZ628">
        <v>4.38303536</v>
      </c>
      <c r="CA628">
        <v>1.0542348399999999</v>
      </c>
      <c r="CB628">
        <v>2.36271349</v>
      </c>
      <c r="CC628">
        <v>0</v>
      </c>
      <c r="CD628">
        <v>1.26633956</v>
      </c>
      <c r="CE628">
        <v>1.2966537600000001</v>
      </c>
      <c r="CF628">
        <v>-0.34830556000000001</v>
      </c>
      <c r="CG628">
        <v>0.60595251999999999</v>
      </c>
      <c r="CH628">
        <v>-0.27080598</v>
      </c>
      <c r="CI628">
        <v>0.69837139000000004</v>
      </c>
      <c r="CJ628">
        <v>2.3914729999999999E-2</v>
      </c>
      <c r="CK628">
        <v>-0.35324707</v>
      </c>
      <c r="CL628">
        <v>-4.8291489999999999E-2</v>
      </c>
      <c r="CM628">
        <v>0.58076517999999999</v>
      </c>
      <c r="CN628">
        <v>0.72541518999999999</v>
      </c>
      <c r="CO628">
        <v>-0.20022939000000001</v>
      </c>
      <c r="CP628">
        <v>-0.43475793000000001</v>
      </c>
      <c r="CQ628">
        <v>0.34422587999999998</v>
      </c>
      <c r="CR628">
        <v>-0.48495226000000002</v>
      </c>
      <c r="CS628">
        <v>0.18250256000000001</v>
      </c>
      <c r="CT628">
        <v>-0.16623276000000001</v>
      </c>
      <c r="CU628">
        <v>-9.4743999999999995E-2</v>
      </c>
      <c r="CV628">
        <v>-1.1689752</v>
      </c>
      <c r="CW628">
        <v>-0.52188942000000005</v>
      </c>
      <c r="CX628">
        <v>0.65815442999999996</v>
      </c>
      <c r="CY628">
        <v>9.3649330000000003E-2</v>
      </c>
      <c r="CZ628">
        <v>-0.16819777</v>
      </c>
      <c r="DA628">
        <v>-0.25450494000000001</v>
      </c>
      <c r="DB628">
        <v>0.25513289</v>
      </c>
      <c r="DC628">
        <v>2.5920289999999999E-2</v>
      </c>
      <c r="DD628">
        <v>-2.5292350000000002E-2</v>
      </c>
      <c r="DE628">
        <v>0.26950531</v>
      </c>
      <c r="DF628">
        <v>-0.26887736000000001</v>
      </c>
      <c r="DG628">
        <v>0.1029841</v>
      </c>
      <c r="DH628">
        <v>-0.10235616</v>
      </c>
      <c r="DI628">
        <v>-0.19042195000000001</v>
      </c>
      <c r="DJ628">
        <v>7.7531719999999998E-2</v>
      </c>
      <c r="DK628">
        <v>-0.19522661999999999</v>
      </c>
      <c r="DL628">
        <v>-0.13095082</v>
      </c>
      <c r="DM628">
        <v>-6.0513240000000003E-2</v>
      </c>
      <c r="DN628">
        <v>0.50020885000000004</v>
      </c>
      <c r="DO628">
        <v>0.35778246000000002</v>
      </c>
      <c r="DP628">
        <v>-0.64273818000000005</v>
      </c>
      <c r="DQ628">
        <v>0.94671483000000001</v>
      </c>
      <c r="DR628">
        <v>-0.66113116000000005</v>
      </c>
      <c r="DS628">
        <v>7.7932630000000003E-2</v>
      </c>
      <c r="DT628">
        <v>-0.79014932000000004</v>
      </c>
      <c r="DU628">
        <v>1.3610861400000001</v>
      </c>
      <c r="DV628" s="10">
        <v>-0.64824150000000003</v>
      </c>
      <c r="DW628" s="8" t="s">
        <v>3324</v>
      </c>
      <c r="DX628" t="s">
        <v>3325</v>
      </c>
      <c r="DY628" s="10" t="s">
        <v>1158</v>
      </c>
      <c r="DZ628" s="20">
        <v>38164</v>
      </c>
      <c r="EA628" s="21">
        <v>38186</v>
      </c>
      <c r="EB628" t="s">
        <v>3326</v>
      </c>
      <c r="EC628" s="22">
        <v>45315</v>
      </c>
      <c r="ED628" t="b">
        <f t="shared" si="28"/>
        <v>1</v>
      </c>
    </row>
    <row r="629" spans="1:134" x14ac:dyDescent="0.2">
      <c r="A629" s="8" t="s">
        <v>3327</v>
      </c>
      <c r="B629" s="8" t="s">
        <v>119</v>
      </c>
      <c r="C629" s="8" t="s">
        <v>363</v>
      </c>
      <c r="D629" s="2" t="s">
        <v>3328</v>
      </c>
      <c r="E629" s="4">
        <v>0.55144324294682801</v>
      </c>
      <c r="F629" s="28" t="b">
        <v>0</v>
      </c>
      <c r="G629" s="29">
        <f t="shared" si="29"/>
        <v>3.7781957831529212E-2</v>
      </c>
      <c r="H629" s="5" t="b">
        <f t="shared" si="27"/>
        <v>0</v>
      </c>
      <c r="I629" s="8">
        <v>47</v>
      </c>
      <c r="J629">
        <v>1</v>
      </c>
      <c r="K629">
        <v>29</v>
      </c>
      <c r="L629">
        <v>1175</v>
      </c>
      <c r="M629">
        <v>5</v>
      </c>
      <c r="N629">
        <v>5</v>
      </c>
      <c r="O629">
        <v>9.8882881400810998</v>
      </c>
      <c r="P629">
        <v>3</v>
      </c>
      <c r="Q629">
        <v>4</v>
      </c>
      <c r="R629">
        <v>4</v>
      </c>
      <c r="S629" s="10">
        <v>72.2</v>
      </c>
      <c r="T629" s="8">
        <v>-0.58617421142313397</v>
      </c>
      <c r="U629">
        <v>7.5957643648752104E-3</v>
      </c>
      <c r="V629">
        <v>0.260670676864387</v>
      </c>
      <c r="W629">
        <v>-0.37689329715018499</v>
      </c>
      <c r="X629">
        <v>2.70451479144465E-2</v>
      </c>
      <c r="Y629">
        <v>1.38181348148064</v>
      </c>
      <c r="Z629">
        <v>-1.39658189415178</v>
      </c>
      <c r="AA629">
        <v>8.8725172209350497E-3</v>
      </c>
      <c r="AB629">
        <v>0.68128349962791002</v>
      </c>
      <c r="AC629">
        <v>0.71996333890972197</v>
      </c>
      <c r="AD629" s="10">
        <v>-0.53888708184578005</v>
      </c>
      <c r="AE629" s="8">
        <v>0</v>
      </c>
      <c r="AF629">
        <v>0</v>
      </c>
      <c r="AG629">
        <v>0</v>
      </c>
      <c r="AH629">
        <v>0</v>
      </c>
      <c r="AI629">
        <v>0</v>
      </c>
      <c r="AJ629">
        <v>0</v>
      </c>
      <c r="AK629">
        <v>0</v>
      </c>
      <c r="AL629">
        <v>0</v>
      </c>
      <c r="AM629">
        <v>0</v>
      </c>
      <c r="AN629">
        <v>0</v>
      </c>
      <c r="AO629">
        <v>1</v>
      </c>
      <c r="AP629">
        <v>0</v>
      </c>
      <c r="AQ629">
        <v>0</v>
      </c>
      <c r="AR629">
        <v>0</v>
      </c>
      <c r="AS629">
        <v>0</v>
      </c>
      <c r="AT629">
        <v>0</v>
      </c>
      <c r="AU629">
        <v>0</v>
      </c>
      <c r="AV629">
        <v>0</v>
      </c>
      <c r="AW629">
        <v>0</v>
      </c>
      <c r="AX629">
        <v>0</v>
      </c>
      <c r="AY629">
        <v>0</v>
      </c>
      <c r="AZ629">
        <v>1</v>
      </c>
      <c r="BA629">
        <v>1</v>
      </c>
      <c r="BB629">
        <v>0</v>
      </c>
      <c r="BC629">
        <v>1</v>
      </c>
      <c r="BD629">
        <v>0</v>
      </c>
      <c r="BE629">
        <v>0</v>
      </c>
      <c r="BF629">
        <v>1</v>
      </c>
      <c r="BG629">
        <v>0</v>
      </c>
      <c r="BH629">
        <v>0</v>
      </c>
      <c r="BI629">
        <v>1</v>
      </c>
      <c r="BJ629">
        <v>0</v>
      </c>
      <c r="BK629">
        <v>0</v>
      </c>
      <c r="BL629">
        <v>0</v>
      </c>
      <c r="BM629">
        <v>0</v>
      </c>
      <c r="BN629">
        <v>0</v>
      </c>
      <c r="BO629">
        <v>1</v>
      </c>
      <c r="BP629">
        <v>0</v>
      </c>
      <c r="BQ629">
        <v>0</v>
      </c>
      <c r="BR629">
        <v>0</v>
      </c>
      <c r="BS629">
        <v>0</v>
      </c>
      <c r="BT629" s="10">
        <v>1</v>
      </c>
      <c r="BU629">
        <v>-4.2648743800000002</v>
      </c>
      <c r="BV629">
        <v>0.17994256</v>
      </c>
      <c r="BW629">
        <v>2.5512239999999999E-2</v>
      </c>
      <c r="BX629">
        <v>1.7140852600000001</v>
      </c>
      <c r="BY629">
        <v>1.2451467300000001</v>
      </c>
      <c r="BZ629">
        <v>4.38303536</v>
      </c>
      <c r="CA629">
        <v>1.0542348399999999</v>
      </c>
      <c r="CB629">
        <v>2.36271349</v>
      </c>
      <c r="CC629">
        <v>0</v>
      </c>
      <c r="CD629">
        <v>1.26633956</v>
      </c>
      <c r="CE629">
        <v>1.2966537600000001</v>
      </c>
      <c r="CF629">
        <v>-0.34830556000000001</v>
      </c>
      <c r="CG629">
        <v>0.60595251999999999</v>
      </c>
      <c r="CH629">
        <v>-0.27080598</v>
      </c>
      <c r="CI629">
        <v>0.69837139000000004</v>
      </c>
      <c r="CJ629">
        <v>2.3914729999999999E-2</v>
      </c>
      <c r="CK629">
        <v>-0.35324707</v>
      </c>
      <c r="CL629">
        <v>-4.8291489999999999E-2</v>
      </c>
      <c r="CM629">
        <v>0.58076517999999999</v>
      </c>
      <c r="CN629">
        <v>0.72541518999999999</v>
      </c>
      <c r="CO629">
        <v>-0.20022939000000001</v>
      </c>
      <c r="CP629">
        <v>-0.43475793000000001</v>
      </c>
      <c r="CQ629">
        <v>0.34422587999999998</v>
      </c>
      <c r="CR629">
        <v>-0.48495226000000002</v>
      </c>
      <c r="CS629">
        <v>0.18250256000000001</v>
      </c>
      <c r="CT629">
        <v>-0.16623276000000001</v>
      </c>
      <c r="CU629">
        <v>-9.4743999999999995E-2</v>
      </c>
      <c r="CV629">
        <v>-1.1689752</v>
      </c>
      <c r="CW629">
        <v>-0.52188942000000005</v>
      </c>
      <c r="CX629">
        <v>0.65815442999999996</v>
      </c>
      <c r="CY629">
        <v>9.3649330000000003E-2</v>
      </c>
      <c r="CZ629">
        <v>-0.16819777</v>
      </c>
      <c r="DA629">
        <v>-0.25450494000000001</v>
      </c>
      <c r="DB629">
        <v>0.25513289</v>
      </c>
      <c r="DC629">
        <v>2.5920289999999999E-2</v>
      </c>
      <c r="DD629">
        <v>-2.5292350000000002E-2</v>
      </c>
      <c r="DE629">
        <v>0.26950531</v>
      </c>
      <c r="DF629">
        <v>-0.26887736000000001</v>
      </c>
      <c r="DG629">
        <v>0.1029841</v>
      </c>
      <c r="DH629">
        <v>-0.10235616</v>
      </c>
      <c r="DI629">
        <v>-0.19042195000000001</v>
      </c>
      <c r="DJ629">
        <v>7.7531719999999998E-2</v>
      </c>
      <c r="DK629">
        <v>-0.19522661999999999</v>
      </c>
      <c r="DL629">
        <v>-0.13095082</v>
      </c>
      <c r="DM629">
        <v>-6.0513240000000003E-2</v>
      </c>
      <c r="DN629">
        <v>0.50020885000000004</v>
      </c>
      <c r="DO629">
        <v>0.35778246000000002</v>
      </c>
      <c r="DP629">
        <v>-0.64273818000000005</v>
      </c>
      <c r="DQ629">
        <v>0.94671483000000001</v>
      </c>
      <c r="DR629">
        <v>-0.66113116000000005</v>
      </c>
      <c r="DS629">
        <v>7.7932630000000003E-2</v>
      </c>
      <c r="DT629">
        <v>-0.79014932000000004</v>
      </c>
      <c r="DU629">
        <v>1.3610861400000001</v>
      </c>
      <c r="DV629" s="10">
        <v>-0.64824150000000003</v>
      </c>
      <c r="DW629" s="8" t="s">
        <v>3329</v>
      </c>
      <c r="DX629" t="s">
        <v>3330</v>
      </c>
      <c r="DY629" s="10" t="s">
        <v>1345</v>
      </c>
      <c r="DZ629" s="20">
        <v>35237</v>
      </c>
      <c r="EA629" s="21">
        <v>38152</v>
      </c>
      <c r="EB629" t="s">
        <v>3331</v>
      </c>
      <c r="EC629" s="22">
        <v>44455</v>
      </c>
      <c r="ED629" t="b">
        <f t="shared" si="28"/>
        <v>1</v>
      </c>
    </row>
    <row r="630" spans="1:134" x14ac:dyDescent="0.2">
      <c r="A630" s="8" t="s">
        <v>3332</v>
      </c>
      <c r="B630" s="8" t="s">
        <v>119</v>
      </c>
      <c r="C630" s="8" t="s">
        <v>209</v>
      </c>
      <c r="D630" s="2" t="s">
        <v>3333</v>
      </c>
      <c r="E630" s="4">
        <v>0.43076261199441002</v>
      </c>
      <c r="F630" s="28" t="b">
        <v>0</v>
      </c>
      <c r="G630" s="29">
        <f t="shared" si="29"/>
        <v>1.3343487468291685E-4</v>
      </c>
      <c r="H630" s="5" t="b">
        <f t="shared" si="27"/>
        <v>0</v>
      </c>
      <c r="I630" s="8">
        <v>41</v>
      </c>
      <c r="J630">
        <v>0</v>
      </c>
      <c r="K630">
        <v>37</v>
      </c>
      <c r="L630">
        <v>1490</v>
      </c>
      <c r="M630">
        <v>5</v>
      </c>
      <c r="N630">
        <v>1</v>
      </c>
      <c r="O630">
        <v>32.881305997205097</v>
      </c>
      <c r="P630">
        <v>5</v>
      </c>
      <c r="Q630">
        <v>1</v>
      </c>
      <c r="R630">
        <v>2</v>
      </c>
      <c r="S630" s="10">
        <v>70.8</v>
      </c>
      <c r="T630" s="8">
        <v>-1.1498032608684501</v>
      </c>
      <c r="U630">
        <v>-1.00517281761849</v>
      </c>
      <c r="V630">
        <v>1.2943090485695199</v>
      </c>
      <c r="W630">
        <v>-9.6815664243742397E-3</v>
      </c>
      <c r="X630">
        <v>2.70451479144465E-2</v>
      </c>
      <c r="Y630">
        <v>-1.4044518876044501</v>
      </c>
      <c r="Z630">
        <v>-0.60537615923010502</v>
      </c>
      <c r="AA630">
        <v>1.4284752725705201</v>
      </c>
      <c r="AB630">
        <v>-1.4988236991813999</v>
      </c>
      <c r="AC630">
        <v>-0.68484317603607703</v>
      </c>
      <c r="AD630" s="10">
        <v>-0.84096592652409696</v>
      </c>
      <c r="AE630" s="8">
        <v>0</v>
      </c>
      <c r="AF630">
        <v>0</v>
      </c>
      <c r="AG630">
        <v>0</v>
      </c>
      <c r="AH630">
        <v>0</v>
      </c>
      <c r="AI630">
        <v>0</v>
      </c>
      <c r="AJ630">
        <v>0</v>
      </c>
      <c r="AK630">
        <v>0</v>
      </c>
      <c r="AL630">
        <v>0</v>
      </c>
      <c r="AM630">
        <v>0</v>
      </c>
      <c r="AN630">
        <v>0</v>
      </c>
      <c r="AO630">
        <v>1</v>
      </c>
      <c r="AP630">
        <v>0</v>
      </c>
      <c r="AQ630">
        <v>0</v>
      </c>
      <c r="AR630">
        <v>0</v>
      </c>
      <c r="AS630">
        <v>0</v>
      </c>
      <c r="AT630">
        <v>0</v>
      </c>
      <c r="AU630">
        <v>0</v>
      </c>
      <c r="AV630">
        <v>0</v>
      </c>
      <c r="AW630">
        <v>0</v>
      </c>
      <c r="AX630">
        <v>0</v>
      </c>
      <c r="AY630">
        <v>1</v>
      </c>
      <c r="AZ630">
        <v>0</v>
      </c>
      <c r="BA630">
        <v>1</v>
      </c>
      <c r="BB630">
        <v>0</v>
      </c>
      <c r="BC630">
        <v>1</v>
      </c>
      <c r="BD630">
        <v>0</v>
      </c>
      <c r="BE630">
        <v>0</v>
      </c>
      <c r="BF630">
        <v>1</v>
      </c>
      <c r="BG630">
        <v>0</v>
      </c>
      <c r="BH630">
        <v>0</v>
      </c>
      <c r="BI630">
        <v>1</v>
      </c>
      <c r="BJ630">
        <v>0</v>
      </c>
      <c r="BK630">
        <v>0</v>
      </c>
      <c r="BL630">
        <v>0</v>
      </c>
      <c r="BM630">
        <v>0</v>
      </c>
      <c r="BN630">
        <v>1</v>
      </c>
      <c r="BO630">
        <v>0</v>
      </c>
      <c r="BP630">
        <v>0</v>
      </c>
      <c r="BQ630">
        <v>0</v>
      </c>
      <c r="BR630">
        <v>1</v>
      </c>
      <c r="BS630">
        <v>0</v>
      </c>
      <c r="BT630" s="10">
        <v>0</v>
      </c>
      <c r="BU630">
        <v>-4.2648743800000002</v>
      </c>
      <c r="BV630">
        <v>0.17994256</v>
      </c>
      <c r="BW630">
        <v>2.5512239999999999E-2</v>
      </c>
      <c r="BX630">
        <v>1.7140852600000001</v>
      </c>
      <c r="BY630">
        <v>1.2451467300000001</v>
      </c>
      <c r="BZ630">
        <v>4.38303536</v>
      </c>
      <c r="CA630">
        <v>1.0542348399999999</v>
      </c>
      <c r="CB630">
        <v>2.36271349</v>
      </c>
      <c r="CC630">
        <v>0</v>
      </c>
      <c r="CD630">
        <v>1.26633956</v>
      </c>
      <c r="CE630">
        <v>1.2966537600000001</v>
      </c>
      <c r="CF630">
        <v>-0.34830556000000001</v>
      </c>
      <c r="CG630">
        <v>0.60595251999999999</v>
      </c>
      <c r="CH630">
        <v>-0.27080598</v>
      </c>
      <c r="CI630">
        <v>0.69837139000000004</v>
      </c>
      <c r="CJ630">
        <v>2.3914729999999999E-2</v>
      </c>
      <c r="CK630">
        <v>-0.35324707</v>
      </c>
      <c r="CL630">
        <v>-4.8291489999999999E-2</v>
      </c>
      <c r="CM630">
        <v>0.58076517999999999</v>
      </c>
      <c r="CN630">
        <v>0.72541518999999999</v>
      </c>
      <c r="CO630">
        <v>-0.20022939000000001</v>
      </c>
      <c r="CP630">
        <v>-0.43475793000000001</v>
      </c>
      <c r="CQ630">
        <v>0.34422587999999998</v>
      </c>
      <c r="CR630">
        <v>-0.48495226000000002</v>
      </c>
      <c r="CS630">
        <v>0.18250256000000001</v>
      </c>
      <c r="CT630">
        <v>-0.16623276000000001</v>
      </c>
      <c r="CU630">
        <v>-9.4743999999999995E-2</v>
      </c>
      <c r="CV630">
        <v>-1.1689752</v>
      </c>
      <c r="CW630">
        <v>-0.52188942000000005</v>
      </c>
      <c r="CX630">
        <v>0.65815442999999996</v>
      </c>
      <c r="CY630">
        <v>9.3649330000000003E-2</v>
      </c>
      <c r="CZ630">
        <v>-0.16819777</v>
      </c>
      <c r="DA630">
        <v>-0.25450494000000001</v>
      </c>
      <c r="DB630">
        <v>0.25513289</v>
      </c>
      <c r="DC630">
        <v>2.5920289999999999E-2</v>
      </c>
      <c r="DD630">
        <v>-2.5292350000000002E-2</v>
      </c>
      <c r="DE630">
        <v>0.26950531</v>
      </c>
      <c r="DF630">
        <v>-0.26887736000000001</v>
      </c>
      <c r="DG630">
        <v>0.1029841</v>
      </c>
      <c r="DH630">
        <v>-0.10235616</v>
      </c>
      <c r="DI630">
        <v>-0.19042195000000001</v>
      </c>
      <c r="DJ630">
        <v>7.7531719999999998E-2</v>
      </c>
      <c r="DK630">
        <v>-0.19522661999999999</v>
      </c>
      <c r="DL630">
        <v>-0.13095082</v>
      </c>
      <c r="DM630">
        <v>-6.0513240000000003E-2</v>
      </c>
      <c r="DN630">
        <v>0.50020885000000004</v>
      </c>
      <c r="DO630">
        <v>0.35778246000000002</v>
      </c>
      <c r="DP630">
        <v>-0.64273818000000005</v>
      </c>
      <c r="DQ630">
        <v>0.94671483000000001</v>
      </c>
      <c r="DR630">
        <v>-0.66113116000000005</v>
      </c>
      <c r="DS630">
        <v>7.7932630000000003E-2</v>
      </c>
      <c r="DT630">
        <v>-0.79014932000000004</v>
      </c>
      <c r="DU630">
        <v>1.3610861400000001</v>
      </c>
      <c r="DV630" s="10">
        <v>-0.64824150000000003</v>
      </c>
      <c r="DW630" s="8" t="s">
        <v>3334</v>
      </c>
      <c r="DX630" t="s">
        <v>3335</v>
      </c>
      <c r="DY630" s="10" t="s">
        <v>1478</v>
      </c>
      <c r="DZ630" s="20">
        <v>36810</v>
      </c>
      <c r="EA630" s="21">
        <v>38111</v>
      </c>
      <c r="EB630" t="s">
        <v>3336</v>
      </c>
      <c r="EC630" s="22">
        <v>43953</v>
      </c>
      <c r="ED630" t="b">
        <f t="shared" si="28"/>
        <v>1</v>
      </c>
    </row>
    <row r="631" spans="1:134" x14ac:dyDescent="0.2">
      <c r="A631" s="8" t="s">
        <v>3337</v>
      </c>
      <c r="B631" s="8" t="s">
        <v>119</v>
      </c>
      <c r="C631" s="8" t="s">
        <v>399</v>
      </c>
      <c r="D631" s="2" t="s">
        <v>3338</v>
      </c>
      <c r="E631" s="4">
        <v>0.65893358415620695</v>
      </c>
      <c r="F631" s="28" t="b">
        <v>1</v>
      </c>
      <c r="G631" s="29">
        <f t="shared" si="29"/>
        <v>1.9299979043670695E-5</v>
      </c>
      <c r="H631" s="5" t="b">
        <f t="shared" si="27"/>
        <v>0</v>
      </c>
      <c r="I631" s="8">
        <v>51</v>
      </c>
      <c r="J631">
        <v>3</v>
      </c>
      <c r="K631">
        <v>36</v>
      </c>
      <c r="L631">
        <v>1293</v>
      </c>
      <c r="M631">
        <v>0</v>
      </c>
      <c r="N631">
        <v>2</v>
      </c>
      <c r="O631">
        <v>57.800125411436802</v>
      </c>
      <c r="P631">
        <v>2</v>
      </c>
      <c r="Q631">
        <v>3</v>
      </c>
      <c r="R631">
        <v>2</v>
      </c>
      <c r="S631" s="10">
        <v>76.099999999999994</v>
      </c>
      <c r="T631" s="8">
        <v>-0.21042151179292001</v>
      </c>
      <c r="U631">
        <v>2.03313292833161</v>
      </c>
      <c r="V631">
        <v>1.1651042521063699</v>
      </c>
      <c r="W631">
        <v>-0.23933461706876999</v>
      </c>
      <c r="X631">
        <v>-1.5638459058765199</v>
      </c>
      <c r="Y631">
        <v>-0.70788554533318204</v>
      </c>
      <c r="Z631">
        <v>0.25209774656730399</v>
      </c>
      <c r="AA631">
        <v>-0.70092886045385905</v>
      </c>
      <c r="AB631">
        <v>-4.5418899975194001E-2</v>
      </c>
      <c r="AC631">
        <v>-0.68484317603607703</v>
      </c>
      <c r="AD631" s="10">
        <v>0.30261827118666701</v>
      </c>
      <c r="AE631" s="8">
        <v>0</v>
      </c>
      <c r="AF631">
        <v>0</v>
      </c>
      <c r="AG631">
        <v>0</v>
      </c>
      <c r="AH631">
        <v>0</v>
      </c>
      <c r="AI631">
        <v>0</v>
      </c>
      <c r="AJ631">
        <v>0</v>
      </c>
      <c r="AK631">
        <v>0</v>
      </c>
      <c r="AL631">
        <v>0</v>
      </c>
      <c r="AM631">
        <v>0</v>
      </c>
      <c r="AN631">
        <v>0</v>
      </c>
      <c r="AO631">
        <v>0</v>
      </c>
      <c r="AP631">
        <v>0</v>
      </c>
      <c r="AQ631">
        <v>0</v>
      </c>
      <c r="AR631">
        <v>0</v>
      </c>
      <c r="AS631">
        <v>1</v>
      </c>
      <c r="AT631">
        <v>0</v>
      </c>
      <c r="AU631">
        <v>0</v>
      </c>
      <c r="AV631">
        <v>0</v>
      </c>
      <c r="AW631">
        <v>0</v>
      </c>
      <c r="AX631">
        <v>0</v>
      </c>
      <c r="AY631">
        <v>0</v>
      </c>
      <c r="AZ631">
        <v>1</v>
      </c>
      <c r="BA631">
        <v>0</v>
      </c>
      <c r="BB631">
        <v>1</v>
      </c>
      <c r="BC631">
        <v>1</v>
      </c>
      <c r="BD631">
        <v>0</v>
      </c>
      <c r="BE631">
        <v>1</v>
      </c>
      <c r="BF631">
        <v>0</v>
      </c>
      <c r="BG631">
        <v>1</v>
      </c>
      <c r="BH631">
        <v>0</v>
      </c>
      <c r="BI631">
        <v>0</v>
      </c>
      <c r="BJ631">
        <v>0</v>
      </c>
      <c r="BK631">
        <v>0</v>
      </c>
      <c r="BL631">
        <v>0</v>
      </c>
      <c r="BM631">
        <v>0</v>
      </c>
      <c r="BN631">
        <v>1</v>
      </c>
      <c r="BO631">
        <v>0</v>
      </c>
      <c r="BP631">
        <v>0</v>
      </c>
      <c r="BQ631">
        <v>1</v>
      </c>
      <c r="BR631">
        <v>0</v>
      </c>
      <c r="BS631">
        <v>0</v>
      </c>
      <c r="BT631" s="10">
        <v>0</v>
      </c>
      <c r="BU631">
        <v>-4.2648743800000002</v>
      </c>
      <c r="BV631">
        <v>0.17994256</v>
      </c>
      <c r="BW631">
        <v>2.5512239999999999E-2</v>
      </c>
      <c r="BX631">
        <v>1.7140852600000001</v>
      </c>
      <c r="BY631">
        <v>1.2451467300000001</v>
      </c>
      <c r="BZ631">
        <v>4.38303536</v>
      </c>
      <c r="CA631">
        <v>1.0542348399999999</v>
      </c>
      <c r="CB631">
        <v>2.36271349</v>
      </c>
      <c r="CC631">
        <v>0</v>
      </c>
      <c r="CD631">
        <v>1.26633956</v>
      </c>
      <c r="CE631">
        <v>1.2966537600000001</v>
      </c>
      <c r="CF631">
        <v>-0.34830556000000001</v>
      </c>
      <c r="CG631">
        <v>0.60595251999999999</v>
      </c>
      <c r="CH631">
        <v>-0.27080598</v>
      </c>
      <c r="CI631">
        <v>0.69837139000000004</v>
      </c>
      <c r="CJ631">
        <v>2.3914729999999999E-2</v>
      </c>
      <c r="CK631">
        <v>-0.35324707</v>
      </c>
      <c r="CL631">
        <v>-4.8291489999999999E-2</v>
      </c>
      <c r="CM631">
        <v>0.58076517999999999</v>
      </c>
      <c r="CN631">
        <v>0.72541518999999999</v>
      </c>
      <c r="CO631">
        <v>-0.20022939000000001</v>
      </c>
      <c r="CP631">
        <v>-0.43475793000000001</v>
      </c>
      <c r="CQ631">
        <v>0.34422587999999998</v>
      </c>
      <c r="CR631">
        <v>-0.48495226000000002</v>
      </c>
      <c r="CS631">
        <v>0.18250256000000001</v>
      </c>
      <c r="CT631">
        <v>-0.16623276000000001</v>
      </c>
      <c r="CU631">
        <v>-9.4743999999999995E-2</v>
      </c>
      <c r="CV631">
        <v>-1.1689752</v>
      </c>
      <c r="CW631">
        <v>-0.52188942000000005</v>
      </c>
      <c r="CX631">
        <v>0.65815442999999996</v>
      </c>
      <c r="CY631">
        <v>9.3649330000000003E-2</v>
      </c>
      <c r="CZ631">
        <v>-0.16819777</v>
      </c>
      <c r="DA631">
        <v>-0.25450494000000001</v>
      </c>
      <c r="DB631">
        <v>0.25513289</v>
      </c>
      <c r="DC631">
        <v>2.5920289999999999E-2</v>
      </c>
      <c r="DD631">
        <v>-2.5292350000000002E-2</v>
      </c>
      <c r="DE631">
        <v>0.26950531</v>
      </c>
      <c r="DF631">
        <v>-0.26887736000000001</v>
      </c>
      <c r="DG631">
        <v>0.1029841</v>
      </c>
      <c r="DH631">
        <v>-0.10235616</v>
      </c>
      <c r="DI631">
        <v>-0.19042195000000001</v>
      </c>
      <c r="DJ631">
        <v>7.7531719999999998E-2</v>
      </c>
      <c r="DK631">
        <v>-0.19522661999999999</v>
      </c>
      <c r="DL631">
        <v>-0.13095082</v>
      </c>
      <c r="DM631">
        <v>-6.0513240000000003E-2</v>
      </c>
      <c r="DN631">
        <v>0.50020885000000004</v>
      </c>
      <c r="DO631">
        <v>0.35778246000000002</v>
      </c>
      <c r="DP631">
        <v>-0.64273818000000005</v>
      </c>
      <c r="DQ631">
        <v>0.94671483000000001</v>
      </c>
      <c r="DR631">
        <v>-0.66113116000000005</v>
      </c>
      <c r="DS631">
        <v>7.7932630000000003E-2</v>
      </c>
      <c r="DT631">
        <v>-0.79014932000000004</v>
      </c>
      <c r="DU631">
        <v>1.3610861400000001</v>
      </c>
      <c r="DV631" s="10">
        <v>-0.64824150000000003</v>
      </c>
      <c r="DW631" s="8" t="s">
        <v>3339</v>
      </c>
      <c r="DX631" t="s">
        <v>3340</v>
      </c>
      <c r="DY631" s="10" t="s">
        <v>3341</v>
      </c>
      <c r="DZ631" s="20">
        <v>37282</v>
      </c>
      <c r="EA631" s="21">
        <v>39155</v>
      </c>
      <c r="EB631" t="s">
        <v>1498</v>
      </c>
      <c r="EC631" s="22">
        <v>44953</v>
      </c>
      <c r="ED631" t="b">
        <f t="shared" si="28"/>
        <v>0</v>
      </c>
    </row>
    <row r="632" spans="1:134" x14ac:dyDescent="0.2">
      <c r="A632" s="8" t="s">
        <v>3342</v>
      </c>
      <c r="B632" s="8" t="s">
        <v>127</v>
      </c>
      <c r="C632" s="8" t="s">
        <v>181</v>
      </c>
      <c r="D632" s="2" t="s">
        <v>3343</v>
      </c>
      <c r="E632" s="4">
        <v>0.47251445598946901</v>
      </c>
      <c r="F632" s="28" t="b">
        <v>0</v>
      </c>
      <c r="G632" s="29">
        <f t="shared" si="29"/>
        <v>1.2135130505007777E-8</v>
      </c>
      <c r="H632" s="5" t="b">
        <f t="shared" si="27"/>
        <v>0</v>
      </c>
      <c r="I632" s="8">
        <v>64</v>
      </c>
      <c r="J632">
        <v>0</v>
      </c>
      <c r="K632">
        <v>33</v>
      </c>
      <c r="L632">
        <v>282</v>
      </c>
      <c r="M632">
        <v>0</v>
      </c>
      <c r="N632">
        <v>3</v>
      </c>
      <c r="O632">
        <v>24.2738946614014</v>
      </c>
      <c r="P632">
        <v>4</v>
      </c>
      <c r="Q632">
        <v>2</v>
      </c>
      <c r="R632">
        <v>1</v>
      </c>
      <c r="S632" s="10">
        <v>72.3</v>
      </c>
      <c r="T632" s="8">
        <v>1.0107747620052701</v>
      </c>
      <c r="U632">
        <v>-1.00517281761849</v>
      </c>
      <c r="V632">
        <v>0.77748986271695397</v>
      </c>
      <c r="W632">
        <v>-1.4179094099697001</v>
      </c>
      <c r="X632">
        <v>-1.5638459058765199</v>
      </c>
      <c r="Y632">
        <v>-1.13192030619081E-2</v>
      </c>
      <c r="Z632">
        <v>-0.90156316930575897</v>
      </c>
      <c r="AA632">
        <v>0.71867389489572897</v>
      </c>
      <c r="AB632">
        <v>-0.772121299578298</v>
      </c>
      <c r="AC632">
        <v>-1.38724643350897</v>
      </c>
      <c r="AD632" s="10">
        <v>-0.51731002151161598</v>
      </c>
      <c r="AE632" s="8">
        <v>0</v>
      </c>
      <c r="AF632">
        <v>0</v>
      </c>
      <c r="AG632">
        <v>0</v>
      </c>
      <c r="AH632">
        <v>0</v>
      </c>
      <c r="AI632">
        <v>0</v>
      </c>
      <c r="AJ632">
        <v>0</v>
      </c>
      <c r="AK632">
        <v>0</v>
      </c>
      <c r="AL632">
        <v>0</v>
      </c>
      <c r="AM632">
        <v>0</v>
      </c>
      <c r="AN632">
        <v>0</v>
      </c>
      <c r="AO632">
        <v>0</v>
      </c>
      <c r="AP632">
        <v>1</v>
      </c>
      <c r="AQ632">
        <v>0</v>
      </c>
      <c r="AR632">
        <v>0</v>
      </c>
      <c r="AS632">
        <v>0</v>
      </c>
      <c r="AT632">
        <v>0</v>
      </c>
      <c r="AU632">
        <v>0</v>
      </c>
      <c r="AV632">
        <v>0</v>
      </c>
      <c r="AW632">
        <v>0</v>
      </c>
      <c r="AX632">
        <v>0</v>
      </c>
      <c r="AY632">
        <v>1</v>
      </c>
      <c r="AZ632">
        <v>0</v>
      </c>
      <c r="BA632">
        <v>1</v>
      </c>
      <c r="BB632">
        <v>0</v>
      </c>
      <c r="BC632">
        <v>0</v>
      </c>
      <c r="BD632">
        <v>1</v>
      </c>
      <c r="BE632">
        <v>1</v>
      </c>
      <c r="BF632">
        <v>0</v>
      </c>
      <c r="BG632">
        <v>0</v>
      </c>
      <c r="BH632">
        <v>1</v>
      </c>
      <c r="BI632">
        <v>0</v>
      </c>
      <c r="BJ632">
        <v>0</v>
      </c>
      <c r="BK632">
        <v>0</v>
      </c>
      <c r="BL632">
        <v>0</v>
      </c>
      <c r="BM632">
        <v>0</v>
      </c>
      <c r="BN632">
        <v>1</v>
      </c>
      <c r="BO632">
        <v>0</v>
      </c>
      <c r="BP632">
        <v>0</v>
      </c>
      <c r="BQ632">
        <v>0</v>
      </c>
      <c r="BR632">
        <v>0</v>
      </c>
      <c r="BS632">
        <v>0</v>
      </c>
      <c r="BT632" s="10">
        <v>1</v>
      </c>
      <c r="BU632">
        <v>-4.2648743800000002</v>
      </c>
      <c r="BV632">
        <v>0.17994256</v>
      </c>
      <c r="BW632">
        <v>2.5512239999999999E-2</v>
      </c>
      <c r="BX632">
        <v>1.7140852600000001</v>
      </c>
      <c r="BY632">
        <v>1.2451467300000001</v>
      </c>
      <c r="BZ632">
        <v>4.38303536</v>
      </c>
      <c r="CA632">
        <v>1.0542348399999999</v>
      </c>
      <c r="CB632">
        <v>2.36271349</v>
      </c>
      <c r="CC632">
        <v>0</v>
      </c>
      <c r="CD632">
        <v>1.26633956</v>
      </c>
      <c r="CE632">
        <v>1.2966537600000001</v>
      </c>
      <c r="CF632">
        <v>-0.34830556000000001</v>
      </c>
      <c r="CG632">
        <v>0.60595251999999999</v>
      </c>
      <c r="CH632">
        <v>-0.27080598</v>
      </c>
      <c r="CI632">
        <v>0.69837139000000004</v>
      </c>
      <c r="CJ632">
        <v>2.3914729999999999E-2</v>
      </c>
      <c r="CK632">
        <v>-0.35324707</v>
      </c>
      <c r="CL632">
        <v>-4.8291489999999999E-2</v>
      </c>
      <c r="CM632">
        <v>0.58076517999999999</v>
      </c>
      <c r="CN632">
        <v>0.72541518999999999</v>
      </c>
      <c r="CO632">
        <v>-0.20022939000000001</v>
      </c>
      <c r="CP632">
        <v>-0.43475793000000001</v>
      </c>
      <c r="CQ632">
        <v>0.34422587999999998</v>
      </c>
      <c r="CR632">
        <v>-0.48495226000000002</v>
      </c>
      <c r="CS632">
        <v>0.18250256000000001</v>
      </c>
      <c r="CT632">
        <v>-0.16623276000000001</v>
      </c>
      <c r="CU632">
        <v>-9.4743999999999995E-2</v>
      </c>
      <c r="CV632">
        <v>-1.1689752</v>
      </c>
      <c r="CW632">
        <v>-0.52188942000000005</v>
      </c>
      <c r="CX632">
        <v>0.65815442999999996</v>
      </c>
      <c r="CY632">
        <v>9.3649330000000003E-2</v>
      </c>
      <c r="CZ632">
        <v>-0.16819777</v>
      </c>
      <c r="DA632">
        <v>-0.25450494000000001</v>
      </c>
      <c r="DB632">
        <v>0.25513289</v>
      </c>
      <c r="DC632">
        <v>2.5920289999999999E-2</v>
      </c>
      <c r="DD632">
        <v>-2.5292350000000002E-2</v>
      </c>
      <c r="DE632">
        <v>0.26950531</v>
      </c>
      <c r="DF632">
        <v>-0.26887736000000001</v>
      </c>
      <c r="DG632">
        <v>0.1029841</v>
      </c>
      <c r="DH632">
        <v>-0.10235616</v>
      </c>
      <c r="DI632">
        <v>-0.19042195000000001</v>
      </c>
      <c r="DJ632">
        <v>7.7531719999999998E-2</v>
      </c>
      <c r="DK632">
        <v>-0.19522661999999999</v>
      </c>
      <c r="DL632">
        <v>-0.13095082</v>
      </c>
      <c r="DM632">
        <v>-6.0513240000000003E-2</v>
      </c>
      <c r="DN632">
        <v>0.50020885000000004</v>
      </c>
      <c r="DO632">
        <v>0.35778246000000002</v>
      </c>
      <c r="DP632">
        <v>-0.64273818000000005</v>
      </c>
      <c r="DQ632">
        <v>0.94671483000000001</v>
      </c>
      <c r="DR632">
        <v>-0.66113116000000005</v>
      </c>
      <c r="DS632">
        <v>7.7932630000000003E-2</v>
      </c>
      <c r="DT632">
        <v>-0.79014932000000004</v>
      </c>
      <c r="DU632">
        <v>1.3610861400000001</v>
      </c>
      <c r="DV632" s="10">
        <v>-0.64824150000000003</v>
      </c>
      <c r="DW632" s="8" t="s">
        <v>3344</v>
      </c>
      <c r="DX632" t="s">
        <v>3345</v>
      </c>
      <c r="DY632" s="10" t="s">
        <v>185</v>
      </c>
      <c r="DZ632" s="20">
        <v>37322</v>
      </c>
      <c r="EA632" s="21">
        <v>39788</v>
      </c>
      <c r="EB632" t="s">
        <v>3346</v>
      </c>
      <c r="EC632" s="22">
        <v>43940</v>
      </c>
      <c r="ED632" t="b">
        <f t="shared" si="28"/>
        <v>1</v>
      </c>
    </row>
    <row r="633" spans="1:134" x14ac:dyDescent="0.2">
      <c r="A633" s="8" t="s">
        <v>3347</v>
      </c>
      <c r="B633" s="8" t="s">
        <v>119</v>
      </c>
      <c r="C633" s="8" t="s">
        <v>154</v>
      </c>
      <c r="D633" s="2">
        <v>4013630540</v>
      </c>
      <c r="E633" s="4">
        <v>0.70258968870652905</v>
      </c>
      <c r="F633" s="28" t="b">
        <v>1</v>
      </c>
      <c r="G633" s="29">
        <f t="shared" si="29"/>
        <v>4.5300196437119778E-6</v>
      </c>
      <c r="H633" s="5" t="b">
        <f t="shared" si="27"/>
        <v>0</v>
      </c>
      <c r="I633" s="8">
        <v>61</v>
      </c>
      <c r="J633">
        <v>1</v>
      </c>
      <c r="K633">
        <v>32</v>
      </c>
      <c r="L633">
        <v>1154</v>
      </c>
      <c r="M633">
        <v>0</v>
      </c>
      <c r="N633">
        <v>5</v>
      </c>
      <c r="O633">
        <v>17.961511019931098</v>
      </c>
      <c r="P633">
        <v>5</v>
      </c>
      <c r="Q633">
        <v>3</v>
      </c>
      <c r="R633">
        <v>4</v>
      </c>
      <c r="S633" s="10">
        <v>67.900000000000006</v>
      </c>
      <c r="T633" s="8">
        <v>0.72896023728261505</v>
      </c>
      <c r="U633">
        <v>7.5957643648752104E-3</v>
      </c>
      <c r="V633">
        <v>0.64828506625381199</v>
      </c>
      <c r="W633">
        <v>-0.40137407919857299</v>
      </c>
      <c r="X633">
        <v>-1.5638459058765199</v>
      </c>
      <c r="Y633">
        <v>1.38181348148064</v>
      </c>
      <c r="Z633">
        <v>-1.11877668034601</v>
      </c>
      <c r="AA633">
        <v>1.4284752725705201</v>
      </c>
      <c r="AB633">
        <v>-4.5418899975194001E-2</v>
      </c>
      <c r="AC633">
        <v>0.71996333890972197</v>
      </c>
      <c r="AD633" s="10">
        <v>-1.46670067621489</v>
      </c>
      <c r="AE633" s="8">
        <v>0</v>
      </c>
      <c r="AF633">
        <v>0</v>
      </c>
      <c r="AG633">
        <v>0</v>
      </c>
      <c r="AH633">
        <v>0</v>
      </c>
      <c r="AI633">
        <v>0</v>
      </c>
      <c r="AJ633">
        <v>0</v>
      </c>
      <c r="AK633">
        <v>0</v>
      </c>
      <c r="AL633">
        <v>0</v>
      </c>
      <c r="AM633">
        <v>0</v>
      </c>
      <c r="AN633">
        <v>0</v>
      </c>
      <c r="AO633">
        <v>0</v>
      </c>
      <c r="AP633">
        <v>1</v>
      </c>
      <c r="AQ633">
        <v>0</v>
      </c>
      <c r="AR633">
        <v>0</v>
      </c>
      <c r="AS633">
        <v>0</v>
      </c>
      <c r="AT633">
        <v>0</v>
      </c>
      <c r="AU633">
        <v>0</v>
      </c>
      <c r="AV633">
        <v>0</v>
      </c>
      <c r="AW633">
        <v>0</v>
      </c>
      <c r="AX633">
        <v>0</v>
      </c>
      <c r="AY633">
        <v>1</v>
      </c>
      <c r="AZ633">
        <v>0</v>
      </c>
      <c r="BA633">
        <v>1</v>
      </c>
      <c r="BB633">
        <v>0</v>
      </c>
      <c r="BC633">
        <v>1</v>
      </c>
      <c r="BD633">
        <v>0</v>
      </c>
      <c r="BE633">
        <v>0</v>
      </c>
      <c r="BF633">
        <v>1</v>
      </c>
      <c r="BG633">
        <v>0</v>
      </c>
      <c r="BH633">
        <v>0</v>
      </c>
      <c r="BI633">
        <v>0</v>
      </c>
      <c r="BJ633">
        <v>1</v>
      </c>
      <c r="BK633">
        <v>0</v>
      </c>
      <c r="BL633">
        <v>0</v>
      </c>
      <c r="BM633">
        <v>0</v>
      </c>
      <c r="BN633">
        <v>0</v>
      </c>
      <c r="BO633">
        <v>0</v>
      </c>
      <c r="BP633">
        <v>1</v>
      </c>
      <c r="BQ633">
        <v>0</v>
      </c>
      <c r="BR633">
        <v>1</v>
      </c>
      <c r="BS633">
        <v>0</v>
      </c>
      <c r="BT633" s="10">
        <v>0</v>
      </c>
      <c r="BU633">
        <v>-4.2648743800000002</v>
      </c>
      <c r="BV633">
        <v>0.17994256</v>
      </c>
      <c r="BW633">
        <v>2.5512239999999999E-2</v>
      </c>
      <c r="BX633">
        <v>1.7140852600000001</v>
      </c>
      <c r="BY633">
        <v>1.2451467300000001</v>
      </c>
      <c r="BZ633">
        <v>4.38303536</v>
      </c>
      <c r="CA633">
        <v>1.0542348399999999</v>
      </c>
      <c r="CB633">
        <v>2.36271349</v>
      </c>
      <c r="CC633">
        <v>0</v>
      </c>
      <c r="CD633">
        <v>1.26633956</v>
      </c>
      <c r="CE633">
        <v>1.2966537600000001</v>
      </c>
      <c r="CF633">
        <v>-0.34830556000000001</v>
      </c>
      <c r="CG633">
        <v>0.60595251999999999</v>
      </c>
      <c r="CH633">
        <v>-0.27080598</v>
      </c>
      <c r="CI633">
        <v>0.69837139000000004</v>
      </c>
      <c r="CJ633">
        <v>2.3914729999999999E-2</v>
      </c>
      <c r="CK633">
        <v>-0.35324707</v>
      </c>
      <c r="CL633">
        <v>-4.8291489999999999E-2</v>
      </c>
      <c r="CM633">
        <v>0.58076517999999999</v>
      </c>
      <c r="CN633">
        <v>0.72541518999999999</v>
      </c>
      <c r="CO633">
        <v>-0.20022939000000001</v>
      </c>
      <c r="CP633">
        <v>-0.43475793000000001</v>
      </c>
      <c r="CQ633">
        <v>0.34422587999999998</v>
      </c>
      <c r="CR633">
        <v>-0.48495226000000002</v>
      </c>
      <c r="CS633">
        <v>0.18250256000000001</v>
      </c>
      <c r="CT633">
        <v>-0.16623276000000001</v>
      </c>
      <c r="CU633">
        <v>-9.4743999999999995E-2</v>
      </c>
      <c r="CV633">
        <v>-1.1689752</v>
      </c>
      <c r="CW633">
        <v>-0.52188942000000005</v>
      </c>
      <c r="CX633">
        <v>0.65815442999999996</v>
      </c>
      <c r="CY633">
        <v>9.3649330000000003E-2</v>
      </c>
      <c r="CZ633">
        <v>-0.16819777</v>
      </c>
      <c r="DA633">
        <v>-0.25450494000000001</v>
      </c>
      <c r="DB633">
        <v>0.25513289</v>
      </c>
      <c r="DC633">
        <v>2.5920289999999999E-2</v>
      </c>
      <c r="DD633">
        <v>-2.5292350000000002E-2</v>
      </c>
      <c r="DE633">
        <v>0.26950531</v>
      </c>
      <c r="DF633">
        <v>-0.26887736000000001</v>
      </c>
      <c r="DG633">
        <v>0.1029841</v>
      </c>
      <c r="DH633">
        <v>-0.10235616</v>
      </c>
      <c r="DI633">
        <v>-0.19042195000000001</v>
      </c>
      <c r="DJ633">
        <v>7.7531719999999998E-2</v>
      </c>
      <c r="DK633">
        <v>-0.19522661999999999</v>
      </c>
      <c r="DL633">
        <v>-0.13095082</v>
      </c>
      <c r="DM633">
        <v>-6.0513240000000003E-2</v>
      </c>
      <c r="DN633">
        <v>0.50020885000000004</v>
      </c>
      <c r="DO633">
        <v>0.35778246000000002</v>
      </c>
      <c r="DP633">
        <v>-0.64273818000000005</v>
      </c>
      <c r="DQ633">
        <v>0.94671483000000001</v>
      </c>
      <c r="DR633">
        <v>-0.66113116000000005</v>
      </c>
      <c r="DS633">
        <v>7.7932630000000003E-2</v>
      </c>
      <c r="DT633">
        <v>-0.79014932000000004</v>
      </c>
      <c r="DU633">
        <v>1.3610861400000001</v>
      </c>
      <c r="DV633" s="10">
        <v>-0.64824150000000003</v>
      </c>
      <c r="DW633" s="8" t="s">
        <v>3348</v>
      </c>
      <c r="DX633" t="s">
        <v>3349</v>
      </c>
      <c r="DY633" s="10" t="s">
        <v>763</v>
      </c>
      <c r="DZ633" s="20">
        <v>37983</v>
      </c>
      <c r="EA633" s="21">
        <v>38780</v>
      </c>
      <c r="EB633" t="s">
        <v>3350</v>
      </c>
      <c r="EC633" s="22">
        <v>44280</v>
      </c>
      <c r="ED633" t="b">
        <f t="shared" si="28"/>
        <v>0</v>
      </c>
    </row>
    <row r="634" spans="1:134" x14ac:dyDescent="0.2">
      <c r="A634" s="8" t="s">
        <v>3351</v>
      </c>
      <c r="B634" s="8" t="s">
        <v>127</v>
      </c>
      <c r="C634" s="8" t="s">
        <v>188</v>
      </c>
      <c r="D634" s="2" t="s">
        <v>3352</v>
      </c>
      <c r="E634" s="4">
        <v>0.51888231667484697</v>
      </c>
      <c r="F634" s="28" t="b">
        <v>0</v>
      </c>
      <c r="G634" s="29">
        <f t="shared" si="29"/>
        <v>0.99730954609057287</v>
      </c>
      <c r="H634" s="5" t="b">
        <f t="shared" si="27"/>
        <v>1</v>
      </c>
      <c r="I634" s="8">
        <v>65</v>
      </c>
      <c r="J634">
        <v>1</v>
      </c>
      <c r="K634">
        <v>39</v>
      </c>
      <c r="L634">
        <v>1064</v>
      </c>
      <c r="M634">
        <v>9</v>
      </c>
      <c r="N634">
        <v>2</v>
      </c>
      <c r="O634">
        <v>68.607825004090301</v>
      </c>
      <c r="P634">
        <v>2</v>
      </c>
      <c r="Q634">
        <v>5</v>
      </c>
      <c r="R634">
        <v>3</v>
      </c>
      <c r="S634" s="10">
        <v>76.7</v>
      </c>
      <c r="T634" s="8">
        <v>1.1047129369128199</v>
      </c>
      <c r="U634">
        <v>7.5957643648752104E-3</v>
      </c>
      <c r="V634">
        <v>1.5527186414958001</v>
      </c>
      <c r="W634">
        <v>-0.506291716548805</v>
      </c>
      <c r="X634">
        <v>1.2997579909472201</v>
      </c>
      <c r="Y634">
        <v>-0.70788554533318204</v>
      </c>
      <c r="Z634">
        <v>0.623998205748164</v>
      </c>
      <c r="AA634">
        <v>-0.70092886045385905</v>
      </c>
      <c r="AB634">
        <v>1.4079858992310099</v>
      </c>
      <c r="AC634">
        <v>1.7560081436822399E-2</v>
      </c>
      <c r="AD634" s="10">
        <v>0.43208063319166101</v>
      </c>
      <c r="AE634" s="8">
        <v>0</v>
      </c>
      <c r="AF634">
        <v>0</v>
      </c>
      <c r="AG634">
        <v>0</v>
      </c>
      <c r="AH634">
        <v>0</v>
      </c>
      <c r="AI634">
        <v>1</v>
      </c>
      <c r="AJ634">
        <v>0</v>
      </c>
      <c r="AK634">
        <v>0</v>
      </c>
      <c r="AL634">
        <v>0</v>
      </c>
      <c r="AM634">
        <v>0</v>
      </c>
      <c r="AN634">
        <v>0</v>
      </c>
      <c r="AO634">
        <v>0</v>
      </c>
      <c r="AP634">
        <v>0</v>
      </c>
      <c r="AQ634">
        <v>0</v>
      </c>
      <c r="AR634">
        <v>0</v>
      </c>
      <c r="AS634">
        <v>0</v>
      </c>
      <c r="AT634">
        <v>0</v>
      </c>
      <c r="AU634">
        <v>0</v>
      </c>
      <c r="AV634">
        <v>0</v>
      </c>
      <c r="AW634">
        <v>0</v>
      </c>
      <c r="AX634">
        <v>0</v>
      </c>
      <c r="AY634">
        <v>0</v>
      </c>
      <c r="AZ634">
        <v>1</v>
      </c>
      <c r="BA634">
        <v>1</v>
      </c>
      <c r="BB634">
        <v>0</v>
      </c>
      <c r="BC634">
        <v>0</v>
      </c>
      <c r="BD634">
        <v>1</v>
      </c>
      <c r="BE634">
        <v>1</v>
      </c>
      <c r="BF634">
        <v>0</v>
      </c>
      <c r="BG634">
        <v>1</v>
      </c>
      <c r="BH634">
        <v>0</v>
      </c>
      <c r="BI634">
        <v>0</v>
      </c>
      <c r="BJ634">
        <v>0</v>
      </c>
      <c r="BK634">
        <v>0</v>
      </c>
      <c r="BL634">
        <v>0</v>
      </c>
      <c r="BM634">
        <v>0</v>
      </c>
      <c r="BN634">
        <v>0</v>
      </c>
      <c r="BO634">
        <v>1</v>
      </c>
      <c r="BP634">
        <v>0</v>
      </c>
      <c r="BQ634">
        <v>0</v>
      </c>
      <c r="BR634">
        <v>0</v>
      </c>
      <c r="BS634">
        <v>0</v>
      </c>
      <c r="BT634" s="10">
        <v>1</v>
      </c>
      <c r="BU634">
        <v>-4.2648743800000002</v>
      </c>
      <c r="BV634">
        <v>0.17994256</v>
      </c>
      <c r="BW634">
        <v>2.5512239999999999E-2</v>
      </c>
      <c r="BX634">
        <v>1.7140852600000001</v>
      </c>
      <c r="BY634">
        <v>1.2451467300000001</v>
      </c>
      <c r="BZ634">
        <v>4.38303536</v>
      </c>
      <c r="CA634">
        <v>1.0542348399999999</v>
      </c>
      <c r="CB634">
        <v>2.36271349</v>
      </c>
      <c r="CC634">
        <v>0</v>
      </c>
      <c r="CD634">
        <v>1.26633956</v>
      </c>
      <c r="CE634">
        <v>1.2966537600000001</v>
      </c>
      <c r="CF634">
        <v>-0.34830556000000001</v>
      </c>
      <c r="CG634">
        <v>0.60595251999999999</v>
      </c>
      <c r="CH634">
        <v>-0.27080598</v>
      </c>
      <c r="CI634">
        <v>0.69837139000000004</v>
      </c>
      <c r="CJ634">
        <v>2.3914729999999999E-2</v>
      </c>
      <c r="CK634">
        <v>-0.35324707</v>
      </c>
      <c r="CL634">
        <v>-4.8291489999999999E-2</v>
      </c>
      <c r="CM634">
        <v>0.58076517999999999</v>
      </c>
      <c r="CN634">
        <v>0.72541518999999999</v>
      </c>
      <c r="CO634">
        <v>-0.20022939000000001</v>
      </c>
      <c r="CP634">
        <v>-0.43475793000000001</v>
      </c>
      <c r="CQ634">
        <v>0.34422587999999998</v>
      </c>
      <c r="CR634">
        <v>-0.48495226000000002</v>
      </c>
      <c r="CS634">
        <v>0.18250256000000001</v>
      </c>
      <c r="CT634">
        <v>-0.16623276000000001</v>
      </c>
      <c r="CU634">
        <v>-9.4743999999999995E-2</v>
      </c>
      <c r="CV634">
        <v>-1.1689752</v>
      </c>
      <c r="CW634">
        <v>-0.52188942000000005</v>
      </c>
      <c r="CX634">
        <v>0.65815442999999996</v>
      </c>
      <c r="CY634">
        <v>9.3649330000000003E-2</v>
      </c>
      <c r="CZ634">
        <v>-0.16819777</v>
      </c>
      <c r="DA634">
        <v>-0.25450494000000001</v>
      </c>
      <c r="DB634">
        <v>0.25513289</v>
      </c>
      <c r="DC634">
        <v>2.5920289999999999E-2</v>
      </c>
      <c r="DD634">
        <v>-2.5292350000000002E-2</v>
      </c>
      <c r="DE634">
        <v>0.26950531</v>
      </c>
      <c r="DF634">
        <v>-0.26887736000000001</v>
      </c>
      <c r="DG634">
        <v>0.1029841</v>
      </c>
      <c r="DH634">
        <v>-0.10235616</v>
      </c>
      <c r="DI634">
        <v>-0.19042195000000001</v>
      </c>
      <c r="DJ634">
        <v>7.7531719999999998E-2</v>
      </c>
      <c r="DK634">
        <v>-0.19522661999999999</v>
      </c>
      <c r="DL634">
        <v>-0.13095082</v>
      </c>
      <c r="DM634">
        <v>-6.0513240000000003E-2</v>
      </c>
      <c r="DN634">
        <v>0.50020885000000004</v>
      </c>
      <c r="DO634">
        <v>0.35778246000000002</v>
      </c>
      <c r="DP634">
        <v>-0.64273818000000005</v>
      </c>
      <c r="DQ634">
        <v>0.94671483000000001</v>
      </c>
      <c r="DR634">
        <v>-0.66113116000000005</v>
      </c>
      <c r="DS634">
        <v>7.7932630000000003E-2</v>
      </c>
      <c r="DT634">
        <v>-0.79014932000000004</v>
      </c>
      <c r="DU634">
        <v>1.3610861400000001</v>
      </c>
      <c r="DV634" s="10">
        <v>-0.64824150000000003</v>
      </c>
      <c r="DW634" s="8" t="s">
        <v>3353</v>
      </c>
      <c r="DX634" t="s">
        <v>3354</v>
      </c>
      <c r="DY634" s="10" t="s">
        <v>225</v>
      </c>
      <c r="DZ634" s="20">
        <v>37655</v>
      </c>
      <c r="EA634" s="21">
        <v>37888</v>
      </c>
      <c r="EB634" t="s">
        <v>3355</v>
      </c>
      <c r="EC634" s="22">
        <v>44296</v>
      </c>
      <c r="ED634" t="b">
        <f t="shared" si="28"/>
        <v>0</v>
      </c>
    </row>
    <row r="635" spans="1:134" x14ac:dyDescent="0.2">
      <c r="A635" s="8" t="s">
        <v>3356</v>
      </c>
      <c r="B635" s="8" t="s">
        <v>119</v>
      </c>
      <c r="C635" s="8" t="s">
        <v>195</v>
      </c>
      <c r="D635" s="2" t="s">
        <v>3357</v>
      </c>
      <c r="E635" s="4">
        <v>0.50718610019943999</v>
      </c>
      <c r="F635" s="28" t="b">
        <v>0</v>
      </c>
      <c r="G635" s="29">
        <f t="shared" si="29"/>
        <v>0.52259238983402956</v>
      </c>
      <c r="H635" s="5" t="b">
        <f t="shared" si="27"/>
        <v>1</v>
      </c>
      <c r="I635" s="8">
        <v>62</v>
      </c>
      <c r="J635">
        <v>1</v>
      </c>
      <c r="K635">
        <v>35</v>
      </c>
      <c r="L635">
        <v>1164</v>
      </c>
      <c r="M635">
        <v>7</v>
      </c>
      <c r="N635">
        <v>5</v>
      </c>
      <c r="O635">
        <v>9.4263834330537204</v>
      </c>
      <c r="P635">
        <v>3</v>
      </c>
      <c r="Q635">
        <v>4</v>
      </c>
      <c r="R635">
        <v>5</v>
      </c>
      <c r="S635" s="10">
        <v>68.900000000000006</v>
      </c>
      <c r="T635" s="8">
        <v>0.82289841219016902</v>
      </c>
      <c r="U635">
        <v>7.5957643648752104E-3</v>
      </c>
      <c r="V635">
        <v>1.0358994556432299</v>
      </c>
      <c r="W635">
        <v>-0.38971656393743598</v>
      </c>
      <c r="X635">
        <v>0.66340156943083595</v>
      </c>
      <c r="Y635">
        <v>1.38181348148064</v>
      </c>
      <c r="Z635">
        <v>-1.4124763563514899</v>
      </c>
      <c r="AA635">
        <v>8.8725172209350497E-3</v>
      </c>
      <c r="AB635">
        <v>0.68128349962791002</v>
      </c>
      <c r="AC635">
        <v>1.42236659638262</v>
      </c>
      <c r="AD635" s="10">
        <v>-1.25093007287323</v>
      </c>
      <c r="AE635" s="8">
        <v>0</v>
      </c>
      <c r="AF635">
        <v>0</v>
      </c>
      <c r="AG635">
        <v>0</v>
      </c>
      <c r="AH635">
        <v>1</v>
      </c>
      <c r="AI635">
        <v>0</v>
      </c>
      <c r="AJ635">
        <v>0</v>
      </c>
      <c r="AK635">
        <v>0</v>
      </c>
      <c r="AL635">
        <v>0</v>
      </c>
      <c r="AM635">
        <v>0</v>
      </c>
      <c r="AN635">
        <v>0</v>
      </c>
      <c r="AO635">
        <v>0</v>
      </c>
      <c r="AP635">
        <v>0</v>
      </c>
      <c r="AQ635">
        <v>0</v>
      </c>
      <c r="AR635">
        <v>0</v>
      </c>
      <c r="AS635">
        <v>0</v>
      </c>
      <c r="AT635">
        <v>0</v>
      </c>
      <c r="AU635">
        <v>0</v>
      </c>
      <c r="AV635">
        <v>0</v>
      </c>
      <c r="AW635">
        <v>0</v>
      </c>
      <c r="AX635">
        <v>0</v>
      </c>
      <c r="AY635">
        <v>1</v>
      </c>
      <c r="AZ635">
        <v>0</v>
      </c>
      <c r="BA635">
        <v>0</v>
      </c>
      <c r="BB635">
        <v>1</v>
      </c>
      <c r="BC635">
        <v>1</v>
      </c>
      <c r="BD635">
        <v>0</v>
      </c>
      <c r="BE635">
        <v>1</v>
      </c>
      <c r="BF635">
        <v>0</v>
      </c>
      <c r="BG635">
        <v>0</v>
      </c>
      <c r="BH635">
        <v>0</v>
      </c>
      <c r="BI635">
        <v>0</v>
      </c>
      <c r="BJ635">
        <v>0</v>
      </c>
      <c r="BK635">
        <v>1</v>
      </c>
      <c r="BL635">
        <v>0</v>
      </c>
      <c r="BM635">
        <v>0</v>
      </c>
      <c r="BN635">
        <v>0</v>
      </c>
      <c r="BO635">
        <v>0</v>
      </c>
      <c r="BP635">
        <v>1</v>
      </c>
      <c r="BQ635">
        <v>0</v>
      </c>
      <c r="BR635">
        <v>0</v>
      </c>
      <c r="BS635">
        <v>0</v>
      </c>
      <c r="BT635" s="10">
        <v>1</v>
      </c>
      <c r="BU635">
        <v>-4.2648743800000002</v>
      </c>
      <c r="BV635">
        <v>0.17994256</v>
      </c>
      <c r="BW635">
        <v>2.5512239999999999E-2</v>
      </c>
      <c r="BX635">
        <v>1.7140852600000001</v>
      </c>
      <c r="BY635">
        <v>1.2451467300000001</v>
      </c>
      <c r="BZ635">
        <v>4.38303536</v>
      </c>
      <c r="CA635">
        <v>1.0542348399999999</v>
      </c>
      <c r="CB635">
        <v>2.36271349</v>
      </c>
      <c r="CC635">
        <v>0</v>
      </c>
      <c r="CD635">
        <v>1.26633956</v>
      </c>
      <c r="CE635">
        <v>1.2966537600000001</v>
      </c>
      <c r="CF635">
        <v>-0.34830556000000001</v>
      </c>
      <c r="CG635">
        <v>0.60595251999999999</v>
      </c>
      <c r="CH635">
        <v>-0.27080598</v>
      </c>
      <c r="CI635">
        <v>0.69837139000000004</v>
      </c>
      <c r="CJ635">
        <v>2.3914729999999999E-2</v>
      </c>
      <c r="CK635">
        <v>-0.35324707</v>
      </c>
      <c r="CL635">
        <v>-4.8291489999999999E-2</v>
      </c>
      <c r="CM635">
        <v>0.58076517999999999</v>
      </c>
      <c r="CN635">
        <v>0.72541518999999999</v>
      </c>
      <c r="CO635">
        <v>-0.20022939000000001</v>
      </c>
      <c r="CP635">
        <v>-0.43475793000000001</v>
      </c>
      <c r="CQ635">
        <v>0.34422587999999998</v>
      </c>
      <c r="CR635">
        <v>-0.48495226000000002</v>
      </c>
      <c r="CS635">
        <v>0.18250256000000001</v>
      </c>
      <c r="CT635">
        <v>-0.16623276000000001</v>
      </c>
      <c r="CU635">
        <v>-9.4743999999999995E-2</v>
      </c>
      <c r="CV635">
        <v>-1.1689752</v>
      </c>
      <c r="CW635">
        <v>-0.52188942000000005</v>
      </c>
      <c r="CX635">
        <v>0.65815442999999996</v>
      </c>
      <c r="CY635">
        <v>9.3649330000000003E-2</v>
      </c>
      <c r="CZ635">
        <v>-0.16819777</v>
      </c>
      <c r="DA635">
        <v>-0.25450494000000001</v>
      </c>
      <c r="DB635">
        <v>0.25513289</v>
      </c>
      <c r="DC635">
        <v>2.5920289999999999E-2</v>
      </c>
      <c r="DD635">
        <v>-2.5292350000000002E-2</v>
      </c>
      <c r="DE635">
        <v>0.26950531</v>
      </c>
      <c r="DF635">
        <v>-0.26887736000000001</v>
      </c>
      <c r="DG635">
        <v>0.1029841</v>
      </c>
      <c r="DH635">
        <v>-0.10235616</v>
      </c>
      <c r="DI635">
        <v>-0.19042195000000001</v>
      </c>
      <c r="DJ635">
        <v>7.7531719999999998E-2</v>
      </c>
      <c r="DK635">
        <v>-0.19522661999999999</v>
      </c>
      <c r="DL635">
        <v>-0.13095082</v>
      </c>
      <c r="DM635">
        <v>-6.0513240000000003E-2</v>
      </c>
      <c r="DN635">
        <v>0.50020885000000004</v>
      </c>
      <c r="DO635">
        <v>0.35778246000000002</v>
      </c>
      <c r="DP635">
        <v>-0.64273818000000005</v>
      </c>
      <c r="DQ635">
        <v>0.94671483000000001</v>
      </c>
      <c r="DR635">
        <v>-0.66113116000000005</v>
      </c>
      <c r="DS635">
        <v>7.7932630000000003E-2</v>
      </c>
      <c r="DT635">
        <v>-0.79014932000000004</v>
      </c>
      <c r="DU635">
        <v>1.3610861400000001</v>
      </c>
      <c r="DV635" s="10">
        <v>-0.64824150000000003</v>
      </c>
      <c r="DW635" s="8" t="s">
        <v>3358</v>
      </c>
      <c r="DX635" t="s">
        <v>3359</v>
      </c>
      <c r="DY635" s="10" t="s">
        <v>1784</v>
      </c>
      <c r="DZ635" s="20">
        <v>37994</v>
      </c>
      <c r="EA635" s="21">
        <v>38960</v>
      </c>
      <c r="EB635" t="s">
        <v>3360</v>
      </c>
      <c r="EC635" s="22">
        <v>45187</v>
      </c>
      <c r="ED635" t="b">
        <f t="shared" si="28"/>
        <v>0</v>
      </c>
    </row>
    <row r="636" spans="1:134" x14ac:dyDescent="0.2">
      <c r="A636" s="8" t="s">
        <v>3361</v>
      </c>
      <c r="B636" s="8" t="s">
        <v>127</v>
      </c>
      <c r="C636" s="8" t="s">
        <v>161</v>
      </c>
      <c r="D636" s="2" t="s">
        <v>3362</v>
      </c>
      <c r="E636" s="4">
        <v>0.46433978159705103</v>
      </c>
      <c r="F636" s="28" t="b">
        <v>0</v>
      </c>
      <c r="G636" s="29">
        <f t="shared" si="29"/>
        <v>0.67867942511741564</v>
      </c>
      <c r="H636" s="5" t="b">
        <f t="shared" si="27"/>
        <v>1</v>
      </c>
      <c r="I636" s="8">
        <v>62</v>
      </c>
      <c r="J636">
        <v>1</v>
      </c>
      <c r="K636">
        <v>39</v>
      </c>
      <c r="L636">
        <v>514</v>
      </c>
      <c r="M636">
        <v>8</v>
      </c>
      <c r="N636">
        <v>3</v>
      </c>
      <c r="O636">
        <v>92.786557465192303</v>
      </c>
      <c r="P636">
        <v>4</v>
      </c>
      <c r="Q636">
        <v>1</v>
      </c>
      <c r="R636">
        <v>1</v>
      </c>
      <c r="S636" s="10">
        <v>77.900000000000006</v>
      </c>
      <c r="T636" s="8">
        <v>0.82289841219016902</v>
      </c>
      <c r="U636">
        <v>7.5957643648752104E-3</v>
      </c>
      <c r="V636">
        <v>1.5527186414958001</v>
      </c>
      <c r="W636">
        <v>-1.1474550559113299</v>
      </c>
      <c r="X636">
        <v>0.98157978018903103</v>
      </c>
      <c r="Y636">
        <v>-1.13192030619081E-2</v>
      </c>
      <c r="Z636">
        <v>1.4560052047960701</v>
      </c>
      <c r="AA636">
        <v>0.71867389489572897</v>
      </c>
      <c r="AB636">
        <v>-1.4988236991813999</v>
      </c>
      <c r="AC636">
        <v>-1.38724643350897</v>
      </c>
      <c r="AD636" s="10">
        <v>0.69100535720164602</v>
      </c>
      <c r="AE636" s="8">
        <v>0</v>
      </c>
      <c r="AF636">
        <v>0</v>
      </c>
      <c r="AG636">
        <v>0</v>
      </c>
      <c r="AH636">
        <v>0</v>
      </c>
      <c r="AI636">
        <v>0</v>
      </c>
      <c r="AJ636">
        <v>0</v>
      </c>
      <c r="AK636">
        <v>0</v>
      </c>
      <c r="AL636">
        <v>0</v>
      </c>
      <c r="AM636">
        <v>0</v>
      </c>
      <c r="AN636">
        <v>0</v>
      </c>
      <c r="AO636">
        <v>0</v>
      </c>
      <c r="AP636">
        <v>0</v>
      </c>
      <c r="AQ636">
        <v>0</v>
      </c>
      <c r="AR636">
        <v>0</v>
      </c>
      <c r="AS636">
        <v>0</v>
      </c>
      <c r="AT636">
        <v>0</v>
      </c>
      <c r="AU636">
        <v>1</v>
      </c>
      <c r="AV636">
        <v>0</v>
      </c>
      <c r="AW636">
        <v>0</v>
      </c>
      <c r="AX636">
        <v>0</v>
      </c>
      <c r="AY636">
        <v>0</v>
      </c>
      <c r="AZ636">
        <v>1</v>
      </c>
      <c r="BA636">
        <v>1</v>
      </c>
      <c r="BB636">
        <v>0</v>
      </c>
      <c r="BC636">
        <v>0</v>
      </c>
      <c r="BD636">
        <v>1</v>
      </c>
      <c r="BE636">
        <v>1</v>
      </c>
      <c r="BF636">
        <v>0</v>
      </c>
      <c r="BG636">
        <v>1</v>
      </c>
      <c r="BH636">
        <v>0</v>
      </c>
      <c r="BI636">
        <v>0</v>
      </c>
      <c r="BJ636">
        <v>0</v>
      </c>
      <c r="BK636">
        <v>0</v>
      </c>
      <c r="BL636">
        <v>0</v>
      </c>
      <c r="BM636">
        <v>1</v>
      </c>
      <c r="BN636">
        <v>0</v>
      </c>
      <c r="BO636">
        <v>0</v>
      </c>
      <c r="BP636">
        <v>0</v>
      </c>
      <c r="BQ636">
        <v>1</v>
      </c>
      <c r="BR636">
        <v>0</v>
      </c>
      <c r="BS636">
        <v>0</v>
      </c>
      <c r="BT636" s="10">
        <v>0</v>
      </c>
      <c r="BU636">
        <v>-4.2648743800000002</v>
      </c>
      <c r="BV636">
        <v>0.17994256</v>
      </c>
      <c r="BW636">
        <v>2.5512239999999999E-2</v>
      </c>
      <c r="BX636">
        <v>1.7140852600000001</v>
      </c>
      <c r="BY636">
        <v>1.2451467300000001</v>
      </c>
      <c r="BZ636">
        <v>4.38303536</v>
      </c>
      <c r="CA636">
        <v>1.0542348399999999</v>
      </c>
      <c r="CB636">
        <v>2.36271349</v>
      </c>
      <c r="CC636">
        <v>0</v>
      </c>
      <c r="CD636">
        <v>1.26633956</v>
      </c>
      <c r="CE636">
        <v>1.2966537600000001</v>
      </c>
      <c r="CF636">
        <v>-0.34830556000000001</v>
      </c>
      <c r="CG636">
        <v>0.60595251999999999</v>
      </c>
      <c r="CH636">
        <v>-0.27080598</v>
      </c>
      <c r="CI636">
        <v>0.69837139000000004</v>
      </c>
      <c r="CJ636">
        <v>2.3914729999999999E-2</v>
      </c>
      <c r="CK636">
        <v>-0.35324707</v>
      </c>
      <c r="CL636">
        <v>-4.8291489999999999E-2</v>
      </c>
      <c r="CM636">
        <v>0.58076517999999999</v>
      </c>
      <c r="CN636">
        <v>0.72541518999999999</v>
      </c>
      <c r="CO636">
        <v>-0.20022939000000001</v>
      </c>
      <c r="CP636">
        <v>-0.43475793000000001</v>
      </c>
      <c r="CQ636">
        <v>0.34422587999999998</v>
      </c>
      <c r="CR636">
        <v>-0.48495226000000002</v>
      </c>
      <c r="CS636">
        <v>0.18250256000000001</v>
      </c>
      <c r="CT636">
        <v>-0.16623276000000001</v>
      </c>
      <c r="CU636">
        <v>-9.4743999999999995E-2</v>
      </c>
      <c r="CV636">
        <v>-1.1689752</v>
      </c>
      <c r="CW636">
        <v>-0.52188942000000005</v>
      </c>
      <c r="CX636">
        <v>0.65815442999999996</v>
      </c>
      <c r="CY636">
        <v>9.3649330000000003E-2</v>
      </c>
      <c r="CZ636">
        <v>-0.16819777</v>
      </c>
      <c r="DA636">
        <v>-0.25450494000000001</v>
      </c>
      <c r="DB636">
        <v>0.25513289</v>
      </c>
      <c r="DC636">
        <v>2.5920289999999999E-2</v>
      </c>
      <c r="DD636">
        <v>-2.5292350000000002E-2</v>
      </c>
      <c r="DE636">
        <v>0.26950531</v>
      </c>
      <c r="DF636">
        <v>-0.26887736000000001</v>
      </c>
      <c r="DG636">
        <v>0.1029841</v>
      </c>
      <c r="DH636">
        <v>-0.10235616</v>
      </c>
      <c r="DI636">
        <v>-0.19042195000000001</v>
      </c>
      <c r="DJ636">
        <v>7.7531719999999998E-2</v>
      </c>
      <c r="DK636">
        <v>-0.19522661999999999</v>
      </c>
      <c r="DL636">
        <v>-0.13095082</v>
      </c>
      <c r="DM636">
        <v>-6.0513240000000003E-2</v>
      </c>
      <c r="DN636">
        <v>0.50020885000000004</v>
      </c>
      <c r="DO636">
        <v>0.35778246000000002</v>
      </c>
      <c r="DP636">
        <v>-0.64273818000000005</v>
      </c>
      <c r="DQ636">
        <v>0.94671483000000001</v>
      </c>
      <c r="DR636">
        <v>-0.66113116000000005</v>
      </c>
      <c r="DS636">
        <v>7.7932630000000003E-2</v>
      </c>
      <c r="DT636">
        <v>-0.79014932000000004</v>
      </c>
      <c r="DU636">
        <v>1.3610861400000001</v>
      </c>
      <c r="DV636" s="10">
        <v>-0.64824150000000003</v>
      </c>
      <c r="DW636" s="8" t="s">
        <v>3363</v>
      </c>
      <c r="DX636" t="s">
        <v>3364</v>
      </c>
      <c r="DY636" s="10" t="s">
        <v>1052</v>
      </c>
      <c r="DZ636" s="20">
        <v>35689</v>
      </c>
      <c r="EA636" s="21">
        <v>36113</v>
      </c>
      <c r="EB636" t="s">
        <v>3365</v>
      </c>
      <c r="EC636" s="22">
        <v>44705</v>
      </c>
      <c r="ED636" t="b">
        <f t="shared" si="28"/>
        <v>0</v>
      </c>
    </row>
    <row r="637" spans="1:134" x14ac:dyDescent="0.2">
      <c r="A637" s="8" t="s">
        <v>3366</v>
      </c>
      <c r="B637" s="8" t="s">
        <v>119</v>
      </c>
      <c r="C637" s="8" t="s">
        <v>188</v>
      </c>
      <c r="D637" s="2" t="s">
        <v>3367</v>
      </c>
      <c r="E637" s="4">
        <v>0.519784941694585</v>
      </c>
      <c r="F637" s="28" t="b">
        <v>0</v>
      </c>
      <c r="G637" s="29">
        <f t="shared" si="29"/>
        <v>0.99672103498246778</v>
      </c>
      <c r="H637" s="5" t="b">
        <f t="shared" si="27"/>
        <v>1</v>
      </c>
      <c r="I637" s="8">
        <v>59</v>
      </c>
      <c r="J637">
        <v>1</v>
      </c>
      <c r="K637">
        <v>33</v>
      </c>
      <c r="L637">
        <v>1530</v>
      </c>
      <c r="M637">
        <v>9</v>
      </c>
      <c r="N637">
        <v>2</v>
      </c>
      <c r="O637">
        <v>80.725804180625801</v>
      </c>
      <c r="P637">
        <v>5</v>
      </c>
      <c r="Q637">
        <v>2</v>
      </c>
      <c r="R637">
        <v>5</v>
      </c>
      <c r="S637" s="10">
        <v>70.8</v>
      </c>
      <c r="T637" s="8">
        <v>0.54108388746750802</v>
      </c>
      <c r="U637">
        <v>7.5957643648752104E-3</v>
      </c>
      <c r="V637">
        <v>0.77748986271695397</v>
      </c>
      <c r="W637">
        <v>3.6948494620173203E-2</v>
      </c>
      <c r="X637">
        <v>1.2997579909472201</v>
      </c>
      <c r="Y637">
        <v>-0.70788554533318204</v>
      </c>
      <c r="Z637">
        <v>1.04098629664227</v>
      </c>
      <c r="AA637">
        <v>1.4284752725705201</v>
      </c>
      <c r="AB637">
        <v>-0.772121299578298</v>
      </c>
      <c r="AC637">
        <v>1.42236659638262</v>
      </c>
      <c r="AD637" s="10">
        <v>-0.84096592652409696</v>
      </c>
      <c r="AE637" s="8">
        <v>0</v>
      </c>
      <c r="AF637">
        <v>0</v>
      </c>
      <c r="AG637">
        <v>0</v>
      </c>
      <c r="AH637">
        <v>0</v>
      </c>
      <c r="AI637">
        <v>0</v>
      </c>
      <c r="AJ637">
        <v>0</v>
      </c>
      <c r="AK637">
        <v>0</v>
      </c>
      <c r="AL637">
        <v>0</v>
      </c>
      <c r="AM637">
        <v>0</v>
      </c>
      <c r="AN637">
        <v>0</v>
      </c>
      <c r="AO637">
        <v>0</v>
      </c>
      <c r="AP637">
        <v>0</v>
      </c>
      <c r="AQ637">
        <v>0</v>
      </c>
      <c r="AR637">
        <v>0</v>
      </c>
      <c r="AS637">
        <v>0</v>
      </c>
      <c r="AT637">
        <v>0</v>
      </c>
      <c r="AU637">
        <v>0</v>
      </c>
      <c r="AV637">
        <v>0</v>
      </c>
      <c r="AW637">
        <v>1</v>
      </c>
      <c r="AX637">
        <v>0</v>
      </c>
      <c r="AY637">
        <v>0</v>
      </c>
      <c r="AZ637">
        <v>1</v>
      </c>
      <c r="BA637">
        <v>0</v>
      </c>
      <c r="BB637">
        <v>1</v>
      </c>
      <c r="BC637">
        <v>1</v>
      </c>
      <c r="BD637">
        <v>0</v>
      </c>
      <c r="BE637">
        <v>1</v>
      </c>
      <c r="BF637">
        <v>0</v>
      </c>
      <c r="BG637">
        <v>0</v>
      </c>
      <c r="BH637">
        <v>0</v>
      </c>
      <c r="BI637">
        <v>1</v>
      </c>
      <c r="BJ637">
        <v>0</v>
      </c>
      <c r="BK637">
        <v>0</v>
      </c>
      <c r="BL637">
        <v>0</v>
      </c>
      <c r="BM637">
        <v>0</v>
      </c>
      <c r="BN637">
        <v>1</v>
      </c>
      <c r="BO637">
        <v>0</v>
      </c>
      <c r="BP637">
        <v>0</v>
      </c>
      <c r="BQ637">
        <v>1</v>
      </c>
      <c r="BR637">
        <v>0</v>
      </c>
      <c r="BS637">
        <v>0</v>
      </c>
      <c r="BT637" s="10">
        <v>0</v>
      </c>
      <c r="BU637">
        <v>-4.2648743800000002</v>
      </c>
      <c r="BV637">
        <v>0.17994256</v>
      </c>
      <c r="BW637">
        <v>2.5512239999999999E-2</v>
      </c>
      <c r="BX637">
        <v>1.7140852600000001</v>
      </c>
      <c r="BY637">
        <v>1.2451467300000001</v>
      </c>
      <c r="BZ637">
        <v>4.38303536</v>
      </c>
      <c r="CA637">
        <v>1.0542348399999999</v>
      </c>
      <c r="CB637">
        <v>2.36271349</v>
      </c>
      <c r="CC637">
        <v>0</v>
      </c>
      <c r="CD637">
        <v>1.26633956</v>
      </c>
      <c r="CE637">
        <v>1.2966537600000001</v>
      </c>
      <c r="CF637">
        <v>-0.34830556000000001</v>
      </c>
      <c r="CG637">
        <v>0.60595251999999999</v>
      </c>
      <c r="CH637">
        <v>-0.27080598</v>
      </c>
      <c r="CI637">
        <v>0.69837139000000004</v>
      </c>
      <c r="CJ637">
        <v>2.3914729999999999E-2</v>
      </c>
      <c r="CK637">
        <v>-0.35324707</v>
      </c>
      <c r="CL637">
        <v>-4.8291489999999999E-2</v>
      </c>
      <c r="CM637">
        <v>0.58076517999999999</v>
      </c>
      <c r="CN637">
        <v>0.72541518999999999</v>
      </c>
      <c r="CO637">
        <v>-0.20022939000000001</v>
      </c>
      <c r="CP637">
        <v>-0.43475793000000001</v>
      </c>
      <c r="CQ637">
        <v>0.34422587999999998</v>
      </c>
      <c r="CR637">
        <v>-0.48495226000000002</v>
      </c>
      <c r="CS637">
        <v>0.18250256000000001</v>
      </c>
      <c r="CT637">
        <v>-0.16623276000000001</v>
      </c>
      <c r="CU637">
        <v>-9.4743999999999995E-2</v>
      </c>
      <c r="CV637">
        <v>-1.1689752</v>
      </c>
      <c r="CW637">
        <v>-0.52188942000000005</v>
      </c>
      <c r="CX637">
        <v>0.65815442999999996</v>
      </c>
      <c r="CY637">
        <v>9.3649330000000003E-2</v>
      </c>
      <c r="CZ637">
        <v>-0.16819777</v>
      </c>
      <c r="DA637">
        <v>-0.25450494000000001</v>
      </c>
      <c r="DB637">
        <v>0.25513289</v>
      </c>
      <c r="DC637">
        <v>2.5920289999999999E-2</v>
      </c>
      <c r="DD637">
        <v>-2.5292350000000002E-2</v>
      </c>
      <c r="DE637">
        <v>0.26950531</v>
      </c>
      <c r="DF637">
        <v>-0.26887736000000001</v>
      </c>
      <c r="DG637">
        <v>0.1029841</v>
      </c>
      <c r="DH637">
        <v>-0.10235616</v>
      </c>
      <c r="DI637">
        <v>-0.19042195000000001</v>
      </c>
      <c r="DJ637">
        <v>7.7531719999999998E-2</v>
      </c>
      <c r="DK637">
        <v>-0.19522661999999999</v>
      </c>
      <c r="DL637">
        <v>-0.13095082</v>
      </c>
      <c r="DM637">
        <v>-6.0513240000000003E-2</v>
      </c>
      <c r="DN637">
        <v>0.50020885000000004</v>
      </c>
      <c r="DO637">
        <v>0.35778246000000002</v>
      </c>
      <c r="DP637">
        <v>-0.64273818000000005</v>
      </c>
      <c r="DQ637">
        <v>0.94671483000000001</v>
      </c>
      <c r="DR637">
        <v>-0.66113116000000005</v>
      </c>
      <c r="DS637">
        <v>7.7932630000000003E-2</v>
      </c>
      <c r="DT637">
        <v>-0.79014932000000004</v>
      </c>
      <c r="DU637">
        <v>1.3610861400000001</v>
      </c>
      <c r="DV637" s="10">
        <v>-0.64824150000000003</v>
      </c>
      <c r="DW637" s="8" t="s">
        <v>3368</v>
      </c>
      <c r="DX637" t="s">
        <v>3369</v>
      </c>
      <c r="DY637" s="10" t="s">
        <v>242</v>
      </c>
      <c r="DZ637" s="20">
        <v>35318</v>
      </c>
      <c r="EA637" s="21">
        <v>36653</v>
      </c>
      <c r="EB637" t="s">
        <v>3370</v>
      </c>
      <c r="EC637" s="22">
        <v>44339</v>
      </c>
      <c r="ED637" t="b">
        <f t="shared" si="28"/>
        <v>0</v>
      </c>
    </row>
    <row r="638" spans="1:134" x14ac:dyDescent="0.2">
      <c r="A638" s="8" t="s">
        <v>3371</v>
      </c>
      <c r="B638" s="8" t="s">
        <v>119</v>
      </c>
      <c r="C638" s="8" t="s">
        <v>188</v>
      </c>
      <c r="D638" s="2" t="s">
        <v>3372</v>
      </c>
      <c r="E638" s="4">
        <v>0.46802106251865699</v>
      </c>
      <c r="F638" s="28" t="b">
        <v>0</v>
      </c>
      <c r="G638" s="29">
        <f t="shared" si="29"/>
        <v>6.0541263283418647E-4</v>
      </c>
      <c r="H638" s="5" t="b">
        <f t="shared" si="27"/>
        <v>0</v>
      </c>
      <c r="I638" s="8">
        <v>56</v>
      </c>
      <c r="J638">
        <v>0</v>
      </c>
      <c r="K638">
        <v>40</v>
      </c>
      <c r="L638">
        <v>1233</v>
      </c>
      <c r="M638">
        <v>4</v>
      </c>
      <c r="N638">
        <v>1</v>
      </c>
      <c r="O638">
        <v>10.6771979259955</v>
      </c>
      <c r="P638">
        <v>1</v>
      </c>
      <c r="Q638">
        <v>4</v>
      </c>
      <c r="R638">
        <v>4</v>
      </c>
      <c r="S638" s="10">
        <v>82.3</v>
      </c>
      <c r="T638" s="8">
        <v>0.25926936274484702</v>
      </c>
      <c r="U638">
        <v>-1.00517281761849</v>
      </c>
      <c r="V638">
        <v>1.6819234379589401</v>
      </c>
      <c r="W638">
        <v>-0.30927970863559101</v>
      </c>
      <c r="X638">
        <v>-0.29113306284374801</v>
      </c>
      <c r="Y638">
        <v>-1.4044518876044501</v>
      </c>
      <c r="Z638">
        <v>-1.36943495977239</v>
      </c>
      <c r="AA638">
        <v>-1.4107302381286499</v>
      </c>
      <c r="AB638">
        <v>0.68128349962791002</v>
      </c>
      <c r="AC638">
        <v>0.71996333890972197</v>
      </c>
      <c r="AD638" s="10">
        <v>1.6403960119049199</v>
      </c>
      <c r="AE638" s="8">
        <v>0</v>
      </c>
      <c r="AF638">
        <v>0</v>
      </c>
      <c r="AG638">
        <v>0</v>
      </c>
      <c r="AH638">
        <v>0</v>
      </c>
      <c r="AI638">
        <v>0</v>
      </c>
      <c r="AJ638">
        <v>0</v>
      </c>
      <c r="AK638">
        <v>0</v>
      </c>
      <c r="AL638">
        <v>0</v>
      </c>
      <c r="AM638">
        <v>0</v>
      </c>
      <c r="AN638">
        <v>0</v>
      </c>
      <c r="AO638">
        <v>0</v>
      </c>
      <c r="AP638">
        <v>0</v>
      </c>
      <c r="AQ638">
        <v>0</v>
      </c>
      <c r="AR638">
        <v>0</v>
      </c>
      <c r="AS638">
        <v>0</v>
      </c>
      <c r="AT638">
        <v>0</v>
      </c>
      <c r="AU638">
        <v>0</v>
      </c>
      <c r="AV638">
        <v>1</v>
      </c>
      <c r="AW638">
        <v>0</v>
      </c>
      <c r="AX638">
        <v>0</v>
      </c>
      <c r="AY638">
        <v>1</v>
      </c>
      <c r="AZ638">
        <v>0</v>
      </c>
      <c r="BA638">
        <v>0</v>
      </c>
      <c r="BB638">
        <v>1</v>
      </c>
      <c r="BC638">
        <v>1</v>
      </c>
      <c r="BD638">
        <v>0</v>
      </c>
      <c r="BE638">
        <v>1</v>
      </c>
      <c r="BF638">
        <v>0</v>
      </c>
      <c r="BG638">
        <v>0</v>
      </c>
      <c r="BH638">
        <v>0</v>
      </c>
      <c r="BI638">
        <v>1</v>
      </c>
      <c r="BJ638">
        <v>0</v>
      </c>
      <c r="BK638">
        <v>0</v>
      </c>
      <c r="BL638">
        <v>0</v>
      </c>
      <c r="BM638">
        <v>0</v>
      </c>
      <c r="BN638">
        <v>0</v>
      </c>
      <c r="BO638">
        <v>0</v>
      </c>
      <c r="BP638">
        <v>1</v>
      </c>
      <c r="BQ638">
        <v>0</v>
      </c>
      <c r="BR638">
        <v>1</v>
      </c>
      <c r="BS638">
        <v>0</v>
      </c>
      <c r="BT638" s="10">
        <v>0</v>
      </c>
      <c r="BU638">
        <v>-4.2648743800000002</v>
      </c>
      <c r="BV638">
        <v>0.17994256</v>
      </c>
      <c r="BW638">
        <v>2.5512239999999999E-2</v>
      </c>
      <c r="BX638">
        <v>1.7140852600000001</v>
      </c>
      <c r="BY638">
        <v>1.2451467300000001</v>
      </c>
      <c r="BZ638">
        <v>4.38303536</v>
      </c>
      <c r="CA638">
        <v>1.0542348399999999</v>
      </c>
      <c r="CB638">
        <v>2.36271349</v>
      </c>
      <c r="CC638">
        <v>0</v>
      </c>
      <c r="CD638">
        <v>1.26633956</v>
      </c>
      <c r="CE638">
        <v>1.2966537600000001</v>
      </c>
      <c r="CF638">
        <v>-0.34830556000000001</v>
      </c>
      <c r="CG638">
        <v>0.60595251999999999</v>
      </c>
      <c r="CH638">
        <v>-0.27080598</v>
      </c>
      <c r="CI638">
        <v>0.69837139000000004</v>
      </c>
      <c r="CJ638">
        <v>2.3914729999999999E-2</v>
      </c>
      <c r="CK638">
        <v>-0.35324707</v>
      </c>
      <c r="CL638">
        <v>-4.8291489999999999E-2</v>
      </c>
      <c r="CM638">
        <v>0.58076517999999999</v>
      </c>
      <c r="CN638">
        <v>0.72541518999999999</v>
      </c>
      <c r="CO638">
        <v>-0.20022939000000001</v>
      </c>
      <c r="CP638">
        <v>-0.43475793000000001</v>
      </c>
      <c r="CQ638">
        <v>0.34422587999999998</v>
      </c>
      <c r="CR638">
        <v>-0.48495226000000002</v>
      </c>
      <c r="CS638">
        <v>0.18250256000000001</v>
      </c>
      <c r="CT638">
        <v>-0.16623276000000001</v>
      </c>
      <c r="CU638">
        <v>-9.4743999999999995E-2</v>
      </c>
      <c r="CV638">
        <v>-1.1689752</v>
      </c>
      <c r="CW638">
        <v>-0.52188942000000005</v>
      </c>
      <c r="CX638">
        <v>0.65815442999999996</v>
      </c>
      <c r="CY638">
        <v>9.3649330000000003E-2</v>
      </c>
      <c r="CZ638">
        <v>-0.16819777</v>
      </c>
      <c r="DA638">
        <v>-0.25450494000000001</v>
      </c>
      <c r="DB638">
        <v>0.25513289</v>
      </c>
      <c r="DC638">
        <v>2.5920289999999999E-2</v>
      </c>
      <c r="DD638">
        <v>-2.5292350000000002E-2</v>
      </c>
      <c r="DE638">
        <v>0.26950531</v>
      </c>
      <c r="DF638">
        <v>-0.26887736000000001</v>
      </c>
      <c r="DG638">
        <v>0.1029841</v>
      </c>
      <c r="DH638">
        <v>-0.10235616</v>
      </c>
      <c r="DI638">
        <v>-0.19042195000000001</v>
      </c>
      <c r="DJ638">
        <v>7.7531719999999998E-2</v>
      </c>
      <c r="DK638">
        <v>-0.19522661999999999</v>
      </c>
      <c r="DL638">
        <v>-0.13095082</v>
      </c>
      <c r="DM638">
        <v>-6.0513240000000003E-2</v>
      </c>
      <c r="DN638">
        <v>0.50020885000000004</v>
      </c>
      <c r="DO638">
        <v>0.35778246000000002</v>
      </c>
      <c r="DP638">
        <v>-0.64273818000000005</v>
      </c>
      <c r="DQ638">
        <v>0.94671483000000001</v>
      </c>
      <c r="DR638">
        <v>-0.66113116000000005</v>
      </c>
      <c r="DS638">
        <v>7.7932630000000003E-2</v>
      </c>
      <c r="DT638">
        <v>-0.79014932000000004</v>
      </c>
      <c r="DU638">
        <v>1.3610861400000001</v>
      </c>
      <c r="DV638" s="10">
        <v>-0.64824150000000003</v>
      </c>
      <c r="DW638" s="8" t="s">
        <v>3373</v>
      </c>
      <c r="DX638" t="s">
        <v>3374</v>
      </c>
      <c r="DY638" s="10" t="s">
        <v>379</v>
      </c>
      <c r="DZ638" s="20">
        <v>37053</v>
      </c>
      <c r="EA638" s="21">
        <v>38309</v>
      </c>
      <c r="EB638" t="s">
        <v>3375</v>
      </c>
      <c r="EC638" s="22">
        <v>45086</v>
      </c>
      <c r="ED638" t="b">
        <f t="shared" si="28"/>
        <v>1</v>
      </c>
    </row>
    <row r="639" spans="1:134" x14ac:dyDescent="0.2">
      <c r="A639" s="8" t="s">
        <v>3376</v>
      </c>
      <c r="B639" s="8" t="s">
        <v>168</v>
      </c>
      <c r="C639" s="8" t="s">
        <v>120</v>
      </c>
      <c r="D639" s="2">
        <f>1-606-679-6678</f>
        <v>-7962</v>
      </c>
      <c r="E639" s="4">
        <v>0.63858975039883403</v>
      </c>
      <c r="F639" s="28" t="b">
        <v>1</v>
      </c>
      <c r="G639" s="29">
        <f t="shared" si="29"/>
        <v>4.0221665187605694E-5</v>
      </c>
      <c r="H639" s="5" t="b">
        <f t="shared" si="27"/>
        <v>0</v>
      </c>
      <c r="I639" s="8">
        <v>70</v>
      </c>
      <c r="J639">
        <v>1</v>
      </c>
      <c r="K639">
        <v>23</v>
      </c>
      <c r="L639">
        <v>2703</v>
      </c>
      <c r="M639">
        <v>0</v>
      </c>
      <c r="N639">
        <v>2</v>
      </c>
      <c r="O639">
        <v>70.128208532750406</v>
      </c>
      <c r="P639">
        <v>3</v>
      </c>
      <c r="Q639">
        <v>2</v>
      </c>
      <c r="R639">
        <v>3</v>
      </c>
      <c r="S639" s="10">
        <v>76.7</v>
      </c>
      <c r="T639" s="8">
        <v>1.5744038114505901</v>
      </c>
      <c r="U639">
        <v>7.5957643648752104E-3</v>
      </c>
      <c r="V639">
        <v>-0.51455810191446105</v>
      </c>
      <c r="W639">
        <v>1.40437503475152</v>
      </c>
      <c r="X639">
        <v>-1.5638459058765199</v>
      </c>
      <c r="Y639">
        <v>-0.70788554533318204</v>
      </c>
      <c r="Z639">
        <v>0.67631566031768897</v>
      </c>
      <c r="AA639">
        <v>8.8725172209350497E-3</v>
      </c>
      <c r="AB639">
        <v>-0.772121299578298</v>
      </c>
      <c r="AC639">
        <v>1.7560081436822399E-2</v>
      </c>
      <c r="AD639" s="10">
        <v>0.43208063319166101</v>
      </c>
      <c r="AE639" s="8">
        <v>0</v>
      </c>
      <c r="AF639">
        <v>0</v>
      </c>
      <c r="AG639">
        <v>0</v>
      </c>
      <c r="AH639">
        <v>0</v>
      </c>
      <c r="AI639">
        <v>0</v>
      </c>
      <c r="AJ639">
        <v>0</v>
      </c>
      <c r="AK639">
        <v>1</v>
      </c>
      <c r="AL639">
        <v>0</v>
      </c>
      <c r="AM639">
        <v>0</v>
      </c>
      <c r="AN639">
        <v>0</v>
      </c>
      <c r="AO639">
        <v>0</v>
      </c>
      <c r="AP639">
        <v>0</v>
      </c>
      <c r="AQ639">
        <v>0</v>
      </c>
      <c r="AR639">
        <v>0</v>
      </c>
      <c r="AS639">
        <v>0</v>
      </c>
      <c r="AT639">
        <v>0</v>
      </c>
      <c r="AU639">
        <v>0</v>
      </c>
      <c r="AV639">
        <v>0</v>
      </c>
      <c r="AW639">
        <v>0</v>
      </c>
      <c r="AX639">
        <v>0</v>
      </c>
      <c r="AY639">
        <v>1</v>
      </c>
      <c r="AZ639">
        <v>0</v>
      </c>
      <c r="BA639">
        <v>1</v>
      </c>
      <c r="BB639">
        <v>0</v>
      </c>
      <c r="BC639">
        <v>1</v>
      </c>
      <c r="BD639">
        <v>0</v>
      </c>
      <c r="BE639">
        <v>1</v>
      </c>
      <c r="BF639">
        <v>0</v>
      </c>
      <c r="BG639">
        <v>1</v>
      </c>
      <c r="BH639">
        <v>0</v>
      </c>
      <c r="BI639">
        <v>0</v>
      </c>
      <c r="BJ639">
        <v>0</v>
      </c>
      <c r="BK639">
        <v>0</v>
      </c>
      <c r="BL639">
        <v>0</v>
      </c>
      <c r="BM639">
        <v>1</v>
      </c>
      <c r="BN639">
        <v>0</v>
      </c>
      <c r="BO639">
        <v>0</v>
      </c>
      <c r="BP639">
        <v>0</v>
      </c>
      <c r="BQ639">
        <v>0</v>
      </c>
      <c r="BR639">
        <v>1</v>
      </c>
      <c r="BS639">
        <v>0</v>
      </c>
      <c r="BT639" s="10">
        <v>0</v>
      </c>
      <c r="BU639">
        <v>-4.2648743800000002</v>
      </c>
      <c r="BV639">
        <v>0.17994256</v>
      </c>
      <c r="BW639">
        <v>2.5512239999999999E-2</v>
      </c>
      <c r="BX639">
        <v>1.7140852600000001</v>
      </c>
      <c r="BY639">
        <v>1.2451467300000001</v>
      </c>
      <c r="BZ639">
        <v>4.38303536</v>
      </c>
      <c r="CA639">
        <v>1.0542348399999999</v>
      </c>
      <c r="CB639">
        <v>2.36271349</v>
      </c>
      <c r="CC639">
        <v>0</v>
      </c>
      <c r="CD639">
        <v>1.26633956</v>
      </c>
      <c r="CE639">
        <v>1.2966537600000001</v>
      </c>
      <c r="CF639">
        <v>-0.34830556000000001</v>
      </c>
      <c r="CG639">
        <v>0.60595251999999999</v>
      </c>
      <c r="CH639">
        <v>-0.27080598</v>
      </c>
      <c r="CI639">
        <v>0.69837139000000004</v>
      </c>
      <c r="CJ639">
        <v>2.3914729999999999E-2</v>
      </c>
      <c r="CK639">
        <v>-0.35324707</v>
      </c>
      <c r="CL639">
        <v>-4.8291489999999999E-2</v>
      </c>
      <c r="CM639">
        <v>0.58076517999999999</v>
      </c>
      <c r="CN639">
        <v>0.72541518999999999</v>
      </c>
      <c r="CO639">
        <v>-0.20022939000000001</v>
      </c>
      <c r="CP639">
        <v>-0.43475793000000001</v>
      </c>
      <c r="CQ639">
        <v>0.34422587999999998</v>
      </c>
      <c r="CR639">
        <v>-0.48495226000000002</v>
      </c>
      <c r="CS639">
        <v>0.18250256000000001</v>
      </c>
      <c r="CT639">
        <v>-0.16623276000000001</v>
      </c>
      <c r="CU639">
        <v>-9.4743999999999995E-2</v>
      </c>
      <c r="CV639">
        <v>-1.1689752</v>
      </c>
      <c r="CW639">
        <v>-0.52188942000000005</v>
      </c>
      <c r="CX639">
        <v>0.65815442999999996</v>
      </c>
      <c r="CY639">
        <v>9.3649330000000003E-2</v>
      </c>
      <c r="CZ639">
        <v>-0.16819777</v>
      </c>
      <c r="DA639">
        <v>-0.25450494000000001</v>
      </c>
      <c r="DB639">
        <v>0.25513289</v>
      </c>
      <c r="DC639">
        <v>2.5920289999999999E-2</v>
      </c>
      <c r="DD639">
        <v>-2.5292350000000002E-2</v>
      </c>
      <c r="DE639">
        <v>0.26950531</v>
      </c>
      <c r="DF639">
        <v>-0.26887736000000001</v>
      </c>
      <c r="DG639">
        <v>0.1029841</v>
      </c>
      <c r="DH639">
        <v>-0.10235616</v>
      </c>
      <c r="DI639">
        <v>-0.19042195000000001</v>
      </c>
      <c r="DJ639">
        <v>7.7531719999999998E-2</v>
      </c>
      <c r="DK639">
        <v>-0.19522661999999999</v>
      </c>
      <c r="DL639">
        <v>-0.13095082</v>
      </c>
      <c r="DM639">
        <v>-6.0513240000000003E-2</v>
      </c>
      <c r="DN639">
        <v>0.50020885000000004</v>
      </c>
      <c r="DO639">
        <v>0.35778246000000002</v>
      </c>
      <c r="DP639">
        <v>-0.64273818000000005</v>
      </c>
      <c r="DQ639">
        <v>0.94671483000000001</v>
      </c>
      <c r="DR639">
        <v>-0.66113116000000005</v>
      </c>
      <c r="DS639">
        <v>7.7932630000000003E-2</v>
      </c>
      <c r="DT639">
        <v>-0.79014932000000004</v>
      </c>
      <c r="DU639">
        <v>1.3610861400000001</v>
      </c>
      <c r="DV639" s="10">
        <v>-0.64824150000000003</v>
      </c>
      <c r="DW639" s="8" t="s">
        <v>3377</v>
      </c>
      <c r="DX639" t="s">
        <v>3378</v>
      </c>
      <c r="DY639" s="10" t="s">
        <v>301</v>
      </c>
      <c r="DZ639" s="20">
        <v>35832</v>
      </c>
      <c r="EA639" s="21">
        <v>38586</v>
      </c>
      <c r="EB639" t="s">
        <v>3379</v>
      </c>
      <c r="EC639" s="22">
        <v>43721</v>
      </c>
      <c r="ED639" t="b">
        <f t="shared" si="28"/>
        <v>0</v>
      </c>
    </row>
    <row r="640" spans="1:134" x14ac:dyDescent="0.2">
      <c r="A640" s="8" t="s">
        <v>3380</v>
      </c>
      <c r="B640" s="8" t="s">
        <v>168</v>
      </c>
      <c r="C640" s="8" t="s">
        <v>332</v>
      </c>
      <c r="D640" s="2" t="s">
        <v>3381</v>
      </c>
      <c r="E640" s="4">
        <v>0.45710211448645999</v>
      </c>
      <c r="F640" s="28" t="b">
        <v>0</v>
      </c>
      <c r="G640" s="29">
        <f t="shared" si="29"/>
        <v>3.1353551660446455E-2</v>
      </c>
      <c r="H640" s="5" t="b">
        <f t="shared" si="27"/>
        <v>0</v>
      </c>
      <c r="I640" s="8">
        <v>44</v>
      </c>
      <c r="J640">
        <v>1</v>
      </c>
      <c r="K640">
        <v>28</v>
      </c>
      <c r="L640">
        <v>1421</v>
      </c>
      <c r="M640">
        <v>7</v>
      </c>
      <c r="N640">
        <v>4</v>
      </c>
      <c r="O640">
        <v>60.217723909896797</v>
      </c>
      <c r="P640">
        <v>4</v>
      </c>
      <c r="Q640">
        <v>3</v>
      </c>
      <c r="R640">
        <v>1</v>
      </c>
      <c r="S640" s="10">
        <v>76.8</v>
      </c>
      <c r="T640" s="8">
        <v>-0.86798873614579497</v>
      </c>
      <c r="U640">
        <v>7.5957643648752104E-3</v>
      </c>
      <c r="V640">
        <v>0.13146588040124599</v>
      </c>
      <c r="W640">
        <v>-9.0118421726218603E-2</v>
      </c>
      <c r="X640">
        <v>0.66340156943083595</v>
      </c>
      <c r="Y640">
        <v>0.68524713920936597</v>
      </c>
      <c r="Z640">
        <v>0.33528899221437902</v>
      </c>
      <c r="AA640">
        <v>0.71867389489572897</v>
      </c>
      <c r="AB640">
        <v>-4.5418899975194001E-2</v>
      </c>
      <c r="AC640">
        <v>-1.38724643350897</v>
      </c>
      <c r="AD640" s="10">
        <v>0.45365769352582502</v>
      </c>
      <c r="AE640" s="8">
        <v>0</v>
      </c>
      <c r="AF640">
        <v>0</v>
      </c>
      <c r="AG640">
        <v>0</v>
      </c>
      <c r="AH640">
        <v>0</v>
      </c>
      <c r="AI640">
        <v>0</v>
      </c>
      <c r="AJ640">
        <v>0</v>
      </c>
      <c r="AK640">
        <v>1</v>
      </c>
      <c r="AL640">
        <v>0</v>
      </c>
      <c r="AM640">
        <v>0</v>
      </c>
      <c r="AN640">
        <v>0</v>
      </c>
      <c r="AO640">
        <v>0</v>
      </c>
      <c r="AP640">
        <v>0</v>
      </c>
      <c r="AQ640">
        <v>0</v>
      </c>
      <c r="AR640">
        <v>0</v>
      </c>
      <c r="AS640">
        <v>0</v>
      </c>
      <c r="AT640">
        <v>0</v>
      </c>
      <c r="AU640">
        <v>0</v>
      </c>
      <c r="AV640">
        <v>0</v>
      </c>
      <c r="AW640">
        <v>0</v>
      </c>
      <c r="AX640">
        <v>0</v>
      </c>
      <c r="AY640">
        <v>1</v>
      </c>
      <c r="AZ640">
        <v>0</v>
      </c>
      <c r="BA640">
        <v>1</v>
      </c>
      <c r="BB640">
        <v>0</v>
      </c>
      <c r="BC640">
        <v>0</v>
      </c>
      <c r="BD640">
        <v>1</v>
      </c>
      <c r="BE640">
        <v>0</v>
      </c>
      <c r="BF640">
        <v>1</v>
      </c>
      <c r="BG640">
        <v>0</v>
      </c>
      <c r="BH640">
        <v>0</v>
      </c>
      <c r="BI640">
        <v>0</v>
      </c>
      <c r="BJ640">
        <v>0</v>
      </c>
      <c r="BK640">
        <v>1</v>
      </c>
      <c r="BL640">
        <v>0</v>
      </c>
      <c r="BM640">
        <v>0</v>
      </c>
      <c r="BN640">
        <v>0</v>
      </c>
      <c r="BO640">
        <v>0</v>
      </c>
      <c r="BP640">
        <v>1</v>
      </c>
      <c r="BQ640">
        <v>0</v>
      </c>
      <c r="BR640">
        <v>1</v>
      </c>
      <c r="BS640">
        <v>0</v>
      </c>
      <c r="BT640" s="10">
        <v>0</v>
      </c>
      <c r="BU640">
        <v>-4.2648743800000002</v>
      </c>
      <c r="BV640">
        <v>0.17994256</v>
      </c>
      <c r="BW640">
        <v>2.5512239999999999E-2</v>
      </c>
      <c r="BX640">
        <v>1.7140852600000001</v>
      </c>
      <c r="BY640">
        <v>1.2451467300000001</v>
      </c>
      <c r="BZ640">
        <v>4.38303536</v>
      </c>
      <c r="CA640">
        <v>1.0542348399999999</v>
      </c>
      <c r="CB640">
        <v>2.36271349</v>
      </c>
      <c r="CC640">
        <v>0</v>
      </c>
      <c r="CD640">
        <v>1.26633956</v>
      </c>
      <c r="CE640">
        <v>1.2966537600000001</v>
      </c>
      <c r="CF640">
        <v>-0.34830556000000001</v>
      </c>
      <c r="CG640">
        <v>0.60595251999999999</v>
      </c>
      <c r="CH640">
        <v>-0.27080598</v>
      </c>
      <c r="CI640">
        <v>0.69837139000000004</v>
      </c>
      <c r="CJ640">
        <v>2.3914729999999999E-2</v>
      </c>
      <c r="CK640">
        <v>-0.35324707</v>
      </c>
      <c r="CL640">
        <v>-4.8291489999999999E-2</v>
      </c>
      <c r="CM640">
        <v>0.58076517999999999</v>
      </c>
      <c r="CN640">
        <v>0.72541518999999999</v>
      </c>
      <c r="CO640">
        <v>-0.20022939000000001</v>
      </c>
      <c r="CP640">
        <v>-0.43475793000000001</v>
      </c>
      <c r="CQ640">
        <v>0.34422587999999998</v>
      </c>
      <c r="CR640">
        <v>-0.48495226000000002</v>
      </c>
      <c r="CS640">
        <v>0.18250256000000001</v>
      </c>
      <c r="CT640">
        <v>-0.16623276000000001</v>
      </c>
      <c r="CU640">
        <v>-9.4743999999999995E-2</v>
      </c>
      <c r="CV640">
        <v>-1.1689752</v>
      </c>
      <c r="CW640">
        <v>-0.52188942000000005</v>
      </c>
      <c r="CX640">
        <v>0.65815442999999996</v>
      </c>
      <c r="CY640">
        <v>9.3649330000000003E-2</v>
      </c>
      <c r="CZ640">
        <v>-0.16819777</v>
      </c>
      <c r="DA640">
        <v>-0.25450494000000001</v>
      </c>
      <c r="DB640">
        <v>0.25513289</v>
      </c>
      <c r="DC640">
        <v>2.5920289999999999E-2</v>
      </c>
      <c r="DD640">
        <v>-2.5292350000000002E-2</v>
      </c>
      <c r="DE640">
        <v>0.26950531</v>
      </c>
      <c r="DF640">
        <v>-0.26887736000000001</v>
      </c>
      <c r="DG640">
        <v>0.1029841</v>
      </c>
      <c r="DH640">
        <v>-0.10235616</v>
      </c>
      <c r="DI640">
        <v>-0.19042195000000001</v>
      </c>
      <c r="DJ640">
        <v>7.7531719999999998E-2</v>
      </c>
      <c r="DK640">
        <v>-0.19522661999999999</v>
      </c>
      <c r="DL640">
        <v>-0.13095082</v>
      </c>
      <c r="DM640">
        <v>-6.0513240000000003E-2</v>
      </c>
      <c r="DN640">
        <v>0.50020885000000004</v>
      </c>
      <c r="DO640">
        <v>0.35778246000000002</v>
      </c>
      <c r="DP640">
        <v>-0.64273818000000005</v>
      </c>
      <c r="DQ640">
        <v>0.94671483000000001</v>
      </c>
      <c r="DR640">
        <v>-0.66113116000000005</v>
      </c>
      <c r="DS640">
        <v>7.7932630000000003E-2</v>
      </c>
      <c r="DT640">
        <v>-0.79014932000000004</v>
      </c>
      <c r="DU640">
        <v>1.3610861400000001</v>
      </c>
      <c r="DV640" s="10">
        <v>-0.64824150000000003</v>
      </c>
      <c r="DW640" s="8" t="s">
        <v>3382</v>
      </c>
      <c r="DX640" t="s">
        <v>3383</v>
      </c>
      <c r="DY640" s="10" t="s">
        <v>1385</v>
      </c>
      <c r="DZ640" s="20">
        <v>37897</v>
      </c>
      <c r="EA640" s="21">
        <v>39200</v>
      </c>
      <c r="EB640" t="s">
        <v>3384</v>
      </c>
      <c r="EC640" s="22">
        <v>43790</v>
      </c>
      <c r="ED640" t="b">
        <f t="shared" si="28"/>
        <v>1</v>
      </c>
    </row>
    <row r="641" spans="1:134" x14ac:dyDescent="0.2">
      <c r="A641" s="8" t="s">
        <v>3385</v>
      </c>
      <c r="B641" s="8" t="s">
        <v>127</v>
      </c>
      <c r="C641" s="8" t="s">
        <v>188</v>
      </c>
      <c r="D641" s="2" t="s">
        <v>3386</v>
      </c>
      <c r="E641" s="4">
        <v>0.51970402664661297</v>
      </c>
      <c r="F641" s="28" t="b">
        <v>0</v>
      </c>
      <c r="G641" s="29">
        <f t="shared" si="29"/>
        <v>0.99590378923788891</v>
      </c>
      <c r="H641" s="5" t="b">
        <f t="shared" si="27"/>
        <v>1</v>
      </c>
      <c r="I641" s="8">
        <v>36</v>
      </c>
      <c r="J641">
        <v>1</v>
      </c>
      <c r="K641">
        <v>22</v>
      </c>
      <c r="L641">
        <v>2709</v>
      </c>
      <c r="M641">
        <v>8</v>
      </c>
      <c r="N641">
        <v>4</v>
      </c>
      <c r="O641">
        <v>76.518679989973506</v>
      </c>
      <c r="P641">
        <v>3</v>
      </c>
      <c r="Q641">
        <v>3</v>
      </c>
      <c r="R641">
        <v>4</v>
      </c>
      <c r="S641" s="10">
        <v>71.3</v>
      </c>
      <c r="T641" s="8">
        <v>-1.61949413540622</v>
      </c>
      <c r="U641">
        <v>7.5957643648752104E-3</v>
      </c>
      <c r="V641">
        <v>-0.64376289837760303</v>
      </c>
      <c r="W641">
        <v>1.4113695439082099</v>
      </c>
      <c r="X641">
        <v>0.98157978018903103</v>
      </c>
      <c r="Y641">
        <v>0.68524713920936597</v>
      </c>
      <c r="Z641">
        <v>0.89621622740403994</v>
      </c>
      <c r="AA641">
        <v>8.8725172209350497E-3</v>
      </c>
      <c r="AB641">
        <v>-4.5418899975194001E-2</v>
      </c>
      <c r="AC641">
        <v>0.71996333890972197</v>
      </c>
      <c r="AD641" s="10">
        <v>-0.73308062485326997</v>
      </c>
      <c r="AE641" s="8">
        <v>0</v>
      </c>
      <c r="AF641">
        <v>0</v>
      </c>
      <c r="AG641">
        <v>0</v>
      </c>
      <c r="AH641">
        <v>0</v>
      </c>
      <c r="AI641">
        <v>0</v>
      </c>
      <c r="AJ641">
        <v>0</v>
      </c>
      <c r="AK641">
        <v>1</v>
      </c>
      <c r="AL641">
        <v>0</v>
      </c>
      <c r="AM641">
        <v>0</v>
      </c>
      <c r="AN641">
        <v>0</v>
      </c>
      <c r="AO641">
        <v>0</v>
      </c>
      <c r="AP641">
        <v>0</v>
      </c>
      <c r="AQ641">
        <v>0</v>
      </c>
      <c r="AR641">
        <v>0</v>
      </c>
      <c r="AS641">
        <v>0</v>
      </c>
      <c r="AT641">
        <v>0</v>
      </c>
      <c r="AU641">
        <v>0</v>
      </c>
      <c r="AV641">
        <v>0</v>
      </c>
      <c r="AW641">
        <v>0</v>
      </c>
      <c r="AX641">
        <v>0</v>
      </c>
      <c r="AY641">
        <v>1</v>
      </c>
      <c r="AZ641">
        <v>0</v>
      </c>
      <c r="BA641">
        <v>1</v>
      </c>
      <c r="BB641">
        <v>0</v>
      </c>
      <c r="BC641">
        <v>0</v>
      </c>
      <c r="BD641">
        <v>1</v>
      </c>
      <c r="BE641">
        <v>1</v>
      </c>
      <c r="BF641">
        <v>0</v>
      </c>
      <c r="BG641">
        <v>0</v>
      </c>
      <c r="BH641">
        <v>0</v>
      </c>
      <c r="BI641">
        <v>0</v>
      </c>
      <c r="BJ641">
        <v>0</v>
      </c>
      <c r="BK641">
        <v>0</v>
      </c>
      <c r="BL641">
        <v>1</v>
      </c>
      <c r="BM641">
        <v>1</v>
      </c>
      <c r="BN641">
        <v>0</v>
      </c>
      <c r="BO641">
        <v>0</v>
      </c>
      <c r="BP641">
        <v>0</v>
      </c>
      <c r="BQ641">
        <v>1</v>
      </c>
      <c r="BR641">
        <v>0</v>
      </c>
      <c r="BS641">
        <v>0</v>
      </c>
      <c r="BT641" s="10">
        <v>0</v>
      </c>
      <c r="BU641">
        <v>-4.2648743800000002</v>
      </c>
      <c r="BV641">
        <v>0.17994256</v>
      </c>
      <c r="BW641">
        <v>2.5512239999999999E-2</v>
      </c>
      <c r="BX641">
        <v>1.7140852600000001</v>
      </c>
      <c r="BY641">
        <v>1.2451467300000001</v>
      </c>
      <c r="BZ641">
        <v>4.38303536</v>
      </c>
      <c r="CA641">
        <v>1.0542348399999999</v>
      </c>
      <c r="CB641">
        <v>2.36271349</v>
      </c>
      <c r="CC641">
        <v>0</v>
      </c>
      <c r="CD641">
        <v>1.26633956</v>
      </c>
      <c r="CE641">
        <v>1.2966537600000001</v>
      </c>
      <c r="CF641">
        <v>-0.34830556000000001</v>
      </c>
      <c r="CG641">
        <v>0.60595251999999999</v>
      </c>
      <c r="CH641">
        <v>-0.27080598</v>
      </c>
      <c r="CI641">
        <v>0.69837139000000004</v>
      </c>
      <c r="CJ641">
        <v>2.3914729999999999E-2</v>
      </c>
      <c r="CK641">
        <v>-0.35324707</v>
      </c>
      <c r="CL641">
        <v>-4.8291489999999999E-2</v>
      </c>
      <c r="CM641">
        <v>0.58076517999999999</v>
      </c>
      <c r="CN641">
        <v>0.72541518999999999</v>
      </c>
      <c r="CO641">
        <v>-0.20022939000000001</v>
      </c>
      <c r="CP641">
        <v>-0.43475793000000001</v>
      </c>
      <c r="CQ641">
        <v>0.34422587999999998</v>
      </c>
      <c r="CR641">
        <v>-0.48495226000000002</v>
      </c>
      <c r="CS641">
        <v>0.18250256000000001</v>
      </c>
      <c r="CT641">
        <v>-0.16623276000000001</v>
      </c>
      <c r="CU641">
        <v>-9.4743999999999995E-2</v>
      </c>
      <c r="CV641">
        <v>-1.1689752</v>
      </c>
      <c r="CW641">
        <v>-0.52188942000000005</v>
      </c>
      <c r="CX641">
        <v>0.65815442999999996</v>
      </c>
      <c r="CY641">
        <v>9.3649330000000003E-2</v>
      </c>
      <c r="CZ641">
        <v>-0.16819777</v>
      </c>
      <c r="DA641">
        <v>-0.25450494000000001</v>
      </c>
      <c r="DB641">
        <v>0.25513289</v>
      </c>
      <c r="DC641">
        <v>2.5920289999999999E-2</v>
      </c>
      <c r="DD641">
        <v>-2.5292350000000002E-2</v>
      </c>
      <c r="DE641">
        <v>0.26950531</v>
      </c>
      <c r="DF641">
        <v>-0.26887736000000001</v>
      </c>
      <c r="DG641">
        <v>0.1029841</v>
      </c>
      <c r="DH641">
        <v>-0.10235616</v>
      </c>
      <c r="DI641">
        <v>-0.19042195000000001</v>
      </c>
      <c r="DJ641">
        <v>7.7531719999999998E-2</v>
      </c>
      <c r="DK641">
        <v>-0.19522661999999999</v>
      </c>
      <c r="DL641">
        <v>-0.13095082</v>
      </c>
      <c r="DM641">
        <v>-6.0513240000000003E-2</v>
      </c>
      <c r="DN641">
        <v>0.50020885000000004</v>
      </c>
      <c r="DO641">
        <v>0.35778246000000002</v>
      </c>
      <c r="DP641">
        <v>-0.64273818000000005</v>
      </c>
      <c r="DQ641">
        <v>0.94671483000000001</v>
      </c>
      <c r="DR641">
        <v>-0.66113116000000005</v>
      </c>
      <c r="DS641">
        <v>7.7932630000000003E-2</v>
      </c>
      <c r="DT641">
        <v>-0.79014932000000004</v>
      </c>
      <c r="DU641">
        <v>1.3610861400000001</v>
      </c>
      <c r="DV641" s="10">
        <v>-0.64824150000000003</v>
      </c>
      <c r="DW641" s="8" t="s">
        <v>3387</v>
      </c>
      <c r="DX641" t="s">
        <v>3388</v>
      </c>
      <c r="DY641" s="10" t="s">
        <v>290</v>
      </c>
      <c r="DZ641" s="20">
        <v>34574</v>
      </c>
      <c r="EA641" s="21">
        <v>35753</v>
      </c>
      <c r="EB641" t="s">
        <v>3389</v>
      </c>
      <c r="EC641" s="22">
        <v>44028</v>
      </c>
      <c r="ED641" t="b">
        <f t="shared" si="28"/>
        <v>0</v>
      </c>
    </row>
    <row r="642" spans="1:134" x14ac:dyDescent="0.2">
      <c r="A642" s="8" t="s">
        <v>3390</v>
      </c>
      <c r="B642" s="8" t="s">
        <v>168</v>
      </c>
      <c r="C642" s="8" t="s">
        <v>135</v>
      </c>
      <c r="D642" s="2" t="s">
        <v>3391</v>
      </c>
      <c r="E642" s="4">
        <v>0.34698613647730597</v>
      </c>
      <c r="F642" s="28" t="b">
        <v>0</v>
      </c>
      <c r="G642" s="29">
        <f t="shared" si="29"/>
        <v>0.12179767890007726</v>
      </c>
      <c r="H642" s="5" t="b">
        <f t="shared" si="27"/>
        <v>0</v>
      </c>
      <c r="I642" s="8">
        <v>58</v>
      </c>
      <c r="J642">
        <v>1</v>
      </c>
      <c r="K642">
        <v>17</v>
      </c>
      <c r="L642">
        <v>1435</v>
      </c>
      <c r="M642">
        <v>8</v>
      </c>
      <c r="N642">
        <v>3</v>
      </c>
      <c r="O642">
        <v>39.326401571986302</v>
      </c>
      <c r="P642">
        <v>1</v>
      </c>
      <c r="Q642">
        <v>5</v>
      </c>
      <c r="R642">
        <v>3</v>
      </c>
      <c r="S642" s="10">
        <v>75</v>
      </c>
      <c r="T642" s="8">
        <v>0.447145712559954</v>
      </c>
      <c r="U642">
        <v>7.5957643648752104E-3</v>
      </c>
      <c r="V642">
        <v>-1.2897868806933099</v>
      </c>
      <c r="W642">
        <v>-7.3797900360627E-2</v>
      </c>
      <c r="X642">
        <v>0.98157978018903103</v>
      </c>
      <c r="Y642">
        <v>-1.13192030619081E-2</v>
      </c>
      <c r="Z642">
        <v>-0.38359593827032101</v>
      </c>
      <c r="AA642">
        <v>-1.4107302381286499</v>
      </c>
      <c r="AB642">
        <v>1.4079858992310099</v>
      </c>
      <c r="AC642">
        <v>1.7560081436822399E-2</v>
      </c>
      <c r="AD642" s="10">
        <v>6.5270607510849094E-2</v>
      </c>
      <c r="AE642" s="8">
        <v>0</v>
      </c>
      <c r="AF642">
        <v>0</v>
      </c>
      <c r="AG642">
        <v>0</v>
      </c>
      <c r="AH642">
        <v>0</v>
      </c>
      <c r="AI642">
        <v>0</v>
      </c>
      <c r="AJ642">
        <v>0</v>
      </c>
      <c r="AK642">
        <v>0</v>
      </c>
      <c r="AL642">
        <v>0</v>
      </c>
      <c r="AM642">
        <v>0</v>
      </c>
      <c r="AN642">
        <v>0</v>
      </c>
      <c r="AO642">
        <v>0</v>
      </c>
      <c r="AP642">
        <v>0</v>
      </c>
      <c r="AQ642">
        <v>0</v>
      </c>
      <c r="AR642">
        <v>0</v>
      </c>
      <c r="AS642">
        <v>0</v>
      </c>
      <c r="AT642">
        <v>0</v>
      </c>
      <c r="AU642">
        <v>0</v>
      </c>
      <c r="AV642">
        <v>0</v>
      </c>
      <c r="AW642">
        <v>1</v>
      </c>
      <c r="AX642">
        <v>0</v>
      </c>
      <c r="AY642">
        <v>1</v>
      </c>
      <c r="AZ642">
        <v>0</v>
      </c>
      <c r="BA642">
        <v>1</v>
      </c>
      <c r="BB642">
        <v>0</v>
      </c>
      <c r="BC642">
        <v>0</v>
      </c>
      <c r="BD642">
        <v>1</v>
      </c>
      <c r="BE642">
        <v>1</v>
      </c>
      <c r="BF642">
        <v>0</v>
      </c>
      <c r="BG642">
        <v>0</v>
      </c>
      <c r="BH642">
        <v>1</v>
      </c>
      <c r="BI642">
        <v>0</v>
      </c>
      <c r="BJ642">
        <v>0</v>
      </c>
      <c r="BK642">
        <v>0</v>
      </c>
      <c r="BL642">
        <v>0</v>
      </c>
      <c r="BM642">
        <v>1</v>
      </c>
      <c r="BN642">
        <v>0</v>
      </c>
      <c r="BO642">
        <v>0</v>
      </c>
      <c r="BP642">
        <v>0</v>
      </c>
      <c r="BQ642">
        <v>0</v>
      </c>
      <c r="BR642">
        <v>1</v>
      </c>
      <c r="BS642">
        <v>0</v>
      </c>
      <c r="BT642" s="10">
        <v>0</v>
      </c>
      <c r="BU642">
        <v>-4.2648743800000002</v>
      </c>
      <c r="BV642">
        <v>0.17994256</v>
      </c>
      <c r="BW642">
        <v>2.5512239999999999E-2</v>
      </c>
      <c r="BX642">
        <v>1.7140852600000001</v>
      </c>
      <c r="BY642">
        <v>1.2451467300000001</v>
      </c>
      <c r="BZ642">
        <v>4.38303536</v>
      </c>
      <c r="CA642">
        <v>1.0542348399999999</v>
      </c>
      <c r="CB642">
        <v>2.36271349</v>
      </c>
      <c r="CC642">
        <v>0</v>
      </c>
      <c r="CD642">
        <v>1.26633956</v>
      </c>
      <c r="CE642">
        <v>1.2966537600000001</v>
      </c>
      <c r="CF642">
        <v>-0.34830556000000001</v>
      </c>
      <c r="CG642">
        <v>0.60595251999999999</v>
      </c>
      <c r="CH642">
        <v>-0.27080598</v>
      </c>
      <c r="CI642">
        <v>0.69837139000000004</v>
      </c>
      <c r="CJ642">
        <v>2.3914729999999999E-2</v>
      </c>
      <c r="CK642">
        <v>-0.35324707</v>
      </c>
      <c r="CL642">
        <v>-4.8291489999999999E-2</v>
      </c>
      <c r="CM642">
        <v>0.58076517999999999</v>
      </c>
      <c r="CN642">
        <v>0.72541518999999999</v>
      </c>
      <c r="CO642">
        <v>-0.20022939000000001</v>
      </c>
      <c r="CP642">
        <v>-0.43475793000000001</v>
      </c>
      <c r="CQ642">
        <v>0.34422587999999998</v>
      </c>
      <c r="CR642">
        <v>-0.48495226000000002</v>
      </c>
      <c r="CS642">
        <v>0.18250256000000001</v>
      </c>
      <c r="CT642">
        <v>-0.16623276000000001</v>
      </c>
      <c r="CU642">
        <v>-9.4743999999999995E-2</v>
      </c>
      <c r="CV642">
        <v>-1.1689752</v>
      </c>
      <c r="CW642">
        <v>-0.52188942000000005</v>
      </c>
      <c r="CX642">
        <v>0.65815442999999996</v>
      </c>
      <c r="CY642">
        <v>9.3649330000000003E-2</v>
      </c>
      <c r="CZ642">
        <v>-0.16819777</v>
      </c>
      <c r="DA642">
        <v>-0.25450494000000001</v>
      </c>
      <c r="DB642">
        <v>0.25513289</v>
      </c>
      <c r="DC642">
        <v>2.5920289999999999E-2</v>
      </c>
      <c r="DD642">
        <v>-2.5292350000000002E-2</v>
      </c>
      <c r="DE642">
        <v>0.26950531</v>
      </c>
      <c r="DF642">
        <v>-0.26887736000000001</v>
      </c>
      <c r="DG642">
        <v>0.1029841</v>
      </c>
      <c r="DH642">
        <v>-0.10235616</v>
      </c>
      <c r="DI642">
        <v>-0.19042195000000001</v>
      </c>
      <c r="DJ642">
        <v>7.7531719999999998E-2</v>
      </c>
      <c r="DK642">
        <v>-0.19522661999999999</v>
      </c>
      <c r="DL642">
        <v>-0.13095082</v>
      </c>
      <c r="DM642">
        <v>-6.0513240000000003E-2</v>
      </c>
      <c r="DN642">
        <v>0.50020885000000004</v>
      </c>
      <c r="DO642">
        <v>0.35778246000000002</v>
      </c>
      <c r="DP642">
        <v>-0.64273818000000005</v>
      </c>
      <c r="DQ642">
        <v>0.94671483000000001</v>
      </c>
      <c r="DR642">
        <v>-0.66113116000000005</v>
      </c>
      <c r="DS642">
        <v>7.7932630000000003E-2</v>
      </c>
      <c r="DT642">
        <v>-0.79014932000000004</v>
      </c>
      <c r="DU642">
        <v>1.3610861400000001</v>
      </c>
      <c r="DV642" s="10">
        <v>-0.64824150000000003</v>
      </c>
      <c r="DW642" s="8" t="s">
        <v>3392</v>
      </c>
      <c r="DX642" t="s">
        <v>3393</v>
      </c>
      <c r="DY642" s="10" t="s">
        <v>1052</v>
      </c>
      <c r="DZ642" s="20">
        <v>34981</v>
      </c>
      <c r="EA642" s="21">
        <v>36402</v>
      </c>
      <c r="EB642" t="s">
        <v>1544</v>
      </c>
      <c r="EC642" s="22">
        <v>44141</v>
      </c>
      <c r="ED642" t="b">
        <f t="shared" si="28"/>
        <v>1</v>
      </c>
    </row>
    <row r="643" spans="1:134" x14ac:dyDescent="0.2">
      <c r="A643" s="8" t="s">
        <v>3394</v>
      </c>
      <c r="B643" s="8" t="s">
        <v>127</v>
      </c>
      <c r="C643" s="8" t="s">
        <v>181</v>
      </c>
      <c r="D643" s="2" t="s">
        <v>3395</v>
      </c>
      <c r="E643" s="4">
        <v>0.440149140834459</v>
      </c>
      <c r="F643" s="28" t="b">
        <v>0</v>
      </c>
      <c r="G643" s="29">
        <f t="shared" si="29"/>
        <v>0.10300597619969108</v>
      </c>
      <c r="H643" s="5" t="b">
        <f t="shared" ref="H643:H706" si="30">IF(G643&gt;threshold,TRUE,FALSE)</f>
        <v>0</v>
      </c>
      <c r="I643" s="8">
        <v>55</v>
      </c>
      <c r="J643">
        <v>1</v>
      </c>
      <c r="K643">
        <v>40</v>
      </c>
      <c r="L643">
        <v>1636</v>
      </c>
      <c r="M643">
        <v>7</v>
      </c>
      <c r="N643">
        <v>5</v>
      </c>
      <c r="O643">
        <v>3.4079037505631602</v>
      </c>
      <c r="P643">
        <v>2</v>
      </c>
      <c r="Q643">
        <v>4</v>
      </c>
      <c r="R643">
        <v>2</v>
      </c>
      <c r="S643" s="10">
        <v>80.5</v>
      </c>
      <c r="T643" s="8">
        <v>0.165331187837294</v>
      </c>
      <c r="U643">
        <v>7.5957643648752104E-3</v>
      </c>
      <c r="V643">
        <v>1.6819234379589401</v>
      </c>
      <c r="W643">
        <v>0.160518156388224</v>
      </c>
      <c r="X643">
        <v>0.66340156943083595</v>
      </c>
      <c r="Y643">
        <v>1.38181348148064</v>
      </c>
      <c r="Z643">
        <v>-1.6195764277682001</v>
      </c>
      <c r="AA643">
        <v>-0.70092886045385905</v>
      </c>
      <c r="AB643">
        <v>0.68128349962791002</v>
      </c>
      <c r="AC643">
        <v>-0.68484317603607703</v>
      </c>
      <c r="AD643" s="10">
        <v>1.2520089258899401</v>
      </c>
      <c r="AE643" s="8">
        <v>0</v>
      </c>
      <c r="AF643">
        <v>0</v>
      </c>
      <c r="AG643">
        <v>0</v>
      </c>
      <c r="AH643">
        <v>0</v>
      </c>
      <c r="AI643">
        <v>1</v>
      </c>
      <c r="AJ643">
        <v>0</v>
      </c>
      <c r="AK643">
        <v>0</v>
      </c>
      <c r="AL643">
        <v>0</v>
      </c>
      <c r="AM643">
        <v>0</v>
      </c>
      <c r="AN643">
        <v>0</v>
      </c>
      <c r="AO643">
        <v>0</v>
      </c>
      <c r="AP643">
        <v>0</v>
      </c>
      <c r="AQ643">
        <v>0</v>
      </c>
      <c r="AR643">
        <v>0</v>
      </c>
      <c r="AS643">
        <v>0</v>
      </c>
      <c r="AT643">
        <v>0</v>
      </c>
      <c r="AU643">
        <v>0</v>
      </c>
      <c r="AV643">
        <v>0</v>
      </c>
      <c r="AW643">
        <v>0</v>
      </c>
      <c r="AX643">
        <v>0</v>
      </c>
      <c r="AY643">
        <v>1</v>
      </c>
      <c r="AZ643">
        <v>0</v>
      </c>
      <c r="BA643">
        <v>0</v>
      </c>
      <c r="BB643">
        <v>1</v>
      </c>
      <c r="BC643">
        <v>1</v>
      </c>
      <c r="BD643">
        <v>0</v>
      </c>
      <c r="BE643">
        <v>0</v>
      </c>
      <c r="BF643">
        <v>1</v>
      </c>
      <c r="BG643">
        <v>1</v>
      </c>
      <c r="BH643">
        <v>0</v>
      </c>
      <c r="BI643">
        <v>0</v>
      </c>
      <c r="BJ643">
        <v>0</v>
      </c>
      <c r="BK643">
        <v>0</v>
      </c>
      <c r="BL643">
        <v>0</v>
      </c>
      <c r="BM643">
        <v>1</v>
      </c>
      <c r="BN643">
        <v>0</v>
      </c>
      <c r="BO643">
        <v>0</v>
      </c>
      <c r="BP643">
        <v>0</v>
      </c>
      <c r="BQ643">
        <v>0</v>
      </c>
      <c r="BR643">
        <v>1</v>
      </c>
      <c r="BS643">
        <v>0</v>
      </c>
      <c r="BT643" s="10">
        <v>0</v>
      </c>
      <c r="BU643">
        <v>-4.2648743800000002</v>
      </c>
      <c r="BV643">
        <v>0.17994256</v>
      </c>
      <c r="BW643">
        <v>2.5512239999999999E-2</v>
      </c>
      <c r="BX643">
        <v>1.7140852600000001</v>
      </c>
      <c r="BY643">
        <v>1.2451467300000001</v>
      </c>
      <c r="BZ643">
        <v>4.38303536</v>
      </c>
      <c r="CA643">
        <v>1.0542348399999999</v>
      </c>
      <c r="CB643">
        <v>2.36271349</v>
      </c>
      <c r="CC643">
        <v>0</v>
      </c>
      <c r="CD643">
        <v>1.26633956</v>
      </c>
      <c r="CE643">
        <v>1.2966537600000001</v>
      </c>
      <c r="CF643">
        <v>-0.34830556000000001</v>
      </c>
      <c r="CG643">
        <v>0.60595251999999999</v>
      </c>
      <c r="CH643">
        <v>-0.27080598</v>
      </c>
      <c r="CI643">
        <v>0.69837139000000004</v>
      </c>
      <c r="CJ643">
        <v>2.3914729999999999E-2</v>
      </c>
      <c r="CK643">
        <v>-0.35324707</v>
      </c>
      <c r="CL643">
        <v>-4.8291489999999999E-2</v>
      </c>
      <c r="CM643">
        <v>0.58076517999999999</v>
      </c>
      <c r="CN643">
        <v>0.72541518999999999</v>
      </c>
      <c r="CO643">
        <v>-0.20022939000000001</v>
      </c>
      <c r="CP643">
        <v>-0.43475793000000001</v>
      </c>
      <c r="CQ643">
        <v>0.34422587999999998</v>
      </c>
      <c r="CR643">
        <v>-0.48495226000000002</v>
      </c>
      <c r="CS643">
        <v>0.18250256000000001</v>
      </c>
      <c r="CT643">
        <v>-0.16623276000000001</v>
      </c>
      <c r="CU643">
        <v>-9.4743999999999995E-2</v>
      </c>
      <c r="CV643">
        <v>-1.1689752</v>
      </c>
      <c r="CW643">
        <v>-0.52188942000000005</v>
      </c>
      <c r="CX643">
        <v>0.65815442999999996</v>
      </c>
      <c r="CY643">
        <v>9.3649330000000003E-2</v>
      </c>
      <c r="CZ643">
        <v>-0.16819777</v>
      </c>
      <c r="DA643">
        <v>-0.25450494000000001</v>
      </c>
      <c r="DB643">
        <v>0.25513289</v>
      </c>
      <c r="DC643">
        <v>2.5920289999999999E-2</v>
      </c>
      <c r="DD643">
        <v>-2.5292350000000002E-2</v>
      </c>
      <c r="DE643">
        <v>0.26950531</v>
      </c>
      <c r="DF643">
        <v>-0.26887736000000001</v>
      </c>
      <c r="DG643">
        <v>0.1029841</v>
      </c>
      <c r="DH643">
        <v>-0.10235616</v>
      </c>
      <c r="DI643">
        <v>-0.19042195000000001</v>
      </c>
      <c r="DJ643">
        <v>7.7531719999999998E-2</v>
      </c>
      <c r="DK643">
        <v>-0.19522661999999999</v>
      </c>
      <c r="DL643">
        <v>-0.13095082</v>
      </c>
      <c r="DM643">
        <v>-6.0513240000000003E-2</v>
      </c>
      <c r="DN643">
        <v>0.50020885000000004</v>
      </c>
      <c r="DO643">
        <v>0.35778246000000002</v>
      </c>
      <c r="DP643">
        <v>-0.64273818000000005</v>
      </c>
      <c r="DQ643">
        <v>0.94671483000000001</v>
      </c>
      <c r="DR643">
        <v>-0.66113116000000005</v>
      </c>
      <c r="DS643">
        <v>7.7932630000000003E-2</v>
      </c>
      <c r="DT643">
        <v>-0.79014932000000004</v>
      </c>
      <c r="DU643">
        <v>1.3610861400000001</v>
      </c>
      <c r="DV643" s="10">
        <v>-0.64824150000000003</v>
      </c>
      <c r="DW643" s="8" t="s">
        <v>3396</v>
      </c>
      <c r="DX643" t="s">
        <v>3397</v>
      </c>
      <c r="DY643" s="10" t="s">
        <v>178</v>
      </c>
      <c r="DZ643" s="20">
        <v>35508</v>
      </c>
      <c r="EA643" s="21">
        <v>38353</v>
      </c>
      <c r="EB643" t="s">
        <v>3398</v>
      </c>
      <c r="EC643" s="22">
        <v>44616</v>
      </c>
      <c r="ED643" t="b">
        <f t="shared" si="28"/>
        <v>1</v>
      </c>
    </row>
    <row r="644" spans="1:134" x14ac:dyDescent="0.2">
      <c r="A644" s="8" t="s">
        <v>3399</v>
      </c>
      <c r="B644" s="8" t="s">
        <v>168</v>
      </c>
      <c r="C644" s="8" t="s">
        <v>188</v>
      </c>
      <c r="D644" s="2" t="s">
        <v>3400</v>
      </c>
      <c r="E644" s="4">
        <v>0.75061613196756505</v>
      </c>
      <c r="F644" s="28" t="b">
        <v>1</v>
      </c>
      <c r="G644" s="29">
        <f t="shared" si="29"/>
        <v>0.38252372901969056</v>
      </c>
      <c r="H644" s="5" t="b">
        <f t="shared" si="30"/>
        <v>0</v>
      </c>
      <c r="I644" s="8">
        <v>59</v>
      </c>
      <c r="J644">
        <v>1</v>
      </c>
      <c r="K644">
        <v>40</v>
      </c>
      <c r="L644">
        <v>1678</v>
      </c>
      <c r="M644">
        <v>3</v>
      </c>
      <c r="N644">
        <v>5</v>
      </c>
      <c r="O644">
        <v>81.974732650449297</v>
      </c>
      <c r="P644">
        <v>2</v>
      </c>
      <c r="Q644">
        <v>1</v>
      </c>
      <c r="R644">
        <v>5</v>
      </c>
      <c r="S644" s="10">
        <v>73</v>
      </c>
      <c r="T644" s="8">
        <v>0.54108388746750802</v>
      </c>
      <c r="U644">
        <v>7.5957643648752104E-3</v>
      </c>
      <c r="V644">
        <v>1.6819234379589401</v>
      </c>
      <c r="W644">
        <v>0.20947972048499799</v>
      </c>
      <c r="X644">
        <v>-0.60931127360194304</v>
      </c>
      <c r="Y644">
        <v>1.38181348148064</v>
      </c>
      <c r="Z644">
        <v>1.08396279385423</v>
      </c>
      <c r="AA644">
        <v>-0.70092886045385905</v>
      </c>
      <c r="AB644">
        <v>-1.4988236991813999</v>
      </c>
      <c r="AC644">
        <v>1.42236659638262</v>
      </c>
      <c r="AD644" s="10">
        <v>-0.36627059917245802</v>
      </c>
      <c r="AE644" s="8">
        <v>0</v>
      </c>
      <c r="AF644">
        <v>0</v>
      </c>
      <c r="AG644">
        <v>0</v>
      </c>
      <c r="AH644">
        <v>0</v>
      </c>
      <c r="AI644">
        <v>0</v>
      </c>
      <c r="AJ644">
        <v>0</v>
      </c>
      <c r="AK644">
        <v>0</v>
      </c>
      <c r="AL644">
        <v>0</v>
      </c>
      <c r="AM644">
        <v>0</v>
      </c>
      <c r="AN644">
        <v>0</v>
      </c>
      <c r="AO644">
        <v>0</v>
      </c>
      <c r="AP644">
        <v>0</v>
      </c>
      <c r="AQ644">
        <v>0</v>
      </c>
      <c r="AR644">
        <v>0</v>
      </c>
      <c r="AS644">
        <v>0</v>
      </c>
      <c r="AT644">
        <v>0</v>
      </c>
      <c r="AU644">
        <v>1</v>
      </c>
      <c r="AV644">
        <v>0</v>
      </c>
      <c r="AW644">
        <v>0</v>
      </c>
      <c r="AX644">
        <v>0</v>
      </c>
      <c r="AY644">
        <v>1</v>
      </c>
      <c r="AZ644">
        <v>0</v>
      </c>
      <c r="BA644">
        <v>1</v>
      </c>
      <c r="BB644">
        <v>0</v>
      </c>
      <c r="BC644">
        <v>0</v>
      </c>
      <c r="BD644">
        <v>1</v>
      </c>
      <c r="BE644">
        <v>0</v>
      </c>
      <c r="BF644">
        <v>1</v>
      </c>
      <c r="BG644">
        <v>1</v>
      </c>
      <c r="BH644">
        <v>0</v>
      </c>
      <c r="BI644">
        <v>0</v>
      </c>
      <c r="BJ644">
        <v>0</v>
      </c>
      <c r="BK644">
        <v>0</v>
      </c>
      <c r="BL644">
        <v>0</v>
      </c>
      <c r="BM644">
        <v>1</v>
      </c>
      <c r="BN644">
        <v>0</v>
      </c>
      <c r="BO644">
        <v>0</v>
      </c>
      <c r="BP644">
        <v>0</v>
      </c>
      <c r="BQ644">
        <v>1</v>
      </c>
      <c r="BR644">
        <v>0</v>
      </c>
      <c r="BS644">
        <v>0</v>
      </c>
      <c r="BT644" s="10">
        <v>0</v>
      </c>
      <c r="BU644">
        <v>-4.2648743800000002</v>
      </c>
      <c r="BV644">
        <v>0.17994256</v>
      </c>
      <c r="BW644">
        <v>2.5512239999999999E-2</v>
      </c>
      <c r="BX644">
        <v>1.7140852600000001</v>
      </c>
      <c r="BY644">
        <v>1.2451467300000001</v>
      </c>
      <c r="BZ644">
        <v>4.38303536</v>
      </c>
      <c r="CA644">
        <v>1.0542348399999999</v>
      </c>
      <c r="CB644">
        <v>2.36271349</v>
      </c>
      <c r="CC644">
        <v>0</v>
      </c>
      <c r="CD644">
        <v>1.26633956</v>
      </c>
      <c r="CE644">
        <v>1.2966537600000001</v>
      </c>
      <c r="CF644">
        <v>-0.34830556000000001</v>
      </c>
      <c r="CG644">
        <v>0.60595251999999999</v>
      </c>
      <c r="CH644">
        <v>-0.27080598</v>
      </c>
      <c r="CI644">
        <v>0.69837139000000004</v>
      </c>
      <c r="CJ644">
        <v>2.3914729999999999E-2</v>
      </c>
      <c r="CK644">
        <v>-0.35324707</v>
      </c>
      <c r="CL644">
        <v>-4.8291489999999999E-2</v>
      </c>
      <c r="CM644">
        <v>0.58076517999999999</v>
      </c>
      <c r="CN644">
        <v>0.72541518999999999</v>
      </c>
      <c r="CO644">
        <v>-0.20022939000000001</v>
      </c>
      <c r="CP644">
        <v>-0.43475793000000001</v>
      </c>
      <c r="CQ644">
        <v>0.34422587999999998</v>
      </c>
      <c r="CR644">
        <v>-0.48495226000000002</v>
      </c>
      <c r="CS644">
        <v>0.18250256000000001</v>
      </c>
      <c r="CT644">
        <v>-0.16623276000000001</v>
      </c>
      <c r="CU644">
        <v>-9.4743999999999995E-2</v>
      </c>
      <c r="CV644">
        <v>-1.1689752</v>
      </c>
      <c r="CW644">
        <v>-0.52188942000000005</v>
      </c>
      <c r="CX644">
        <v>0.65815442999999996</v>
      </c>
      <c r="CY644">
        <v>9.3649330000000003E-2</v>
      </c>
      <c r="CZ644">
        <v>-0.16819777</v>
      </c>
      <c r="DA644">
        <v>-0.25450494000000001</v>
      </c>
      <c r="DB644">
        <v>0.25513289</v>
      </c>
      <c r="DC644">
        <v>2.5920289999999999E-2</v>
      </c>
      <c r="DD644">
        <v>-2.5292350000000002E-2</v>
      </c>
      <c r="DE644">
        <v>0.26950531</v>
      </c>
      <c r="DF644">
        <v>-0.26887736000000001</v>
      </c>
      <c r="DG644">
        <v>0.1029841</v>
      </c>
      <c r="DH644">
        <v>-0.10235616</v>
      </c>
      <c r="DI644">
        <v>-0.19042195000000001</v>
      </c>
      <c r="DJ644">
        <v>7.7531719999999998E-2</v>
      </c>
      <c r="DK644">
        <v>-0.19522661999999999</v>
      </c>
      <c r="DL644">
        <v>-0.13095082</v>
      </c>
      <c r="DM644">
        <v>-6.0513240000000003E-2</v>
      </c>
      <c r="DN644">
        <v>0.50020885000000004</v>
      </c>
      <c r="DO644">
        <v>0.35778246000000002</v>
      </c>
      <c r="DP644">
        <v>-0.64273818000000005</v>
      </c>
      <c r="DQ644">
        <v>0.94671483000000001</v>
      </c>
      <c r="DR644">
        <v>-0.66113116000000005</v>
      </c>
      <c r="DS644">
        <v>7.7932630000000003E-2</v>
      </c>
      <c r="DT644">
        <v>-0.79014932000000004</v>
      </c>
      <c r="DU644">
        <v>1.3610861400000001</v>
      </c>
      <c r="DV644" s="10">
        <v>-0.64824150000000003</v>
      </c>
      <c r="DW644" s="8" t="s">
        <v>3401</v>
      </c>
      <c r="DX644" t="s">
        <v>3402</v>
      </c>
      <c r="DY644" s="10" t="s">
        <v>515</v>
      </c>
      <c r="DZ644" s="20">
        <v>36124</v>
      </c>
      <c r="EA644" s="21">
        <v>39055</v>
      </c>
      <c r="EB644" t="s">
        <v>3403</v>
      </c>
      <c r="EC644" s="22">
        <v>43826</v>
      </c>
      <c r="ED644" t="b">
        <f t="shared" ref="ED644:ED707" si="31">F644=H644</f>
        <v>0</v>
      </c>
    </row>
    <row r="645" spans="1:134" x14ac:dyDescent="0.2">
      <c r="A645" s="8" t="s">
        <v>3404</v>
      </c>
      <c r="B645" s="8" t="s">
        <v>127</v>
      </c>
      <c r="C645" s="8" t="s">
        <v>188</v>
      </c>
      <c r="D645" s="2" t="s">
        <v>3405</v>
      </c>
      <c r="E645" s="4">
        <v>0.60926339716312905</v>
      </c>
      <c r="F645" s="28" t="b">
        <v>1</v>
      </c>
      <c r="G645" s="29">
        <f t="shared" si="29"/>
        <v>1.5033967304971941E-3</v>
      </c>
      <c r="H645" s="5" t="b">
        <f t="shared" si="30"/>
        <v>0</v>
      </c>
      <c r="I645" s="8">
        <v>58</v>
      </c>
      <c r="J645">
        <v>0</v>
      </c>
      <c r="K645">
        <v>28</v>
      </c>
      <c r="L645">
        <v>1128</v>
      </c>
      <c r="M645">
        <v>2</v>
      </c>
      <c r="N645">
        <v>3</v>
      </c>
      <c r="O645">
        <v>81.298365248231207</v>
      </c>
      <c r="P645">
        <v>1</v>
      </c>
      <c r="Q645">
        <v>4</v>
      </c>
      <c r="R645">
        <v>2</v>
      </c>
      <c r="S645" s="10">
        <v>71.7</v>
      </c>
      <c r="T645" s="8">
        <v>0.447145712559954</v>
      </c>
      <c r="U645">
        <v>-1.00517281761849</v>
      </c>
      <c r="V645">
        <v>0.13146588040124599</v>
      </c>
      <c r="W645">
        <v>-0.43168361887752899</v>
      </c>
      <c r="X645">
        <v>-0.92748948436013701</v>
      </c>
      <c r="Y645">
        <v>-1.13192030619081E-2</v>
      </c>
      <c r="Z645">
        <v>1.0606885211652699</v>
      </c>
      <c r="AA645">
        <v>-1.4107302381286499</v>
      </c>
      <c r="AB645">
        <v>0.68128349962791002</v>
      </c>
      <c r="AC645">
        <v>-0.68484317603607703</v>
      </c>
      <c r="AD645" s="10">
        <v>-0.64677238351660704</v>
      </c>
      <c r="AE645" s="8">
        <v>0</v>
      </c>
      <c r="AF645">
        <v>0</v>
      </c>
      <c r="AG645">
        <v>1</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1</v>
      </c>
      <c r="BA645">
        <v>1</v>
      </c>
      <c r="BB645">
        <v>0</v>
      </c>
      <c r="BC645">
        <v>0</v>
      </c>
      <c r="BD645">
        <v>1</v>
      </c>
      <c r="BE645">
        <v>0</v>
      </c>
      <c r="BF645">
        <v>1</v>
      </c>
      <c r="BG645">
        <v>0</v>
      </c>
      <c r="BH645">
        <v>1</v>
      </c>
      <c r="BI645">
        <v>0</v>
      </c>
      <c r="BJ645">
        <v>0</v>
      </c>
      <c r="BK645">
        <v>0</v>
      </c>
      <c r="BL645">
        <v>0</v>
      </c>
      <c r="BM645">
        <v>0</v>
      </c>
      <c r="BN645">
        <v>1</v>
      </c>
      <c r="BO645">
        <v>0</v>
      </c>
      <c r="BP645">
        <v>0</v>
      </c>
      <c r="BQ645">
        <v>0</v>
      </c>
      <c r="BR645">
        <v>0</v>
      </c>
      <c r="BS645">
        <v>0</v>
      </c>
      <c r="BT645" s="10">
        <v>1</v>
      </c>
      <c r="BU645">
        <v>-4.2648743800000002</v>
      </c>
      <c r="BV645">
        <v>0.17994256</v>
      </c>
      <c r="BW645">
        <v>2.5512239999999999E-2</v>
      </c>
      <c r="BX645">
        <v>1.7140852600000001</v>
      </c>
      <c r="BY645">
        <v>1.2451467300000001</v>
      </c>
      <c r="BZ645">
        <v>4.38303536</v>
      </c>
      <c r="CA645">
        <v>1.0542348399999999</v>
      </c>
      <c r="CB645">
        <v>2.36271349</v>
      </c>
      <c r="CC645">
        <v>0</v>
      </c>
      <c r="CD645">
        <v>1.26633956</v>
      </c>
      <c r="CE645">
        <v>1.2966537600000001</v>
      </c>
      <c r="CF645">
        <v>-0.34830556000000001</v>
      </c>
      <c r="CG645">
        <v>0.60595251999999999</v>
      </c>
      <c r="CH645">
        <v>-0.27080598</v>
      </c>
      <c r="CI645">
        <v>0.69837139000000004</v>
      </c>
      <c r="CJ645">
        <v>2.3914729999999999E-2</v>
      </c>
      <c r="CK645">
        <v>-0.35324707</v>
      </c>
      <c r="CL645">
        <v>-4.8291489999999999E-2</v>
      </c>
      <c r="CM645">
        <v>0.58076517999999999</v>
      </c>
      <c r="CN645">
        <v>0.72541518999999999</v>
      </c>
      <c r="CO645">
        <v>-0.20022939000000001</v>
      </c>
      <c r="CP645">
        <v>-0.43475793000000001</v>
      </c>
      <c r="CQ645">
        <v>0.34422587999999998</v>
      </c>
      <c r="CR645">
        <v>-0.48495226000000002</v>
      </c>
      <c r="CS645">
        <v>0.18250256000000001</v>
      </c>
      <c r="CT645">
        <v>-0.16623276000000001</v>
      </c>
      <c r="CU645">
        <v>-9.4743999999999995E-2</v>
      </c>
      <c r="CV645">
        <v>-1.1689752</v>
      </c>
      <c r="CW645">
        <v>-0.52188942000000005</v>
      </c>
      <c r="CX645">
        <v>0.65815442999999996</v>
      </c>
      <c r="CY645">
        <v>9.3649330000000003E-2</v>
      </c>
      <c r="CZ645">
        <v>-0.16819777</v>
      </c>
      <c r="DA645">
        <v>-0.25450494000000001</v>
      </c>
      <c r="DB645">
        <v>0.25513289</v>
      </c>
      <c r="DC645">
        <v>2.5920289999999999E-2</v>
      </c>
      <c r="DD645">
        <v>-2.5292350000000002E-2</v>
      </c>
      <c r="DE645">
        <v>0.26950531</v>
      </c>
      <c r="DF645">
        <v>-0.26887736000000001</v>
      </c>
      <c r="DG645">
        <v>0.1029841</v>
      </c>
      <c r="DH645">
        <v>-0.10235616</v>
      </c>
      <c r="DI645">
        <v>-0.19042195000000001</v>
      </c>
      <c r="DJ645">
        <v>7.7531719999999998E-2</v>
      </c>
      <c r="DK645">
        <v>-0.19522661999999999</v>
      </c>
      <c r="DL645">
        <v>-0.13095082</v>
      </c>
      <c r="DM645">
        <v>-6.0513240000000003E-2</v>
      </c>
      <c r="DN645">
        <v>0.50020885000000004</v>
      </c>
      <c r="DO645">
        <v>0.35778246000000002</v>
      </c>
      <c r="DP645">
        <v>-0.64273818000000005</v>
      </c>
      <c r="DQ645">
        <v>0.94671483000000001</v>
      </c>
      <c r="DR645">
        <v>-0.66113116000000005</v>
      </c>
      <c r="DS645">
        <v>7.7932630000000003E-2</v>
      </c>
      <c r="DT645">
        <v>-0.79014932000000004</v>
      </c>
      <c r="DU645">
        <v>1.3610861400000001</v>
      </c>
      <c r="DV645" s="10">
        <v>-0.64824150000000003</v>
      </c>
      <c r="DW645" s="8" t="s">
        <v>3406</v>
      </c>
      <c r="DX645" t="s">
        <v>3407</v>
      </c>
      <c r="DY645" s="10" t="s">
        <v>408</v>
      </c>
      <c r="DZ645" s="20">
        <v>34760</v>
      </c>
      <c r="EA645" s="21">
        <v>38556</v>
      </c>
      <c r="EB645" t="s">
        <v>3408</v>
      </c>
      <c r="EC645" s="22">
        <v>45246</v>
      </c>
      <c r="ED645" t="b">
        <f t="shared" si="31"/>
        <v>0</v>
      </c>
    </row>
    <row r="646" spans="1:134" x14ac:dyDescent="0.2">
      <c r="A646" s="8" t="s">
        <v>3409</v>
      </c>
      <c r="B646" s="8" t="s">
        <v>119</v>
      </c>
      <c r="C646" s="8" t="s">
        <v>188</v>
      </c>
      <c r="D646" s="2" t="s">
        <v>3410</v>
      </c>
      <c r="E646" s="4">
        <v>0.62604259187977196</v>
      </c>
      <c r="F646" s="28" t="b">
        <v>1</v>
      </c>
      <c r="G646" s="29">
        <f t="shared" ref="G646:G709" si="32">1/(1+EXP(-(SUMPRODUCT(T646:BT646,BV646:DV646)+BU646)))</f>
        <v>3.8030401595597291E-4</v>
      </c>
      <c r="H646" s="5" t="b">
        <f t="shared" si="30"/>
        <v>0</v>
      </c>
      <c r="I646" s="8">
        <v>35</v>
      </c>
      <c r="J646">
        <v>1</v>
      </c>
      <c r="K646">
        <v>28</v>
      </c>
      <c r="L646">
        <v>307</v>
      </c>
      <c r="M646">
        <v>2</v>
      </c>
      <c r="N646">
        <v>3</v>
      </c>
      <c r="O646">
        <v>28.329629273219599</v>
      </c>
      <c r="P646">
        <v>5</v>
      </c>
      <c r="Q646">
        <v>5</v>
      </c>
      <c r="R646">
        <v>5</v>
      </c>
      <c r="S646" s="10">
        <v>81</v>
      </c>
      <c r="T646" s="8">
        <v>-1.7134323103137701</v>
      </c>
      <c r="U646">
        <v>7.5957643648752104E-3</v>
      </c>
      <c r="V646">
        <v>0.13146588040124599</v>
      </c>
      <c r="W646">
        <v>-1.38876562181686</v>
      </c>
      <c r="X646">
        <v>-0.92748948436013701</v>
      </c>
      <c r="Y646">
        <v>-1.13192030619081E-2</v>
      </c>
      <c r="Z646">
        <v>-0.76200252075885</v>
      </c>
      <c r="AA646">
        <v>1.4284752725705201</v>
      </c>
      <c r="AB646">
        <v>1.4079858992310099</v>
      </c>
      <c r="AC646">
        <v>1.42236659638262</v>
      </c>
      <c r="AD646" s="10">
        <v>1.3598942275607699</v>
      </c>
      <c r="AE646" s="8">
        <v>0</v>
      </c>
      <c r="AF646">
        <v>0</v>
      </c>
      <c r="AG646">
        <v>0</v>
      </c>
      <c r="AH646">
        <v>1</v>
      </c>
      <c r="AI646">
        <v>0</v>
      </c>
      <c r="AJ646">
        <v>0</v>
      </c>
      <c r="AK646">
        <v>0</v>
      </c>
      <c r="AL646">
        <v>0</v>
      </c>
      <c r="AM646">
        <v>0</v>
      </c>
      <c r="AN646">
        <v>0</v>
      </c>
      <c r="AO646">
        <v>0</v>
      </c>
      <c r="AP646">
        <v>0</v>
      </c>
      <c r="AQ646">
        <v>0</v>
      </c>
      <c r="AR646">
        <v>0</v>
      </c>
      <c r="AS646">
        <v>0</v>
      </c>
      <c r="AT646">
        <v>0</v>
      </c>
      <c r="AU646">
        <v>0</v>
      </c>
      <c r="AV646">
        <v>0</v>
      </c>
      <c r="AW646">
        <v>0</v>
      </c>
      <c r="AX646">
        <v>0</v>
      </c>
      <c r="AY646">
        <v>1</v>
      </c>
      <c r="AZ646">
        <v>0</v>
      </c>
      <c r="BA646">
        <v>1</v>
      </c>
      <c r="BB646">
        <v>0</v>
      </c>
      <c r="BC646">
        <v>1</v>
      </c>
      <c r="BD646">
        <v>0</v>
      </c>
      <c r="BE646">
        <v>0</v>
      </c>
      <c r="BF646">
        <v>1</v>
      </c>
      <c r="BG646">
        <v>0</v>
      </c>
      <c r="BH646">
        <v>0</v>
      </c>
      <c r="BI646">
        <v>0</v>
      </c>
      <c r="BJ646">
        <v>0</v>
      </c>
      <c r="BK646">
        <v>1</v>
      </c>
      <c r="BL646">
        <v>0</v>
      </c>
      <c r="BM646">
        <v>0</v>
      </c>
      <c r="BN646">
        <v>0</v>
      </c>
      <c r="BO646">
        <v>1</v>
      </c>
      <c r="BP646">
        <v>0</v>
      </c>
      <c r="BQ646">
        <v>1</v>
      </c>
      <c r="BR646">
        <v>0</v>
      </c>
      <c r="BS646">
        <v>0</v>
      </c>
      <c r="BT646" s="10">
        <v>0</v>
      </c>
      <c r="BU646">
        <v>-4.2648743800000002</v>
      </c>
      <c r="BV646">
        <v>0.17994256</v>
      </c>
      <c r="BW646">
        <v>2.5512239999999999E-2</v>
      </c>
      <c r="BX646">
        <v>1.7140852600000001</v>
      </c>
      <c r="BY646">
        <v>1.2451467300000001</v>
      </c>
      <c r="BZ646">
        <v>4.38303536</v>
      </c>
      <c r="CA646">
        <v>1.0542348399999999</v>
      </c>
      <c r="CB646">
        <v>2.36271349</v>
      </c>
      <c r="CC646">
        <v>0</v>
      </c>
      <c r="CD646">
        <v>1.26633956</v>
      </c>
      <c r="CE646">
        <v>1.2966537600000001</v>
      </c>
      <c r="CF646">
        <v>-0.34830556000000001</v>
      </c>
      <c r="CG646">
        <v>0.60595251999999999</v>
      </c>
      <c r="CH646">
        <v>-0.27080598</v>
      </c>
      <c r="CI646">
        <v>0.69837139000000004</v>
      </c>
      <c r="CJ646">
        <v>2.3914729999999999E-2</v>
      </c>
      <c r="CK646">
        <v>-0.35324707</v>
      </c>
      <c r="CL646">
        <v>-4.8291489999999999E-2</v>
      </c>
      <c r="CM646">
        <v>0.58076517999999999</v>
      </c>
      <c r="CN646">
        <v>0.72541518999999999</v>
      </c>
      <c r="CO646">
        <v>-0.20022939000000001</v>
      </c>
      <c r="CP646">
        <v>-0.43475793000000001</v>
      </c>
      <c r="CQ646">
        <v>0.34422587999999998</v>
      </c>
      <c r="CR646">
        <v>-0.48495226000000002</v>
      </c>
      <c r="CS646">
        <v>0.18250256000000001</v>
      </c>
      <c r="CT646">
        <v>-0.16623276000000001</v>
      </c>
      <c r="CU646">
        <v>-9.4743999999999995E-2</v>
      </c>
      <c r="CV646">
        <v>-1.1689752</v>
      </c>
      <c r="CW646">
        <v>-0.52188942000000005</v>
      </c>
      <c r="CX646">
        <v>0.65815442999999996</v>
      </c>
      <c r="CY646">
        <v>9.3649330000000003E-2</v>
      </c>
      <c r="CZ646">
        <v>-0.16819777</v>
      </c>
      <c r="DA646">
        <v>-0.25450494000000001</v>
      </c>
      <c r="DB646">
        <v>0.25513289</v>
      </c>
      <c r="DC646">
        <v>2.5920289999999999E-2</v>
      </c>
      <c r="DD646">
        <v>-2.5292350000000002E-2</v>
      </c>
      <c r="DE646">
        <v>0.26950531</v>
      </c>
      <c r="DF646">
        <v>-0.26887736000000001</v>
      </c>
      <c r="DG646">
        <v>0.1029841</v>
      </c>
      <c r="DH646">
        <v>-0.10235616</v>
      </c>
      <c r="DI646">
        <v>-0.19042195000000001</v>
      </c>
      <c r="DJ646">
        <v>7.7531719999999998E-2</v>
      </c>
      <c r="DK646">
        <v>-0.19522661999999999</v>
      </c>
      <c r="DL646">
        <v>-0.13095082</v>
      </c>
      <c r="DM646">
        <v>-6.0513240000000003E-2</v>
      </c>
      <c r="DN646">
        <v>0.50020885000000004</v>
      </c>
      <c r="DO646">
        <v>0.35778246000000002</v>
      </c>
      <c r="DP646">
        <v>-0.64273818000000005</v>
      </c>
      <c r="DQ646">
        <v>0.94671483000000001</v>
      </c>
      <c r="DR646">
        <v>-0.66113116000000005</v>
      </c>
      <c r="DS646">
        <v>7.7932630000000003E-2</v>
      </c>
      <c r="DT646">
        <v>-0.79014932000000004</v>
      </c>
      <c r="DU646">
        <v>1.3610861400000001</v>
      </c>
      <c r="DV646" s="10">
        <v>-0.64824150000000003</v>
      </c>
      <c r="DW646" s="8" t="s">
        <v>3411</v>
      </c>
      <c r="DX646" t="s">
        <v>3412</v>
      </c>
      <c r="DY646" s="10" t="s">
        <v>963</v>
      </c>
      <c r="DZ646" s="20">
        <v>36367</v>
      </c>
      <c r="EA646" s="21">
        <v>39089</v>
      </c>
      <c r="EB646" t="s">
        <v>3413</v>
      </c>
      <c r="EC646" s="22">
        <v>44514</v>
      </c>
      <c r="ED646" t="b">
        <f t="shared" si="31"/>
        <v>0</v>
      </c>
    </row>
    <row r="647" spans="1:134" x14ac:dyDescent="0.2">
      <c r="A647" s="8" t="s">
        <v>3414</v>
      </c>
      <c r="B647" s="8" t="s">
        <v>168</v>
      </c>
      <c r="C647" s="8" t="s">
        <v>188</v>
      </c>
      <c r="D647" s="2" t="s">
        <v>3415</v>
      </c>
      <c r="E647" s="4">
        <v>0.31268193418490497</v>
      </c>
      <c r="F647" s="28" t="b">
        <v>0</v>
      </c>
      <c r="G647" s="29">
        <f t="shared" si="32"/>
        <v>2.3696523988517653E-3</v>
      </c>
      <c r="H647" s="5" t="b">
        <f t="shared" si="30"/>
        <v>0</v>
      </c>
      <c r="I647" s="8">
        <v>35</v>
      </c>
      <c r="J647">
        <v>0</v>
      </c>
      <c r="K647">
        <v>31</v>
      </c>
      <c r="L647">
        <v>2065</v>
      </c>
      <c r="M647">
        <v>8</v>
      </c>
      <c r="N647">
        <v>2</v>
      </c>
      <c r="O647">
        <v>2.1743004257861198</v>
      </c>
      <c r="P647">
        <v>4</v>
      </c>
      <c r="Q647">
        <v>1</v>
      </c>
      <c r="R647">
        <v>1</v>
      </c>
      <c r="S647" s="10">
        <v>81.2</v>
      </c>
      <c r="T647" s="8">
        <v>-1.7134323103137701</v>
      </c>
      <c r="U647">
        <v>-1.00517281761849</v>
      </c>
      <c r="V647">
        <v>0.51908026979067101</v>
      </c>
      <c r="W647">
        <v>0.66062556109099502</v>
      </c>
      <c r="X647">
        <v>0.98157978018903103</v>
      </c>
      <c r="Y647">
        <v>-0.70788554533318204</v>
      </c>
      <c r="Z647">
        <v>-1.6620255760812701</v>
      </c>
      <c r="AA647">
        <v>0.71867389489572897</v>
      </c>
      <c r="AB647">
        <v>-1.4988236991813999</v>
      </c>
      <c r="AC647">
        <v>-1.38724643350897</v>
      </c>
      <c r="AD647" s="10">
        <v>1.4030483482291001</v>
      </c>
      <c r="AE647" s="8">
        <v>0</v>
      </c>
      <c r="AF647">
        <v>0</v>
      </c>
      <c r="AG647">
        <v>0</v>
      </c>
      <c r="AH647">
        <v>0</v>
      </c>
      <c r="AI647">
        <v>0</v>
      </c>
      <c r="AJ647">
        <v>0</v>
      </c>
      <c r="AK647">
        <v>0</v>
      </c>
      <c r="AL647">
        <v>0</v>
      </c>
      <c r="AM647">
        <v>0</v>
      </c>
      <c r="AN647">
        <v>0</v>
      </c>
      <c r="AO647">
        <v>0</v>
      </c>
      <c r="AP647">
        <v>0</v>
      </c>
      <c r="AQ647">
        <v>0</v>
      </c>
      <c r="AR647">
        <v>1</v>
      </c>
      <c r="AS647">
        <v>0</v>
      </c>
      <c r="AT647">
        <v>0</v>
      </c>
      <c r="AU647">
        <v>0</v>
      </c>
      <c r="AV647">
        <v>0</v>
      </c>
      <c r="AW647">
        <v>0</v>
      </c>
      <c r="AX647">
        <v>0</v>
      </c>
      <c r="AY647">
        <v>0</v>
      </c>
      <c r="AZ647">
        <v>1</v>
      </c>
      <c r="BA647">
        <v>0</v>
      </c>
      <c r="BB647">
        <v>1</v>
      </c>
      <c r="BC647">
        <v>1</v>
      </c>
      <c r="BD647">
        <v>0</v>
      </c>
      <c r="BE647">
        <v>1</v>
      </c>
      <c r="BF647">
        <v>0</v>
      </c>
      <c r="BG647">
        <v>0</v>
      </c>
      <c r="BH647">
        <v>0</v>
      </c>
      <c r="BI647">
        <v>0</v>
      </c>
      <c r="BJ647">
        <v>0</v>
      </c>
      <c r="BK647">
        <v>1</v>
      </c>
      <c r="BL647">
        <v>0</v>
      </c>
      <c r="BM647">
        <v>0</v>
      </c>
      <c r="BN647">
        <v>0</v>
      </c>
      <c r="BO647">
        <v>1</v>
      </c>
      <c r="BP647">
        <v>0</v>
      </c>
      <c r="BQ647">
        <v>1</v>
      </c>
      <c r="BR647">
        <v>0</v>
      </c>
      <c r="BS647">
        <v>0</v>
      </c>
      <c r="BT647" s="10">
        <v>0</v>
      </c>
      <c r="BU647">
        <v>-4.2648743800000002</v>
      </c>
      <c r="BV647">
        <v>0.17994256</v>
      </c>
      <c r="BW647">
        <v>2.5512239999999999E-2</v>
      </c>
      <c r="BX647">
        <v>1.7140852600000001</v>
      </c>
      <c r="BY647">
        <v>1.2451467300000001</v>
      </c>
      <c r="BZ647">
        <v>4.38303536</v>
      </c>
      <c r="CA647">
        <v>1.0542348399999999</v>
      </c>
      <c r="CB647">
        <v>2.36271349</v>
      </c>
      <c r="CC647">
        <v>0</v>
      </c>
      <c r="CD647">
        <v>1.26633956</v>
      </c>
      <c r="CE647">
        <v>1.2966537600000001</v>
      </c>
      <c r="CF647">
        <v>-0.34830556000000001</v>
      </c>
      <c r="CG647">
        <v>0.60595251999999999</v>
      </c>
      <c r="CH647">
        <v>-0.27080598</v>
      </c>
      <c r="CI647">
        <v>0.69837139000000004</v>
      </c>
      <c r="CJ647">
        <v>2.3914729999999999E-2</v>
      </c>
      <c r="CK647">
        <v>-0.35324707</v>
      </c>
      <c r="CL647">
        <v>-4.8291489999999999E-2</v>
      </c>
      <c r="CM647">
        <v>0.58076517999999999</v>
      </c>
      <c r="CN647">
        <v>0.72541518999999999</v>
      </c>
      <c r="CO647">
        <v>-0.20022939000000001</v>
      </c>
      <c r="CP647">
        <v>-0.43475793000000001</v>
      </c>
      <c r="CQ647">
        <v>0.34422587999999998</v>
      </c>
      <c r="CR647">
        <v>-0.48495226000000002</v>
      </c>
      <c r="CS647">
        <v>0.18250256000000001</v>
      </c>
      <c r="CT647">
        <v>-0.16623276000000001</v>
      </c>
      <c r="CU647">
        <v>-9.4743999999999995E-2</v>
      </c>
      <c r="CV647">
        <v>-1.1689752</v>
      </c>
      <c r="CW647">
        <v>-0.52188942000000005</v>
      </c>
      <c r="CX647">
        <v>0.65815442999999996</v>
      </c>
      <c r="CY647">
        <v>9.3649330000000003E-2</v>
      </c>
      <c r="CZ647">
        <v>-0.16819777</v>
      </c>
      <c r="DA647">
        <v>-0.25450494000000001</v>
      </c>
      <c r="DB647">
        <v>0.25513289</v>
      </c>
      <c r="DC647">
        <v>2.5920289999999999E-2</v>
      </c>
      <c r="DD647">
        <v>-2.5292350000000002E-2</v>
      </c>
      <c r="DE647">
        <v>0.26950531</v>
      </c>
      <c r="DF647">
        <v>-0.26887736000000001</v>
      </c>
      <c r="DG647">
        <v>0.1029841</v>
      </c>
      <c r="DH647">
        <v>-0.10235616</v>
      </c>
      <c r="DI647">
        <v>-0.19042195000000001</v>
      </c>
      <c r="DJ647">
        <v>7.7531719999999998E-2</v>
      </c>
      <c r="DK647">
        <v>-0.19522661999999999</v>
      </c>
      <c r="DL647">
        <v>-0.13095082</v>
      </c>
      <c r="DM647">
        <v>-6.0513240000000003E-2</v>
      </c>
      <c r="DN647">
        <v>0.50020885000000004</v>
      </c>
      <c r="DO647">
        <v>0.35778246000000002</v>
      </c>
      <c r="DP647">
        <v>-0.64273818000000005</v>
      </c>
      <c r="DQ647">
        <v>0.94671483000000001</v>
      </c>
      <c r="DR647">
        <v>-0.66113116000000005</v>
      </c>
      <c r="DS647">
        <v>7.7932630000000003E-2</v>
      </c>
      <c r="DT647">
        <v>-0.79014932000000004</v>
      </c>
      <c r="DU647">
        <v>1.3610861400000001</v>
      </c>
      <c r="DV647" s="10">
        <v>-0.64824150000000003</v>
      </c>
      <c r="DW647" s="8" t="s">
        <v>3416</v>
      </c>
      <c r="DX647" t="s">
        <v>3417</v>
      </c>
      <c r="DY647" s="10" t="s">
        <v>1239</v>
      </c>
      <c r="DZ647" s="20">
        <v>35245</v>
      </c>
      <c r="EA647" s="21">
        <v>36173</v>
      </c>
      <c r="EB647" t="s">
        <v>3418</v>
      </c>
      <c r="EC647" s="22">
        <v>45047</v>
      </c>
      <c r="ED647" t="b">
        <f t="shared" si="31"/>
        <v>1</v>
      </c>
    </row>
    <row r="648" spans="1:134" x14ac:dyDescent="0.2">
      <c r="A648" s="8" t="s">
        <v>3419</v>
      </c>
      <c r="B648" s="8" t="s">
        <v>119</v>
      </c>
      <c r="C648" s="8" t="s">
        <v>147</v>
      </c>
      <c r="D648" s="2" t="s">
        <v>3420</v>
      </c>
      <c r="E648" s="4">
        <v>0.63686013846855605</v>
      </c>
      <c r="F648" s="28" t="b">
        <v>1</v>
      </c>
      <c r="G648" s="29">
        <f t="shared" si="32"/>
        <v>9.8810520637971591E-2</v>
      </c>
      <c r="H648" s="5" t="b">
        <f t="shared" si="30"/>
        <v>0</v>
      </c>
      <c r="I648" s="8">
        <v>50</v>
      </c>
      <c r="J648">
        <v>0</v>
      </c>
      <c r="K648">
        <v>23</v>
      </c>
      <c r="L648">
        <v>2162</v>
      </c>
      <c r="M648">
        <v>4</v>
      </c>
      <c r="N648">
        <v>3</v>
      </c>
      <c r="O648">
        <v>90.930069234277994</v>
      </c>
      <c r="P648">
        <v>3</v>
      </c>
      <c r="Q648">
        <v>2</v>
      </c>
      <c r="R648">
        <v>5</v>
      </c>
      <c r="S648" s="10">
        <v>77.599999999999994</v>
      </c>
      <c r="T648" s="8">
        <v>-0.30435968670047298</v>
      </c>
      <c r="U648">
        <v>-1.00517281761849</v>
      </c>
      <c r="V648">
        <v>-0.51455810191446105</v>
      </c>
      <c r="W648">
        <v>0.77370345912402305</v>
      </c>
      <c r="X648">
        <v>-0.29113306284374801</v>
      </c>
      <c r="Y648">
        <v>-1.13192030619081E-2</v>
      </c>
      <c r="Z648">
        <v>1.3921221536785</v>
      </c>
      <c r="AA648">
        <v>8.8725172209350497E-3</v>
      </c>
      <c r="AB648">
        <v>-0.772121299578298</v>
      </c>
      <c r="AC648">
        <v>1.42236659638262</v>
      </c>
      <c r="AD648" s="10">
        <v>0.62627417619914705</v>
      </c>
      <c r="AE648" s="8">
        <v>0</v>
      </c>
      <c r="AF648">
        <v>1</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1</v>
      </c>
      <c r="BA648">
        <v>1</v>
      </c>
      <c r="BB648">
        <v>0</v>
      </c>
      <c r="BC648">
        <v>1</v>
      </c>
      <c r="BD648">
        <v>0</v>
      </c>
      <c r="BE648">
        <v>0</v>
      </c>
      <c r="BF648">
        <v>1</v>
      </c>
      <c r="BG648">
        <v>1</v>
      </c>
      <c r="BH648">
        <v>0</v>
      </c>
      <c r="BI648">
        <v>0</v>
      </c>
      <c r="BJ648">
        <v>0</v>
      </c>
      <c r="BK648">
        <v>0</v>
      </c>
      <c r="BL648">
        <v>0</v>
      </c>
      <c r="BM648">
        <v>0</v>
      </c>
      <c r="BN648">
        <v>0</v>
      </c>
      <c r="BO648">
        <v>0</v>
      </c>
      <c r="BP648">
        <v>1</v>
      </c>
      <c r="BQ648">
        <v>1</v>
      </c>
      <c r="BR648">
        <v>0</v>
      </c>
      <c r="BS648">
        <v>0</v>
      </c>
      <c r="BT648" s="10">
        <v>0</v>
      </c>
      <c r="BU648">
        <v>-4.2648743800000002</v>
      </c>
      <c r="BV648">
        <v>0.17994256</v>
      </c>
      <c r="BW648">
        <v>2.5512239999999999E-2</v>
      </c>
      <c r="BX648">
        <v>1.7140852600000001</v>
      </c>
      <c r="BY648">
        <v>1.2451467300000001</v>
      </c>
      <c r="BZ648">
        <v>4.38303536</v>
      </c>
      <c r="CA648">
        <v>1.0542348399999999</v>
      </c>
      <c r="CB648">
        <v>2.36271349</v>
      </c>
      <c r="CC648">
        <v>0</v>
      </c>
      <c r="CD648">
        <v>1.26633956</v>
      </c>
      <c r="CE648">
        <v>1.2966537600000001</v>
      </c>
      <c r="CF648">
        <v>-0.34830556000000001</v>
      </c>
      <c r="CG648">
        <v>0.60595251999999999</v>
      </c>
      <c r="CH648">
        <v>-0.27080598</v>
      </c>
      <c r="CI648">
        <v>0.69837139000000004</v>
      </c>
      <c r="CJ648">
        <v>2.3914729999999999E-2</v>
      </c>
      <c r="CK648">
        <v>-0.35324707</v>
      </c>
      <c r="CL648">
        <v>-4.8291489999999999E-2</v>
      </c>
      <c r="CM648">
        <v>0.58076517999999999</v>
      </c>
      <c r="CN648">
        <v>0.72541518999999999</v>
      </c>
      <c r="CO648">
        <v>-0.20022939000000001</v>
      </c>
      <c r="CP648">
        <v>-0.43475793000000001</v>
      </c>
      <c r="CQ648">
        <v>0.34422587999999998</v>
      </c>
      <c r="CR648">
        <v>-0.48495226000000002</v>
      </c>
      <c r="CS648">
        <v>0.18250256000000001</v>
      </c>
      <c r="CT648">
        <v>-0.16623276000000001</v>
      </c>
      <c r="CU648">
        <v>-9.4743999999999995E-2</v>
      </c>
      <c r="CV648">
        <v>-1.1689752</v>
      </c>
      <c r="CW648">
        <v>-0.52188942000000005</v>
      </c>
      <c r="CX648">
        <v>0.65815442999999996</v>
      </c>
      <c r="CY648">
        <v>9.3649330000000003E-2</v>
      </c>
      <c r="CZ648">
        <v>-0.16819777</v>
      </c>
      <c r="DA648">
        <v>-0.25450494000000001</v>
      </c>
      <c r="DB648">
        <v>0.25513289</v>
      </c>
      <c r="DC648">
        <v>2.5920289999999999E-2</v>
      </c>
      <c r="DD648">
        <v>-2.5292350000000002E-2</v>
      </c>
      <c r="DE648">
        <v>0.26950531</v>
      </c>
      <c r="DF648">
        <v>-0.26887736000000001</v>
      </c>
      <c r="DG648">
        <v>0.1029841</v>
      </c>
      <c r="DH648">
        <v>-0.10235616</v>
      </c>
      <c r="DI648">
        <v>-0.19042195000000001</v>
      </c>
      <c r="DJ648">
        <v>7.7531719999999998E-2</v>
      </c>
      <c r="DK648">
        <v>-0.19522661999999999</v>
      </c>
      <c r="DL648">
        <v>-0.13095082</v>
      </c>
      <c r="DM648">
        <v>-6.0513240000000003E-2</v>
      </c>
      <c r="DN648">
        <v>0.50020885000000004</v>
      </c>
      <c r="DO648">
        <v>0.35778246000000002</v>
      </c>
      <c r="DP648">
        <v>-0.64273818000000005</v>
      </c>
      <c r="DQ648">
        <v>0.94671483000000001</v>
      </c>
      <c r="DR648">
        <v>-0.66113116000000005</v>
      </c>
      <c r="DS648">
        <v>7.7932630000000003E-2</v>
      </c>
      <c r="DT648">
        <v>-0.79014932000000004</v>
      </c>
      <c r="DU648">
        <v>1.3610861400000001</v>
      </c>
      <c r="DV648" s="10">
        <v>-0.64824150000000003</v>
      </c>
      <c r="DW648" s="8" t="s">
        <v>3421</v>
      </c>
      <c r="DX648" t="s">
        <v>3422</v>
      </c>
      <c r="DY648" s="10" t="s">
        <v>272</v>
      </c>
      <c r="DZ648" s="20">
        <v>35852</v>
      </c>
      <c r="EA648" s="21">
        <v>39187</v>
      </c>
      <c r="EB648" t="s">
        <v>3423</v>
      </c>
      <c r="EC648" s="22">
        <v>43759</v>
      </c>
      <c r="ED648" t="b">
        <f t="shared" si="31"/>
        <v>0</v>
      </c>
    </row>
    <row r="649" spans="1:134" x14ac:dyDescent="0.2">
      <c r="A649" s="8" t="s">
        <v>3424</v>
      </c>
      <c r="B649" s="8" t="s">
        <v>168</v>
      </c>
      <c r="C649" s="8" t="s">
        <v>209</v>
      </c>
      <c r="D649" s="2" t="s">
        <v>3425</v>
      </c>
      <c r="E649" s="4">
        <v>0.58280258098595705</v>
      </c>
      <c r="F649" s="28" t="b">
        <v>0</v>
      </c>
      <c r="G649" s="29">
        <f t="shared" si="32"/>
        <v>6.1097091965259351E-4</v>
      </c>
      <c r="H649" s="5" t="b">
        <f t="shared" si="30"/>
        <v>0</v>
      </c>
      <c r="I649" s="8">
        <v>40</v>
      </c>
      <c r="J649">
        <v>1</v>
      </c>
      <c r="K649">
        <v>28</v>
      </c>
      <c r="L649">
        <v>1216</v>
      </c>
      <c r="M649">
        <v>3</v>
      </c>
      <c r="N649">
        <v>2</v>
      </c>
      <c r="O649">
        <v>93.067957159645402</v>
      </c>
      <c r="P649">
        <v>3</v>
      </c>
      <c r="Q649">
        <v>3</v>
      </c>
      <c r="R649">
        <v>1</v>
      </c>
      <c r="S649" s="10">
        <v>66.900000000000006</v>
      </c>
      <c r="T649" s="8">
        <v>-1.2437414357759999</v>
      </c>
      <c r="U649">
        <v>7.5957643648752104E-3</v>
      </c>
      <c r="V649">
        <v>0.13146588040124599</v>
      </c>
      <c r="W649">
        <v>-0.32909748457952398</v>
      </c>
      <c r="X649">
        <v>-0.60931127360194304</v>
      </c>
      <c r="Y649">
        <v>-0.70788554533318204</v>
      </c>
      <c r="Z649">
        <v>1.46568836398118</v>
      </c>
      <c r="AA649">
        <v>8.8725172209350497E-3</v>
      </c>
      <c r="AB649">
        <v>-4.5418899975194001E-2</v>
      </c>
      <c r="AC649">
        <v>-1.38724643350897</v>
      </c>
      <c r="AD649" s="10">
        <v>-1.68247127955654</v>
      </c>
      <c r="AE649" s="8">
        <v>0</v>
      </c>
      <c r="AF649">
        <v>0</v>
      </c>
      <c r="AG649">
        <v>0</v>
      </c>
      <c r="AH649">
        <v>0</v>
      </c>
      <c r="AI649">
        <v>1</v>
      </c>
      <c r="AJ649">
        <v>0</v>
      </c>
      <c r="AK649">
        <v>0</v>
      </c>
      <c r="AL649">
        <v>0</v>
      </c>
      <c r="AM649">
        <v>0</v>
      </c>
      <c r="AN649">
        <v>0</v>
      </c>
      <c r="AO649">
        <v>0</v>
      </c>
      <c r="AP649">
        <v>0</v>
      </c>
      <c r="AQ649">
        <v>0</v>
      </c>
      <c r="AR649">
        <v>0</v>
      </c>
      <c r="AS649">
        <v>0</v>
      </c>
      <c r="AT649">
        <v>0</v>
      </c>
      <c r="AU649">
        <v>0</v>
      </c>
      <c r="AV649">
        <v>0</v>
      </c>
      <c r="AW649">
        <v>0</v>
      </c>
      <c r="AX649">
        <v>0</v>
      </c>
      <c r="AY649">
        <v>0</v>
      </c>
      <c r="AZ649">
        <v>1</v>
      </c>
      <c r="BA649">
        <v>0</v>
      </c>
      <c r="BB649">
        <v>1</v>
      </c>
      <c r="BC649">
        <v>0</v>
      </c>
      <c r="BD649">
        <v>1</v>
      </c>
      <c r="BE649">
        <v>1</v>
      </c>
      <c r="BF649">
        <v>0</v>
      </c>
      <c r="BG649">
        <v>0</v>
      </c>
      <c r="BH649">
        <v>1</v>
      </c>
      <c r="BI649">
        <v>0</v>
      </c>
      <c r="BJ649">
        <v>0</v>
      </c>
      <c r="BK649">
        <v>0</v>
      </c>
      <c r="BL649">
        <v>0</v>
      </c>
      <c r="BM649">
        <v>0</v>
      </c>
      <c r="BN649">
        <v>1</v>
      </c>
      <c r="BO649">
        <v>0</v>
      </c>
      <c r="BP649">
        <v>0</v>
      </c>
      <c r="BQ649">
        <v>0</v>
      </c>
      <c r="BR649">
        <v>0</v>
      </c>
      <c r="BS649">
        <v>0</v>
      </c>
      <c r="BT649" s="10">
        <v>1</v>
      </c>
      <c r="BU649">
        <v>-4.2648743800000002</v>
      </c>
      <c r="BV649">
        <v>0.17994256</v>
      </c>
      <c r="BW649">
        <v>2.5512239999999999E-2</v>
      </c>
      <c r="BX649">
        <v>1.7140852600000001</v>
      </c>
      <c r="BY649">
        <v>1.2451467300000001</v>
      </c>
      <c r="BZ649">
        <v>4.38303536</v>
      </c>
      <c r="CA649">
        <v>1.0542348399999999</v>
      </c>
      <c r="CB649">
        <v>2.36271349</v>
      </c>
      <c r="CC649">
        <v>0</v>
      </c>
      <c r="CD649">
        <v>1.26633956</v>
      </c>
      <c r="CE649">
        <v>1.2966537600000001</v>
      </c>
      <c r="CF649">
        <v>-0.34830556000000001</v>
      </c>
      <c r="CG649">
        <v>0.60595251999999999</v>
      </c>
      <c r="CH649">
        <v>-0.27080598</v>
      </c>
      <c r="CI649">
        <v>0.69837139000000004</v>
      </c>
      <c r="CJ649">
        <v>2.3914729999999999E-2</v>
      </c>
      <c r="CK649">
        <v>-0.35324707</v>
      </c>
      <c r="CL649">
        <v>-4.8291489999999999E-2</v>
      </c>
      <c r="CM649">
        <v>0.58076517999999999</v>
      </c>
      <c r="CN649">
        <v>0.72541518999999999</v>
      </c>
      <c r="CO649">
        <v>-0.20022939000000001</v>
      </c>
      <c r="CP649">
        <v>-0.43475793000000001</v>
      </c>
      <c r="CQ649">
        <v>0.34422587999999998</v>
      </c>
      <c r="CR649">
        <v>-0.48495226000000002</v>
      </c>
      <c r="CS649">
        <v>0.18250256000000001</v>
      </c>
      <c r="CT649">
        <v>-0.16623276000000001</v>
      </c>
      <c r="CU649">
        <v>-9.4743999999999995E-2</v>
      </c>
      <c r="CV649">
        <v>-1.1689752</v>
      </c>
      <c r="CW649">
        <v>-0.52188942000000005</v>
      </c>
      <c r="CX649">
        <v>0.65815442999999996</v>
      </c>
      <c r="CY649">
        <v>9.3649330000000003E-2</v>
      </c>
      <c r="CZ649">
        <v>-0.16819777</v>
      </c>
      <c r="DA649">
        <v>-0.25450494000000001</v>
      </c>
      <c r="DB649">
        <v>0.25513289</v>
      </c>
      <c r="DC649">
        <v>2.5920289999999999E-2</v>
      </c>
      <c r="DD649">
        <v>-2.5292350000000002E-2</v>
      </c>
      <c r="DE649">
        <v>0.26950531</v>
      </c>
      <c r="DF649">
        <v>-0.26887736000000001</v>
      </c>
      <c r="DG649">
        <v>0.1029841</v>
      </c>
      <c r="DH649">
        <v>-0.10235616</v>
      </c>
      <c r="DI649">
        <v>-0.19042195000000001</v>
      </c>
      <c r="DJ649">
        <v>7.7531719999999998E-2</v>
      </c>
      <c r="DK649">
        <v>-0.19522661999999999</v>
      </c>
      <c r="DL649">
        <v>-0.13095082</v>
      </c>
      <c r="DM649">
        <v>-6.0513240000000003E-2</v>
      </c>
      <c r="DN649">
        <v>0.50020885000000004</v>
      </c>
      <c r="DO649">
        <v>0.35778246000000002</v>
      </c>
      <c r="DP649">
        <v>-0.64273818000000005</v>
      </c>
      <c r="DQ649">
        <v>0.94671483000000001</v>
      </c>
      <c r="DR649">
        <v>-0.66113116000000005</v>
      </c>
      <c r="DS649">
        <v>7.7932630000000003E-2</v>
      </c>
      <c r="DT649">
        <v>-0.79014932000000004</v>
      </c>
      <c r="DU649">
        <v>1.3610861400000001</v>
      </c>
      <c r="DV649" s="10">
        <v>-0.64824150000000003</v>
      </c>
      <c r="DW649" s="8" t="s">
        <v>3426</v>
      </c>
      <c r="DX649" t="s">
        <v>3427</v>
      </c>
      <c r="DY649" s="10" t="s">
        <v>329</v>
      </c>
      <c r="DZ649" s="20">
        <v>38146</v>
      </c>
      <c r="EA649" s="21">
        <v>39592</v>
      </c>
      <c r="EB649" t="s">
        <v>3428</v>
      </c>
      <c r="EC649" s="22">
        <v>45246</v>
      </c>
      <c r="ED649" t="b">
        <f t="shared" si="31"/>
        <v>1</v>
      </c>
    </row>
    <row r="650" spans="1:134" x14ac:dyDescent="0.2">
      <c r="A650" s="8" t="s">
        <v>3429</v>
      </c>
      <c r="B650" s="8" t="s">
        <v>168</v>
      </c>
      <c r="C650" s="8" t="s">
        <v>181</v>
      </c>
      <c r="D650" s="2" t="s">
        <v>3430</v>
      </c>
      <c r="E650" s="4">
        <v>0.68366662820581503</v>
      </c>
      <c r="F650" s="28" t="b">
        <v>1</v>
      </c>
      <c r="G650" s="29">
        <f t="shared" si="32"/>
        <v>0.9823760447650417</v>
      </c>
      <c r="H650" s="5" t="b">
        <f t="shared" si="30"/>
        <v>1</v>
      </c>
      <c r="I650" s="8">
        <v>54</v>
      </c>
      <c r="J650">
        <v>1</v>
      </c>
      <c r="K650">
        <v>35</v>
      </c>
      <c r="L650">
        <v>699</v>
      </c>
      <c r="M650">
        <v>5</v>
      </c>
      <c r="N650">
        <v>4</v>
      </c>
      <c r="O650">
        <v>93.574980769574495</v>
      </c>
      <c r="P650">
        <v>3</v>
      </c>
      <c r="Q650">
        <v>5</v>
      </c>
      <c r="R650">
        <v>3</v>
      </c>
      <c r="S650" s="10">
        <v>77.099999999999994</v>
      </c>
      <c r="T650" s="8">
        <v>7.1393012929740499E-2</v>
      </c>
      <c r="U650">
        <v>7.5957643648752104E-3</v>
      </c>
      <c r="V650">
        <v>1.0358994556432299</v>
      </c>
      <c r="W650">
        <v>-0.93179102358029997</v>
      </c>
      <c r="X650">
        <v>2.70451479144465E-2</v>
      </c>
      <c r="Y650">
        <v>0.68524713920936597</v>
      </c>
      <c r="Z650">
        <v>1.4831353990076099</v>
      </c>
      <c r="AA650">
        <v>8.8725172209350497E-3</v>
      </c>
      <c r="AB650">
        <v>1.4079858992310099</v>
      </c>
      <c r="AC650">
        <v>1.7560081436822399E-2</v>
      </c>
      <c r="AD650" s="10">
        <v>0.51838887452832005</v>
      </c>
      <c r="AE650" s="8">
        <v>0</v>
      </c>
      <c r="AF650">
        <v>0</v>
      </c>
      <c r="AG650">
        <v>0</v>
      </c>
      <c r="AH650">
        <v>0</v>
      </c>
      <c r="AI650">
        <v>0</v>
      </c>
      <c r="AJ650">
        <v>0</v>
      </c>
      <c r="AK650">
        <v>0</v>
      </c>
      <c r="AL650">
        <v>0</v>
      </c>
      <c r="AM650">
        <v>0</v>
      </c>
      <c r="AN650">
        <v>0</v>
      </c>
      <c r="AO650">
        <v>0</v>
      </c>
      <c r="AP650">
        <v>0</v>
      </c>
      <c r="AQ650">
        <v>0</v>
      </c>
      <c r="AR650">
        <v>0</v>
      </c>
      <c r="AS650">
        <v>0</v>
      </c>
      <c r="AT650">
        <v>0</v>
      </c>
      <c r="AU650">
        <v>0</v>
      </c>
      <c r="AV650">
        <v>1</v>
      </c>
      <c r="AW650">
        <v>0</v>
      </c>
      <c r="AX650">
        <v>0</v>
      </c>
      <c r="AY650">
        <v>1</v>
      </c>
      <c r="AZ650">
        <v>0</v>
      </c>
      <c r="BA650">
        <v>0</v>
      </c>
      <c r="BB650">
        <v>1</v>
      </c>
      <c r="BC650">
        <v>1</v>
      </c>
      <c r="BD650">
        <v>0</v>
      </c>
      <c r="BE650">
        <v>1</v>
      </c>
      <c r="BF650">
        <v>0</v>
      </c>
      <c r="BG650">
        <v>0</v>
      </c>
      <c r="BH650">
        <v>0</v>
      </c>
      <c r="BI650">
        <v>0</v>
      </c>
      <c r="BJ650">
        <v>0</v>
      </c>
      <c r="BK650">
        <v>0</v>
      </c>
      <c r="BL650">
        <v>1</v>
      </c>
      <c r="BM650">
        <v>1</v>
      </c>
      <c r="BN650">
        <v>0</v>
      </c>
      <c r="BO650">
        <v>0</v>
      </c>
      <c r="BP650">
        <v>0</v>
      </c>
      <c r="BQ650">
        <v>1</v>
      </c>
      <c r="BR650">
        <v>0</v>
      </c>
      <c r="BS650">
        <v>0</v>
      </c>
      <c r="BT650" s="10">
        <v>0</v>
      </c>
      <c r="BU650">
        <v>-4.2648743800000002</v>
      </c>
      <c r="BV650">
        <v>0.17994256</v>
      </c>
      <c r="BW650">
        <v>2.5512239999999999E-2</v>
      </c>
      <c r="BX650">
        <v>1.7140852600000001</v>
      </c>
      <c r="BY650">
        <v>1.2451467300000001</v>
      </c>
      <c r="BZ650">
        <v>4.38303536</v>
      </c>
      <c r="CA650">
        <v>1.0542348399999999</v>
      </c>
      <c r="CB650">
        <v>2.36271349</v>
      </c>
      <c r="CC650">
        <v>0</v>
      </c>
      <c r="CD650">
        <v>1.26633956</v>
      </c>
      <c r="CE650">
        <v>1.2966537600000001</v>
      </c>
      <c r="CF650">
        <v>-0.34830556000000001</v>
      </c>
      <c r="CG650">
        <v>0.60595251999999999</v>
      </c>
      <c r="CH650">
        <v>-0.27080598</v>
      </c>
      <c r="CI650">
        <v>0.69837139000000004</v>
      </c>
      <c r="CJ650">
        <v>2.3914729999999999E-2</v>
      </c>
      <c r="CK650">
        <v>-0.35324707</v>
      </c>
      <c r="CL650">
        <v>-4.8291489999999999E-2</v>
      </c>
      <c r="CM650">
        <v>0.58076517999999999</v>
      </c>
      <c r="CN650">
        <v>0.72541518999999999</v>
      </c>
      <c r="CO650">
        <v>-0.20022939000000001</v>
      </c>
      <c r="CP650">
        <v>-0.43475793000000001</v>
      </c>
      <c r="CQ650">
        <v>0.34422587999999998</v>
      </c>
      <c r="CR650">
        <v>-0.48495226000000002</v>
      </c>
      <c r="CS650">
        <v>0.18250256000000001</v>
      </c>
      <c r="CT650">
        <v>-0.16623276000000001</v>
      </c>
      <c r="CU650">
        <v>-9.4743999999999995E-2</v>
      </c>
      <c r="CV650">
        <v>-1.1689752</v>
      </c>
      <c r="CW650">
        <v>-0.52188942000000005</v>
      </c>
      <c r="CX650">
        <v>0.65815442999999996</v>
      </c>
      <c r="CY650">
        <v>9.3649330000000003E-2</v>
      </c>
      <c r="CZ650">
        <v>-0.16819777</v>
      </c>
      <c r="DA650">
        <v>-0.25450494000000001</v>
      </c>
      <c r="DB650">
        <v>0.25513289</v>
      </c>
      <c r="DC650">
        <v>2.5920289999999999E-2</v>
      </c>
      <c r="DD650">
        <v>-2.5292350000000002E-2</v>
      </c>
      <c r="DE650">
        <v>0.26950531</v>
      </c>
      <c r="DF650">
        <v>-0.26887736000000001</v>
      </c>
      <c r="DG650">
        <v>0.1029841</v>
      </c>
      <c r="DH650">
        <v>-0.10235616</v>
      </c>
      <c r="DI650">
        <v>-0.19042195000000001</v>
      </c>
      <c r="DJ650">
        <v>7.7531719999999998E-2</v>
      </c>
      <c r="DK650">
        <v>-0.19522661999999999</v>
      </c>
      <c r="DL650">
        <v>-0.13095082</v>
      </c>
      <c r="DM650">
        <v>-6.0513240000000003E-2</v>
      </c>
      <c r="DN650">
        <v>0.50020885000000004</v>
      </c>
      <c r="DO650">
        <v>0.35778246000000002</v>
      </c>
      <c r="DP650">
        <v>-0.64273818000000005</v>
      </c>
      <c r="DQ650">
        <v>0.94671483000000001</v>
      </c>
      <c r="DR650">
        <v>-0.66113116000000005</v>
      </c>
      <c r="DS650">
        <v>7.7932630000000003E-2</v>
      </c>
      <c r="DT650">
        <v>-0.79014932000000004</v>
      </c>
      <c r="DU650">
        <v>1.3610861400000001</v>
      </c>
      <c r="DV650" s="10">
        <v>-0.64824150000000003</v>
      </c>
      <c r="DW650" s="8" t="s">
        <v>3431</v>
      </c>
      <c r="DX650" t="s">
        <v>3432</v>
      </c>
      <c r="DY650" s="10" t="s">
        <v>757</v>
      </c>
      <c r="DZ650" s="20">
        <v>34720</v>
      </c>
      <c r="EA650" s="21">
        <v>34775</v>
      </c>
      <c r="EB650" t="s">
        <v>3433</v>
      </c>
      <c r="EC650" s="22">
        <v>45273</v>
      </c>
      <c r="ED650" t="b">
        <f t="shared" si="31"/>
        <v>1</v>
      </c>
    </row>
    <row r="651" spans="1:134" x14ac:dyDescent="0.2">
      <c r="A651" s="8" t="s">
        <v>3434</v>
      </c>
      <c r="B651" s="8" t="s">
        <v>119</v>
      </c>
      <c r="C651" s="8" t="s">
        <v>161</v>
      </c>
      <c r="D651" s="2" t="s">
        <v>3435</v>
      </c>
      <c r="E651" s="4">
        <v>0.292112038345059</v>
      </c>
      <c r="F651" s="28" t="b">
        <v>0</v>
      </c>
      <c r="G651" s="29">
        <f t="shared" si="32"/>
        <v>0.92789663323762062</v>
      </c>
      <c r="H651" s="5" t="b">
        <f t="shared" si="30"/>
        <v>1</v>
      </c>
      <c r="I651" s="8">
        <v>58</v>
      </c>
      <c r="J651">
        <v>2</v>
      </c>
      <c r="K651">
        <v>28</v>
      </c>
      <c r="L651">
        <v>64</v>
      </c>
      <c r="M651">
        <v>10</v>
      </c>
      <c r="N651">
        <v>2</v>
      </c>
      <c r="O651">
        <v>99.589352505863005</v>
      </c>
      <c r="P651">
        <v>3</v>
      </c>
      <c r="Q651">
        <v>1</v>
      </c>
      <c r="R651">
        <v>2</v>
      </c>
      <c r="S651" s="10">
        <v>80.7</v>
      </c>
      <c r="T651" s="8">
        <v>0.447145712559954</v>
      </c>
      <c r="U651">
        <v>1.0203643463482399</v>
      </c>
      <c r="V651">
        <v>0.13146588040124599</v>
      </c>
      <c r="W651">
        <v>-1.67204324266249</v>
      </c>
      <c r="X651">
        <v>1.61793620170542</v>
      </c>
      <c r="Y651">
        <v>-0.70788554533318204</v>
      </c>
      <c r="Z651">
        <v>1.69009411313864</v>
      </c>
      <c r="AA651">
        <v>8.8725172209350497E-3</v>
      </c>
      <c r="AB651">
        <v>-1.4988236991813999</v>
      </c>
      <c r="AC651">
        <v>-0.68484317603607703</v>
      </c>
      <c r="AD651" s="10">
        <v>1.29516304655827</v>
      </c>
      <c r="AE651" s="8">
        <v>0</v>
      </c>
      <c r="AF651">
        <v>0</v>
      </c>
      <c r="AG651">
        <v>0</v>
      </c>
      <c r="AH651">
        <v>0</v>
      </c>
      <c r="AI651">
        <v>0</v>
      </c>
      <c r="AJ651">
        <v>0</v>
      </c>
      <c r="AK651">
        <v>0</v>
      </c>
      <c r="AL651">
        <v>0</v>
      </c>
      <c r="AM651">
        <v>1</v>
      </c>
      <c r="AN651">
        <v>0</v>
      </c>
      <c r="AO651">
        <v>0</v>
      </c>
      <c r="AP651">
        <v>0</v>
      </c>
      <c r="AQ651">
        <v>0</v>
      </c>
      <c r="AR651">
        <v>0</v>
      </c>
      <c r="AS651">
        <v>0</v>
      </c>
      <c r="AT651">
        <v>0</v>
      </c>
      <c r="AU651">
        <v>0</v>
      </c>
      <c r="AV651">
        <v>0</v>
      </c>
      <c r="AW651">
        <v>0</v>
      </c>
      <c r="AX651">
        <v>0</v>
      </c>
      <c r="AY651">
        <v>1</v>
      </c>
      <c r="AZ651">
        <v>0</v>
      </c>
      <c r="BA651">
        <v>1</v>
      </c>
      <c r="BB651">
        <v>0</v>
      </c>
      <c r="BC651">
        <v>1</v>
      </c>
      <c r="BD651">
        <v>0</v>
      </c>
      <c r="BE651">
        <v>1</v>
      </c>
      <c r="BF651">
        <v>0</v>
      </c>
      <c r="BG651">
        <v>0</v>
      </c>
      <c r="BH651">
        <v>0</v>
      </c>
      <c r="BI651">
        <v>0</v>
      </c>
      <c r="BJ651">
        <v>0</v>
      </c>
      <c r="BK651">
        <v>0</v>
      </c>
      <c r="BL651">
        <v>1</v>
      </c>
      <c r="BM651">
        <v>0</v>
      </c>
      <c r="BN651">
        <v>0</v>
      </c>
      <c r="BO651">
        <v>1</v>
      </c>
      <c r="BP651">
        <v>0</v>
      </c>
      <c r="BQ651">
        <v>1</v>
      </c>
      <c r="BR651">
        <v>0</v>
      </c>
      <c r="BS651">
        <v>0</v>
      </c>
      <c r="BT651" s="10">
        <v>0</v>
      </c>
      <c r="BU651">
        <v>-4.2648743800000002</v>
      </c>
      <c r="BV651">
        <v>0.17994256</v>
      </c>
      <c r="BW651">
        <v>2.5512239999999999E-2</v>
      </c>
      <c r="BX651">
        <v>1.7140852600000001</v>
      </c>
      <c r="BY651">
        <v>1.2451467300000001</v>
      </c>
      <c r="BZ651">
        <v>4.38303536</v>
      </c>
      <c r="CA651">
        <v>1.0542348399999999</v>
      </c>
      <c r="CB651">
        <v>2.36271349</v>
      </c>
      <c r="CC651">
        <v>0</v>
      </c>
      <c r="CD651">
        <v>1.26633956</v>
      </c>
      <c r="CE651">
        <v>1.2966537600000001</v>
      </c>
      <c r="CF651">
        <v>-0.34830556000000001</v>
      </c>
      <c r="CG651">
        <v>0.60595251999999999</v>
      </c>
      <c r="CH651">
        <v>-0.27080598</v>
      </c>
      <c r="CI651">
        <v>0.69837139000000004</v>
      </c>
      <c r="CJ651">
        <v>2.3914729999999999E-2</v>
      </c>
      <c r="CK651">
        <v>-0.35324707</v>
      </c>
      <c r="CL651">
        <v>-4.8291489999999999E-2</v>
      </c>
      <c r="CM651">
        <v>0.58076517999999999</v>
      </c>
      <c r="CN651">
        <v>0.72541518999999999</v>
      </c>
      <c r="CO651">
        <v>-0.20022939000000001</v>
      </c>
      <c r="CP651">
        <v>-0.43475793000000001</v>
      </c>
      <c r="CQ651">
        <v>0.34422587999999998</v>
      </c>
      <c r="CR651">
        <v>-0.48495226000000002</v>
      </c>
      <c r="CS651">
        <v>0.18250256000000001</v>
      </c>
      <c r="CT651">
        <v>-0.16623276000000001</v>
      </c>
      <c r="CU651">
        <v>-9.4743999999999995E-2</v>
      </c>
      <c r="CV651">
        <v>-1.1689752</v>
      </c>
      <c r="CW651">
        <v>-0.52188942000000005</v>
      </c>
      <c r="CX651">
        <v>0.65815442999999996</v>
      </c>
      <c r="CY651">
        <v>9.3649330000000003E-2</v>
      </c>
      <c r="CZ651">
        <v>-0.16819777</v>
      </c>
      <c r="DA651">
        <v>-0.25450494000000001</v>
      </c>
      <c r="DB651">
        <v>0.25513289</v>
      </c>
      <c r="DC651">
        <v>2.5920289999999999E-2</v>
      </c>
      <c r="DD651">
        <v>-2.5292350000000002E-2</v>
      </c>
      <c r="DE651">
        <v>0.26950531</v>
      </c>
      <c r="DF651">
        <v>-0.26887736000000001</v>
      </c>
      <c r="DG651">
        <v>0.1029841</v>
      </c>
      <c r="DH651">
        <v>-0.10235616</v>
      </c>
      <c r="DI651">
        <v>-0.19042195000000001</v>
      </c>
      <c r="DJ651">
        <v>7.7531719999999998E-2</v>
      </c>
      <c r="DK651">
        <v>-0.19522661999999999</v>
      </c>
      <c r="DL651">
        <v>-0.13095082</v>
      </c>
      <c r="DM651">
        <v>-6.0513240000000003E-2</v>
      </c>
      <c r="DN651">
        <v>0.50020885000000004</v>
      </c>
      <c r="DO651">
        <v>0.35778246000000002</v>
      </c>
      <c r="DP651">
        <v>-0.64273818000000005</v>
      </c>
      <c r="DQ651">
        <v>0.94671483000000001</v>
      </c>
      <c r="DR651">
        <v>-0.66113116000000005</v>
      </c>
      <c r="DS651">
        <v>7.7932630000000003E-2</v>
      </c>
      <c r="DT651">
        <v>-0.79014932000000004</v>
      </c>
      <c r="DU651">
        <v>1.3610861400000001</v>
      </c>
      <c r="DV651" s="10">
        <v>-0.64824150000000003</v>
      </c>
      <c r="DW651" s="8" t="s">
        <v>3436</v>
      </c>
      <c r="DX651" t="s">
        <v>3437</v>
      </c>
      <c r="DY651" s="10" t="s">
        <v>242</v>
      </c>
      <c r="DZ651" s="20">
        <v>34604</v>
      </c>
      <c r="EA651" s="21">
        <v>39331</v>
      </c>
      <c r="EB651" t="s">
        <v>3438</v>
      </c>
      <c r="EC651" s="22">
        <v>45324</v>
      </c>
      <c r="ED651" t="b">
        <f t="shared" si="31"/>
        <v>0</v>
      </c>
    </row>
    <row r="652" spans="1:134" x14ac:dyDescent="0.2">
      <c r="A652" s="8" t="s">
        <v>3439</v>
      </c>
      <c r="B652" s="8" t="s">
        <v>168</v>
      </c>
      <c r="C652" s="8" t="s">
        <v>154</v>
      </c>
      <c r="D652" s="2" t="s">
        <v>3440</v>
      </c>
      <c r="E652" s="4">
        <v>0.51061769845193195</v>
      </c>
      <c r="F652" s="28" t="b">
        <v>0</v>
      </c>
      <c r="G652" s="29">
        <f t="shared" si="32"/>
        <v>0.9961982541870551</v>
      </c>
      <c r="H652" s="5" t="b">
        <f t="shared" si="30"/>
        <v>1</v>
      </c>
      <c r="I652" s="8">
        <v>59</v>
      </c>
      <c r="J652">
        <v>2</v>
      </c>
      <c r="K652">
        <v>23</v>
      </c>
      <c r="L652">
        <v>2262</v>
      </c>
      <c r="M652">
        <v>8</v>
      </c>
      <c r="N652">
        <v>3</v>
      </c>
      <c r="O652">
        <v>62.808849225966298</v>
      </c>
      <c r="P652">
        <v>2</v>
      </c>
      <c r="Q652">
        <v>5</v>
      </c>
      <c r="R652">
        <v>3</v>
      </c>
      <c r="S652" s="10">
        <v>75.3</v>
      </c>
      <c r="T652" s="8">
        <v>0.54108388746750802</v>
      </c>
      <c r="U652">
        <v>1.0203643463482399</v>
      </c>
      <c r="V652">
        <v>-0.51455810191446105</v>
      </c>
      <c r="W652">
        <v>0.89027861173539202</v>
      </c>
      <c r="X652">
        <v>0.98157978018903103</v>
      </c>
      <c r="Y652">
        <v>-1.13192030619081E-2</v>
      </c>
      <c r="Z652">
        <v>0.42445141633435002</v>
      </c>
      <c r="AA652">
        <v>-0.70092886045385905</v>
      </c>
      <c r="AB652">
        <v>1.4079858992310099</v>
      </c>
      <c r="AC652">
        <v>1.7560081436822399E-2</v>
      </c>
      <c r="AD652" s="10">
        <v>0.13000178851334401</v>
      </c>
      <c r="AE652" s="8">
        <v>0</v>
      </c>
      <c r="AF652">
        <v>0</v>
      </c>
      <c r="AG652">
        <v>0</v>
      </c>
      <c r="AH652">
        <v>0</v>
      </c>
      <c r="AI652">
        <v>0</v>
      </c>
      <c r="AJ652">
        <v>1</v>
      </c>
      <c r="AK652">
        <v>0</v>
      </c>
      <c r="AL652">
        <v>0</v>
      </c>
      <c r="AM652">
        <v>0</v>
      </c>
      <c r="AN652">
        <v>0</v>
      </c>
      <c r="AO652">
        <v>0</v>
      </c>
      <c r="AP652">
        <v>0</v>
      </c>
      <c r="AQ652">
        <v>0</v>
      </c>
      <c r="AR652">
        <v>0</v>
      </c>
      <c r="AS652">
        <v>0</v>
      </c>
      <c r="AT652">
        <v>0</v>
      </c>
      <c r="AU652">
        <v>0</v>
      </c>
      <c r="AV652">
        <v>0</v>
      </c>
      <c r="AW652">
        <v>0</v>
      </c>
      <c r="AX652">
        <v>0</v>
      </c>
      <c r="AY652">
        <v>1</v>
      </c>
      <c r="AZ652">
        <v>0</v>
      </c>
      <c r="BA652">
        <v>0</v>
      </c>
      <c r="BB652">
        <v>1</v>
      </c>
      <c r="BC652">
        <v>1</v>
      </c>
      <c r="BD652">
        <v>0</v>
      </c>
      <c r="BE652">
        <v>1</v>
      </c>
      <c r="BF652">
        <v>0</v>
      </c>
      <c r="BG652">
        <v>0</v>
      </c>
      <c r="BH652">
        <v>1</v>
      </c>
      <c r="BI652">
        <v>0</v>
      </c>
      <c r="BJ652">
        <v>0</v>
      </c>
      <c r="BK652">
        <v>0</v>
      </c>
      <c r="BL652">
        <v>0</v>
      </c>
      <c r="BM652">
        <v>0</v>
      </c>
      <c r="BN652">
        <v>0</v>
      </c>
      <c r="BO652">
        <v>1</v>
      </c>
      <c r="BP652">
        <v>0</v>
      </c>
      <c r="BQ652">
        <v>0</v>
      </c>
      <c r="BR652">
        <v>0</v>
      </c>
      <c r="BS652">
        <v>1</v>
      </c>
      <c r="BT652" s="10">
        <v>0</v>
      </c>
      <c r="BU652">
        <v>-4.2648743800000002</v>
      </c>
      <c r="BV652">
        <v>0.17994256</v>
      </c>
      <c r="BW652">
        <v>2.5512239999999999E-2</v>
      </c>
      <c r="BX652">
        <v>1.7140852600000001</v>
      </c>
      <c r="BY652">
        <v>1.2451467300000001</v>
      </c>
      <c r="BZ652">
        <v>4.38303536</v>
      </c>
      <c r="CA652">
        <v>1.0542348399999999</v>
      </c>
      <c r="CB652">
        <v>2.36271349</v>
      </c>
      <c r="CC652">
        <v>0</v>
      </c>
      <c r="CD652">
        <v>1.26633956</v>
      </c>
      <c r="CE652">
        <v>1.2966537600000001</v>
      </c>
      <c r="CF652">
        <v>-0.34830556000000001</v>
      </c>
      <c r="CG652">
        <v>0.60595251999999999</v>
      </c>
      <c r="CH652">
        <v>-0.27080598</v>
      </c>
      <c r="CI652">
        <v>0.69837139000000004</v>
      </c>
      <c r="CJ652">
        <v>2.3914729999999999E-2</v>
      </c>
      <c r="CK652">
        <v>-0.35324707</v>
      </c>
      <c r="CL652">
        <v>-4.8291489999999999E-2</v>
      </c>
      <c r="CM652">
        <v>0.58076517999999999</v>
      </c>
      <c r="CN652">
        <v>0.72541518999999999</v>
      </c>
      <c r="CO652">
        <v>-0.20022939000000001</v>
      </c>
      <c r="CP652">
        <v>-0.43475793000000001</v>
      </c>
      <c r="CQ652">
        <v>0.34422587999999998</v>
      </c>
      <c r="CR652">
        <v>-0.48495226000000002</v>
      </c>
      <c r="CS652">
        <v>0.18250256000000001</v>
      </c>
      <c r="CT652">
        <v>-0.16623276000000001</v>
      </c>
      <c r="CU652">
        <v>-9.4743999999999995E-2</v>
      </c>
      <c r="CV652">
        <v>-1.1689752</v>
      </c>
      <c r="CW652">
        <v>-0.52188942000000005</v>
      </c>
      <c r="CX652">
        <v>0.65815442999999996</v>
      </c>
      <c r="CY652">
        <v>9.3649330000000003E-2</v>
      </c>
      <c r="CZ652">
        <v>-0.16819777</v>
      </c>
      <c r="DA652">
        <v>-0.25450494000000001</v>
      </c>
      <c r="DB652">
        <v>0.25513289</v>
      </c>
      <c r="DC652">
        <v>2.5920289999999999E-2</v>
      </c>
      <c r="DD652">
        <v>-2.5292350000000002E-2</v>
      </c>
      <c r="DE652">
        <v>0.26950531</v>
      </c>
      <c r="DF652">
        <v>-0.26887736000000001</v>
      </c>
      <c r="DG652">
        <v>0.1029841</v>
      </c>
      <c r="DH652">
        <v>-0.10235616</v>
      </c>
      <c r="DI652">
        <v>-0.19042195000000001</v>
      </c>
      <c r="DJ652">
        <v>7.7531719999999998E-2</v>
      </c>
      <c r="DK652">
        <v>-0.19522661999999999</v>
      </c>
      <c r="DL652">
        <v>-0.13095082</v>
      </c>
      <c r="DM652">
        <v>-6.0513240000000003E-2</v>
      </c>
      <c r="DN652">
        <v>0.50020885000000004</v>
      </c>
      <c r="DO652">
        <v>0.35778246000000002</v>
      </c>
      <c r="DP652">
        <v>-0.64273818000000005</v>
      </c>
      <c r="DQ652">
        <v>0.94671483000000001</v>
      </c>
      <c r="DR652">
        <v>-0.66113116000000005</v>
      </c>
      <c r="DS652">
        <v>7.7932630000000003E-2</v>
      </c>
      <c r="DT652">
        <v>-0.79014932000000004</v>
      </c>
      <c r="DU652">
        <v>1.3610861400000001</v>
      </c>
      <c r="DV652" s="10">
        <v>-0.64824150000000003</v>
      </c>
      <c r="DW652" s="8" t="s">
        <v>3441</v>
      </c>
      <c r="DX652" t="s">
        <v>3442</v>
      </c>
      <c r="DY652" s="10" t="s">
        <v>151</v>
      </c>
      <c r="DZ652" s="20">
        <v>37773</v>
      </c>
      <c r="EA652" s="21">
        <v>39028</v>
      </c>
      <c r="EB652" t="s">
        <v>3443</v>
      </c>
      <c r="EC652" s="22">
        <v>44995</v>
      </c>
      <c r="ED652" t="b">
        <f t="shared" si="31"/>
        <v>0</v>
      </c>
    </row>
    <row r="653" spans="1:134" x14ac:dyDescent="0.2">
      <c r="A653" s="8" t="s">
        <v>3444</v>
      </c>
      <c r="B653" s="8" t="s">
        <v>119</v>
      </c>
      <c r="C653" s="8" t="s">
        <v>181</v>
      </c>
      <c r="D653" s="2">
        <v>6722024518</v>
      </c>
      <c r="E653" s="4">
        <v>0.57417576793227199</v>
      </c>
      <c r="F653" s="28" t="b">
        <v>0</v>
      </c>
      <c r="G653" s="29">
        <f t="shared" si="32"/>
        <v>0.99968502528908154</v>
      </c>
      <c r="H653" s="5" t="b">
        <f t="shared" si="30"/>
        <v>1</v>
      </c>
      <c r="I653" s="8">
        <v>66</v>
      </c>
      <c r="J653">
        <v>1</v>
      </c>
      <c r="K653">
        <v>37</v>
      </c>
      <c r="L653">
        <v>1997</v>
      </c>
      <c r="M653">
        <v>9</v>
      </c>
      <c r="N653">
        <v>5</v>
      </c>
      <c r="O653">
        <v>71.254550632802705</v>
      </c>
      <c r="P653">
        <v>5</v>
      </c>
      <c r="Q653">
        <v>3</v>
      </c>
      <c r="R653">
        <v>2</v>
      </c>
      <c r="S653" s="10">
        <v>78.099999999999994</v>
      </c>
      <c r="T653" s="8">
        <v>1.19865111182038</v>
      </c>
      <c r="U653">
        <v>7.5957643648752104E-3</v>
      </c>
      <c r="V653">
        <v>1.2943090485695199</v>
      </c>
      <c r="W653">
        <v>0.58135445731526503</v>
      </c>
      <c r="X653">
        <v>1.2997579909472201</v>
      </c>
      <c r="Y653">
        <v>1.38181348148064</v>
      </c>
      <c r="Z653">
        <v>0.715073875293325</v>
      </c>
      <c r="AA653">
        <v>1.4284752725705201</v>
      </c>
      <c r="AB653">
        <v>-4.5418899975194001E-2</v>
      </c>
      <c r="AC653">
        <v>-0.68484317603607703</v>
      </c>
      <c r="AD653" s="10">
        <v>0.73415947786997404</v>
      </c>
      <c r="AE653" s="8">
        <v>1</v>
      </c>
      <c r="AF653">
        <v>0</v>
      </c>
      <c r="AG653">
        <v>0</v>
      </c>
      <c r="AH653">
        <v>0</v>
      </c>
      <c r="AI653">
        <v>0</v>
      </c>
      <c r="AJ653">
        <v>0</v>
      </c>
      <c r="AK653">
        <v>0</v>
      </c>
      <c r="AL653">
        <v>0</v>
      </c>
      <c r="AM653">
        <v>0</v>
      </c>
      <c r="AN653">
        <v>0</v>
      </c>
      <c r="AO653">
        <v>0</v>
      </c>
      <c r="AP653">
        <v>0</v>
      </c>
      <c r="AQ653">
        <v>0</v>
      </c>
      <c r="AR653">
        <v>0</v>
      </c>
      <c r="AS653">
        <v>0</v>
      </c>
      <c r="AT653">
        <v>0</v>
      </c>
      <c r="AU653">
        <v>0</v>
      </c>
      <c r="AV653">
        <v>0</v>
      </c>
      <c r="AW653">
        <v>0</v>
      </c>
      <c r="AX653">
        <v>0</v>
      </c>
      <c r="AY653">
        <v>1</v>
      </c>
      <c r="AZ653">
        <v>0</v>
      </c>
      <c r="BA653">
        <v>1</v>
      </c>
      <c r="BB653">
        <v>0</v>
      </c>
      <c r="BC653">
        <v>1</v>
      </c>
      <c r="BD653">
        <v>0</v>
      </c>
      <c r="BE653">
        <v>1</v>
      </c>
      <c r="BF653">
        <v>0</v>
      </c>
      <c r="BG653">
        <v>0</v>
      </c>
      <c r="BH653">
        <v>1</v>
      </c>
      <c r="BI653">
        <v>0</v>
      </c>
      <c r="BJ653">
        <v>0</v>
      </c>
      <c r="BK653">
        <v>0</v>
      </c>
      <c r="BL653">
        <v>0</v>
      </c>
      <c r="BM653">
        <v>0</v>
      </c>
      <c r="BN653">
        <v>0</v>
      </c>
      <c r="BO653">
        <v>0</v>
      </c>
      <c r="BP653">
        <v>1</v>
      </c>
      <c r="BQ653">
        <v>0</v>
      </c>
      <c r="BR653">
        <v>0</v>
      </c>
      <c r="BS653">
        <v>1</v>
      </c>
      <c r="BT653" s="10">
        <v>0</v>
      </c>
      <c r="BU653">
        <v>-4.2648743800000002</v>
      </c>
      <c r="BV653">
        <v>0.17994256</v>
      </c>
      <c r="BW653">
        <v>2.5512239999999999E-2</v>
      </c>
      <c r="BX653">
        <v>1.7140852600000001</v>
      </c>
      <c r="BY653">
        <v>1.2451467300000001</v>
      </c>
      <c r="BZ653">
        <v>4.38303536</v>
      </c>
      <c r="CA653">
        <v>1.0542348399999999</v>
      </c>
      <c r="CB653">
        <v>2.36271349</v>
      </c>
      <c r="CC653">
        <v>0</v>
      </c>
      <c r="CD653">
        <v>1.26633956</v>
      </c>
      <c r="CE653">
        <v>1.2966537600000001</v>
      </c>
      <c r="CF653">
        <v>-0.34830556000000001</v>
      </c>
      <c r="CG653">
        <v>0.60595251999999999</v>
      </c>
      <c r="CH653">
        <v>-0.27080598</v>
      </c>
      <c r="CI653">
        <v>0.69837139000000004</v>
      </c>
      <c r="CJ653">
        <v>2.3914729999999999E-2</v>
      </c>
      <c r="CK653">
        <v>-0.35324707</v>
      </c>
      <c r="CL653">
        <v>-4.8291489999999999E-2</v>
      </c>
      <c r="CM653">
        <v>0.58076517999999999</v>
      </c>
      <c r="CN653">
        <v>0.72541518999999999</v>
      </c>
      <c r="CO653">
        <v>-0.20022939000000001</v>
      </c>
      <c r="CP653">
        <v>-0.43475793000000001</v>
      </c>
      <c r="CQ653">
        <v>0.34422587999999998</v>
      </c>
      <c r="CR653">
        <v>-0.48495226000000002</v>
      </c>
      <c r="CS653">
        <v>0.18250256000000001</v>
      </c>
      <c r="CT653">
        <v>-0.16623276000000001</v>
      </c>
      <c r="CU653">
        <v>-9.4743999999999995E-2</v>
      </c>
      <c r="CV653">
        <v>-1.1689752</v>
      </c>
      <c r="CW653">
        <v>-0.52188942000000005</v>
      </c>
      <c r="CX653">
        <v>0.65815442999999996</v>
      </c>
      <c r="CY653">
        <v>9.3649330000000003E-2</v>
      </c>
      <c r="CZ653">
        <v>-0.16819777</v>
      </c>
      <c r="DA653">
        <v>-0.25450494000000001</v>
      </c>
      <c r="DB653">
        <v>0.25513289</v>
      </c>
      <c r="DC653">
        <v>2.5920289999999999E-2</v>
      </c>
      <c r="DD653">
        <v>-2.5292350000000002E-2</v>
      </c>
      <c r="DE653">
        <v>0.26950531</v>
      </c>
      <c r="DF653">
        <v>-0.26887736000000001</v>
      </c>
      <c r="DG653">
        <v>0.1029841</v>
      </c>
      <c r="DH653">
        <v>-0.10235616</v>
      </c>
      <c r="DI653">
        <v>-0.19042195000000001</v>
      </c>
      <c r="DJ653">
        <v>7.7531719999999998E-2</v>
      </c>
      <c r="DK653">
        <v>-0.19522661999999999</v>
      </c>
      <c r="DL653">
        <v>-0.13095082</v>
      </c>
      <c r="DM653">
        <v>-6.0513240000000003E-2</v>
      </c>
      <c r="DN653">
        <v>0.50020885000000004</v>
      </c>
      <c r="DO653">
        <v>0.35778246000000002</v>
      </c>
      <c r="DP653">
        <v>-0.64273818000000005</v>
      </c>
      <c r="DQ653">
        <v>0.94671483000000001</v>
      </c>
      <c r="DR653">
        <v>-0.66113116000000005</v>
      </c>
      <c r="DS653">
        <v>7.7932630000000003E-2</v>
      </c>
      <c r="DT653">
        <v>-0.79014932000000004</v>
      </c>
      <c r="DU653">
        <v>1.3610861400000001</v>
      </c>
      <c r="DV653" s="10">
        <v>-0.64824150000000003</v>
      </c>
      <c r="DW653" s="8" t="s">
        <v>3445</v>
      </c>
      <c r="DX653" t="s">
        <v>3446</v>
      </c>
      <c r="DY653" s="10" t="s">
        <v>178</v>
      </c>
      <c r="DZ653" s="20">
        <v>37281</v>
      </c>
      <c r="EA653" s="21">
        <v>38878</v>
      </c>
      <c r="EB653" t="s">
        <v>3447</v>
      </c>
      <c r="EC653" s="22">
        <v>44039</v>
      </c>
      <c r="ED653" t="b">
        <f t="shared" si="31"/>
        <v>0</v>
      </c>
    </row>
    <row r="654" spans="1:134" x14ac:dyDescent="0.2">
      <c r="A654" s="8" t="s">
        <v>3448</v>
      </c>
      <c r="B654" s="8" t="s">
        <v>168</v>
      </c>
      <c r="C654" s="8" t="s">
        <v>275</v>
      </c>
      <c r="D654" s="2" t="s">
        <v>3449</v>
      </c>
      <c r="E654" s="4">
        <v>0.18207980674775201</v>
      </c>
      <c r="F654" s="28" t="b">
        <v>0</v>
      </c>
      <c r="G654" s="29">
        <f t="shared" si="32"/>
        <v>1.4882382376903995E-2</v>
      </c>
      <c r="H654" s="5" t="b">
        <f t="shared" si="30"/>
        <v>0</v>
      </c>
      <c r="I654" s="8">
        <v>64</v>
      </c>
      <c r="J654">
        <v>2</v>
      </c>
      <c r="K654">
        <v>28</v>
      </c>
      <c r="L654">
        <v>1090</v>
      </c>
      <c r="M654">
        <v>10</v>
      </c>
      <c r="N654">
        <v>2</v>
      </c>
      <c r="O654">
        <v>19.373236707209401</v>
      </c>
      <c r="P654">
        <v>1</v>
      </c>
      <c r="Q654">
        <v>1</v>
      </c>
      <c r="R654">
        <v>2</v>
      </c>
      <c r="S654" s="10">
        <v>73.400000000000006</v>
      </c>
      <c r="T654" s="8">
        <v>1.0107747620052701</v>
      </c>
      <c r="U654">
        <v>1.0203643463482399</v>
      </c>
      <c r="V654">
        <v>0.13146588040124599</v>
      </c>
      <c r="W654">
        <v>-0.47598217686984901</v>
      </c>
      <c r="X654">
        <v>1.61793620170542</v>
      </c>
      <c r="Y654">
        <v>-0.70788554533318204</v>
      </c>
      <c r="Z654">
        <v>-1.0701982176643601</v>
      </c>
      <c r="AA654">
        <v>-1.4107302381286499</v>
      </c>
      <c r="AB654">
        <v>-1.4988236991813999</v>
      </c>
      <c r="AC654">
        <v>-0.68484317603607703</v>
      </c>
      <c r="AD654" s="10">
        <v>-0.27996235783579498</v>
      </c>
      <c r="AE654" s="8">
        <v>0</v>
      </c>
      <c r="AF654">
        <v>0</v>
      </c>
      <c r="AG654">
        <v>1</v>
      </c>
      <c r="AH654">
        <v>0</v>
      </c>
      <c r="AI654">
        <v>0</v>
      </c>
      <c r="AJ654">
        <v>0</v>
      </c>
      <c r="AK654">
        <v>0</v>
      </c>
      <c r="AL654">
        <v>0</v>
      </c>
      <c r="AM654">
        <v>0</v>
      </c>
      <c r="AN654">
        <v>0</v>
      </c>
      <c r="AO654">
        <v>0</v>
      </c>
      <c r="AP654">
        <v>0</v>
      </c>
      <c r="AQ654">
        <v>0</v>
      </c>
      <c r="AR654">
        <v>0</v>
      </c>
      <c r="AS654">
        <v>0</v>
      </c>
      <c r="AT654">
        <v>0</v>
      </c>
      <c r="AU654">
        <v>0</v>
      </c>
      <c r="AV654">
        <v>0</v>
      </c>
      <c r="AW654">
        <v>0</v>
      </c>
      <c r="AX654">
        <v>0</v>
      </c>
      <c r="AY654">
        <v>0</v>
      </c>
      <c r="AZ654">
        <v>1</v>
      </c>
      <c r="BA654">
        <v>1</v>
      </c>
      <c r="BB654">
        <v>0</v>
      </c>
      <c r="BC654">
        <v>0</v>
      </c>
      <c r="BD654">
        <v>1</v>
      </c>
      <c r="BE654">
        <v>0</v>
      </c>
      <c r="BF654">
        <v>1</v>
      </c>
      <c r="BG654">
        <v>0</v>
      </c>
      <c r="BH654">
        <v>0</v>
      </c>
      <c r="BI654">
        <v>1</v>
      </c>
      <c r="BJ654">
        <v>0</v>
      </c>
      <c r="BK654">
        <v>0</v>
      </c>
      <c r="BL654">
        <v>0</v>
      </c>
      <c r="BM654">
        <v>0</v>
      </c>
      <c r="BN654">
        <v>0</v>
      </c>
      <c r="BO654">
        <v>0</v>
      </c>
      <c r="BP654">
        <v>1</v>
      </c>
      <c r="BQ654">
        <v>0</v>
      </c>
      <c r="BR654">
        <v>0</v>
      </c>
      <c r="BS654">
        <v>0</v>
      </c>
      <c r="BT654" s="10">
        <v>1</v>
      </c>
      <c r="BU654">
        <v>-4.2648743800000002</v>
      </c>
      <c r="BV654">
        <v>0.17994256</v>
      </c>
      <c r="BW654">
        <v>2.5512239999999999E-2</v>
      </c>
      <c r="BX654">
        <v>1.7140852600000001</v>
      </c>
      <c r="BY654">
        <v>1.2451467300000001</v>
      </c>
      <c r="BZ654">
        <v>4.38303536</v>
      </c>
      <c r="CA654">
        <v>1.0542348399999999</v>
      </c>
      <c r="CB654">
        <v>2.36271349</v>
      </c>
      <c r="CC654">
        <v>0</v>
      </c>
      <c r="CD654">
        <v>1.26633956</v>
      </c>
      <c r="CE654">
        <v>1.2966537600000001</v>
      </c>
      <c r="CF654">
        <v>-0.34830556000000001</v>
      </c>
      <c r="CG654">
        <v>0.60595251999999999</v>
      </c>
      <c r="CH654">
        <v>-0.27080598</v>
      </c>
      <c r="CI654">
        <v>0.69837139000000004</v>
      </c>
      <c r="CJ654">
        <v>2.3914729999999999E-2</v>
      </c>
      <c r="CK654">
        <v>-0.35324707</v>
      </c>
      <c r="CL654">
        <v>-4.8291489999999999E-2</v>
      </c>
      <c r="CM654">
        <v>0.58076517999999999</v>
      </c>
      <c r="CN654">
        <v>0.72541518999999999</v>
      </c>
      <c r="CO654">
        <v>-0.20022939000000001</v>
      </c>
      <c r="CP654">
        <v>-0.43475793000000001</v>
      </c>
      <c r="CQ654">
        <v>0.34422587999999998</v>
      </c>
      <c r="CR654">
        <v>-0.48495226000000002</v>
      </c>
      <c r="CS654">
        <v>0.18250256000000001</v>
      </c>
      <c r="CT654">
        <v>-0.16623276000000001</v>
      </c>
      <c r="CU654">
        <v>-9.4743999999999995E-2</v>
      </c>
      <c r="CV654">
        <v>-1.1689752</v>
      </c>
      <c r="CW654">
        <v>-0.52188942000000005</v>
      </c>
      <c r="CX654">
        <v>0.65815442999999996</v>
      </c>
      <c r="CY654">
        <v>9.3649330000000003E-2</v>
      </c>
      <c r="CZ654">
        <v>-0.16819777</v>
      </c>
      <c r="DA654">
        <v>-0.25450494000000001</v>
      </c>
      <c r="DB654">
        <v>0.25513289</v>
      </c>
      <c r="DC654">
        <v>2.5920289999999999E-2</v>
      </c>
      <c r="DD654">
        <v>-2.5292350000000002E-2</v>
      </c>
      <c r="DE654">
        <v>0.26950531</v>
      </c>
      <c r="DF654">
        <v>-0.26887736000000001</v>
      </c>
      <c r="DG654">
        <v>0.1029841</v>
      </c>
      <c r="DH654">
        <v>-0.10235616</v>
      </c>
      <c r="DI654">
        <v>-0.19042195000000001</v>
      </c>
      <c r="DJ654">
        <v>7.7531719999999998E-2</v>
      </c>
      <c r="DK654">
        <v>-0.19522661999999999</v>
      </c>
      <c r="DL654">
        <v>-0.13095082</v>
      </c>
      <c r="DM654">
        <v>-6.0513240000000003E-2</v>
      </c>
      <c r="DN654">
        <v>0.50020885000000004</v>
      </c>
      <c r="DO654">
        <v>0.35778246000000002</v>
      </c>
      <c r="DP654">
        <v>-0.64273818000000005</v>
      </c>
      <c r="DQ654">
        <v>0.94671483000000001</v>
      </c>
      <c r="DR654">
        <v>-0.66113116000000005</v>
      </c>
      <c r="DS654">
        <v>7.7932630000000003E-2</v>
      </c>
      <c r="DT654">
        <v>-0.79014932000000004</v>
      </c>
      <c r="DU654">
        <v>1.3610861400000001</v>
      </c>
      <c r="DV654" s="10">
        <v>-0.64824150000000003</v>
      </c>
      <c r="DW654" s="8" t="s">
        <v>3450</v>
      </c>
      <c r="DX654" t="s">
        <v>3451</v>
      </c>
      <c r="DY654" s="10" t="s">
        <v>231</v>
      </c>
      <c r="DZ654" s="20">
        <v>35929</v>
      </c>
      <c r="EA654" s="21">
        <v>36385</v>
      </c>
      <c r="EB654" t="s">
        <v>3452</v>
      </c>
      <c r="EC654" s="22">
        <v>44237</v>
      </c>
      <c r="ED654" t="b">
        <f t="shared" si="31"/>
        <v>1</v>
      </c>
    </row>
    <row r="655" spans="1:134" x14ac:dyDescent="0.2">
      <c r="A655" s="8" t="s">
        <v>3453</v>
      </c>
      <c r="B655" s="8" t="s">
        <v>127</v>
      </c>
      <c r="C655" s="8" t="s">
        <v>181</v>
      </c>
      <c r="D655" s="2">
        <v>8067827576</v>
      </c>
      <c r="E655" s="4">
        <v>0.47402888446823799</v>
      </c>
      <c r="F655" s="28" t="b">
        <v>0</v>
      </c>
      <c r="G655" s="29">
        <f t="shared" si="32"/>
        <v>7.4441435486557841E-7</v>
      </c>
      <c r="H655" s="5" t="b">
        <f t="shared" si="30"/>
        <v>0</v>
      </c>
      <c r="I655" s="8">
        <v>41</v>
      </c>
      <c r="J655">
        <v>1</v>
      </c>
      <c r="K655">
        <v>31</v>
      </c>
      <c r="L655">
        <v>807</v>
      </c>
      <c r="M655">
        <v>1</v>
      </c>
      <c r="N655">
        <v>2</v>
      </c>
      <c r="O655">
        <v>43.989442234119402</v>
      </c>
      <c r="P655">
        <v>1</v>
      </c>
      <c r="Q655">
        <v>3</v>
      </c>
      <c r="R655">
        <v>1</v>
      </c>
      <c r="S655" s="10">
        <v>67.400000000000006</v>
      </c>
      <c r="T655" s="8">
        <v>-1.1498032608684501</v>
      </c>
      <c r="U655">
        <v>7.5957643648752104E-3</v>
      </c>
      <c r="V655">
        <v>0.51908026979067101</v>
      </c>
      <c r="W655">
        <v>-0.80588985876002195</v>
      </c>
      <c r="X655">
        <v>-1.2456676951183301</v>
      </c>
      <c r="Y655">
        <v>-0.70788554533318204</v>
      </c>
      <c r="Z655">
        <v>-0.22313746618204</v>
      </c>
      <c r="AA655">
        <v>-1.4107302381286499</v>
      </c>
      <c r="AB655">
        <v>-4.5418899975194001E-2</v>
      </c>
      <c r="AC655">
        <v>-1.38724643350897</v>
      </c>
      <c r="AD655" s="10">
        <v>-1.5745859778857101</v>
      </c>
      <c r="AE655" s="8">
        <v>0</v>
      </c>
      <c r="AF655">
        <v>0</v>
      </c>
      <c r="AG655">
        <v>0</v>
      </c>
      <c r="AH655">
        <v>1</v>
      </c>
      <c r="AI655">
        <v>0</v>
      </c>
      <c r="AJ655">
        <v>0</v>
      </c>
      <c r="AK655">
        <v>0</v>
      </c>
      <c r="AL655">
        <v>0</v>
      </c>
      <c r="AM655">
        <v>0</v>
      </c>
      <c r="AN655">
        <v>0</v>
      </c>
      <c r="AO655">
        <v>0</v>
      </c>
      <c r="AP655">
        <v>0</v>
      </c>
      <c r="AQ655">
        <v>0</v>
      </c>
      <c r="AR655">
        <v>0</v>
      </c>
      <c r="AS655">
        <v>0</v>
      </c>
      <c r="AT655">
        <v>0</v>
      </c>
      <c r="AU655">
        <v>0</v>
      </c>
      <c r="AV655">
        <v>0</v>
      </c>
      <c r="AW655">
        <v>0</v>
      </c>
      <c r="AX655">
        <v>0</v>
      </c>
      <c r="AY655">
        <v>0</v>
      </c>
      <c r="AZ655">
        <v>1</v>
      </c>
      <c r="BA655">
        <v>1</v>
      </c>
      <c r="BB655">
        <v>0</v>
      </c>
      <c r="BC655">
        <v>0</v>
      </c>
      <c r="BD655">
        <v>1</v>
      </c>
      <c r="BE655">
        <v>1</v>
      </c>
      <c r="BF655">
        <v>0</v>
      </c>
      <c r="BG655">
        <v>1</v>
      </c>
      <c r="BH655">
        <v>0</v>
      </c>
      <c r="BI655">
        <v>0</v>
      </c>
      <c r="BJ655">
        <v>0</v>
      </c>
      <c r="BK655">
        <v>0</v>
      </c>
      <c r="BL655">
        <v>0</v>
      </c>
      <c r="BM655">
        <v>0</v>
      </c>
      <c r="BN655">
        <v>1</v>
      </c>
      <c r="BO655">
        <v>0</v>
      </c>
      <c r="BP655">
        <v>0</v>
      </c>
      <c r="BQ655">
        <v>0</v>
      </c>
      <c r="BR655">
        <v>1</v>
      </c>
      <c r="BS655">
        <v>0</v>
      </c>
      <c r="BT655" s="10">
        <v>0</v>
      </c>
      <c r="BU655">
        <v>-4.2648743800000002</v>
      </c>
      <c r="BV655">
        <v>0.17994256</v>
      </c>
      <c r="BW655">
        <v>2.5512239999999999E-2</v>
      </c>
      <c r="BX655">
        <v>1.7140852600000001</v>
      </c>
      <c r="BY655">
        <v>1.2451467300000001</v>
      </c>
      <c r="BZ655">
        <v>4.38303536</v>
      </c>
      <c r="CA655">
        <v>1.0542348399999999</v>
      </c>
      <c r="CB655">
        <v>2.36271349</v>
      </c>
      <c r="CC655">
        <v>0</v>
      </c>
      <c r="CD655">
        <v>1.26633956</v>
      </c>
      <c r="CE655">
        <v>1.2966537600000001</v>
      </c>
      <c r="CF655">
        <v>-0.34830556000000001</v>
      </c>
      <c r="CG655">
        <v>0.60595251999999999</v>
      </c>
      <c r="CH655">
        <v>-0.27080598</v>
      </c>
      <c r="CI655">
        <v>0.69837139000000004</v>
      </c>
      <c r="CJ655">
        <v>2.3914729999999999E-2</v>
      </c>
      <c r="CK655">
        <v>-0.35324707</v>
      </c>
      <c r="CL655">
        <v>-4.8291489999999999E-2</v>
      </c>
      <c r="CM655">
        <v>0.58076517999999999</v>
      </c>
      <c r="CN655">
        <v>0.72541518999999999</v>
      </c>
      <c r="CO655">
        <v>-0.20022939000000001</v>
      </c>
      <c r="CP655">
        <v>-0.43475793000000001</v>
      </c>
      <c r="CQ655">
        <v>0.34422587999999998</v>
      </c>
      <c r="CR655">
        <v>-0.48495226000000002</v>
      </c>
      <c r="CS655">
        <v>0.18250256000000001</v>
      </c>
      <c r="CT655">
        <v>-0.16623276000000001</v>
      </c>
      <c r="CU655">
        <v>-9.4743999999999995E-2</v>
      </c>
      <c r="CV655">
        <v>-1.1689752</v>
      </c>
      <c r="CW655">
        <v>-0.52188942000000005</v>
      </c>
      <c r="CX655">
        <v>0.65815442999999996</v>
      </c>
      <c r="CY655">
        <v>9.3649330000000003E-2</v>
      </c>
      <c r="CZ655">
        <v>-0.16819777</v>
      </c>
      <c r="DA655">
        <v>-0.25450494000000001</v>
      </c>
      <c r="DB655">
        <v>0.25513289</v>
      </c>
      <c r="DC655">
        <v>2.5920289999999999E-2</v>
      </c>
      <c r="DD655">
        <v>-2.5292350000000002E-2</v>
      </c>
      <c r="DE655">
        <v>0.26950531</v>
      </c>
      <c r="DF655">
        <v>-0.26887736000000001</v>
      </c>
      <c r="DG655">
        <v>0.1029841</v>
      </c>
      <c r="DH655">
        <v>-0.10235616</v>
      </c>
      <c r="DI655">
        <v>-0.19042195000000001</v>
      </c>
      <c r="DJ655">
        <v>7.7531719999999998E-2</v>
      </c>
      <c r="DK655">
        <v>-0.19522661999999999</v>
      </c>
      <c r="DL655">
        <v>-0.13095082</v>
      </c>
      <c r="DM655">
        <v>-6.0513240000000003E-2</v>
      </c>
      <c r="DN655">
        <v>0.50020885000000004</v>
      </c>
      <c r="DO655">
        <v>0.35778246000000002</v>
      </c>
      <c r="DP655">
        <v>-0.64273818000000005</v>
      </c>
      <c r="DQ655">
        <v>0.94671483000000001</v>
      </c>
      <c r="DR655">
        <v>-0.66113116000000005</v>
      </c>
      <c r="DS655">
        <v>7.7932630000000003E-2</v>
      </c>
      <c r="DT655">
        <v>-0.79014932000000004</v>
      </c>
      <c r="DU655">
        <v>1.3610861400000001</v>
      </c>
      <c r="DV655" s="10">
        <v>-0.64824150000000003</v>
      </c>
      <c r="DW655" s="8" t="s">
        <v>3454</v>
      </c>
      <c r="DX655" t="s">
        <v>3455</v>
      </c>
      <c r="DY655" s="10" t="s">
        <v>266</v>
      </c>
      <c r="DZ655" s="20">
        <v>37006</v>
      </c>
      <c r="EA655" s="21">
        <v>37277</v>
      </c>
      <c r="EB655" t="s">
        <v>3456</v>
      </c>
      <c r="EC655" s="22">
        <v>43728</v>
      </c>
      <c r="ED655" t="b">
        <f t="shared" si="31"/>
        <v>1</v>
      </c>
    </row>
    <row r="656" spans="1:134" x14ac:dyDescent="0.2">
      <c r="A656" s="8" t="s">
        <v>3457</v>
      </c>
      <c r="B656" s="8" t="s">
        <v>119</v>
      </c>
      <c r="C656" s="8" t="s">
        <v>154</v>
      </c>
      <c r="D656" s="2" t="s">
        <v>3458</v>
      </c>
      <c r="E656" s="4">
        <v>0.40899610376315898</v>
      </c>
      <c r="F656" s="28" t="b">
        <v>0</v>
      </c>
      <c r="G656" s="29">
        <f t="shared" si="32"/>
        <v>3.8879184325179062E-3</v>
      </c>
      <c r="H656" s="5" t="b">
        <f t="shared" si="30"/>
        <v>0</v>
      </c>
      <c r="I656" s="8">
        <v>40</v>
      </c>
      <c r="J656">
        <v>1</v>
      </c>
      <c r="K656">
        <v>36</v>
      </c>
      <c r="L656">
        <v>2331</v>
      </c>
      <c r="M656">
        <v>6</v>
      </c>
      <c r="N656">
        <v>3</v>
      </c>
      <c r="O656">
        <v>34.498051881579499</v>
      </c>
      <c r="P656">
        <v>2</v>
      </c>
      <c r="Q656">
        <v>1</v>
      </c>
      <c r="R656">
        <v>1</v>
      </c>
      <c r="S656" s="10">
        <v>78.8</v>
      </c>
      <c r="T656" s="8">
        <v>-1.2437414357759999</v>
      </c>
      <c r="U656">
        <v>7.5957643648752104E-3</v>
      </c>
      <c r="V656">
        <v>1.1651042521063699</v>
      </c>
      <c r="W656">
        <v>0.97071546703723599</v>
      </c>
      <c r="X656">
        <v>0.34522335867264098</v>
      </c>
      <c r="Y656">
        <v>-1.13192030619081E-2</v>
      </c>
      <c r="Z656">
        <v>-0.54974280898540195</v>
      </c>
      <c r="AA656">
        <v>-0.70092886045385905</v>
      </c>
      <c r="AB656">
        <v>-1.4988236991813999</v>
      </c>
      <c r="AC656">
        <v>-1.38724643350897</v>
      </c>
      <c r="AD656" s="10">
        <v>0.88519890020913194</v>
      </c>
      <c r="AE656" s="8">
        <v>0</v>
      </c>
      <c r="AF656">
        <v>0</v>
      </c>
      <c r="AG656">
        <v>0</v>
      </c>
      <c r="AH656">
        <v>0</v>
      </c>
      <c r="AI656">
        <v>0</v>
      </c>
      <c r="AJ656">
        <v>0</v>
      </c>
      <c r="AK656">
        <v>0</v>
      </c>
      <c r="AL656">
        <v>0</v>
      </c>
      <c r="AM656">
        <v>0</v>
      </c>
      <c r="AN656">
        <v>0</v>
      </c>
      <c r="AO656">
        <v>0</v>
      </c>
      <c r="AP656">
        <v>0</v>
      </c>
      <c r="AQ656">
        <v>0</v>
      </c>
      <c r="AR656">
        <v>0</v>
      </c>
      <c r="AS656">
        <v>1</v>
      </c>
      <c r="AT656">
        <v>0</v>
      </c>
      <c r="AU656">
        <v>0</v>
      </c>
      <c r="AV656">
        <v>0</v>
      </c>
      <c r="AW656">
        <v>0</v>
      </c>
      <c r="AX656">
        <v>0</v>
      </c>
      <c r="AY656">
        <v>0</v>
      </c>
      <c r="AZ656">
        <v>1</v>
      </c>
      <c r="BA656">
        <v>1</v>
      </c>
      <c r="BB656">
        <v>0</v>
      </c>
      <c r="BC656">
        <v>0</v>
      </c>
      <c r="BD656">
        <v>1</v>
      </c>
      <c r="BE656">
        <v>1</v>
      </c>
      <c r="BF656">
        <v>0</v>
      </c>
      <c r="BG656">
        <v>1</v>
      </c>
      <c r="BH656">
        <v>0</v>
      </c>
      <c r="BI656">
        <v>0</v>
      </c>
      <c r="BJ656">
        <v>0</v>
      </c>
      <c r="BK656">
        <v>0</v>
      </c>
      <c r="BL656">
        <v>0</v>
      </c>
      <c r="BM656">
        <v>1</v>
      </c>
      <c r="BN656">
        <v>0</v>
      </c>
      <c r="BO656">
        <v>0</v>
      </c>
      <c r="BP656">
        <v>0</v>
      </c>
      <c r="BQ656">
        <v>0</v>
      </c>
      <c r="BR656">
        <v>0</v>
      </c>
      <c r="BS656">
        <v>0</v>
      </c>
      <c r="BT656" s="10">
        <v>1</v>
      </c>
      <c r="BU656">
        <v>-4.2648743800000002</v>
      </c>
      <c r="BV656">
        <v>0.17994256</v>
      </c>
      <c r="BW656">
        <v>2.5512239999999999E-2</v>
      </c>
      <c r="BX656">
        <v>1.7140852600000001</v>
      </c>
      <c r="BY656">
        <v>1.2451467300000001</v>
      </c>
      <c r="BZ656">
        <v>4.38303536</v>
      </c>
      <c r="CA656">
        <v>1.0542348399999999</v>
      </c>
      <c r="CB656">
        <v>2.36271349</v>
      </c>
      <c r="CC656">
        <v>0</v>
      </c>
      <c r="CD656">
        <v>1.26633956</v>
      </c>
      <c r="CE656">
        <v>1.2966537600000001</v>
      </c>
      <c r="CF656">
        <v>-0.34830556000000001</v>
      </c>
      <c r="CG656">
        <v>0.60595251999999999</v>
      </c>
      <c r="CH656">
        <v>-0.27080598</v>
      </c>
      <c r="CI656">
        <v>0.69837139000000004</v>
      </c>
      <c r="CJ656">
        <v>2.3914729999999999E-2</v>
      </c>
      <c r="CK656">
        <v>-0.35324707</v>
      </c>
      <c r="CL656">
        <v>-4.8291489999999999E-2</v>
      </c>
      <c r="CM656">
        <v>0.58076517999999999</v>
      </c>
      <c r="CN656">
        <v>0.72541518999999999</v>
      </c>
      <c r="CO656">
        <v>-0.20022939000000001</v>
      </c>
      <c r="CP656">
        <v>-0.43475793000000001</v>
      </c>
      <c r="CQ656">
        <v>0.34422587999999998</v>
      </c>
      <c r="CR656">
        <v>-0.48495226000000002</v>
      </c>
      <c r="CS656">
        <v>0.18250256000000001</v>
      </c>
      <c r="CT656">
        <v>-0.16623276000000001</v>
      </c>
      <c r="CU656">
        <v>-9.4743999999999995E-2</v>
      </c>
      <c r="CV656">
        <v>-1.1689752</v>
      </c>
      <c r="CW656">
        <v>-0.52188942000000005</v>
      </c>
      <c r="CX656">
        <v>0.65815442999999996</v>
      </c>
      <c r="CY656">
        <v>9.3649330000000003E-2</v>
      </c>
      <c r="CZ656">
        <v>-0.16819777</v>
      </c>
      <c r="DA656">
        <v>-0.25450494000000001</v>
      </c>
      <c r="DB656">
        <v>0.25513289</v>
      </c>
      <c r="DC656">
        <v>2.5920289999999999E-2</v>
      </c>
      <c r="DD656">
        <v>-2.5292350000000002E-2</v>
      </c>
      <c r="DE656">
        <v>0.26950531</v>
      </c>
      <c r="DF656">
        <v>-0.26887736000000001</v>
      </c>
      <c r="DG656">
        <v>0.1029841</v>
      </c>
      <c r="DH656">
        <v>-0.10235616</v>
      </c>
      <c r="DI656">
        <v>-0.19042195000000001</v>
      </c>
      <c r="DJ656">
        <v>7.7531719999999998E-2</v>
      </c>
      <c r="DK656">
        <v>-0.19522661999999999</v>
      </c>
      <c r="DL656">
        <v>-0.13095082</v>
      </c>
      <c r="DM656">
        <v>-6.0513240000000003E-2</v>
      </c>
      <c r="DN656">
        <v>0.50020885000000004</v>
      </c>
      <c r="DO656">
        <v>0.35778246000000002</v>
      </c>
      <c r="DP656">
        <v>-0.64273818000000005</v>
      </c>
      <c r="DQ656">
        <v>0.94671483000000001</v>
      </c>
      <c r="DR656">
        <v>-0.66113116000000005</v>
      </c>
      <c r="DS656">
        <v>7.7932630000000003E-2</v>
      </c>
      <c r="DT656">
        <v>-0.79014932000000004</v>
      </c>
      <c r="DU656">
        <v>1.3610861400000001</v>
      </c>
      <c r="DV656" s="10">
        <v>-0.64824150000000003</v>
      </c>
      <c r="DW656" s="8" t="s">
        <v>3459</v>
      </c>
      <c r="DX656" t="s">
        <v>3460</v>
      </c>
      <c r="DY656" s="10" t="s">
        <v>2238</v>
      </c>
      <c r="DZ656" s="20">
        <v>37673</v>
      </c>
      <c r="EA656" s="21">
        <v>37976</v>
      </c>
      <c r="EB656" t="s">
        <v>3461</v>
      </c>
      <c r="EC656" s="22">
        <v>45284</v>
      </c>
      <c r="ED656" t="b">
        <f t="shared" si="31"/>
        <v>1</v>
      </c>
    </row>
    <row r="657" spans="1:134" x14ac:dyDescent="0.2">
      <c r="A657" s="8" t="s">
        <v>3462</v>
      </c>
      <c r="B657" s="8" t="s">
        <v>119</v>
      </c>
      <c r="C657" s="8" t="s">
        <v>188</v>
      </c>
      <c r="D657" s="2" t="s">
        <v>3463</v>
      </c>
      <c r="E657" s="4">
        <v>0.36722040327741701</v>
      </c>
      <c r="F657" s="28" t="b">
        <v>0</v>
      </c>
      <c r="G657" s="29">
        <f t="shared" si="32"/>
        <v>4.6261350038793621E-3</v>
      </c>
      <c r="H657" s="5" t="b">
        <f t="shared" si="30"/>
        <v>0</v>
      </c>
      <c r="I657" s="8">
        <v>58</v>
      </c>
      <c r="J657">
        <v>0</v>
      </c>
      <c r="K657">
        <v>29</v>
      </c>
      <c r="L657">
        <v>3561</v>
      </c>
      <c r="M657">
        <v>6</v>
      </c>
      <c r="N657">
        <v>3</v>
      </c>
      <c r="O657">
        <v>1.1102016387085101</v>
      </c>
      <c r="P657">
        <v>3</v>
      </c>
      <c r="Q657">
        <v>2</v>
      </c>
      <c r="R657">
        <v>2</v>
      </c>
      <c r="S657" s="10">
        <v>74.3</v>
      </c>
      <c r="T657" s="8">
        <v>0.447145712559954</v>
      </c>
      <c r="U657">
        <v>-1.00517281761849</v>
      </c>
      <c r="V657">
        <v>0.260670676864387</v>
      </c>
      <c r="W657">
        <v>2.4045898441570701</v>
      </c>
      <c r="X657">
        <v>0.34522335867264098</v>
      </c>
      <c r="Y657">
        <v>-1.13192030619081E-2</v>
      </c>
      <c r="Z657">
        <v>-1.6986419553704299</v>
      </c>
      <c r="AA657">
        <v>8.8725172209350497E-3</v>
      </c>
      <c r="AB657">
        <v>-0.772121299578298</v>
      </c>
      <c r="AC657">
        <v>-0.68484317603607703</v>
      </c>
      <c r="AD657" s="10">
        <v>-8.5768814828309101E-2</v>
      </c>
      <c r="AE657" s="8">
        <v>0</v>
      </c>
      <c r="AF657">
        <v>0</v>
      </c>
      <c r="AG657">
        <v>0</v>
      </c>
      <c r="AH657">
        <v>0</v>
      </c>
      <c r="AI657">
        <v>0</v>
      </c>
      <c r="AJ657">
        <v>0</v>
      </c>
      <c r="AK657">
        <v>0</v>
      </c>
      <c r="AL657">
        <v>0</v>
      </c>
      <c r="AM657">
        <v>0</v>
      </c>
      <c r="AN657">
        <v>0</v>
      </c>
      <c r="AO657">
        <v>1</v>
      </c>
      <c r="AP657">
        <v>0</v>
      </c>
      <c r="AQ657">
        <v>0</v>
      </c>
      <c r="AR657">
        <v>0</v>
      </c>
      <c r="AS657">
        <v>0</v>
      </c>
      <c r="AT657">
        <v>0</v>
      </c>
      <c r="AU657">
        <v>0</v>
      </c>
      <c r="AV657">
        <v>0</v>
      </c>
      <c r="AW657">
        <v>0</v>
      </c>
      <c r="AX657">
        <v>0</v>
      </c>
      <c r="AY657">
        <v>1</v>
      </c>
      <c r="AZ657">
        <v>0</v>
      </c>
      <c r="BA657">
        <v>0</v>
      </c>
      <c r="BB657">
        <v>1</v>
      </c>
      <c r="BC657">
        <v>1</v>
      </c>
      <c r="BD657">
        <v>0</v>
      </c>
      <c r="BE657">
        <v>0</v>
      </c>
      <c r="BF657">
        <v>1</v>
      </c>
      <c r="BG657">
        <v>0</v>
      </c>
      <c r="BH657">
        <v>0</v>
      </c>
      <c r="BI657">
        <v>1</v>
      </c>
      <c r="BJ657">
        <v>0</v>
      </c>
      <c r="BK657">
        <v>0</v>
      </c>
      <c r="BL657">
        <v>0</v>
      </c>
      <c r="BM657">
        <v>1</v>
      </c>
      <c r="BN657">
        <v>0</v>
      </c>
      <c r="BO657">
        <v>0</v>
      </c>
      <c r="BP657">
        <v>0</v>
      </c>
      <c r="BQ657">
        <v>0</v>
      </c>
      <c r="BR657">
        <v>0</v>
      </c>
      <c r="BS657">
        <v>0</v>
      </c>
      <c r="BT657" s="10">
        <v>1</v>
      </c>
      <c r="BU657">
        <v>-4.2648743800000002</v>
      </c>
      <c r="BV657">
        <v>0.17994256</v>
      </c>
      <c r="BW657">
        <v>2.5512239999999999E-2</v>
      </c>
      <c r="BX657">
        <v>1.7140852600000001</v>
      </c>
      <c r="BY657">
        <v>1.2451467300000001</v>
      </c>
      <c r="BZ657">
        <v>4.38303536</v>
      </c>
      <c r="CA657">
        <v>1.0542348399999999</v>
      </c>
      <c r="CB657">
        <v>2.36271349</v>
      </c>
      <c r="CC657">
        <v>0</v>
      </c>
      <c r="CD657">
        <v>1.26633956</v>
      </c>
      <c r="CE657">
        <v>1.2966537600000001</v>
      </c>
      <c r="CF657">
        <v>-0.34830556000000001</v>
      </c>
      <c r="CG657">
        <v>0.60595251999999999</v>
      </c>
      <c r="CH657">
        <v>-0.27080598</v>
      </c>
      <c r="CI657">
        <v>0.69837139000000004</v>
      </c>
      <c r="CJ657">
        <v>2.3914729999999999E-2</v>
      </c>
      <c r="CK657">
        <v>-0.35324707</v>
      </c>
      <c r="CL657">
        <v>-4.8291489999999999E-2</v>
      </c>
      <c r="CM657">
        <v>0.58076517999999999</v>
      </c>
      <c r="CN657">
        <v>0.72541518999999999</v>
      </c>
      <c r="CO657">
        <v>-0.20022939000000001</v>
      </c>
      <c r="CP657">
        <v>-0.43475793000000001</v>
      </c>
      <c r="CQ657">
        <v>0.34422587999999998</v>
      </c>
      <c r="CR657">
        <v>-0.48495226000000002</v>
      </c>
      <c r="CS657">
        <v>0.18250256000000001</v>
      </c>
      <c r="CT657">
        <v>-0.16623276000000001</v>
      </c>
      <c r="CU657">
        <v>-9.4743999999999995E-2</v>
      </c>
      <c r="CV657">
        <v>-1.1689752</v>
      </c>
      <c r="CW657">
        <v>-0.52188942000000005</v>
      </c>
      <c r="CX657">
        <v>0.65815442999999996</v>
      </c>
      <c r="CY657">
        <v>9.3649330000000003E-2</v>
      </c>
      <c r="CZ657">
        <v>-0.16819777</v>
      </c>
      <c r="DA657">
        <v>-0.25450494000000001</v>
      </c>
      <c r="DB657">
        <v>0.25513289</v>
      </c>
      <c r="DC657">
        <v>2.5920289999999999E-2</v>
      </c>
      <c r="DD657">
        <v>-2.5292350000000002E-2</v>
      </c>
      <c r="DE657">
        <v>0.26950531</v>
      </c>
      <c r="DF657">
        <v>-0.26887736000000001</v>
      </c>
      <c r="DG657">
        <v>0.1029841</v>
      </c>
      <c r="DH657">
        <v>-0.10235616</v>
      </c>
      <c r="DI657">
        <v>-0.19042195000000001</v>
      </c>
      <c r="DJ657">
        <v>7.7531719999999998E-2</v>
      </c>
      <c r="DK657">
        <v>-0.19522661999999999</v>
      </c>
      <c r="DL657">
        <v>-0.13095082</v>
      </c>
      <c r="DM657">
        <v>-6.0513240000000003E-2</v>
      </c>
      <c r="DN657">
        <v>0.50020885000000004</v>
      </c>
      <c r="DO657">
        <v>0.35778246000000002</v>
      </c>
      <c r="DP657">
        <v>-0.64273818000000005</v>
      </c>
      <c r="DQ657">
        <v>0.94671483000000001</v>
      </c>
      <c r="DR657">
        <v>-0.66113116000000005</v>
      </c>
      <c r="DS657">
        <v>7.7932630000000003E-2</v>
      </c>
      <c r="DT657">
        <v>-0.79014932000000004</v>
      </c>
      <c r="DU657">
        <v>1.3610861400000001</v>
      </c>
      <c r="DV657" s="10">
        <v>-0.64824150000000003</v>
      </c>
      <c r="DW657" s="8" t="s">
        <v>3464</v>
      </c>
      <c r="DX657" t="s">
        <v>3465</v>
      </c>
      <c r="DY657" s="10" t="s">
        <v>1653</v>
      </c>
      <c r="DZ657" s="20">
        <v>36807</v>
      </c>
      <c r="EA657" s="21">
        <v>38030</v>
      </c>
      <c r="EB657" t="s">
        <v>3466</v>
      </c>
      <c r="EC657" s="22">
        <v>44415</v>
      </c>
      <c r="ED657" t="b">
        <f t="shared" si="31"/>
        <v>1</v>
      </c>
    </row>
    <row r="658" spans="1:134" x14ac:dyDescent="0.2">
      <c r="A658" s="8" t="s">
        <v>3467</v>
      </c>
      <c r="B658" s="8" t="s">
        <v>168</v>
      </c>
      <c r="C658" s="8" t="s">
        <v>202</v>
      </c>
      <c r="D658" s="2" t="s">
        <v>3468</v>
      </c>
      <c r="E658" s="4">
        <v>0.74527622240331504</v>
      </c>
      <c r="F658" s="28" t="b">
        <v>1</v>
      </c>
      <c r="G658" s="29">
        <f t="shared" si="32"/>
        <v>6.7566054302691698E-3</v>
      </c>
      <c r="H658" s="5" t="b">
        <f t="shared" si="30"/>
        <v>0</v>
      </c>
      <c r="I658" s="8">
        <v>55</v>
      </c>
      <c r="J658">
        <v>1</v>
      </c>
      <c r="K658">
        <v>39</v>
      </c>
      <c r="L658">
        <v>2057</v>
      </c>
      <c r="M658">
        <v>1</v>
      </c>
      <c r="N658">
        <v>5</v>
      </c>
      <c r="O658">
        <v>41.804777868324301</v>
      </c>
      <c r="P658">
        <v>3</v>
      </c>
      <c r="Q658">
        <v>2</v>
      </c>
      <c r="R658">
        <v>4</v>
      </c>
      <c r="S658" s="10">
        <v>75.099999999999994</v>
      </c>
      <c r="T658" s="8">
        <v>0.165331187837294</v>
      </c>
      <c r="U658">
        <v>7.5957643648752104E-3</v>
      </c>
      <c r="V658">
        <v>1.5527186414958001</v>
      </c>
      <c r="W658">
        <v>0.65129954888208597</v>
      </c>
      <c r="X658">
        <v>-1.2456676951183301</v>
      </c>
      <c r="Y658">
        <v>1.38181348148064</v>
      </c>
      <c r="Z658">
        <v>-0.29831328633043902</v>
      </c>
      <c r="AA658">
        <v>8.8725172209350497E-3</v>
      </c>
      <c r="AB658">
        <v>-0.772121299578298</v>
      </c>
      <c r="AC658">
        <v>0.71996333890972197</v>
      </c>
      <c r="AD658" s="10">
        <v>8.6847667845013299E-2</v>
      </c>
      <c r="AE658" s="8">
        <v>0</v>
      </c>
      <c r="AF658">
        <v>0</v>
      </c>
      <c r="AG658">
        <v>0</v>
      </c>
      <c r="AH658">
        <v>0</v>
      </c>
      <c r="AI658">
        <v>0</v>
      </c>
      <c r="AJ658">
        <v>0</v>
      </c>
      <c r="AK658">
        <v>0</v>
      </c>
      <c r="AL658">
        <v>0</v>
      </c>
      <c r="AM658">
        <v>1</v>
      </c>
      <c r="AN658">
        <v>0</v>
      </c>
      <c r="AO658">
        <v>0</v>
      </c>
      <c r="AP658">
        <v>0</v>
      </c>
      <c r="AQ658">
        <v>0</v>
      </c>
      <c r="AR658">
        <v>0</v>
      </c>
      <c r="AS658">
        <v>0</v>
      </c>
      <c r="AT658">
        <v>0</v>
      </c>
      <c r="AU658">
        <v>0</v>
      </c>
      <c r="AV658">
        <v>0</v>
      </c>
      <c r="AW658">
        <v>0</v>
      </c>
      <c r="AX658">
        <v>0</v>
      </c>
      <c r="AY658">
        <v>0</v>
      </c>
      <c r="AZ658">
        <v>1</v>
      </c>
      <c r="BA658">
        <v>1</v>
      </c>
      <c r="BB658">
        <v>0</v>
      </c>
      <c r="BC658">
        <v>0</v>
      </c>
      <c r="BD658">
        <v>1</v>
      </c>
      <c r="BE658">
        <v>1</v>
      </c>
      <c r="BF658">
        <v>0</v>
      </c>
      <c r="BG658">
        <v>0</v>
      </c>
      <c r="BH658">
        <v>0</v>
      </c>
      <c r="BI658">
        <v>0</v>
      </c>
      <c r="BJ658">
        <v>0</v>
      </c>
      <c r="BK658">
        <v>1</v>
      </c>
      <c r="BL658">
        <v>0</v>
      </c>
      <c r="BM658">
        <v>0</v>
      </c>
      <c r="BN658">
        <v>0</v>
      </c>
      <c r="BO658">
        <v>0</v>
      </c>
      <c r="BP658">
        <v>1</v>
      </c>
      <c r="BQ658">
        <v>0</v>
      </c>
      <c r="BR658">
        <v>0</v>
      </c>
      <c r="BS658">
        <v>1</v>
      </c>
      <c r="BT658" s="10">
        <v>0</v>
      </c>
      <c r="BU658">
        <v>-4.2648743800000002</v>
      </c>
      <c r="BV658">
        <v>0.17994256</v>
      </c>
      <c r="BW658">
        <v>2.5512239999999999E-2</v>
      </c>
      <c r="BX658">
        <v>1.7140852600000001</v>
      </c>
      <c r="BY658">
        <v>1.2451467300000001</v>
      </c>
      <c r="BZ658">
        <v>4.38303536</v>
      </c>
      <c r="CA658">
        <v>1.0542348399999999</v>
      </c>
      <c r="CB658">
        <v>2.36271349</v>
      </c>
      <c r="CC658">
        <v>0</v>
      </c>
      <c r="CD658">
        <v>1.26633956</v>
      </c>
      <c r="CE658">
        <v>1.2966537600000001</v>
      </c>
      <c r="CF658">
        <v>-0.34830556000000001</v>
      </c>
      <c r="CG658">
        <v>0.60595251999999999</v>
      </c>
      <c r="CH658">
        <v>-0.27080598</v>
      </c>
      <c r="CI658">
        <v>0.69837139000000004</v>
      </c>
      <c r="CJ658">
        <v>2.3914729999999999E-2</v>
      </c>
      <c r="CK658">
        <v>-0.35324707</v>
      </c>
      <c r="CL658">
        <v>-4.8291489999999999E-2</v>
      </c>
      <c r="CM658">
        <v>0.58076517999999999</v>
      </c>
      <c r="CN658">
        <v>0.72541518999999999</v>
      </c>
      <c r="CO658">
        <v>-0.20022939000000001</v>
      </c>
      <c r="CP658">
        <v>-0.43475793000000001</v>
      </c>
      <c r="CQ658">
        <v>0.34422587999999998</v>
      </c>
      <c r="CR658">
        <v>-0.48495226000000002</v>
      </c>
      <c r="CS658">
        <v>0.18250256000000001</v>
      </c>
      <c r="CT658">
        <v>-0.16623276000000001</v>
      </c>
      <c r="CU658">
        <v>-9.4743999999999995E-2</v>
      </c>
      <c r="CV658">
        <v>-1.1689752</v>
      </c>
      <c r="CW658">
        <v>-0.52188942000000005</v>
      </c>
      <c r="CX658">
        <v>0.65815442999999996</v>
      </c>
      <c r="CY658">
        <v>9.3649330000000003E-2</v>
      </c>
      <c r="CZ658">
        <v>-0.16819777</v>
      </c>
      <c r="DA658">
        <v>-0.25450494000000001</v>
      </c>
      <c r="DB658">
        <v>0.25513289</v>
      </c>
      <c r="DC658">
        <v>2.5920289999999999E-2</v>
      </c>
      <c r="DD658">
        <v>-2.5292350000000002E-2</v>
      </c>
      <c r="DE658">
        <v>0.26950531</v>
      </c>
      <c r="DF658">
        <v>-0.26887736000000001</v>
      </c>
      <c r="DG658">
        <v>0.1029841</v>
      </c>
      <c r="DH658">
        <v>-0.10235616</v>
      </c>
      <c r="DI658">
        <v>-0.19042195000000001</v>
      </c>
      <c r="DJ658">
        <v>7.7531719999999998E-2</v>
      </c>
      <c r="DK658">
        <v>-0.19522661999999999</v>
      </c>
      <c r="DL658">
        <v>-0.13095082</v>
      </c>
      <c r="DM658">
        <v>-6.0513240000000003E-2</v>
      </c>
      <c r="DN658">
        <v>0.50020885000000004</v>
      </c>
      <c r="DO658">
        <v>0.35778246000000002</v>
      </c>
      <c r="DP658">
        <v>-0.64273818000000005</v>
      </c>
      <c r="DQ658">
        <v>0.94671483000000001</v>
      </c>
      <c r="DR658">
        <v>-0.66113116000000005</v>
      </c>
      <c r="DS658">
        <v>7.7932630000000003E-2</v>
      </c>
      <c r="DT658">
        <v>-0.79014932000000004</v>
      </c>
      <c r="DU658">
        <v>1.3610861400000001</v>
      </c>
      <c r="DV658" s="10">
        <v>-0.64824150000000003</v>
      </c>
      <c r="DW658" s="8" t="s">
        <v>3469</v>
      </c>
      <c r="DX658" t="s">
        <v>3470</v>
      </c>
      <c r="DY658" s="10" t="s">
        <v>806</v>
      </c>
      <c r="DZ658" s="20">
        <v>38167</v>
      </c>
      <c r="EA658" s="21">
        <v>39766</v>
      </c>
      <c r="EB658" t="s">
        <v>3471</v>
      </c>
      <c r="EC658" s="22">
        <v>45281</v>
      </c>
      <c r="ED658" t="b">
        <f t="shared" si="31"/>
        <v>0</v>
      </c>
    </row>
    <row r="659" spans="1:134" x14ac:dyDescent="0.2">
      <c r="A659" s="8" t="s">
        <v>3472</v>
      </c>
      <c r="B659" s="8" t="s">
        <v>168</v>
      </c>
      <c r="C659" s="8" t="s">
        <v>147</v>
      </c>
      <c r="D659" s="2" t="s">
        <v>3473</v>
      </c>
      <c r="E659" s="4">
        <v>0.56366386613102903</v>
      </c>
      <c r="F659" s="28" t="b">
        <v>0</v>
      </c>
      <c r="G659" s="29">
        <f t="shared" si="32"/>
        <v>0.999168358241035</v>
      </c>
      <c r="H659" s="5" t="b">
        <f t="shared" si="30"/>
        <v>1</v>
      </c>
      <c r="I659" s="8">
        <v>43</v>
      </c>
      <c r="J659">
        <v>1</v>
      </c>
      <c r="K659">
        <v>39</v>
      </c>
      <c r="L659">
        <v>3303</v>
      </c>
      <c r="M659">
        <v>8</v>
      </c>
      <c r="N659">
        <v>1</v>
      </c>
      <c r="O659">
        <v>64.331933065514605</v>
      </c>
      <c r="P659">
        <v>5</v>
      </c>
      <c r="Q659">
        <v>5</v>
      </c>
      <c r="R659">
        <v>3</v>
      </c>
      <c r="S659" s="10">
        <v>70.7</v>
      </c>
      <c r="T659" s="8">
        <v>-0.96192691105334804</v>
      </c>
      <c r="U659">
        <v>7.5957643648752104E-3</v>
      </c>
      <c r="V659">
        <v>1.5527186414958001</v>
      </c>
      <c r="W659">
        <v>2.1038259504197399</v>
      </c>
      <c r="X659">
        <v>0.98157978018903103</v>
      </c>
      <c r="Y659">
        <v>-1.4044518876044501</v>
      </c>
      <c r="Z659">
        <v>0.47686179047946198</v>
      </c>
      <c r="AA659">
        <v>1.4284752725705201</v>
      </c>
      <c r="AB659">
        <v>1.4079858992310099</v>
      </c>
      <c r="AC659">
        <v>1.7560081436822399E-2</v>
      </c>
      <c r="AD659" s="10">
        <v>-0.86254298685826103</v>
      </c>
      <c r="AE659" s="8">
        <v>0</v>
      </c>
      <c r="AF659">
        <v>0</v>
      </c>
      <c r="AG659">
        <v>0</v>
      </c>
      <c r="AH659">
        <v>1</v>
      </c>
      <c r="AI659">
        <v>0</v>
      </c>
      <c r="AJ659">
        <v>0</v>
      </c>
      <c r="AK659">
        <v>0</v>
      </c>
      <c r="AL659">
        <v>0</v>
      </c>
      <c r="AM659">
        <v>0</v>
      </c>
      <c r="AN659">
        <v>0</v>
      </c>
      <c r="AO659">
        <v>0</v>
      </c>
      <c r="AP659">
        <v>0</v>
      </c>
      <c r="AQ659">
        <v>0</v>
      </c>
      <c r="AR659">
        <v>0</v>
      </c>
      <c r="AS659">
        <v>0</v>
      </c>
      <c r="AT659">
        <v>0</v>
      </c>
      <c r="AU659">
        <v>0</v>
      </c>
      <c r="AV659">
        <v>0</v>
      </c>
      <c r="AW659">
        <v>0</v>
      </c>
      <c r="AX659">
        <v>0</v>
      </c>
      <c r="AY659">
        <v>1</v>
      </c>
      <c r="AZ659">
        <v>0</v>
      </c>
      <c r="BA659">
        <v>1</v>
      </c>
      <c r="BB659">
        <v>0</v>
      </c>
      <c r="BC659">
        <v>1</v>
      </c>
      <c r="BD659">
        <v>0</v>
      </c>
      <c r="BE659">
        <v>1</v>
      </c>
      <c r="BF659">
        <v>0</v>
      </c>
      <c r="BG659">
        <v>0</v>
      </c>
      <c r="BH659">
        <v>0</v>
      </c>
      <c r="BI659">
        <v>0</v>
      </c>
      <c r="BJ659">
        <v>1</v>
      </c>
      <c r="BK659">
        <v>0</v>
      </c>
      <c r="BL659">
        <v>0</v>
      </c>
      <c r="BM659">
        <v>0</v>
      </c>
      <c r="BN659">
        <v>0</v>
      </c>
      <c r="BO659">
        <v>1</v>
      </c>
      <c r="BP659">
        <v>0</v>
      </c>
      <c r="BQ659">
        <v>0</v>
      </c>
      <c r="BR659">
        <v>1</v>
      </c>
      <c r="BS659">
        <v>0</v>
      </c>
      <c r="BT659" s="10">
        <v>0</v>
      </c>
      <c r="BU659">
        <v>-4.2648743800000002</v>
      </c>
      <c r="BV659">
        <v>0.17994256</v>
      </c>
      <c r="BW659">
        <v>2.5512239999999999E-2</v>
      </c>
      <c r="BX659">
        <v>1.7140852600000001</v>
      </c>
      <c r="BY659">
        <v>1.2451467300000001</v>
      </c>
      <c r="BZ659">
        <v>4.38303536</v>
      </c>
      <c r="CA659">
        <v>1.0542348399999999</v>
      </c>
      <c r="CB659">
        <v>2.36271349</v>
      </c>
      <c r="CC659">
        <v>0</v>
      </c>
      <c r="CD659">
        <v>1.26633956</v>
      </c>
      <c r="CE659">
        <v>1.2966537600000001</v>
      </c>
      <c r="CF659">
        <v>-0.34830556000000001</v>
      </c>
      <c r="CG659">
        <v>0.60595251999999999</v>
      </c>
      <c r="CH659">
        <v>-0.27080598</v>
      </c>
      <c r="CI659">
        <v>0.69837139000000004</v>
      </c>
      <c r="CJ659">
        <v>2.3914729999999999E-2</v>
      </c>
      <c r="CK659">
        <v>-0.35324707</v>
      </c>
      <c r="CL659">
        <v>-4.8291489999999999E-2</v>
      </c>
      <c r="CM659">
        <v>0.58076517999999999</v>
      </c>
      <c r="CN659">
        <v>0.72541518999999999</v>
      </c>
      <c r="CO659">
        <v>-0.20022939000000001</v>
      </c>
      <c r="CP659">
        <v>-0.43475793000000001</v>
      </c>
      <c r="CQ659">
        <v>0.34422587999999998</v>
      </c>
      <c r="CR659">
        <v>-0.48495226000000002</v>
      </c>
      <c r="CS659">
        <v>0.18250256000000001</v>
      </c>
      <c r="CT659">
        <v>-0.16623276000000001</v>
      </c>
      <c r="CU659">
        <v>-9.4743999999999995E-2</v>
      </c>
      <c r="CV659">
        <v>-1.1689752</v>
      </c>
      <c r="CW659">
        <v>-0.52188942000000005</v>
      </c>
      <c r="CX659">
        <v>0.65815442999999996</v>
      </c>
      <c r="CY659">
        <v>9.3649330000000003E-2</v>
      </c>
      <c r="CZ659">
        <v>-0.16819777</v>
      </c>
      <c r="DA659">
        <v>-0.25450494000000001</v>
      </c>
      <c r="DB659">
        <v>0.25513289</v>
      </c>
      <c r="DC659">
        <v>2.5920289999999999E-2</v>
      </c>
      <c r="DD659">
        <v>-2.5292350000000002E-2</v>
      </c>
      <c r="DE659">
        <v>0.26950531</v>
      </c>
      <c r="DF659">
        <v>-0.26887736000000001</v>
      </c>
      <c r="DG659">
        <v>0.1029841</v>
      </c>
      <c r="DH659">
        <v>-0.10235616</v>
      </c>
      <c r="DI659">
        <v>-0.19042195000000001</v>
      </c>
      <c r="DJ659">
        <v>7.7531719999999998E-2</v>
      </c>
      <c r="DK659">
        <v>-0.19522661999999999</v>
      </c>
      <c r="DL659">
        <v>-0.13095082</v>
      </c>
      <c r="DM659">
        <v>-6.0513240000000003E-2</v>
      </c>
      <c r="DN659">
        <v>0.50020885000000004</v>
      </c>
      <c r="DO659">
        <v>0.35778246000000002</v>
      </c>
      <c r="DP659">
        <v>-0.64273818000000005</v>
      </c>
      <c r="DQ659">
        <v>0.94671483000000001</v>
      </c>
      <c r="DR659">
        <v>-0.66113116000000005</v>
      </c>
      <c r="DS659">
        <v>7.7932630000000003E-2</v>
      </c>
      <c r="DT659">
        <v>-0.79014932000000004</v>
      </c>
      <c r="DU659">
        <v>1.3610861400000001</v>
      </c>
      <c r="DV659" s="10">
        <v>-0.64824150000000003</v>
      </c>
      <c r="DW659" s="8" t="s">
        <v>3474</v>
      </c>
      <c r="DX659" t="s">
        <v>3475</v>
      </c>
      <c r="DY659" s="10" t="s">
        <v>454</v>
      </c>
      <c r="DZ659" s="20">
        <v>36721</v>
      </c>
      <c r="EA659" s="21">
        <v>38249</v>
      </c>
      <c r="EB659" t="s">
        <v>3476</v>
      </c>
      <c r="EC659" s="22">
        <v>44606</v>
      </c>
      <c r="ED659" t="b">
        <f t="shared" si="31"/>
        <v>0</v>
      </c>
    </row>
    <row r="660" spans="1:134" x14ac:dyDescent="0.2">
      <c r="A660" s="8" t="s">
        <v>3477</v>
      </c>
      <c r="B660" s="8" t="s">
        <v>119</v>
      </c>
      <c r="C660" s="8" t="s">
        <v>188</v>
      </c>
      <c r="D660" s="2" t="s">
        <v>3478</v>
      </c>
      <c r="E660" s="4">
        <v>0.42140326096496999</v>
      </c>
      <c r="F660" s="28" t="b">
        <v>0</v>
      </c>
      <c r="G660" s="29">
        <f t="shared" si="32"/>
        <v>5.5666889021390956E-8</v>
      </c>
      <c r="H660" s="5" t="b">
        <f t="shared" si="30"/>
        <v>0</v>
      </c>
      <c r="I660" s="8">
        <v>56</v>
      </c>
      <c r="J660">
        <v>2</v>
      </c>
      <c r="K660">
        <v>14</v>
      </c>
      <c r="L660">
        <v>1406</v>
      </c>
      <c r="M660">
        <v>2</v>
      </c>
      <c r="N660">
        <v>2</v>
      </c>
      <c r="O660">
        <v>2.3682971491520299</v>
      </c>
      <c r="P660">
        <v>4</v>
      </c>
      <c r="Q660">
        <v>5</v>
      </c>
      <c r="R660">
        <v>1</v>
      </c>
      <c r="S660" s="10">
        <v>81.900000000000006</v>
      </c>
      <c r="T660" s="8">
        <v>0.25926936274484702</v>
      </c>
      <c r="U660">
        <v>1.0203643463482399</v>
      </c>
      <c r="V660">
        <v>-1.6774012700827301</v>
      </c>
      <c r="W660">
        <v>-0.10760469461792301</v>
      </c>
      <c r="X660">
        <v>-0.92748948436013701</v>
      </c>
      <c r="Y660">
        <v>-0.70788554533318204</v>
      </c>
      <c r="Z660">
        <v>-1.6553500139155299</v>
      </c>
      <c r="AA660">
        <v>0.71867389489572897</v>
      </c>
      <c r="AB660">
        <v>1.4079858992310099</v>
      </c>
      <c r="AC660">
        <v>-1.38724643350897</v>
      </c>
      <c r="AD660" s="10">
        <v>1.5540877705682601</v>
      </c>
      <c r="AE660" s="8">
        <v>0</v>
      </c>
      <c r="AF660">
        <v>0</v>
      </c>
      <c r="AG660">
        <v>0</v>
      </c>
      <c r="AH660">
        <v>0</v>
      </c>
      <c r="AI660">
        <v>0</v>
      </c>
      <c r="AJ660">
        <v>0</v>
      </c>
      <c r="AK660">
        <v>0</v>
      </c>
      <c r="AL660">
        <v>0</v>
      </c>
      <c r="AM660">
        <v>0</v>
      </c>
      <c r="AN660">
        <v>0</v>
      </c>
      <c r="AO660">
        <v>0</v>
      </c>
      <c r="AP660">
        <v>0</v>
      </c>
      <c r="AQ660">
        <v>0</v>
      </c>
      <c r="AR660">
        <v>0</v>
      </c>
      <c r="AS660">
        <v>0</v>
      </c>
      <c r="AT660">
        <v>0</v>
      </c>
      <c r="AU660">
        <v>0</v>
      </c>
      <c r="AV660">
        <v>1</v>
      </c>
      <c r="AW660">
        <v>0</v>
      </c>
      <c r="AX660">
        <v>0</v>
      </c>
      <c r="AY660">
        <v>0</v>
      </c>
      <c r="AZ660">
        <v>1</v>
      </c>
      <c r="BA660">
        <v>1</v>
      </c>
      <c r="BB660">
        <v>0</v>
      </c>
      <c r="BC660">
        <v>0</v>
      </c>
      <c r="BD660">
        <v>1</v>
      </c>
      <c r="BE660">
        <v>0</v>
      </c>
      <c r="BF660">
        <v>1</v>
      </c>
      <c r="BG660">
        <v>0</v>
      </c>
      <c r="BH660">
        <v>0</v>
      </c>
      <c r="BI660">
        <v>0</v>
      </c>
      <c r="BJ660">
        <v>0</v>
      </c>
      <c r="BK660">
        <v>0</v>
      </c>
      <c r="BL660">
        <v>1</v>
      </c>
      <c r="BM660">
        <v>0</v>
      </c>
      <c r="BN660">
        <v>1</v>
      </c>
      <c r="BO660">
        <v>0</v>
      </c>
      <c r="BP660">
        <v>0</v>
      </c>
      <c r="BQ660">
        <v>0</v>
      </c>
      <c r="BR660">
        <v>0</v>
      </c>
      <c r="BS660">
        <v>0</v>
      </c>
      <c r="BT660" s="10">
        <v>1</v>
      </c>
      <c r="BU660">
        <v>-4.2648743800000002</v>
      </c>
      <c r="BV660">
        <v>0.17994256</v>
      </c>
      <c r="BW660">
        <v>2.5512239999999999E-2</v>
      </c>
      <c r="BX660">
        <v>1.7140852600000001</v>
      </c>
      <c r="BY660">
        <v>1.2451467300000001</v>
      </c>
      <c r="BZ660">
        <v>4.38303536</v>
      </c>
      <c r="CA660">
        <v>1.0542348399999999</v>
      </c>
      <c r="CB660">
        <v>2.36271349</v>
      </c>
      <c r="CC660">
        <v>0</v>
      </c>
      <c r="CD660">
        <v>1.26633956</v>
      </c>
      <c r="CE660">
        <v>1.2966537600000001</v>
      </c>
      <c r="CF660">
        <v>-0.34830556000000001</v>
      </c>
      <c r="CG660">
        <v>0.60595251999999999</v>
      </c>
      <c r="CH660">
        <v>-0.27080598</v>
      </c>
      <c r="CI660">
        <v>0.69837139000000004</v>
      </c>
      <c r="CJ660">
        <v>2.3914729999999999E-2</v>
      </c>
      <c r="CK660">
        <v>-0.35324707</v>
      </c>
      <c r="CL660">
        <v>-4.8291489999999999E-2</v>
      </c>
      <c r="CM660">
        <v>0.58076517999999999</v>
      </c>
      <c r="CN660">
        <v>0.72541518999999999</v>
      </c>
      <c r="CO660">
        <v>-0.20022939000000001</v>
      </c>
      <c r="CP660">
        <v>-0.43475793000000001</v>
      </c>
      <c r="CQ660">
        <v>0.34422587999999998</v>
      </c>
      <c r="CR660">
        <v>-0.48495226000000002</v>
      </c>
      <c r="CS660">
        <v>0.18250256000000001</v>
      </c>
      <c r="CT660">
        <v>-0.16623276000000001</v>
      </c>
      <c r="CU660">
        <v>-9.4743999999999995E-2</v>
      </c>
      <c r="CV660">
        <v>-1.1689752</v>
      </c>
      <c r="CW660">
        <v>-0.52188942000000005</v>
      </c>
      <c r="CX660">
        <v>0.65815442999999996</v>
      </c>
      <c r="CY660">
        <v>9.3649330000000003E-2</v>
      </c>
      <c r="CZ660">
        <v>-0.16819777</v>
      </c>
      <c r="DA660">
        <v>-0.25450494000000001</v>
      </c>
      <c r="DB660">
        <v>0.25513289</v>
      </c>
      <c r="DC660">
        <v>2.5920289999999999E-2</v>
      </c>
      <c r="DD660">
        <v>-2.5292350000000002E-2</v>
      </c>
      <c r="DE660">
        <v>0.26950531</v>
      </c>
      <c r="DF660">
        <v>-0.26887736000000001</v>
      </c>
      <c r="DG660">
        <v>0.1029841</v>
      </c>
      <c r="DH660">
        <v>-0.10235616</v>
      </c>
      <c r="DI660">
        <v>-0.19042195000000001</v>
      </c>
      <c r="DJ660">
        <v>7.7531719999999998E-2</v>
      </c>
      <c r="DK660">
        <v>-0.19522661999999999</v>
      </c>
      <c r="DL660">
        <v>-0.13095082</v>
      </c>
      <c r="DM660">
        <v>-6.0513240000000003E-2</v>
      </c>
      <c r="DN660">
        <v>0.50020885000000004</v>
      </c>
      <c r="DO660">
        <v>0.35778246000000002</v>
      </c>
      <c r="DP660">
        <v>-0.64273818000000005</v>
      </c>
      <c r="DQ660">
        <v>0.94671483000000001</v>
      </c>
      <c r="DR660">
        <v>-0.66113116000000005</v>
      </c>
      <c r="DS660">
        <v>7.7932630000000003E-2</v>
      </c>
      <c r="DT660">
        <v>-0.79014932000000004</v>
      </c>
      <c r="DU660">
        <v>1.3610861400000001</v>
      </c>
      <c r="DV660" s="10">
        <v>-0.64824150000000003</v>
      </c>
      <c r="DW660" s="8" t="s">
        <v>3479</v>
      </c>
      <c r="DX660" t="s">
        <v>3480</v>
      </c>
      <c r="DY660" s="10" t="s">
        <v>1447</v>
      </c>
      <c r="DZ660" s="20">
        <v>38064</v>
      </c>
      <c r="EA660" s="21">
        <v>39445</v>
      </c>
      <c r="EB660" t="s">
        <v>3481</v>
      </c>
      <c r="EC660" s="22">
        <v>45374</v>
      </c>
      <c r="ED660" t="b">
        <f t="shared" si="31"/>
        <v>1</v>
      </c>
    </row>
    <row r="661" spans="1:134" x14ac:dyDescent="0.2">
      <c r="A661" s="8" t="s">
        <v>3482</v>
      </c>
      <c r="B661" s="8" t="s">
        <v>119</v>
      </c>
      <c r="C661" s="8" t="s">
        <v>188</v>
      </c>
      <c r="D661" s="2" t="s">
        <v>3483</v>
      </c>
      <c r="E661" s="4">
        <v>0.56693386203428697</v>
      </c>
      <c r="F661" s="28" t="b">
        <v>0</v>
      </c>
      <c r="G661" s="29">
        <f t="shared" si="32"/>
        <v>2.5493394835462998E-5</v>
      </c>
      <c r="H661" s="5" t="b">
        <f t="shared" si="30"/>
        <v>0</v>
      </c>
      <c r="I661" s="8">
        <v>60</v>
      </c>
      <c r="J661">
        <v>1</v>
      </c>
      <c r="K661">
        <v>17</v>
      </c>
      <c r="L661">
        <v>1185</v>
      </c>
      <c r="M661">
        <v>2</v>
      </c>
      <c r="N661">
        <v>2</v>
      </c>
      <c r="O661">
        <v>84.300264350477093</v>
      </c>
      <c r="P661">
        <v>2</v>
      </c>
      <c r="Q661">
        <v>2</v>
      </c>
      <c r="R661">
        <v>1</v>
      </c>
      <c r="S661" s="10">
        <v>72.2</v>
      </c>
      <c r="T661" s="8">
        <v>0.63502206237506098</v>
      </c>
      <c r="U661">
        <v>7.5957643648752104E-3</v>
      </c>
      <c r="V661">
        <v>-1.2897868806933099</v>
      </c>
      <c r="W661">
        <v>-0.36523578188904798</v>
      </c>
      <c r="X661">
        <v>-0.92748948436013701</v>
      </c>
      <c r="Y661">
        <v>-0.70788554533318204</v>
      </c>
      <c r="Z661">
        <v>1.1639859569395501</v>
      </c>
      <c r="AA661">
        <v>-0.70092886045385905</v>
      </c>
      <c r="AB661">
        <v>-0.772121299578298</v>
      </c>
      <c r="AC661">
        <v>-1.38724643350897</v>
      </c>
      <c r="AD661" s="10">
        <v>-0.53888708184578005</v>
      </c>
      <c r="AE661" s="8">
        <v>0</v>
      </c>
      <c r="AF661">
        <v>0</v>
      </c>
      <c r="AG661">
        <v>0</v>
      </c>
      <c r="AH661">
        <v>0</v>
      </c>
      <c r="AI661">
        <v>0</v>
      </c>
      <c r="AJ661">
        <v>0</v>
      </c>
      <c r="AK661">
        <v>0</v>
      </c>
      <c r="AL661">
        <v>0</v>
      </c>
      <c r="AM661">
        <v>0</v>
      </c>
      <c r="AN661">
        <v>0</v>
      </c>
      <c r="AO661">
        <v>0</v>
      </c>
      <c r="AP661">
        <v>0</v>
      </c>
      <c r="AQ661">
        <v>0</v>
      </c>
      <c r="AR661">
        <v>0</v>
      </c>
      <c r="AS661">
        <v>0</v>
      </c>
      <c r="AT661">
        <v>0</v>
      </c>
      <c r="AU661">
        <v>1</v>
      </c>
      <c r="AV661">
        <v>0</v>
      </c>
      <c r="AW661">
        <v>0</v>
      </c>
      <c r="AX661">
        <v>0</v>
      </c>
      <c r="AY661">
        <v>1</v>
      </c>
      <c r="AZ661">
        <v>0</v>
      </c>
      <c r="BA661">
        <v>0</v>
      </c>
      <c r="BB661">
        <v>1</v>
      </c>
      <c r="BC661">
        <v>1</v>
      </c>
      <c r="BD661">
        <v>0</v>
      </c>
      <c r="BE661">
        <v>0</v>
      </c>
      <c r="BF661">
        <v>1</v>
      </c>
      <c r="BG661">
        <v>0</v>
      </c>
      <c r="BH661">
        <v>0</v>
      </c>
      <c r="BI661">
        <v>1</v>
      </c>
      <c r="BJ661">
        <v>0</v>
      </c>
      <c r="BK661">
        <v>0</v>
      </c>
      <c r="BL661">
        <v>0</v>
      </c>
      <c r="BM661">
        <v>1</v>
      </c>
      <c r="BN661">
        <v>0</v>
      </c>
      <c r="BO661">
        <v>0</v>
      </c>
      <c r="BP661">
        <v>0</v>
      </c>
      <c r="BQ661">
        <v>0</v>
      </c>
      <c r="BR661">
        <v>0</v>
      </c>
      <c r="BS661">
        <v>1</v>
      </c>
      <c r="BT661" s="10">
        <v>0</v>
      </c>
      <c r="BU661">
        <v>-4.2648743800000002</v>
      </c>
      <c r="BV661">
        <v>0.17994256</v>
      </c>
      <c r="BW661">
        <v>2.5512239999999999E-2</v>
      </c>
      <c r="BX661">
        <v>1.7140852600000001</v>
      </c>
      <c r="BY661">
        <v>1.2451467300000001</v>
      </c>
      <c r="BZ661">
        <v>4.38303536</v>
      </c>
      <c r="CA661">
        <v>1.0542348399999999</v>
      </c>
      <c r="CB661">
        <v>2.36271349</v>
      </c>
      <c r="CC661">
        <v>0</v>
      </c>
      <c r="CD661">
        <v>1.26633956</v>
      </c>
      <c r="CE661">
        <v>1.2966537600000001</v>
      </c>
      <c r="CF661">
        <v>-0.34830556000000001</v>
      </c>
      <c r="CG661">
        <v>0.60595251999999999</v>
      </c>
      <c r="CH661">
        <v>-0.27080598</v>
      </c>
      <c r="CI661">
        <v>0.69837139000000004</v>
      </c>
      <c r="CJ661">
        <v>2.3914729999999999E-2</v>
      </c>
      <c r="CK661">
        <v>-0.35324707</v>
      </c>
      <c r="CL661">
        <v>-4.8291489999999999E-2</v>
      </c>
      <c r="CM661">
        <v>0.58076517999999999</v>
      </c>
      <c r="CN661">
        <v>0.72541518999999999</v>
      </c>
      <c r="CO661">
        <v>-0.20022939000000001</v>
      </c>
      <c r="CP661">
        <v>-0.43475793000000001</v>
      </c>
      <c r="CQ661">
        <v>0.34422587999999998</v>
      </c>
      <c r="CR661">
        <v>-0.48495226000000002</v>
      </c>
      <c r="CS661">
        <v>0.18250256000000001</v>
      </c>
      <c r="CT661">
        <v>-0.16623276000000001</v>
      </c>
      <c r="CU661">
        <v>-9.4743999999999995E-2</v>
      </c>
      <c r="CV661">
        <v>-1.1689752</v>
      </c>
      <c r="CW661">
        <v>-0.52188942000000005</v>
      </c>
      <c r="CX661">
        <v>0.65815442999999996</v>
      </c>
      <c r="CY661">
        <v>9.3649330000000003E-2</v>
      </c>
      <c r="CZ661">
        <v>-0.16819777</v>
      </c>
      <c r="DA661">
        <v>-0.25450494000000001</v>
      </c>
      <c r="DB661">
        <v>0.25513289</v>
      </c>
      <c r="DC661">
        <v>2.5920289999999999E-2</v>
      </c>
      <c r="DD661">
        <v>-2.5292350000000002E-2</v>
      </c>
      <c r="DE661">
        <v>0.26950531</v>
      </c>
      <c r="DF661">
        <v>-0.26887736000000001</v>
      </c>
      <c r="DG661">
        <v>0.1029841</v>
      </c>
      <c r="DH661">
        <v>-0.10235616</v>
      </c>
      <c r="DI661">
        <v>-0.19042195000000001</v>
      </c>
      <c r="DJ661">
        <v>7.7531719999999998E-2</v>
      </c>
      <c r="DK661">
        <v>-0.19522661999999999</v>
      </c>
      <c r="DL661">
        <v>-0.13095082</v>
      </c>
      <c r="DM661">
        <v>-6.0513240000000003E-2</v>
      </c>
      <c r="DN661">
        <v>0.50020885000000004</v>
      </c>
      <c r="DO661">
        <v>0.35778246000000002</v>
      </c>
      <c r="DP661">
        <v>-0.64273818000000005</v>
      </c>
      <c r="DQ661">
        <v>0.94671483000000001</v>
      </c>
      <c r="DR661">
        <v>-0.66113116000000005</v>
      </c>
      <c r="DS661">
        <v>7.7932630000000003E-2</v>
      </c>
      <c r="DT661">
        <v>-0.79014932000000004</v>
      </c>
      <c r="DU661">
        <v>1.3610861400000001</v>
      </c>
      <c r="DV661" s="10">
        <v>-0.64824150000000003</v>
      </c>
      <c r="DW661" s="8" t="s">
        <v>3484</v>
      </c>
      <c r="DX661" t="s">
        <v>3485</v>
      </c>
      <c r="DY661" s="10" t="s">
        <v>789</v>
      </c>
      <c r="DZ661" s="20">
        <v>35156</v>
      </c>
      <c r="EA661" s="21">
        <v>36059</v>
      </c>
      <c r="EB661" t="s">
        <v>3486</v>
      </c>
      <c r="EC661" s="22">
        <v>45231</v>
      </c>
      <c r="ED661" t="b">
        <f t="shared" si="31"/>
        <v>1</v>
      </c>
    </row>
    <row r="662" spans="1:134" x14ac:dyDescent="0.2">
      <c r="A662" s="8" t="s">
        <v>3487</v>
      </c>
      <c r="B662" s="8" t="s">
        <v>168</v>
      </c>
      <c r="C662" s="8" t="s">
        <v>275</v>
      </c>
      <c r="D662" s="2" t="s">
        <v>3488</v>
      </c>
      <c r="E662" s="4">
        <v>0.71552610316739096</v>
      </c>
      <c r="F662" s="28" t="b">
        <v>1</v>
      </c>
      <c r="G662" s="29">
        <f t="shared" si="32"/>
        <v>3.3214072201581983E-4</v>
      </c>
      <c r="H662" s="5" t="b">
        <f t="shared" si="30"/>
        <v>0</v>
      </c>
      <c r="I662" s="8">
        <v>65</v>
      </c>
      <c r="J662">
        <v>0</v>
      </c>
      <c r="K662">
        <v>40</v>
      </c>
      <c r="L662">
        <v>1703</v>
      </c>
      <c r="M662">
        <v>0</v>
      </c>
      <c r="N662">
        <v>3</v>
      </c>
      <c r="O662">
        <v>41.096384917029098</v>
      </c>
      <c r="P662">
        <v>3</v>
      </c>
      <c r="Q662">
        <v>1</v>
      </c>
      <c r="R662">
        <v>3</v>
      </c>
      <c r="S662" s="10">
        <v>75.599999999999994</v>
      </c>
      <c r="T662" s="8">
        <v>1.1047129369128199</v>
      </c>
      <c r="U662">
        <v>-1.00517281761849</v>
      </c>
      <c r="V662">
        <v>1.6819234379589401</v>
      </c>
      <c r="W662">
        <v>0.23862350863784099</v>
      </c>
      <c r="X662">
        <v>-1.5638459058765199</v>
      </c>
      <c r="Y662">
        <v>-1.13192030619081E-2</v>
      </c>
      <c r="Z662">
        <v>-0.32268958043526902</v>
      </c>
      <c r="AA662">
        <v>8.8725172209350497E-3</v>
      </c>
      <c r="AB662">
        <v>-1.4988236991813999</v>
      </c>
      <c r="AC662">
        <v>1.7560081436822399E-2</v>
      </c>
      <c r="AD662" s="10">
        <v>0.19473296951583999</v>
      </c>
      <c r="AE662" s="8">
        <v>0</v>
      </c>
      <c r="AF662">
        <v>0</v>
      </c>
      <c r="AG662">
        <v>0</v>
      </c>
      <c r="AH662">
        <v>1</v>
      </c>
      <c r="AI662">
        <v>0</v>
      </c>
      <c r="AJ662">
        <v>0</v>
      </c>
      <c r="AK662">
        <v>0</v>
      </c>
      <c r="AL662">
        <v>0</v>
      </c>
      <c r="AM662">
        <v>0</v>
      </c>
      <c r="AN662">
        <v>0</v>
      </c>
      <c r="AO662">
        <v>0</v>
      </c>
      <c r="AP662">
        <v>0</v>
      </c>
      <c r="AQ662">
        <v>0</v>
      </c>
      <c r="AR662">
        <v>0</v>
      </c>
      <c r="AS662">
        <v>0</v>
      </c>
      <c r="AT662">
        <v>0</v>
      </c>
      <c r="AU662">
        <v>0</v>
      </c>
      <c r="AV662">
        <v>0</v>
      </c>
      <c r="AW662">
        <v>0</v>
      </c>
      <c r="AX662">
        <v>0</v>
      </c>
      <c r="AY662">
        <v>0</v>
      </c>
      <c r="AZ662">
        <v>1</v>
      </c>
      <c r="BA662">
        <v>1</v>
      </c>
      <c r="BB662">
        <v>0</v>
      </c>
      <c r="BC662">
        <v>1</v>
      </c>
      <c r="BD662">
        <v>0</v>
      </c>
      <c r="BE662">
        <v>1</v>
      </c>
      <c r="BF662">
        <v>0</v>
      </c>
      <c r="BG662">
        <v>0</v>
      </c>
      <c r="BH662">
        <v>1</v>
      </c>
      <c r="BI662">
        <v>0</v>
      </c>
      <c r="BJ662">
        <v>0</v>
      </c>
      <c r="BK662">
        <v>0</v>
      </c>
      <c r="BL662">
        <v>0</v>
      </c>
      <c r="BM662">
        <v>1</v>
      </c>
      <c r="BN662">
        <v>0</v>
      </c>
      <c r="BO662">
        <v>0</v>
      </c>
      <c r="BP662">
        <v>0</v>
      </c>
      <c r="BQ662">
        <v>0</v>
      </c>
      <c r="BR662">
        <v>0</v>
      </c>
      <c r="BS662">
        <v>1</v>
      </c>
      <c r="BT662" s="10">
        <v>0</v>
      </c>
      <c r="BU662">
        <v>-4.2648743800000002</v>
      </c>
      <c r="BV662">
        <v>0.17994256</v>
      </c>
      <c r="BW662">
        <v>2.5512239999999999E-2</v>
      </c>
      <c r="BX662">
        <v>1.7140852600000001</v>
      </c>
      <c r="BY662">
        <v>1.2451467300000001</v>
      </c>
      <c r="BZ662">
        <v>4.38303536</v>
      </c>
      <c r="CA662">
        <v>1.0542348399999999</v>
      </c>
      <c r="CB662">
        <v>2.36271349</v>
      </c>
      <c r="CC662">
        <v>0</v>
      </c>
      <c r="CD662">
        <v>1.26633956</v>
      </c>
      <c r="CE662">
        <v>1.2966537600000001</v>
      </c>
      <c r="CF662">
        <v>-0.34830556000000001</v>
      </c>
      <c r="CG662">
        <v>0.60595251999999999</v>
      </c>
      <c r="CH662">
        <v>-0.27080598</v>
      </c>
      <c r="CI662">
        <v>0.69837139000000004</v>
      </c>
      <c r="CJ662">
        <v>2.3914729999999999E-2</v>
      </c>
      <c r="CK662">
        <v>-0.35324707</v>
      </c>
      <c r="CL662">
        <v>-4.8291489999999999E-2</v>
      </c>
      <c r="CM662">
        <v>0.58076517999999999</v>
      </c>
      <c r="CN662">
        <v>0.72541518999999999</v>
      </c>
      <c r="CO662">
        <v>-0.20022939000000001</v>
      </c>
      <c r="CP662">
        <v>-0.43475793000000001</v>
      </c>
      <c r="CQ662">
        <v>0.34422587999999998</v>
      </c>
      <c r="CR662">
        <v>-0.48495226000000002</v>
      </c>
      <c r="CS662">
        <v>0.18250256000000001</v>
      </c>
      <c r="CT662">
        <v>-0.16623276000000001</v>
      </c>
      <c r="CU662">
        <v>-9.4743999999999995E-2</v>
      </c>
      <c r="CV662">
        <v>-1.1689752</v>
      </c>
      <c r="CW662">
        <v>-0.52188942000000005</v>
      </c>
      <c r="CX662">
        <v>0.65815442999999996</v>
      </c>
      <c r="CY662">
        <v>9.3649330000000003E-2</v>
      </c>
      <c r="CZ662">
        <v>-0.16819777</v>
      </c>
      <c r="DA662">
        <v>-0.25450494000000001</v>
      </c>
      <c r="DB662">
        <v>0.25513289</v>
      </c>
      <c r="DC662">
        <v>2.5920289999999999E-2</v>
      </c>
      <c r="DD662">
        <v>-2.5292350000000002E-2</v>
      </c>
      <c r="DE662">
        <v>0.26950531</v>
      </c>
      <c r="DF662">
        <v>-0.26887736000000001</v>
      </c>
      <c r="DG662">
        <v>0.1029841</v>
      </c>
      <c r="DH662">
        <v>-0.10235616</v>
      </c>
      <c r="DI662">
        <v>-0.19042195000000001</v>
      </c>
      <c r="DJ662">
        <v>7.7531719999999998E-2</v>
      </c>
      <c r="DK662">
        <v>-0.19522661999999999</v>
      </c>
      <c r="DL662">
        <v>-0.13095082</v>
      </c>
      <c r="DM662">
        <v>-6.0513240000000003E-2</v>
      </c>
      <c r="DN662">
        <v>0.50020885000000004</v>
      </c>
      <c r="DO662">
        <v>0.35778246000000002</v>
      </c>
      <c r="DP662">
        <v>-0.64273818000000005</v>
      </c>
      <c r="DQ662">
        <v>0.94671483000000001</v>
      </c>
      <c r="DR662">
        <v>-0.66113116000000005</v>
      </c>
      <c r="DS662">
        <v>7.7932630000000003E-2</v>
      </c>
      <c r="DT662">
        <v>-0.79014932000000004</v>
      </c>
      <c r="DU662">
        <v>1.3610861400000001</v>
      </c>
      <c r="DV662" s="10">
        <v>-0.64824150000000003</v>
      </c>
      <c r="DW662" s="8" t="s">
        <v>3489</v>
      </c>
      <c r="DX662" t="s">
        <v>3490</v>
      </c>
      <c r="DY662" s="10" t="s">
        <v>1334</v>
      </c>
      <c r="DZ662" s="20">
        <v>34944</v>
      </c>
      <c r="EA662" s="21">
        <v>38586</v>
      </c>
      <c r="EB662" t="s">
        <v>3491</v>
      </c>
      <c r="EC662" s="22">
        <v>45286</v>
      </c>
      <c r="ED662" t="b">
        <f t="shared" si="31"/>
        <v>0</v>
      </c>
    </row>
    <row r="663" spans="1:134" x14ac:dyDescent="0.2">
      <c r="A663" s="8" t="s">
        <v>3492</v>
      </c>
      <c r="B663" s="8" t="s">
        <v>127</v>
      </c>
      <c r="C663" s="8" t="s">
        <v>245</v>
      </c>
      <c r="D663" s="2" t="s">
        <v>3493</v>
      </c>
      <c r="E663" s="4">
        <v>0.35268004707432599</v>
      </c>
      <c r="F663" s="28" t="b">
        <v>0</v>
      </c>
      <c r="G663" s="29">
        <f t="shared" si="32"/>
        <v>1.4903344481713839E-8</v>
      </c>
      <c r="H663" s="5" t="b">
        <f t="shared" si="30"/>
        <v>0</v>
      </c>
      <c r="I663" s="8">
        <v>47</v>
      </c>
      <c r="J663">
        <v>0</v>
      </c>
      <c r="K663">
        <v>19</v>
      </c>
      <c r="L663">
        <v>611</v>
      </c>
      <c r="M663">
        <v>3</v>
      </c>
      <c r="N663">
        <v>3</v>
      </c>
      <c r="O663">
        <v>1.3483568704964199</v>
      </c>
      <c r="P663">
        <v>4</v>
      </c>
      <c r="Q663">
        <v>2</v>
      </c>
      <c r="R663">
        <v>2</v>
      </c>
      <c r="S663" s="10">
        <v>69</v>
      </c>
      <c r="T663" s="8">
        <v>-0.58617421142313397</v>
      </c>
      <c r="U663">
        <v>-1.00517281761849</v>
      </c>
      <c r="V663">
        <v>-1.03137728776702</v>
      </c>
      <c r="W663">
        <v>-1.0343771578783001</v>
      </c>
      <c r="X663">
        <v>-0.60931127360194304</v>
      </c>
      <c r="Y663">
        <v>-1.13192030619081E-2</v>
      </c>
      <c r="Z663">
        <v>-1.6904468682199301</v>
      </c>
      <c r="AA663">
        <v>0.71867389489572897</v>
      </c>
      <c r="AB663">
        <v>-0.772121299578298</v>
      </c>
      <c r="AC663">
        <v>-0.68484317603607703</v>
      </c>
      <c r="AD663" s="10">
        <v>-1.2293530125390699</v>
      </c>
      <c r="AE663" s="8">
        <v>0</v>
      </c>
      <c r="AF663">
        <v>0</v>
      </c>
      <c r="AG663">
        <v>0</v>
      </c>
      <c r="AH663">
        <v>0</v>
      </c>
      <c r="AI663">
        <v>0</v>
      </c>
      <c r="AJ663">
        <v>0</v>
      </c>
      <c r="AK663">
        <v>0</v>
      </c>
      <c r="AL663">
        <v>0</v>
      </c>
      <c r="AM663">
        <v>0</v>
      </c>
      <c r="AN663">
        <v>1</v>
      </c>
      <c r="AO663">
        <v>0</v>
      </c>
      <c r="AP663">
        <v>0</v>
      </c>
      <c r="AQ663">
        <v>0</v>
      </c>
      <c r="AR663">
        <v>0</v>
      </c>
      <c r="AS663">
        <v>0</v>
      </c>
      <c r="AT663">
        <v>0</v>
      </c>
      <c r="AU663">
        <v>0</v>
      </c>
      <c r="AV663">
        <v>0</v>
      </c>
      <c r="AW663">
        <v>0</v>
      </c>
      <c r="AX663">
        <v>0</v>
      </c>
      <c r="AY663">
        <v>1</v>
      </c>
      <c r="AZ663">
        <v>0</v>
      </c>
      <c r="BA663">
        <v>0</v>
      </c>
      <c r="BB663">
        <v>1</v>
      </c>
      <c r="BC663">
        <v>0</v>
      </c>
      <c r="BD663">
        <v>1</v>
      </c>
      <c r="BE663">
        <v>0</v>
      </c>
      <c r="BF663">
        <v>1</v>
      </c>
      <c r="BG663">
        <v>0</v>
      </c>
      <c r="BH663">
        <v>0</v>
      </c>
      <c r="BI663">
        <v>0</v>
      </c>
      <c r="BJ663">
        <v>0</v>
      </c>
      <c r="BK663">
        <v>1</v>
      </c>
      <c r="BL663">
        <v>0</v>
      </c>
      <c r="BM663">
        <v>0</v>
      </c>
      <c r="BN663">
        <v>0</v>
      </c>
      <c r="BO663">
        <v>0</v>
      </c>
      <c r="BP663">
        <v>1</v>
      </c>
      <c r="BQ663">
        <v>0</v>
      </c>
      <c r="BR663">
        <v>0</v>
      </c>
      <c r="BS663">
        <v>0</v>
      </c>
      <c r="BT663" s="10">
        <v>1</v>
      </c>
      <c r="BU663">
        <v>-4.2648743800000002</v>
      </c>
      <c r="BV663">
        <v>0.17994256</v>
      </c>
      <c r="BW663">
        <v>2.5512239999999999E-2</v>
      </c>
      <c r="BX663">
        <v>1.7140852600000001</v>
      </c>
      <c r="BY663">
        <v>1.2451467300000001</v>
      </c>
      <c r="BZ663">
        <v>4.38303536</v>
      </c>
      <c r="CA663">
        <v>1.0542348399999999</v>
      </c>
      <c r="CB663">
        <v>2.36271349</v>
      </c>
      <c r="CC663">
        <v>0</v>
      </c>
      <c r="CD663">
        <v>1.26633956</v>
      </c>
      <c r="CE663">
        <v>1.2966537600000001</v>
      </c>
      <c r="CF663">
        <v>-0.34830556000000001</v>
      </c>
      <c r="CG663">
        <v>0.60595251999999999</v>
      </c>
      <c r="CH663">
        <v>-0.27080598</v>
      </c>
      <c r="CI663">
        <v>0.69837139000000004</v>
      </c>
      <c r="CJ663">
        <v>2.3914729999999999E-2</v>
      </c>
      <c r="CK663">
        <v>-0.35324707</v>
      </c>
      <c r="CL663">
        <v>-4.8291489999999999E-2</v>
      </c>
      <c r="CM663">
        <v>0.58076517999999999</v>
      </c>
      <c r="CN663">
        <v>0.72541518999999999</v>
      </c>
      <c r="CO663">
        <v>-0.20022939000000001</v>
      </c>
      <c r="CP663">
        <v>-0.43475793000000001</v>
      </c>
      <c r="CQ663">
        <v>0.34422587999999998</v>
      </c>
      <c r="CR663">
        <v>-0.48495226000000002</v>
      </c>
      <c r="CS663">
        <v>0.18250256000000001</v>
      </c>
      <c r="CT663">
        <v>-0.16623276000000001</v>
      </c>
      <c r="CU663">
        <v>-9.4743999999999995E-2</v>
      </c>
      <c r="CV663">
        <v>-1.1689752</v>
      </c>
      <c r="CW663">
        <v>-0.52188942000000005</v>
      </c>
      <c r="CX663">
        <v>0.65815442999999996</v>
      </c>
      <c r="CY663">
        <v>9.3649330000000003E-2</v>
      </c>
      <c r="CZ663">
        <v>-0.16819777</v>
      </c>
      <c r="DA663">
        <v>-0.25450494000000001</v>
      </c>
      <c r="DB663">
        <v>0.25513289</v>
      </c>
      <c r="DC663">
        <v>2.5920289999999999E-2</v>
      </c>
      <c r="DD663">
        <v>-2.5292350000000002E-2</v>
      </c>
      <c r="DE663">
        <v>0.26950531</v>
      </c>
      <c r="DF663">
        <v>-0.26887736000000001</v>
      </c>
      <c r="DG663">
        <v>0.1029841</v>
      </c>
      <c r="DH663">
        <v>-0.10235616</v>
      </c>
      <c r="DI663">
        <v>-0.19042195000000001</v>
      </c>
      <c r="DJ663">
        <v>7.7531719999999998E-2</v>
      </c>
      <c r="DK663">
        <v>-0.19522661999999999</v>
      </c>
      <c r="DL663">
        <v>-0.13095082</v>
      </c>
      <c r="DM663">
        <v>-6.0513240000000003E-2</v>
      </c>
      <c r="DN663">
        <v>0.50020885000000004</v>
      </c>
      <c r="DO663">
        <v>0.35778246000000002</v>
      </c>
      <c r="DP663">
        <v>-0.64273818000000005</v>
      </c>
      <c r="DQ663">
        <v>0.94671483000000001</v>
      </c>
      <c r="DR663">
        <v>-0.66113116000000005</v>
      </c>
      <c r="DS663">
        <v>7.7932630000000003E-2</v>
      </c>
      <c r="DT663">
        <v>-0.79014932000000004</v>
      </c>
      <c r="DU663">
        <v>1.3610861400000001</v>
      </c>
      <c r="DV663" s="10">
        <v>-0.64824150000000003</v>
      </c>
      <c r="DW663" s="8" t="s">
        <v>3494</v>
      </c>
      <c r="DX663" t="s">
        <v>3495</v>
      </c>
      <c r="DY663" s="10" t="s">
        <v>312</v>
      </c>
      <c r="DZ663" s="20">
        <v>37167</v>
      </c>
      <c r="EA663" s="21">
        <v>37191</v>
      </c>
      <c r="EB663" t="s">
        <v>3496</v>
      </c>
      <c r="EC663" s="22">
        <v>44053</v>
      </c>
      <c r="ED663" t="b">
        <f t="shared" si="31"/>
        <v>1</v>
      </c>
    </row>
    <row r="664" spans="1:134" x14ac:dyDescent="0.2">
      <c r="A664" s="8" t="s">
        <v>3497</v>
      </c>
      <c r="B664" s="8" t="s">
        <v>168</v>
      </c>
      <c r="C664" s="8" t="s">
        <v>161</v>
      </c>
      <c r="D664" s="2" t="s">
        <v>3498</v>
      </c>
      <c r="E664" s="4">
        <v>0.39906705345430099</v>
      </c>
      <c r="F664" s="28" t="b">
        <v>0</v>
      </c>
      <c r="G664" s="29">
        <f t="shared" si="32"/>
        <v>0.42170994444123644</v>
      </c>
      <c r="H664" s="5" t="b">
        <f t="shared" si="30"/>
        <v>0</v>
      </c>
      <c r="I664" s="8">
        <v>60</v>
      </c>
      <c r="J664">
        <v>0</v>
      </c>
      <c r="K664">
        <v>33</v>
      </c>
      <c r="L664">
        <v>1128</v>
      </c>
      <c r="M664">
        <v>9</v>
      </c>
      <c r="N664">
        <v>2</v>
      </c>
      <c r="O664">
        <v>80.366860060484299</v>
      </c>
      <c r="P664">
        <v>3</v>
      </c>
      <c r="Q664">
        <v>1</v>
      </c>
      <c r="R664">
        <v>2</v>
      </c>
      <c r="S664" s="10">
        <v>75.599999999999994</v>
      </c>
      <c r="T664" s="8">
        <v>0.63502206237506098</v>
      </c>
      <c r="U664">
        <v>-1.00517281761849</v>
      </c>
      <c r="V664">
        <v>0.77748986271695397</v>
      </c>
      <c r="W664">
        <v>-0.43168361887752899</v>
      </c>
      <c r="X664">
        <v>1.2997579909472201</v>
      </c>
      <c r="Y664">
        <v>-0.70788554533318204</v>
      </c>
      <c r="Z664">
        <v>1.02863477984108</v>
      </c>
      <c r="AA664">
        <v>8.8725172209350497E-3</v>
      </c>
      <c r="AB664">
        <v>-1.4988236991813999</v>
      </c>
      <c r="AC664">
        <v>-0.68484317603607703</v>
      </c>
      <c r="AD664" s="10">
        <v>0.19473296951583999</v>
      </c>
      <c r="AE664" s="8">
        <v>0</v>
      </c>
      <c r="AF664">
        <v>0</v>
      </c>
      <c r="AG664">
        <v>0</v>
      </c>
      <c r="AH664">
        <v>0</v>
      </c>
      <c r="AI664">
        <v>0</v>
      </c>
      <c r="AJ664">
        <v>0</v>
      </c>
      <c r="AK664">
        <v>0</v>
      </c>
      <c r="AL664">
        <v>0</v>
      </c>
      <c r="AM664">
        <v>0</v>
      </c>
      <c r="AN664">
        <v>0</v>
      </c>
      <c r="AO664">
        <v>0</v>
      </c>
      <c r="AP664">
        <v>0</v>
      </c>
      <c r="AQ664">
        <v>0</v>
      </c>
      <c r="AR664">
        <v>1</v>
      </c>
      <c r="AS664">
        <v>0</v>
      </c>
      <c r="AT664">
        <v>0</v>
      </c>
      <c r="AU664">
        <v>0</v>
      </c>
      <c r="AV664">
        <v>0</v>
      </c>
      <c r="AW664">
        <v>0</v>
      </c>
      <c r="AX664">
        <v>0</v>
      </c>
      <c r="AY664">
        <v>1</v>
      </c>
      <c r="AZ664">
        <v>0</v>
      </c>
      <c r="BA664">
        <v>1</v>
      </c>
      <c r="BB664">
        <v>0</v>
      </c>
      <c r="BC664">
        <v>0</v>
      </c>
      <c r="BD664">
        <v>1</v>
      </c>
      <c r="BE664">
        <v>0</v>
      </c>
      <c r="BF664">
        <v>1</v>
      </c>
      <c r="BG664">
        <v>0</v>
      </c>
      <c r="BH664">
        <v>0</v>
      </c>
      <c r="BI664">
        <v>0</v>
      </c>
      <c r="BJ664">
        <v>1</v>
      </c>
      <c r="BK664">
        <v>0</v>
      </c>
      <c r="BL664">
        <v>0</v>
      </c>
      <c r="BM664">
        <v>0</v>
      </c>
      <c r="BN664">
        <v>1</v>
      </c>
      <c r="BO664">
        <v>0</v>
      </c>
      <c r="BP664">
        <v>0</v>
      </c>
      <c r="BQ664">
        <v>1</v>
      </c>
      <c r="BR664">
        <v>0</v>
      </c>
      <c r="BS664">
        <v>0</v>
      </c>
      <c r="BT664" s="10">
        <v>0</v>
      </c>
      <c r="BU664">
        <v>-4.2648743800000002</v>
      </c>
      <c r="BV664">
        <v>0.17994256</v>
      </c>
      <c r="BW664">
        <v>2.5512239999999999E-2</v>
      </c>
      <c r="BX664">
        <v>1.7140852600000001</v>
      </c>
      <c r="BY664">
        <v>1.2451467300000001</v>
      </c>
      <c r="BZ664">
        <v>4.38303536</v>
      </c>
      <c r="CA664">
        <v>1.0542348399999999</v>
      </c>
      <c r="CB664">
        <v>2.36271349</v>
      </c>
      <c r="CC664">
        <v>0</v>
      </c>
      <c r="CD664">
        <v>1.26633956</v>
      </c>
      <c r="CE664">
        <v>1.2966537600000001</v>
      </c>
      <c r="CF664">
        <v>-0.34830556000000001</v>
      </c>
      <c r="CG664">
        <v>0.60595251999999999</v>
      </c>
      <c r="CH664">
        <v>-0.27080598</v>
      </c>
      <c r="CI664">
        <v>0.69837139000000004</v>
      </c>
      <c r="CJ664">
        <v>2.3914729999999999E-2</v>
      </c>
      <c r="CK664">
        <v>-0.35324707</v>
      </c>
      <c r="CL664">
        <v>-4.8291489999999999E-2</v>
      </c>
      <c r="CM664">
        <v>0.58076517999999999</v>
      </c>
      <c r="CN664">
        <v>0.72541518999999999</v>
      </c>
      <c r="CO664">
        <v>-0.20022939000000001</v>
      </c>
      <c r="CP664">
        <v>-0.43475793000000001</v>
      </c>
      <c r="CQ664">
        <v>0.34422587999999998</v>
      </c>
      <c r="CR664">
        <v>-0.48495226000000002</v>
      </c>
      <c r="CS664">
        <v>0.18250256000000001</v>
      </c>
      <c r="CT664">
        <v>-0.16623276000000001</v>
      </c>
      <c r="CU664">
        <v>-9.4743999999999995E-2</v>
      </c>
      <c r="CV664">
        <v>-1.1689752</v>
      </c>
      <c r="CW664">
        <v>-0.52188942000000005</v>
      </c>
      <c r="CX664">
        <v>0.65815442999999996</v>
      </c>
      <c r="CY664">
        <v>9.3649330000000003E-2</v>
      </c>
      <c r="CZ664">
        <v>-0.16819777</v>
      </c>
      <c r="DA664">
        <v>-0.25450494000000001</v>
      </c>
      <c r="DB664">
        <v>0.25513289</v>
      </c>
      <c r="DC664">
        <v>2.5920289999999999E-2</v>
      </c>
      <c r="DD664">
        <v>-2.5292350000000002E-2</v>
      </c>
      <c r="DE664">
        <v>0.26950531</v>
      </c>
      <c r="DF664">
        <v>-0.26887736000000001</v>
      </c>
      <c r="DG664">
        <v>0.1029841</v>
      </c>
      <c r="DH664">
        <v>-0.10235616</v>
      </c>
      <c r="DI664">
        <v>-0.19042195000000001</v>
      </c>
      <c r="DJ664">
        <v>7.7531719999999998E-2</v>
      </c>
      <c r="DK664">
        <v>-0.19522661999999999</v>
      </c>
      <c r="DL664">
        <v>-0.13095082</v>
      </c>
      <c r="DM664">
        <v>-6.0513240000000003E-2</v>
      </c>
      <c r="DN664">
        <v>0.50020885000000004</v>
      </c>
      <c r="DO664">
        <v>0.35778246000000002</v>
      </c>
      <c r="DP664">
        <v>-0.64273818000000005</v>
      </c>
      <c r="DQ664">
        <v>0.94671483000000001</v>
      </c>
      <c r="DR664">
        <v>-0.66113116000000005</v>
      </c>
      <c r="DS664">
        <v>7.7932630000000003E-2</v>
      </c>
      <c r="DT664">
        <v>-0.79014932000000004</v>
      </c>
      <c r="DU664">
        <v>1.3610861400000001</v>
      </c>
      <c r="DV664" s="10">
        <v>-0.64824150000000003</v>
      </c>
      <c r="DW664" s="8" t="s">
        <v>3499</v>
      </c>
      <c r="DX664" t="s">
        <v>3500</v>
      </c>
      <c r="DY664" s="10" t="s">
        <v>1447</v>
      </c>
      <c r="DZ664" s="20">
        <v>37964</v>
      </c>
      <c r="EA664" s="21">
        <v>38953</v>
      </c>
      <c r="EB664" t="s">
        <v>3501</v>
      </c>
      <c r="EC664" s="22">
        <v>44001</v>
      </c>
      <c r="ED664" t="b">
        <f t="shared" si="31"/>
        <v>1</v>
      </c>
    </row>
    <row r="665" spans="1:134" x14ac:dyDescent="0.2">
      <c r="A665" s="8" t="s">
        <v>3502</v>
      </c>
      <c r="B665" s="8" t="s">
        <v>127</v>
      </c>
      <c r="C665" s="8" t="s">
        <v>275</v>
      </c>
      <c r="D665" s="2" t="s">
        <v>3503</v>
      </c>
      <c r="E665" s="4">
        <v>0.454363121818044</v>
      </c>
      <c r="F665" s="28" t="b">
        <v>0</v>
      </c>
      <c r="G665" s="29">
        <f t="shared" si="32"/>
        <v>2.6340873017257336E-4</v>
      </c>
      <c r="H665" s="5" t="b">
        <f t="shared" si="30"/>
        <v>0</v>
      </c>
      <c r="I665" s="8">
        <v>44</v>
      </c>
      <c r="J665">
        <v>0</v>
      </c>
      <c r="K665">
        <v>14</v>
      </c>
      <c r="L665">
        <v>1472</v>
      </c>
      <c r="M665">
        <v>4</v>
      </c>
      <c r="N665">
        <v>1</v>
      </c>
      <c r="O665">
        <v>80.514894242355595</v>
      </c>
      <c r="P665">
        <v>1</v>
      </c>
      <c r="Q665">
        <v>3</v>
      </c>
      <c r="R665">
        <v>3</v>
      </c>
      <c r="S665" s="10">
        <v>74.599999999999994</v>
      </c>
      <c r="T665" s="8">
        <v>-0.86798873614579497</v>
      </c>
      <c r="U665">
        <v>-1.00517281761849</v>
      </c>
      <c r="V665">
        <v>-1.6774012700827301</v>
      </c>
      <c r="W665">
        <v>-3.0665093894420601E-2</v>
      </c>
      <c r="X665">
        <v>-0.29113306284374801</v>
      </c>
      <c r="Y665">
        <v>-1.4044518876044501</v>
      </c>
      <c r="Z665">
        <v>1.0337287389894101</v>
      </c>
      <c r="AA665">
        <v>-1.4107302381286499</v>
      </c>
      <c r="AB665">
        <v>-4.5418899975194001E-2</v>
      </c>
      <c r="AC665">
        <v>1.7560081436822399E-2</v>
      </c>
      <c r="AD665" s="10">
        <v>-2.1037633825813501E-2</v>
      </c>
      <c r="AE665" s="8">
        <v>0</v>
      </c>
      <c r="AF665">
        <v>0</v>
      </c>
      <c r="AG665">
        <v>0</v>
      </c>
      <c r="AH665">
        <v>0</v>
      </c>
      <c r="AI665">
        <v>0</v>
      </c>
      <c r="AJ665">
        <v>0</v>
      </c>
      <c r="AK665">
        <v>0</v>
      </c>
      <c r="AL665">
        <v>0</v>
      </c>
      <c r="AM665">
        <v>0</v>
      </c>
      <c r="AN665">
        <v>0</v>
      </c>
      <c r="AO665">
        <v>0</v>
      </c>
      <c r="AP665">
        <v>0</v>
      </c>
      <c r="AQ665">
        <v>0</v>
      </c>
      <c r="AR665">
        <v>0</v>
      </c>
      <c r="AS665">
        <v>1</v>
      </c>
      <c r="AT665">
        <v>0</v>
      </c>
      <c r="AU665">
        <v>0</v>
      </c>
      <c r="AV665">
        <v>0</v>
      </c>
      <c r="AW665">
        <v>0</v>
      </c>
      <c r="AX665">
        <v>0</v>
      </c>
      <c r="AY665">
        <v>0</v>
      </c>
      <c r="AZ665">
        <v>1</v>
      </c>
      <c r="BA665">
        <v>1</v>
      </c>
      <c r="BB665">
        <v>0</v>
      </c>
      <c r="BC665">
        <v>0</v>
      </c>
      <c r="BD665">
        <v>1</v>
      </c>
      <c r="BE665">
        <v>0</v>
      </c>
      <c r="BF665">
        <v>1</v>
      </c>
      <c r="BG665">
        <v>0</v>
      </c>
      <c r="BH665">
        <v>1</v>
      </c>
      <c r="BI665">
        <v>0</v>
      </c>
      <c r="BJ665">
        <v>0</v>
      </c>
      <c r="BK665">
        <v>0</v>
      </c>
      <c r="BL665">
        <v>0</v>
      </c>
      <c r="BM665">
        <v>1</v>
      </c>
      <c r="BN665">
        <v>0</v>
      </c>
      <c r="BO665">
        <v>0</v>
      </c>
      <c r="BP665">
        <v>0</v>
      </c>
      <c r="BQ665">
        <v>0</v>
      </c>
      <c r="BR665">
        <v>1</v>
      </c>
      <c r="BS665">
        <v>0</v>
      </c>
      <c r="BT665" s="10">
        <v>0</v>
      </c>
      <c r="BU665">
        <v>-4.2648743800000002</v>
      </c>
      <c r="BV665">
        <v>0.17994256</v>
      </c>
      <c r="BW665">
        <v>2.5512239999999999E-2</v>
      </c>
      <c r="BX665">
        <v>1.7140852600000001</v>
      </c>
      <c r="BY665">
        <v>1.2451467300000001</v>
      </c>
      <c r="BZ665">
        <v>4.38303536</v>
      </c>
      <c r="CA665">
        <v>1.0542348399999999</v>
      </c>
      <c r="CB665">
        <v>2.36271349</v>
      </c>
      <c r="CC665">
        <v>0</v>
      </c>
      <c r="CD665">
        <v>1.26633956</v>
      </c>
      <c r="CE665">
        <v>1.2966537600000001</v>
      </c>
      <c r="CF665">
        <v>-0.34830556000000001</v>
      </c>
      <c r="CG665">
        <v>0.60595251999999999</v>
      </c>
      <c r="CH665">
        <v>-0.27080598</v>
      </c>
      <c r="CI665">
        <v>0.69837139000000004</v>
      </c>
      <c r="CJ665">
        <v>2.3914729999999999E-2</v>
      </c>
      <c r="CK665">
        <v>-0.35324707</v>
      </c>
      <c r="CL665">
        <v>-4.8291489999999999E-2</v>
      </c>
      <c r="CM665">
        <v>0.58076517999999999</v>
      </c>
      <c r="CN665">
        <v>0.72541518999999999</v>
      </c>
      <c r="CO665">
        <v>-0.20022939000000001</v>
      </c>
      <c r="CP665">
        <v>-0.43475793000000001</v>
      </c>
      <c r="CQ665">
        <v>0.34422587999999998</v>
      </c>
      <c r="CR665">
        <v>-0.48495226000000002</v>
      </c>
      <c r="CS665">
        <v>0.18250256000000001</v>
      </c>
      <c r="CT665">
        <v>-0.16623276000000001</v>
      </c>
      <c r="CU665">
        <v>-9.4743999999999995E-2</v>
      </c>
      <c r="CV665">
        <v>-1.1689752</v>
      </c>
      <c r="CW665">
        <v>-0.52188942000000005</v>
      </c>
      <c r="CX665">
        <v>0.65815442999999996</v>
      </c>
      <c r="CY665">
        <v>9.3649330000000003E-2</v>
      </c>
      <c r="CZ665">
        <v>-0.16819777</v>
      </c>
      <c r="DA665">
        <v>-0.25450494000000001</v>
      </c>
      <c r="DB665">
        <v>0.25513289</v>
      </c>
      <c r="DC665">
        <v>2.5920289999999999E-2</v>
      </c>
      <c r="DD665">
        <v>-2.5292350000000002E-2</v>
      </c>
      <c r="DE665">
        <v>0.26950531</v>
      </c>
      <c r="DF665">
        <v>-0.26887736000000001</v>
      </c>
      <c r="DG665">
        <v>0.1029841</v>
      </c>
      <c r="DH665">
        <v>-0.10235616</v>
      </c>
      <c r="DI665">
        <v>-0.19042195000000001</v>
      </c>
      <c r="DJ665">
        <v>7.7531719999999998E-2</v>
      </c>
      <c r="DK665">
        <v>-0.19522661999999999</v>
      </c>
      <c r="DL665">
        <v>-0.13095082</v>
      </c>
      <c r="DM665">
        <v>-6.0513240000000003E-2</v>
      </c>
      <c r="DN665">
        <v>0.50020885000000004</v>
      </c>
      <c r="DO665">
        <v>0.35778246000000002</v>
      </c>
      <c r="DP665">
        <v>-0.64273818000000005</v>
      </c>
      <c r="DQ665">
        <v>0.94671483000000001</v>
      </c>
      <c r="DR665">
        <v>-0.66113116000000005</v>
      </c>
      <c r="DS665">
        <v>7.7932630000000003E-2</v>
      </c>
      <c r="DT665">
        <v>-0.79014932000000004</v>
      </c>
      <c r="DU665">
        <v>1.3610861400000001</v>
      </c>
      <c r="DV665" s="10">
        <v>-0.64824150000000003</v>
      </c>
      <c r="DW665" s="8" t="s">
        <v>3504</v>
      </c>
      <c r="DX665" t="s">
        <v>3505</v>
      </c>
      <c r="DY665" s="10" t="s">
        <v>471</v>
      </c>
      <c r="DZ665" s="20">
        <v>35529</v>
      </c>
      <c r="EA665" s="21">
        <v>38519</v>
      </c>
      <c r="EB665" t="s">
        <v>3506</v>
      </c>
      <c r="EC665" s="22">
        <v>44637</v>
      </c>
      <c r="ED665" t="b">
        <f t="shared" si="31"/>
        <v>1</v>
      </c>
    </row>
    <row r="666" spans="1:134" x14ac:dyDescent="0.2">
      <c r="A666" s="8" t="s">
        <v>3507</v>
      </c>
      <c r="B666" s="8" t="s">
        <v>119</v>
      </c>
      <c r="C666" s="8" t="s">
        <v>120</v>
      </c>
      <c r="D666" s="2">
        <v>4696573191</v>
      </c>
      <c r="E666" s="4">
        <v>0.63165895982431797</v>
      </c>
      <c r="F666" s="28" t="b">
        <v>1</v>
      </c>
      <c r="G666" s="29">
        <f t="shared" si="32"/>
        <v>5.1327632565391736E-4</v>
      </c>
      <c r="H666" s="5" t="b">
        <f t="shared" si="30"/>
        <v>0</v>
      </c>
      <c r="I666" s="8">
        <v>56</v>
      </c>
      <c r="J666">
        <v>1</v>
      </c>
      <c r="K666">
        <v>14</v>
      </c>
      <c r="L666">
        <v>1315</v>
      </c>
      <c r="M666">
        <v>1</v>
      </c>
      <c r="N666">
        <v>3</v>
      </c>
      <c r="O666">
        <v>85.829479912159002</v>
      </c>
      <c r="P666">
        <v>2</v>
      </c>
      <c r="Q666">
        <v>4</v>
      </c>
      <c r="R666">
        <v>2</v>
      </c>
      <c r="S666" s="10">
        <v>70</v>
      </c>
      <c r="T666" s="8">
        <v>0.25926936274484702</v>
      </c>
      <c r="U666">
        <v>7.5957643648752104E-3</v>
      </c>
      <c r="V666">
        <v>-1.6774012700827301</v>
      </c>
      <c r="W666">
        <v>-0.21368808349426899</v>
      </c>
      <c r="X666">
        <v>-1.2456676951183301</v>
      </c>
      <c r="Y666">
        <v>-1.13192030619081E-2</v>
      </c>
      <c r="Z666">
        <v>1.21660732790758</v>
      </c>
      <c r="AA666">
        <v>-0.70092886045385905</v>
      </c>
      <c r="AB666">
        <v>0.68128349962791002</v>
      </c>
      <c r="AC666">
        <v>-0.68484317603607703</v>
      </c>
      <c r="AD666" s="10">
        <v>-1.0135824091974099</v>
      </c>
      <c r="AE666" s="8">
        <v>0</v>
      </c>
      <c r="AF666">
        <v>0</v>
      </c>
      <c r="AG666">
        <v>0</v>
      </c>
      <c r="AH666">
        <v>0</v>
      </c>
      <c r="AI666">
        <v>0</v>
      </c>
      <c r="AJ666">
        <v>0</v>
      </c>
      <c r="AK666">
        <v>0</v>
      </c>
      <c r="AL666">
        <v>0</v>
      </c>
      <c r="AM666">
        <v>0</v>
      </c>
      <c r="AN666">
        <v>0</v>
      </c>
      <c r="AO666">
        <v>0</v>
      </c>
      <c r="AP666">
        <v>0</v>
      </c>
      <c r="AQ666">
        <v>1</v>
      </c>
      <c r="AR666">
        <v>0</v>
      </c>
      <c r="AS666">
        <v>0</v>
      </c>
      <c r="AT666">
        <v>0</v>
      </c>
      <c r="AU666">
        <v>0</v>
      </c>
      <c r="AV666">
        <v>0</v>
      </c>
      <c r="AW666">
        <v>0</v>
      </c>
      <c r="AX666">
        <v>0</v>
      </c>
      <c r="AY666">
        <v>0</v>
      </c>
      <c r="AZ666">
        <v>1</v>
      </c>
      <c r="BA666">
        <v>1</v>
      </c>
      <c r="BB666">
        <v>0</v>
      </c>
      <c r="BC666">
        <v>1</v>
      </c>
      <c r="BD666">
        <v>0</v>
      </c>
      <c r="BE666">
        <v>1</v>
      </c>
      <c r="BF666">
        <v>0</v>
      </c>
      <c r="BG666">
        <v>0</v>
      </c>
      <c r="BH666">
        <v>0</v>
      </c>
      <c r="BI666">
        <v>0</v>
      </c>
      <c r="BJ666">
        <v>0</v>
      </c>
      <c r="BK666">
        <v>0</v>
      </c>
      <c r="BL666">
        <v>1</v>
      </c>
      <c r="BM666">
        <v>0</v>
      </c>
      <c r="BN666">
        <v>1</v>
      </c>
      <c r="BO666">
        <v>0</v>
      </c>
      <c r="BP666">
        <v>0</v>
      </c>
      <c r="BQ666">
        <v>0</v>
      </c>
      <c r="BR666">
        <v>0</v>
      </c>
      <c r="BS666">
        <v>1</v>
      </c>
      <c r="BT666" s="10">
        <v>0</v>
      </c>
      <c r="BU666">
        <v>-4.2648743800000002</v>
      </c>
      <c r="BV666">
        <v>0.17994256</v>
      </c>
      <c r="BW666">
        <v>2.5512239999999999E-2</v>
      </c>
      <c r="BX666">
        <v>1.7140852600000001</v>
      </c>
      <c r="BY666">
        <v>1.2451467300000001</v>
      </c>
      <c r="BZ666">
        <v>4.38303536</v>
      </c>
      <c r="CA666">
        <v>1.0542348399999999</v>
      </c>
      <c r="CB666">
        <v>2.36271349</v>
      </c>
      <c r="CC666">
        <v>0</v>
      </c>
      <c r="CD666">
        <v>1.26633956</v>
      </c>
      <c r="CE666">
        <v>1.2966537600000001</v>
      </c>
      <c r="CF666">
        <v>-0.34830556000000001</v>
      </c>
      <c r="CG666">
        <v>0.60595251999999999</v>
      </c>
      <c r="CH666">
        <v>-0.27080598</v>
      </c>
      <c r="CI666">
        <v>0.69837139000000004</v>
      </c>
      <c r="CJ666">
        <v>2.3914729999999999E-2</v>
      </c>
      <c r="CK666">
        <v>-0.35324707</v>
      </c>
      <c r="CL666">
        <v>-4.8291489999999999E-2</v>
      </c>
      <c r="CM666">
        <v>0.58076517999999999</v>
      </c>
      <c r="CN666">
        <v>0.72541518999999999</v>
      </c>
      <c r="CO666">
        <v>-0.20022939000000001</v>
      </c>
      <c r="CP666">
        <v>-0.43475793000000001</v>
      </c>
      <c r="CQ666">
        <v>0.34422587999999998</v>
      </c>
      <c r="CR666">
        <v>-0.48495226000000002</v>
      </c>
      <c r="CS666">
        <v>0.18250256000000001</v>
      </c>
      <c r="CT666">
        <v>-0.16623276000000001</v>
      </c>
      <c r="CU666">
        <v>-9.4743999999999995E-2</v>
      </c>
      <c r="CV666">
        <v>-1.1689752</v>
      </c>
      <c r="CW666">
        <v>-0.52188942000000005</v>
      </c>
      <c r="CX666">
        <v>0.65815442999999996</v>
      </c>
      <c r="CY666">
        <v>9.3649330000000003E-2</v>
      </c>
      <c r="CZ666">
        <v>-0.16819777</v>
      </c>
      <c r="DA666">
        <v>-0.25450494000000001</v>
      </c>
      <c r="DB666">
        <v>0.25513289</v>
      </c>
      <c r="DC666">
        <v>2.5920289999999999E-2</v>
      </c>
      <c r="DD666">
        <v>-2.5292350000000002E-2</v>
      </c>
      <c r="DE666">
        <v>0.26950531</v>
      </c>
      <c r="DF666">
        <v>-0.26887736000000001</v>
      </c>
      <c r="DG666">
        <v>0.1029841</v>
      </c>
      <c r="DH666">
        <v>-0.10235616</v>
      </c>
      <c r="DI666">
        <v>-0.19042195000000001</v>
      </c>
      <c r="DJ666">
        <v>7.7531719999999998E-2</v>
      </c>
      <c r="DK666">
        <v>-0.19522661999999999</v>
      </c>
      <c r="DL666">
        <v>-0.13095082</v>
      </c>
      <c r="DM666">
        <v>-6.0513240000000003E-2</v>
      </c>
      <c r="DN666">
        <v>0.50020885000000004</v>
      </c>
      <c r="DO666">
        <v>0.35778246000000002</v>
      </c>
      <c r="DP666">
        <v>-0.64273818000000005</v>
      </c>
      <c r="DQ666">
        <v>0.94671483000000001</v>
      </c>
      <c r="DR666">
        <v>-0.66113116000000005</v>
      </c>
      <c r="DS666">
        <v>7.7932630000000003E-2</v>
      </c>
      <c r="DT666">
        <v>-0.79014932000000004</v>
      </c>
      <c r="DU666">
        <v>1.3610861400000001</v>
      </c>
      <c r="DV666" s="10">
        <v>-0.64824150000000003</v>
      </c>
      <c r="DW666" s="8" t="s">
        <v>3508</v>
      </c>
      <c r="DX666" t="s">
        <v>3509</v>
      </c>
      <c r="DY666" s="10" t="s">
        <v>816</v>
      </c>
      <c r="DZ666" s="20">
        <v>37317</v>
      </c>
      <c r="EA666" s="21">
        <v>39624</v>
      </c>
      <c r="EB666" t="s">
        <v>3510</v>
      </c>
      <c r="EC666" s="22">
        <v>44447</v>
      </c>
      <c r="ED666" t="b">
        <f t="shared" si="31"/>
        <v>0</v>
      </c>
    </row>
    <row r="667" spans="1:134" x14ac:dyDescent="0.2">
      <c r="A667" s="8" t="s">
        <v>3511</v>
      </c>
      <c r="B667" s="8" t="s">
        <v>168</v>
      </c>
      <c r="C667" s="8" t="s">
        <v>147</v>
      </c>
      <c r="D667" s="2" t="s">
        <v>3512</v>
      </c>
      <c r="E667" s="4">
        <v>0.28012019219616602</v>
      </c>
      <c r="F667" s="28" t="b">
        <v>0</v>
      </c>
      <c r="G667" s="29">
        <f t="shared" si="32"/>
        <v>3.9645389784028623E-3</v>
      </c>
      <c r="H667" s="5" t="b">
        <f t="shared" si="30"/>
        <v>0</v>
      </c>
      <c r="I667" s="8">
        <v>56</v>
      </c>
      <c r="J667">
        <v>0</v>
      </c>
      <c r="K667">
        <v>33</v>
      </c>
      <c r="L667">
        <v>864</v>
      </c>
      <c r="M667">
        <v>9</v>
      </c>
      <c r="N667">
        <v>1</v>
      </c>
      <c r="O667">
        <v>12.7600960980834</v>
      </c>
      <c r="P667">
        <v>5</v>
      </c>
      <c r="Q667">
        <v>1</v>
      </c>
      <c r="R667">
        <v>2</v>
      </c>
      <c r="S667" s="10">
        <v>67.2</v>
      </c>
      <c r="T667" s="8">
        <v>0.25926936274484702</v>
      </c>
      <c r="U667">
        <v>-1.00517281761849</v>
      </c>
      <c r="V667">
        <v>0.77748986271695397</v>
      </c>
      <c r="W667">
        <v>-0.73944202177154195</v>
      </c>
      <c r="X667">
        <v>1.2997579909472201</v>
      </c>
      <c r="Y667">
        <v>-1.4044518876044501</v>
      </c>
      <c r="Z667">
        <v>-1.2977609851226</v>
      </c>
      <c r="AA667">
        <v>1.4284752725705201</v>
      </c>
      <c r="AB667">
        <v>-1.4988236991813999</v>
      </c>
      <c r="AC667">
        <v>-0.68484317603607703</v>
      </c>
      <c r="AD667" s="10">
        <v>-1.61774009855404</v>
      </c>
      <c r="AE667" s="8">
        <v>0</v>
      </c>
      <c r="AF667">
        <v>0</v>
      </c>
      <c r="AG667">
        <v>0</v>
      </c>
      <c r="AH667">
        <v>0</v>
      </c>
      <c r="AI667">
        <v>0</v>
      </c>
      <c r="AJ667">
        <v>0</v>
      </c>
      <c r="AK667">
        <v>0</v>
      </c>
      <c r="AL667">
        <v>0</v>
      </c>
      <c r="AM667">
        <v>1</v>
      </c>
      <c r="AN667">
        <v>0</v>
      </c>
      <c r="AO667">
        <v>0</v>
      </c>
      <c r="AP667">
        <v>0</v>
      </c>
      <c r="AQ667">
        <v>0</v>
      </c>
      <c r="AR667">
        <v>0</v>
      </c>
      <c r="AS667">
        <v>0</v>
      </c>
      <c r="AT667">
        <v>0</v>
      </c>
      <c r="AU667">
        <v>0</v>
      </c>
      <c r="AV667">
        <v>0</v>
      </c>
      <c r="AW667">
        <v>0</v>
      </c>
      <c r="AX667">
        <v>0</v>
      </c>
      <c r="AY667">
        <v>0</v>
      </c>
      <c r="AZ667">
        <v>1</v>
      </c>
      <c r="BA667">
        <v>0</v>
      </c>
      <c r="BB667">
        <v>1</v>
      </c>
      <c r="BC667">
        <v>0</v>
      </c>
      <c r="BD667">
        <v>1</v>
      </c>
      <c r="BE667">
        <v>1</v>
      </c>
      <c r="BF667">
        <v>0</v>
      </c>
      <c r="BG667">
        <v>0</v>
      </c>
      <c r="BH667">
        <v>0</v>
      </c>
      <c r="BI667">
        <v>1</v>
      </c>
      <c r="BJ667">
        <v>0</v>
      </c>
      <c r="BK667">
        <v>0</v>
      </c>
      <c r="BL667">
        <v>0</v>
      </c>
      <c r="BM667">
        <v>1</v>
      </c>
      <c r="BN667">
        <v>0</v>
      </c>
      <c r="BO667">
        <v>0</v>
      </c>
      <c r="BP667">
        <v>0</v>
      </c>
      <c r="BQ667">
        <v>0</v>
      </c>
      <c r="BR667">
        <v>0</v>
      </c>
      <c r="BS667">
        <v>0</v>
      </c>
      <c r="BT667" s="10">
        <v>1</v>
      </c>
      <c r="BU667">
        <v>-4.2648743800000002</v>
      </c>
      <c r="BV667">
        <v>0.17994256</v>
      </c>
      <c r="BW667">
        <v>2.5512239999999999E-2</v>
      </c>
      <c r="BX667">
        <v>1.7140852600000001</v>
      </c>
      <c r="BY667">
        <v>1.2451467300000001</v>
      </c>
      <c r="BZ667">
        <v>4.38303536</v>
      </c>
      <c r="CA667">
        <v>1.0542348399999999</v>
      </c>
      <c r="CB667">
        <v>2.36271349</v>
      </c>
      <c r="CC667">
        <v>0</v>
      </c>
      <c r="CD667">
        <v>1.26633956</v>
      </c>
      <c r="CE667">
        <v>1.2966537600000001</v>
      </c>
      <c r="CF667">
        <v>-0.34830556000000001</v>
      </c>
      <c r="CG667">
        <v>0.60595251999999999</v>
      </c>
      <c r="CH667">
        <v>-0.27080598</v>
      </c>
      <c r="CI667">
        <v>0.69837139000000004</v>
      </c>
      <c r="CJ667">
        <v>2.3914729999999999E-2</v>
      </c>
      <c r="CK667">
        <v>-0.35324707</v>
      </c>
      <c r="CL667">
        <v>-4.8291489999999999E-2</v>
      </c>
      <c r="CM667">
        <v>0.58076517999999999</v>
      </c>
      <c r="CN667">
        <v>0.72541518999999999</v>
      </c>
      <c r="CO667">
        <v>-0.20022939000000001</v>
      </c>
      <c r="CP667">
        <v>-0.43475793000000001</v>
      </c>
      <c r="CQ667">
        <v>0.34422587999999998</v>
      </c>
      <c r="CR667">
        <v>-0.48495226000000002</v>
      </c>
      <c r="CS667">
        <v>0.18250256000000001</v>
      </c>
      <c r="CT667">
        <v>-0.16623276000000001</v>
      </c>
      <c r="CU667">
        <v>-9.4743999999999995E-2</v>
      </c>
      <c r="CV667">
        <v>-1.1689752</v>
      </c>
      <c r="CW667">
        <v>-0.52188942000000005</v>
      </c>
      <c r="CX667">
        <v>0.65815442999999996</v>
      </c>
      <c r="CY667">
        <v>9.3649330000000003E-2</v>
      </c>
      <c r="CZ667">
        <v>-0.16819777</v>
      </c>
      <c r="DA667">
        <v>-0.25450494000000001</v>
      </c>
      <c r="DB667">
        <v>0.25513289</v>
      </c>
      <c r="DC667">
        <v>2.5920289999999999E-2</v>
      </c>
      <c r="DD667">
        <v>-2.5292350000000002E-2</v>
      </c>
      <c r="DE667">
        <v>0.26950531</v>
      </c>
      <c r="DF667">
        <v>-0.26887736000000001</v>
      </c>
      <c r="DG667">
        <v>0.1029841</v>
      </c>
      <c r="DH667">
        <v>-0.10235616</v>
      </c>
      <c r="DI667">
        <v>-0.19042195000000001</v>
      </c>
      <c r="DJ667">
        <v>7.7531719999999998E-2</v>
      </c>
      <c r="DK667">
        <v>-0.19522661999999999</v>
      </c>
      <c r="DL667">
        <v>-0.13095082</v>
      </c>
      <c r="DM667">
        <v>-6.0513240000000003E-2</v>
      </c>
      <c r="DN667">
        <v>0.50020885000000004</v>
      </c>
      <c r="DO667">
        <v>0.35778246000000002</v>
      </c>
      <c r="DP667">
        <v>-0.64273818000000005</v>
      </c>
      <c r="DQ667">
        <v>0.94671483000000001</v>
      </c>
      <c r="DR667">
        <v>-0.66113116000000005</v>
      </c>
      <c r="DS667">
        <v>7.7932630000000003E-2</v>
      </c>
      <c r="DT667">
        <v>-0.79014932000000004</v>
      </c>
      <c r="DU667">
        <v>1.3610861400000001</v>
      </c>
      <c r="DV667" s="10">
        <v>-0.64824150000000003</v>
      </c>
      <c r="DW667" s="8" t="s">
        <v>3513</v>
      </c>
      <c r="DX667" t="s">
        <v>3514</v>
      </c>
      <c r="DY667" s="10" t="s">
        <v>923</v>
      </c>
      <c r="DZ667" s="20">
        <v>34803</v>
      </c>
      <c r="EA667" s="21">
        <v>38448</v>
      </c>
      <c r="EB667" t="s">
        <v>3515</v>
      </c>
      <c r="EC667" s="22">
        <v>44718</v>
      </c>
      <c r="ED667" t="b">
        <f t="shared" si="31"/>
        <v>1</v>
      </c>
    </row>
    <row r="668" spans="1:134" x14ac:dyDescent="0.2">
      <c r="A668" s="8" t="s">
        <v>3516</v>
      </c>
      <c r="B668" s="8" t="s">
        <v>119</v>
      </c>
      <c r="C668" s="8" t="s">
        <v>147</v>
      </c>
      <c r="D668" s="2" t="s">
        <v>3517</v>
      </c>
      <c r="E668" s="4">
        <v>0.29881090119584303</v>
      </c>
      <c r="F668" s="28" t="b">
        <v>0</v>
      </c>
      <c r="G668" s="29">
        <f t="shared" si="32"/>
        <v>3.2542411388494464E-3</v>
      </c>
      <c r="H668" s="5" t="b">
        <f t="shared" si="30"/>
        <v>0</v>
      </c>
      <c r="I668" s="8">
        <v>46</v>
      </c>
      <c r="J668">
        <v>0</v>
      </c>
      <c r="K668">
        <v>21</v>
      </c>
      <c r="L668">
        <v>449</v>
      </c>
      <c r="M668">
        <v>7</v>
      </c>
      <c r="N668">
        <v>1</v>
      </c>
      <c r="O668">
        <v>49.897117264588303</v>
      </c>
      <c r="P668">
        <v>3</v>
      </c>
      <c r="Q668">
        <v>4</v>
      </c>
      <c r="R668">
        <v>3</v>
      </c>
      <c r="S668" s="10">
        <v>73.2</v>
      </c>
      <c r="T668" s="8">
        <v>-0.68011238633068705</v>
      </c>
      <c r="U668">
        <v>-1.00517281761849</v>
      </c>
      <c r="V668">
        <v>-0.77296769484074401</v>
      </c>
      <c r="W668">
        <v>-1.22322890510872</v>
      </c>
      <c r="X668">
        <v>0.66340156943083595</v>
      </c>
      <c r="Y668">
        <v>-1.4044518876044501</v>
      </c>
      <c r="Z668">
        <v>-1.9850259900313499E-2</v>
      </c>
      <c r="AA668">
        <v>8.8725172209350497E-3</v>
      </c>
      <c r="AB668">
        <v>0.68128349962791002</v>
      </c>
      <c r="AC668">
        <v>1.7560081436822399E-2</v>
      </c>
      <c r="AD668" s="10">
        <v>-0.323116478504127</v>
      </c>
      <c r="AE668" s="8">
        <v>0</v>
      </c>
      <c r="AF668">
        <v>0</v>
      </c>
      <c r="AG668">
        <v>0</v>
      </c>
      <c r="AH668">
        <v>0</v>
      </c>
      <c r="AI668">
        <v>0</v>
      </c>
      <c r="AJ668">
        <v>0</v>
      </c>
      <c r="AK668">
        <v>0</v>
      </c>
      <c r="AL668">
        <v>0</v>
      </c>
      <c r="AM668">
        <v>0</v>
      </c>
      <c r="AN668">
        <v>0</v>
      </c>
      <c r="AO668">
        <v>0</v>
      </c>
      <c r="AP668">
        <v>0</v>
      </c>
      <c r="AQ668">
        <v>0</v>
      </c>
      <c r="AR668">
        <v>1</v>
      </c>
      <c r="AS668">
        <v>0</v>
      </c>
      <c r="AT668">
        <v>0</v>
      </c>
      <c r="AU668">
        <v>0</v>
      </c>
      <c r="AV668">
        <v>0</v>
      </c>
      <c r="AW668">
        <v>0</v>
      </c>
      <c r="AX668">
        <v>0</v>
      </c>
      <c r="AY668">
        <v>0</v>
      </c>
      <c r="AZ668">
        <v>1</v>
      </c>
      <c r="BA668">
        <v>1</v>
      </c>
      <c r="BB668">
        <v>0</v>
      </c>
      <c r="BC668">
        <v>0</v>
      </c>
      <c r="BD668">
        <v>1</v>
      </c>
      <c r="BE668">
        <v>1</v>
      </c>
      <c r="BF668">
        <v>0</v>
      </c>
      <c r="BG668">
        <v>0</v>
      </c>
      <c r="BH668">
        <v>0</v>
      </c>
      <c r="BI668">
        <v>0</v>
      </c>
      <c r="BJ668">
        <v>0</v>
      </c>
      <c r="BK668">
        <v>0</v>
      </c>
      <c r="BL668">
        <v>1</v>
      </c>
      <c r="BM668">
        <v>0</v>
      </c>
      <c r="BN668">
        <v>1</v>
      </c>
      <c r="BO668">
        <v>0</v>
      </c>
      <c r="BP668">
        <v>0</v>
      </c>
      <c r="BQ668">
        <v>0</v>
      </c>
      <c r="BR668">
        <v>0</v>
      </c>
      <c r="BS668">
        <v>0</v>
      </c>
      <c r="BT668" s="10">
        <v>1</v>
      </c>
      <c r="BU668">
        <v>-4.2648743800000002</v>
      </c>
      <c r="BV668">
        <v>0.17994256</v>
      </c>
      <c r="BW668">
        <v>2.5512239999999999E-2</v>
      </c>
      <c r="BX668">
        <v>1.7140852600000001</v>
      </c>
      <c r="BY668">
        <v>1.2451467300000001</v>
      </c>
      <c r="BZ668">
        <v>4.38303536</v>
      </c>
      <c r="CA668">
        <v>1.0542348399999999</v>
      </c>
      <c r="CB668">
        <v>2.36271349</v>
      </c>
      <c r="CC668">
        <v>0</v>
      </c>
      <c r="CD668">
        <v>1.26633956</v>
      </c>
      <c r="CE668">
        <v>1.2966537600000001</v>
      </c>
      <c r="CF668">
        <v>-0.34830556000000001</v>
      </c>
      <c r="CG668">
        <v>0.60595251999999999</v>
      </c>
      <c r="CH668">
        <v>-0.27080598</v>
      </c>
      <c r="CI668">
        <v>0.69837139000000004</v>
      </c>
      <c r="CJ668">
        <v>2.3914729999999999E-2</v>
      </c>
      <c r="CK668">
        <v>-0.35324707</v>
      </c>
      <c r="CL668">
        <v>-4.8291489999999999E-2</v>
      </c>
      <c r="CM668">
        <v>0.58076517999999999</v>
      </c>
      <c r="CN668">
        <v>0.72541518999999999</v>
      </c>
      <c r="CO668">
        <v>-0.20022939000000001</v>
      </c>
      <c r="CP668">
        <v>-0.43475793000000001</v>
      </c>
      <c r="CQ668">
        <v>0.34422587999999998</v>
      </c>
      <c r="CR668">
        <v>-0.48495226000000002</v>
      </c>
      <c r="CS668">
        <v>0.18250256000000001</v>
      </c>
      <c r="CT668">
        <v>-0.16623276000000001</v>
      </c>
      <c r="CU668">
        <v>-9.4743999999999995E-2</v>
      </c>
      <c r="CV668">
        <v>-1.1689752</v>
      </c>
      <c r="CW668">
        <v>-0.52188942000000005</v>
      </c>
      <c r="CX668">
        <v>0.65815442999999996</v>
      </c>
      <c r="CY668">
        <v>9.3649330000000003E-2</v>
      </c>
      <c r="CZ668">
        <v>-0.16819777</v>
      </c>
      <c r="DA668">
        <v>-0.25450494000000001</v>
      </c>
      <c r="DB668">
        <v>0.25513289</v>
      </c>
      <c r="DC668">
        <v>2.5920289999999999E-2</v>
      </c>
      <c r="DD668">
        <v>-2.5292350000000002E-2</v>
      </c>
      <c r="DE668">
        <v>0.26950531</v>
      </c>
      <c r="DF668">
        <v>-0.26887736000000001</v>
      </c>
      <c r="DG668">
        <v>0.1029841</v>
      </c>
      <c r="DH668">
        <v>-0.10235616</v>
      </c>
      <c r="DI668">
        <v>-0.19042195000000001</v>
      </c>
      <c r="DJ668">
        <v>7.7531719999999998E-2</v>
      </c>
      <c r="DK668">
        <v>-0.19522661999999999</v>
      </c>
      <c r="DL668">
        <v>-0.13095082</v>
      </c>
      <c r="DM668">
        <v>-6.0513240000000003E-2</v>
      </c>
      <c r="DN668">
        <v>0.50020885000000004</v>
      </c>
      <c r="DO668">
        <v>0.35778246000000002</v>
      </c>
      <c r="DP668">
        <v>-0.64273818000000005</v>
      </c>
      <c r="DQ668">
        <v>0.94671483000000001</v>
      </c>
      <c r="DR668">
        <v>-0.66113116000000005</v>
      </c>
      <c r="DS668">
        <v>7.7932630000000003E-2</v>
      </c>
      <c r="DT668">
        <v>-0.79014932000000004</v>
      </c>
      <c r="DU668">
        <v>1.3610861400000001</v>
      </c>
      <c r="DV668" s="10">
        <v>-0.64824150000000003</v>
      </c>
      <c r="DW668" s="8" t="s">
        <v>3518</v>
      </c>
      <c r="DX668" t="s">
        <v>3519</v>
      </c>
      <c r="DY668" s="10" t="s">
        <v>784</v>
      </c>
      <c r="DZ668" s="20">
        <v>34832</v>
      </c>
      <c r="EA668" s="21">
        <v>37899</v>
      </c>
      <c r="EB668" t="s">
        <v>3520</v>
      </c>
      <c r="EC668" s="22">
        <v>44049</v>
      </c>
      <c r="ED668" t="b">
        <f t="shared" si="31"/>
        <v>1</v>
      </c>
    </row>
    <row r="669" spans="1:134" x14ac:dyDescent="0.2">
      <c r="A669" s="8" t="s">
        <v>3521</v>
      </c>
      <c r="B669" s="8" t="s">
        <v>168</v>
      </c>
      <c r="C669" s="8" t="s">
        <v>332</v>
      </c>
      <c r="D669" s="2" t="s">
        <v>3522</v>
      </c>
      <c r="E669" s="4">
        <v>0.467526452662401</v>
      </c>
      <c r="F669" s="28" t="b">
        <v>0</v>
      </c>
      <c r="G669" s="29">
        <f t="shared" si="32"/>
        <v>5.0202733808078336E-4</v>
      </c>
      <c r="H669" s="5" t="b">
        <f t="shared" si="30"/>
        <v>0</v>
      </c>
      <c r="I669" s="8">
        <v>69</v>
      </c>
      <c r="J669">
        <v>2</v>
      </c>
      <c r="K669">
        <v>33</v>
      </c>
      <c r="L669">
        <v>368</v>
      </c>
      <c r="M669">
        <v>3</v>
      </c>
      <c r="N669">
        <v>1</v>
      </c>
      <c r="O669">
        <v>53.663226331200597</v>
      </c>
      <c r="P669">
        <v>2</v>
      </c>
      <c r="Q669">
        <v>1</v>
      </c>
      <c r="R669">
        <v>5</v>
      </c>
      <c r="S669" s="10">
        <v>78.599999999999994</v>
      </c>
      <c r="T669" s="8">
        <v>1.48046563654304</v>
      </c>
      <c r="U669">
        <v>1.0203643463482399</v>
      </c>
      <c r="V669">
        <v>0.77748986271695397</v>
      </c>
      <c r="W669">
        <v>-1.3176547787239301</v>
      </c>
      <c r="X669">
        <v>-0.60931127360194304</v>
      </c>
      <c r="Y669">
        <v>-1.4044518876044501</v>
      </c>
      <c r="Z669">
        <v>0.10974417221643</v>
      </c>
      <c r="AA669">
        <v>-0.70092886045385905</v>
      </c>
      <c r="AB669">
        <v>-1.4988236991813999</v>
      </c>
      <c r="AC669">
        <v>1.42236659638262</v>
      </c>
      <c r="AD669" s="10">
        <v>0.84204477954080104</v>
      </c>
      <c r="AE669" s="8">
        <v>0</v>
      </c>
      <c r="AF669">
        <v>0</v>
      </c>
      <c r="AG669">
        <v>0</v>
      </c>
      <c r="AH669">
        <v>0</v>
      </c>
      <c r="AI669">
        <v>0</v>
      </c>
      <c r="AJ669">
        <v>1</v>
      </c>
      <c r="AK669">
        <v>0</v>
      </c>
      <c r="AL669">
        <v>0</v>
      </c>
      <c r="AM669">
        <v>0</v>
      </c>
      <c r="AN669">
        <v>0</v>
      </c>
      <c r="AO669">
        <v>0</v>
      </c>
      <c r="AP669">
        <v>0</v>
      </c>
      <c r="AQ669">
        <v>0</v>
      </c>
      <c r="AR669">
        <v>0</v>
      </c>
      <c r="AS669">
        <v>0</v>
      </c>
      <c r="AT669">
        <v>0</v>
      </c>
      <c r="AU669">
        <v>0</v>
      </c>
      <c r="AV669">
        <v>0</v>
      </c>
      <c r="AW669">
        <v>0</v>
      </c>
      <c r="AX669">
        <v>0</v>
      </c>
      <c r="AY669">
        <v>0</v>
      </c>
      <c r="AZ669">
        <v>1</v>
      </c>
      <c r="BA669">
        <v>1</v>
      </c>
      <c r="BB669">
        <v>0</v>
      </c>
      <c r="BC669">
        <v>1</v>
      </c>
      <c r="BD669">
        <v>0</v>
      </c>
      <c r="BE669">
        <v>0</v>
      </c>
      <c r="BF669">
        <v>1</v>
      </c>
      <c r="BG669">
        <v>0</v>
      </c>
      <c r="BH669">
        <v>0</v>
      </c>
      <c r="BI669">
        <v>1</v>
      </c>
      <c r="BJ669">
        <v>0</v>
      </c>
      <c r="BK669">
        <v>0</v>
      </c>
      <c r="BL669">
        <v>0</v>
      </c>
      <c r="BM669">
        <v>0</v>
      </c>
      <c r="BN669">
        <v>1</v>
      </c>
      <c r="BO669">
        <v>0</v>
      </c>
      <c r="BP669">
        <v>0</v>
      </c>
      <c r="BQ669">
        <v>0</v>
      </c>
      <c r="BR669">
        <v>0</v>
      </c>
      <c r="BS669">
        <v>1</v>
      </c>
      <c r="BT669" s="10">
        <v>0</v>
      </c>
      <c r="BU669">
        <v>-4.2648743800000002</v>
      </c>
      <c r="BV669">
        <v>0.17994256</v>
      </c>
      <c r="BW669">
        <v>2.5512239999999999E-2</v>
      </c>
      <c r="BX669">
        <v>1.7140852600000001</v>
      </c>
      <c r="BY669">
        <v>1.2451467300000001</v>
      </c>
      <c r="BZ669">
        <v>4.38303536</v>
      </c>
      <c r="CA669">
        <v>1.0542348399999999</v>
      </c>
      <c r="CB669">
        <v>2.36271349</v>
      </c>
      <c r="CC669">
        <v>0</v>
      </c>
      <c r="CD669">
        <v>1.26633956</v>
      </c>
      <c r="CE669">
        <v>1.2966537600000001</v>
      </c>
      <c r="CF669">
        <v>-0.34830556000000001</v>
      </c>
      <c r="CG669">
        <v>0.60595251999999999</v>
      </c>
      <c r="CH669">
        <v>-0.27080598</v>
      </c>
      <c r="CI669">
        <v>0.69837139000000004</v>
      </c>
      <c r="CJ669">
        <v>2.3914729999999999E-2</v>
      </c>
      <c r="CK669">
        <v>-0.35324707</v>
      </c>
      <c r="CL669">
        <v>-4.8291489999999999E-2</v>
      </c>
      <c r="CM669">
        <v>0.58076517999999999</v>
      </c>
      <c r="CN669">
        <v>0.72541518999999999</v>
      </c>
      <c r="CO669">
        <v>-0.20022939000000001</v>
      </c>
      <c r="CP669">
        <v>-0.43475793000000001</v>
      </c>
      <c r="CQ669">
        <v>0.34422587999999998</v>
      </c>
      <c r="CR669">
        <v>-0.48495226000000002</v>
      </c>
      <c r="CS669">
        <v>0.18250256000000001</v>
      </c>
      <c r="CT669">
        <v>-0.16623276000000001</v>
      </c>
      <c r="CU669">
        <v>-9.4743999999999995E-2</v>
      </c>
      <c r="CV669">
        <v>-1.1689752</v>
      </c>
      <c r="CW669">
        <v>-0.52188942000000005</v>
      </c>
      <c r="CX669">
        <v>0.65815442999999996</v>
      </c>
      <c r="CY669">
        <v>9.3649330000000003E-2</v>
      </c>
      <c r="CZ669">
        <v>-0.16819777</v>
      </c>
      <c r="DA669">
        <v>-0.25450494000000001</v>
      </c>
      <c r="DB669">
        <v>0.25513289</v>
      </c>
      <c r="DC669">
        <v>2.5920289999999999E-2</v>
      </c>
      <c r="DD669">
        <v>-2.5292350000000002E-2</v>
      </c>
      <c r="DE669">
        <v>0.26950531</v>
      </c>
      <c r="DF669">
        <v>-0.26887736000000001</v>
      </c>
      <c r="DG669">
        <v>0.1029841</v>
      </c>
      <c r="DH669">
        <v>-0.10235616</v>
      </c>
      <c r="DI669">
        <v>-0.19042195000000001</v>
      </c>
      <c r="DJ669">
        <v>7.7531719999999998E-2</v>
      </c>
      <c r="DK669">
        <v>-0.19522661999999999</v>
      </c>
      <c r="DL669">
        <v>-0.13095082</v>
      </c>
      <c r="DM669">
        <v>-6.0513240000000003E-2</v>
      </c>
      <c r="DN669">
        <v>0.50020885000000004</v>
      </c>
      <c r="DO669">
        <v>0.35778246000000002</v>
      </c>
      <c r="DP669">
        <v>-0.64273818000000005</v>
      </c>
      <c r="DQ669">
        <v>0.94671483000000001</v>
      </c>
      <c r="DR669">
        <v>-0.66113116000000005</v>
      </c>
      <c r="DS669">
        <v>7.7932630000000003E-2</v>
      </c>
      <c r="DT669">
        <v>-0.79014932000000004</v>
      </c>
      <c r="DU669">
        <v>1.3610861400000001</v>
      </c>
      <c r="DV669" s="10">
        <v>-0.64824150000000003</v>
      </c>
      <c r="DW669" s="8" t="s">
        <v>3523</v>
      </c>
      <c r="DX669" t="s">
        <v>3524</v>
      </c>
      <c r="DY669" s="10" t="s">
        <v>379</v>
      </c>
      <c r="DZ669" s="20">
        <v>34912</v>
      </c>
      <c r="EA669" s="21">
        <v>35540</v>
      </c>
      <c r="EB669" t="s">
        <v>3525</v>
      </c>
      <c r="EC669" s="22">
        <v>45311</v>
      </c>
      <c r="ED669" t="b">
        <f t="shared" si="31"/>
        <v>1</v>
      </c>
    </row>
    <row r="670" spans="1:134" x14ac:dyDescent="0.2">
      <c r="A670" s="8" t="s">
        <v>3526</v>
      </c>
      <c r="B670" s="8" t="s">
        <v>119</v>
      </c>
      <c r="C670" s="8" t="s">
        <v>245</v>
      </c>
      <c r="D670" s="2" t="s">
        <v>3527</v>
      </c>
      <c r="E670" s="4">
        <v>0.40405850090081402</v>
      </c>
      <c r="F670" s="28" t="b">
        <v>0</v>
      </c>
      <c r="G670" s="29">
        <f t="shared" si="32"/>
        <v>0.47794476261013452</v>
      </c>
      <c r="H670" s="5" t="b">
        <f t="shared" si="30"/>
        <v>0</v>
      </c>
      <c r="I670" s="8">
        <v>59</v>
      </c>
      <c r="J670">
        <v>0</v>
      </c>
      <c r="K670">
        <v>26</v>
      </c>
      <c r="L670">
        <v>2188</v>
      </c>
      <c r="M670">
        <v>8</v>
      </c>
      <c r="N670">
        <v>1</v>
      </c>
      <c r="O670">
        <v>57.029250450406899</v>
      </c>
      <c r="P670">
        <v>3</v>
      </c>
      <c r="Q670">
        <v>5</v>
      </c>
      <c r="R670">
        <v>1</v>
      </c>
      <c r="S670" s="10">
        <v>74.900000000000006</v>
      </c>
      <c r="T670" s="8">
        <v>0.54108388746750802</v>
      </c>
      <c r="U670">
        <v>-1.00517281761849</v>
      </c>
      <c r="V670">
        <v>-0.126943712525036</v>
      </c>
      <c r="W670">
        <v>0.80401299880297905</v>
      </c>
      <c r="X670">
        <v>0.98157978018903103</v>
      </c>
      <c r="Y670">
        <v>-1.4044518876044501</v>
      </c>
      <c r="Z670">
        <v>0.225571403054491</v>
      </c>
      <c r="AA670">
        <v>8.8725172209350497E-3</v>
      </c>
      <c r="AB670">
        <v>1.4079858992310099</v>
      </c>
      <c r="AC670">
        <v>-1.38724643350897</v>
      </c>
      <c r="AD670" s="10">
        <v>4.3693547176684999E-2</v>
      </c>
      <c r="AE670" s="8">
        <v>0</v>
      </c>
      <c r="AF670">
        <v>0</v>
      </c>
      <c r="AG670">
        <v>0</v>
      </c>
      <c r="AH670">
        <v>0</v>
      </c>
      <c r="AI670">
        <v>0</v>
      </c>
      <c r="AJ670">
        <v>1</v>
      </c>
      <c r="AK670">
        <v>0</v>
      </c>
      <c r="AL670">
        <v>0</v>
      </c>
      <c r="AM670">
        <v>0</v>
      </c>
      <c r="AN670">
        <v>0</v>
      </c>
      <c r="AO670">
        <v>0</v>
      </c>
      <c r="AP670">
        <v>0</v>
      </c>
      <c r="AQ670">
        <v>0</v>
      </c>
      <c r="AR670">
        <v>0</v>
      </c>
      <c r="AS670">
        <v>0</v>
      </c>
      <c r="AT670">
        <v>0</v>
      </c>
      <c r="AU670">
        <v>0</v>
      </c>
      <c r="AV670">
        <v>0</v>
      </c>
      <c r="AW670">
        <v>0</v>
      </c>
      <c r="AX670">
        <v>0</v>
      </c>
      <c r="AY670">
        <v>0</v>
      </c>
      <c r="AZ670">
        <v>1</v>
      </c>
      <c r="BA670">
        <v>0</v>
      </c>
      <c r="BB670">
        <v>1</v>
      </c>
      <c r="BC670">
        <v>1</v>
      </c>
      <c r="BD670">
        <v>0</v>
      </c>
      <c r="BE670">
        <v>0</v>
      </c>
      <c r="BF670">
        <v>1</v>
      </c>
      <c r="BG670">
        <v>0</v>
      </c>
      <c r="BH670">
        <v>0</v>
      </c>
      <c r="BI670">
        <v>0</v>
      </c>
      <c r="BJ670">
        <v>0</v>
      </c>
      <c r="BK670">
        <v>1</v>
      </c>
      <c r="BL670">
        <v>0</v>
      </c>
      <c r="BM670">
        <v>1</v>
      </c>
      <c r="BN670">
        <v>0</v>
      </c>
      <c r="BO670">
        <v>0</v>
      </c>
      <c r="BP670">
        <v>0</v>
      </c>
      <c r="BQ670">
        <v>0</v>
      </c>
      <c r="BR670">
        <v>0</v>
      </c>
      <c r="BS670">
        <v>0</v>
      </c>
      <c r="BT670" s="10">
        <v>1</v>
      </c>
      <c r="BU670">
        <v>-4.2648743800000002</v>
      </c>
      <c r="BV670">
        <v>0.17994256</v>
      </c>
      <c r="BW670">
        <v>2.5512239999999999E-2</v>
      </c>
      <c r="BX670">
        <v>1.7140852600000001</v>
      </c>
      <c r="BY670">
        <v>1.2451467300000001</v>
      </c>
      <c r="BZ670">
        <v>4.38303536</v>
      </c>
      <c r="CA670">
        <v>1.0542348399999999</v>
      </c>
      <c r="CB670">
        <v>2.36271349</v>
      </c>
      <c r="CC670">
        <v>0</v>
      </c>
      <c r="CD670">
        <v>1.26633956</v>
      </c>
      <c r="CE670">
        <v>1.2966537600000001</v>
      </c>
      <c r="CF670">
        <v>-0.34830556000000001</v>
      </c>
      <c r="CG670">
        <v>0.60595251999999999</v>
      </c>
      <c r="CH670">
        <v>-0.27080598</v>
      </c>
      <c r="CI670">
        <v>0.69837139000000004</v>
      </c>
      <c r="CJ670">
        <v>2.3914729999999999E-2</v>
      </c>
      <c r="CK670">
        <v>-0.35324707</v>
      </c>
      <c r="CL670">
        <v>-4.8291489999999999E-2</v>
      </c>
      <c r="CM670">
        <v>0.58076517999999999</v>
      </c>
      <c r="CN670">
        <v>0.72541518999999999</v>
      </c>
      <c r="CO670">
        <v>-0.20022939000000001</v>
      </c>
      <c r="CP670">
        <v>-0.43475793000000001</v>
      </c>
      <c r="CQ670">
        <v>0.34422587999999998</v>
      </c>
      <c r="CR670">
        <v>-0.48495226000000002</v>
      </c>
      <c r="CS670">
        <v>0.18250256000000001</v>
      </c>
      <c r="CT670">
        <v>-0.16623276000000001</v>
      </c>
      <c r="CU670">
        <v>-9.4743999999999995E-2</v>
      </c>
      <c r="CV670">
        <v>-1.1689752</v>
      </c>
      <c r="CW670">
        <v>-0.52188942000000005</v>
      </c>
      <c r="CX670">
        <v>0.65815442999999996</v>
      </c>
      <c r="CY670">
        <v>9.3649330000000003E-2</v>
      </c>
      <c r="CZ670">
        <v>-0.16819777</v>
      </c>
      <c r="DA670">
        <v>-0.25450494000000001</v>
      </c>
      <c r="DB670">
        <v>0.25513289</v>
      </c>
      <c r="DC670">
        <v>2.5920289999999999E-2</v>
      </c>
      <c r="DD670">
        <v>-2.5292350000000002E-2</v>
      </c>
      <c r="DE670">
        <v>0.26950531</v>
      </c>
      <c r="DF670">
        <v>-0.26887736000000001</v>
      </c>
      <c r="DG670">
        <v>0.1029841</v>
      </c>
      <c r="DH670">
        <v>-0.10235616</v>
      </c>
      <c r="DI670">
        <v>-0.19042195000000001</v>
      </c>
      <c r="DJ670">
        <v>7.7531719999999998E-2</v>
      </c>
      <c r="DK670">
        <v>-0.19522661999999999</v>
      </c>
      <c r="DL670">
        <v>-0.13095082</v>
      </c>
      <c r="DM670">
        <v>-6.0513240000000003E-2</v>
      </c>
      <c r="DN670">
        <v>0.50020885000000004</v>
      </c>
      <c r="DO670">
        <v>0.35778246000000002</v>
      </c>
      <c r="DP670">
        <v>-0.64273818000000005</v>
      </c>
      <c r="DQ670">
        <v>0.94671483000000001</v>
      </c>
      <c r="DR670">
        <v>-0.66113116000000005</v>
      </c>
      <c r="DS670">
        <v>7.7932630000000003E-2</v>
      </c>
      <c r="DT670">
        <v>-0.79014932000000004</v>
      </c>
      <c r="DU670">
        <v>1.3610861400000001</v>
      </c>
      <c r="DV670" s="10">
        <v>-0.64824150000000003</v>
      </c>
      <c r="DW670" s="8" t="s">
        <v>3528</v>
      </c>
      <c r="DX670" t="s">
        <v>3529</v>
      </c>
      <c r="DY670" s="10" t="s">
        <v>870</v>
      </c>
      <c r="DZ670" s="20">
        <v>36196</v>
      </c>
      <c r="EA670" s="21">
        <v>37698</v>
      </c>
      <c r="EB670" t="s">
        <v>3530</v>
      </c>
      <c r="EC670" s="22">
        <v>44443</v>
      </c>
      <c r="ED670" t="b">
        <f t="shared" si="31"/>
        <v>1</v>
      </c>
    </row>
    <row r="671" spans="1:134" x14ac:dyDescent="0.2">
      <c r="A671" s="8" t="s">
        <v>3531</v>
      </c>
      <c r="B671" s="8" t="s">
        <v>168</v>
      </c>
      <c r="C671" s="8" t="s">
        <v>491</v>
      </c>
      <c r="D671" s="2">
        <v>2747608756</v>
      </c>
      <c r="E671" s="4">
        <v>0.61996382434024699</v>
      </c>
      <c r="F671" s="28" t="b">
        <v>1</v>
      </c>
      <c r="G671" s="29">
        <f t="shared" si="32"/>
        <v>3.8797034155045075E-4</v>
      </c>
      <c r="H671" s="5" t="b">
        <f t="shared" si="30"/>
        <v>0</v>
      </c>
      <c r="I671" s="8">
        <v>59</v>
      </c>
      <c r="J671">
        <v>1</v>
      </c>
      <c r="K671">
        <v>27</v>
      </c>
      <c r="L671">
        <v>1692</v>
      </c>
      <c r="M671">
        <v>2</v>
      </c>
      <c r="N671">
        <v>3</v>
      </c>
      <c r="O671">
        <v>20.815245503457099</v>
      </c>
      <c r="P671">
        <v>5</v>
      </c>
      <c r="Q671">
        <v>3</v>
      </c>
      <c r="R671">
        <v>5</v>
      </c>
      <c r="S671" s="10">
        <v>72.8</v>
      </c>
      <c r="T671" s="8">
        <v>0.54108388746750802</v>
      </c>
      <c r="U671">
        <v>7.5957643648752104E-3</v>
      </c>
      <c r="V671">
        <v>2.2610839381047498E-3</v>
      </c>
      <c r="W671">
        <v>0.22580024185059</v>
      </c>
      <c r="X671">
        <v>-0.92748948436013701</v>
      </c>
      <c r="Y671">
        <v>-1.13192030619081E-2</v>
      </c>
      <c r="Z671">
        <v>-1.0205776921427301</v>
      </c>
      <c r="AA671">
        <v>1.4284752725705201</v>
      </c>
      <c r="AB671">
        <v>-4.5418899975194001E-2</v>
      </c>
      <c r="AC671">
        <v>1.42236659638262</v>
      </c>
      <c r="AD671" s="10">
        <v>-0.40942471984078899</v>
      </c>
      <c r="AE671" s="8">
        <v>0</v>
      </c>
      <c r="AF671">
        <v>0</v>
      </c>
      <c r="AG671">
        <v>0</v>
      </c>
      <c r="AH671">
        <v>0</v>
      </c>
      <c r="AI671">
        <v>0</v>
      </c>
      <c r="AJ671">
        <v>0</v>
      </c>
      <c r="AK671">
        <v>1</v>
      </c>
      <c r="AL671">
        <v>0</v>
      </c>
      <c r="AM671">
        <v>0</v>
      </c>
      <c r="AN671">
        <v>0</v>
      </c>
      <c r="AO671">
        <v>0</v>
      </c>
      <c r="AP671">
        <v>0</v>
      </c>
      <c r="AQ671">
        <v>0</v>
      </c>
      <c r="AR671">
        <v>0</v>
      </c>
      <c r="AS671">
        <v>0</v>
      </c>
      <c r="AT671">
        <v>0</v>
      </c>
      <c r="AU671">
        <v>0</v>
      </c>
      <c r="AV671">
        <v>0</v>
      </c>
      <c r="AW671">
        <v>0</v>
      </c>
      <c r="AX671">
        <v>0</v>
      </c>
      <c r="AY671">
        <v>1</v>
      </c>
      <c r="AZ671">
        <v>0</v>
      </c>
      <c r="BA671">
        <v>1</v>
      </c>
      <c r="BB671">
        <v>0</v>
      </c>
      <c r="BC671">
        <v>1</v>
      </c>
      <c r="BD671">
        <v>0</v>
      </c>
      <c r="BE671">
        <v>0</v>
      </c>
      <c r="BF671">
        <v>1</v>
      </c>
      <c r="BG671">
        <v>0</v>
      </c>
      <c r="BH671">
        <v>0</v>
      </c>
      <c r="BI671">
        <v>0</v>
      </c>
      <c r="BJ671">
        <v>0</v>
      </c>
      <c r="BK671">
        <v>0</v>
      </c>
      <c r="BL671">
        <v>1</v>
      </c>
      <c r="BM671">
        <v>1</v>
      </c>
      <c r="BN671">
        <v>0</v>
      </c>
      <c r="BO671">
        <v>0</v>
      </c>
      <c r="BP671">
        <v>0</v>
      </c>
      <c r="BQ671">
        <v>0</v>
      </c>
      <c r="BR671">
        <v>1</v>
      </c>
      <c r="BS671">
        <v>0</v>
      </c>
      <c r="BT671" s="10">
        <v>0</v>
      </c>
      <c r="BU671">
        <v>-4.2648743800000002</v>
      </c>
      <c r="BV671">
        <v>0.17994256</v>
      </c>
      <c r="BW671">
        <v>2.5512239999999999E-2</v>
      </c>
      <c r="BX671">
        <v>1.7140852600000001</v>
      </c>
      <c r="BY671">
        <v>1.2451467300000001</v>
      </c>
      <c r="BZ671">
        <v>4.38303536</v>
      </c>
      <c r="CA671">
        <v>1.0542348399999999</v>
      </c>
      <c r="CB671">
        <v>2.36271349</v>
      </c>
      <c r="CC671">
        <v>0</v>
      </c>
      <c r="CD671">
        <v>1.26633956</v>
      </c>
      <c r="CE671">
        <v>1.2966537600000001</v>
      </c>
      <c r="CF671">
        <v>-0.34830556000000001</v>
      </c>
      <c r="CG671">
        <v>0.60595251999999999</v>
      </c>
      <c r="CH671">
        <v>-0.27080598</v>
      </c>
      <c r="CI671">
        <v>0.69837139000000004</v>
      </c>
      <c r="CJ671">
        <v>2.3914729999999999E-2</v>
      </c>
      <c r="CK671">
        <v>-0.35324707</v>
      </c>
      <c r="CL671">
        <v>-4.8291489999999999E-2</v>
      </c>
      <c r="CM671">
        <v>0.58076517999999999</v>
      </c>
      <c r="CN671">
        <v>0.72541518999999999</v>
      </c>
      <c r="CO671">
        <v>-0.20022939000000001</v>
      </c>
      <c r="CP671">
        <v>-0.43475793000000001</v>
      </c>
      <c r="CQ671">
        <v>0.34422587999999998</v>
      </c>
      <c r="CR671">
        <v>-0.48495226000000002</v>
      </c>
      <c r="CS671">
        <v>0.18250256000000001</v>
      </c>
      <c r="CT671">
        <v>-0.16623276000000001</v>
      </c>
      <c r="CU671">
        <v>-9.4743999999999995E-2</v>
      </c>
      <c r="CV671">
        <v>-1.1689752</v>
      </c>
      <c r="CW671">
        <v>-0.52188942000000005</v>
      </c>
      <c r="CX671">
        <v>0.65815442999999996</v>
      </c>
      <c r="CY671">
        <v>9.3649330000000003E-2</v>
      </c>
      <c r="CZ671">
        <v>-0.16819777</v>
      </c>
      <c r="DA671">
        <v>-0.25450494000000001</v>
      </c>
      <c r="DB671">
        <v>0.25513289</v>
      </c>
      <c r="DC671">
        <v>2.5920289999999999E-2</v>
      </c>
      <c r="DD671">
        <v>-2.5292350000000002E-2</v>
      </c>
      <c r="DE671">
        <v>0.26950531</v>
      </c>
      <c r="DF671">
        <v>-0.26887736000000001</v>
      </c>
      <c r="DG671">
        <v>0.1029841</v>
      </c>
      <c r="DH671">
        <v>-0.10235616</v>
      </c>
      <c r="DI671">
        <v>-0.19042195000000001</v>
      </c>
      <c r="DJ671">
        <v>7.7531719999999998E-2</v>
      </c>
      <c r="DK671">
        <v>-0.19522661999999999</v>
      </c>
      <c r="DL671">
        <v>-0.13095082</v>
      </c>
      <c r="DM671">
        <v>-6.0513240000000003E-2</v>
      </c>
      <c r="DN671">
        <v>0.50020885000000004</v>
      </c>
      <c r="DO671">
        <v>0.35778246000000002</v>
      </c>
      <c r="DP671">
        <v>-0.64273818000000005</v>
      </c>
      <c r="DQ671">
        <v>0.94671483000000001</v>
      </c>
      <c r="DR671">
        <v>-0.66113116000000005</v>
      </c>
      <c r="DS671">
        <v>7.7932630000000003E-2</v>
      </c>
      <c r="DT671">
        <v>-0.79014932000000004</v>
      </c>
      <c r="DU671">
        <v>1.3610861400000001</v>
      </c>
      <c r="DV671" s="10">
        <v>-0.64824150000000003</v>
      </c>
      <c r="DW671" s="8" t="s">
        <v>3532</v>
      </c>
      <c r="DX671" t="s">
        <v>3533</v>
      </c>
      <c r="DY671" s="10" t="s">
        <v>1425</v>
      </c>
      <c r="DZ671" s="20">
        <v>36269</v>
      </c>
      <c r="EA671" s="21">
        <v>36451</v>
      </c>
      <c r="EB671" t="s">
        <v>3534</v>
      </c>
      <c r="EC671" s="22">
        <v>45423</v>
      </c>
      <c r="ED671" t="b">
        <f t="shared" si="31"/>
        <v>0</v>
      </c>
    </row>
    <row r="672" spans="1:134" x14ac:dyDescent="0.2">
      <c r="A672" s="8" t="s">
        <v>3535</v>
      </c>
      <c r="B672" s="8" t="s">
        <v>168</v>
      </c>
      <c r="C672" s="8" t="s">
        <v>209</v>
      </c>
      <c r="D672" s="2" t="s">
        <v>3536</v>
      </c>
      <c r="E672" s="4">
        <v>0.43293998623397101</v>
      </c>
      <c r="F672" s="28" t="b">
        <v>0</v>
      </c>
      <c r="G672" s="29">
        <f t="shared" si="32"/>
        <v>4.4069501478697893E-7</v>
      </c>
      <c r="H672" s="5" t="b">
        <f t="shared" si="30"/>
        <v>0</v>
      </c>
      <c r="I672" s="8">
        <v>40</v>
      </c>
      <c r="J672">
        <v>1</v>
      </c>
      <c r="K672">
        <v>25</v>
      </c>
      <c r="L672">
        <v>321</v>
      </c>
      <c r="M672">
        <v>2</v>
      </c>
      <c r="N672">
        <v>5</v>
      </c>
      <c r="O672">
        <v>23.228326450318999</v>
      </c>
      <c r="P672">
        <v>4</v>
      </c>
      <c r="Q672">
        <v>2</v>
      </c>
      <c r="R672">
        <v>1</v>
      </c>
      <c r="S672" s="10">
        <v>77.400000000000006</v>
      </c>
      <c r="T672" s="8">
        <v>-1.2437414357759999</v>
      </c>
      <c r="U672">
        <v>7.5957643648752104E-3</v>
      </c>
      <c r="V672">
        <v>-0.25614850898817798</v>
      </c>
      <c r="W672">
        <v>-1.3724451004512701</v>
      </c>
      <c r="X672">
        <v>-0.92748948436013701</v>
      </c>
      <c r="Y672">
        <v>1.38181348148064</v>
      </c>
      <c r="Z672">
        <v>-0.93754189858786996</v>
      </c>
      <c r="AA672">
        <v>0.71867389489572897</v>
      </c>
      <c r="AB672">
        <v>-0.772121299578298</v>
      </c>
      <c r="AC672">
        <v>-1.38724643350897</v>
      </c>
      <c r="AD672" s="10">
        <v>0.58312005553081903</v>
      </c>
      <c r="AE672" s="8">
        <v>0</v>
      </c>
      <c r="AF672">
        <v>0</v>
      </c>
      <c r="AG672">
        <v>0</v>
      </c>
      <c r="AH672">
        <v>0</v>
      </c>
      <c r="AI672">
        <v>0</v>
      </c>
      <c r="AJ672">
        <v>0</v>
      </c>
      <c r="AK672">
        <v>0</v>
      </c>
      <c r="AL672">
        <v>0</v>
      </c>
      <c r="AM672">
        <v>0</v>
      </c>
      <c r="AN672">
        <v>0</v>
      </c>
      <c r="AO672">
        <v>0</v>
      </c>
      <c r="AP672">
        <v>0</v>
      </c>
      <c r="AQ672">
        <v>1</v>
      </c>
      <c r="AR672">
        <v>0</v>
      </c>
      <c r="AS672">
        <v>0</v>
      </c>
      <c r="AT672">
        <v>0</v>
      </c>
      <c r="AU672">
        <v>0</v>
      </c>
      <c r="AV672">
        <v>0</v>
      </c>
      <c r="AW672">
        <v>0</v>
      </c>
      <c r="AX672">
        <v>0</v>
      </c>
      <c r="AY672">
        <v>0</v>
      </c>
      <c r="AZ672">
        <v>1</v>
      </c>
      <c r="BA672">
        <v>1</v>
      </c>
      <c r="BB672">
        <v>0</v>
      </c>
      <c r="BC672">
        <v>0</v>
      </c>
      <c r="BD672">
        <v>1</v>
      </c>
      <c r="BE672">
        <v>1</v>
      </c>
      <c r="BF672">
        <v>0</v>
      </c>
      <c r="BG672">
        <v>0</v>
      </c>
      <c r="BH672">
        <v>0</v>
      </c>
      <c r="BI672">
        <v>0</v>
      </c>
      <c r="BJ672">
        <v>0</v>
      </c>
      <c r="BK672">
        <v>1</v>
      </c>
      <c r="BL672">
        <v>0</v>
      </c>
      <c r="BM672">
        <v>1</v>
      </c>
      <c r="BN672">
        <v>0</v>
      </c>
      <c r="BO672">
        <v>0</v>
      </c>
      <c r="BP672">
        <v>0</v>
      </c>
      <c r="BQ672">
        <v>0</v>
      </c>
      <c r="BR672">
        <v>1</v>
      </c>
      <c r="BS672">
        <v>0</v>
      </c>
      <c r="BT672" s="10">
        <v>0</v>
      </c>
      <c r="BU672">
        <v>-4.2648743800000002</v>
      </c>
      <c r="BV672">
        <v>0.17994256</v>
      </c>
      <c r="BW672">
        <v>2.5512239999999999E-2</v>
      </c>
      <c r="BX672">
        <v>1.7140852600000001</v>
      </c>
      <c r="BY672">
        <v>1.2451467300000001</v>
      </c>
      <c r="BZ672">
        <v>4.38303536</v>
      </c>
      <c r="CA672">
        <v>1.0542348399999999</v>
      </c>
      <c r="CB672">
        <v>2.36271349</v>
      </c>
      <c r="CC672">
        <v>0</v>
      </c>
      <c r="CD672">
        <v>1.26633956</v>
      </c>
      <c r="CE672">
        <v>1.2966537600000001</v>
      </c>
      <c r="CF672">
        <v>-0.34830556000000001</v>
      </c>
      <c r="CG672">
        <v>0.60595251999999999</v>
      </c>
      <c r="CH672">
        <v>-0.27080598</v>
      </c>
      <c r="CI672">
        <v>0.69837139000000004</v>
      </c>
      <c r="CJ672">
        <v>2.3914729999999999E-2</v>
      </c>
      <c r="CK672">
        <v>-0.35324707</v>
      </c>
      <c r="CL672">
        <v>-4.8291489999999999E-2</v>
      </c>
      <c r="CM672">
        <v>0.58076517999999999</v>
      </c>
      <c r="CN672">
        <v>0.72541518999999999</v>
      </c>
      <c r="CO672">
        <v>-0.20022939000000001</v>
      </c>
      <c r="CP672">
        <v>-0.43475793000000001</v>
      </c>
      <c r="CQ672">
        <v>0.34422587999999998</v>
      </c>
      <c r="CR672">
        <v>-0.48495226000000002</v>
      </c>
      <c r="CS672">
        <v>0.18250256000000001</v>
      </c>
      <c r="CT672">
        <v>-0.16623276000000001</v>
      </c>
      <c r="CU672">
        <v>-9.4743999999999995E-2</v>
      </c>
      <c r="CV672">
        <v>-1.1689752</v>
      </c>
      <c r="CW672">
        <v>-0.52188942000000005</v>
      </c>
      <c r="CX672">
        <v>0.65815442999999996</v>
      </c>
      <c r="CY672">
        <v>9.3649330000000003E-2</v>
      </c>
      <c r="CZ672">
        <v>-0.16819777</v>
      </c>
      <c r="DA672">
        <v>-0.25450494000000001</v>
      </c>
      <c r="DB672">
        <v>0.25513289</v>
      </c>
      <c r="DC672">
        <v>2.5920289999999999E-2</v>
      </c>
      <c r="DD672">
        <v>-2.5292350000000002E-2</v>
      </c>
      <c r="DE672">
        <v>0.26950531</v>
      </c>
      <c r="DF672">
        <v>-0.26887736000000001</v>
      </c>
      <c r="DG672">
        <v>0.1029841</v>
      </c>
      <c r="DH672">
        <v>-0.10235616</v>
      </c>
      <c r="DI672">
        <v>-0.19042195000000001</v>
      </c>
      <c r="DJ672">
        <v>7.7531719999999998E-2</v>
      </c>
      <c r="DK672">
        <v>-0.19522661999999999</v>
      </c>
      <c r="DL672">
        <v>-0.13095082</v>
      </c>
      <c r="DM672">
        <v>-6.0513240000000003E-2</v>
      </c>
      <c r="DN672">
        <v>0.50020885000000004</v>
      </c>
      <c r="DO672">
        <v>0.35778246000000002</v>
      </c>
      <c r="DP672">
        <v>-0.64273818000000005</v>
      </c>
      <c r="DQ672">
        <v>0.94671483000000001</v>
      </c>
      <c r="DR672">
        <v>-0.66113116000000005</v>
      </c>
      <c r="DS672">
        <v>7.7932630000000003E-2</v>
      </c>
      <c r="DT672">
        <v>-0.79014932000000004</v>
      </c>
      <c r="DU672">
        <v>1.3610861400000001</v>
      </c>
      <c r="DV672" s="10">
        <v>-0.64824150000000003</v>
      </c>
      <c r="DW672" s="8" t="s">
        <v>3537</v>
      </c>
      <c r="DX672" t="s">
        <v>3538</v>
      </c>
      <c r="DY672" s="10" t="s">
        <v>425</v>
      </c>
      <c r="DZ672" s="20">
        <v>35117</v>
      </c>
      <c r="EA672" s="21">
        <v>39298</v>
      </c>
      <c r="EB672" t="s">
        <v>3539</v>
      </c>
      <c r="EC672" s="22">
        <v>44022</v>
      </c>
      <c r="ED672" t="b">
        <f t="shared" si="31"/>
        <v>1</v>
      </c>
    </row>
    <row r="673" spans="1:134" x14ac:dyDescent="0.2">
      <c r="A673" s="8" t="s">
        <v>3540</v>
      </c>
      <c r="B673" s="8" t="s">
        <v>127</v>
      </c>
      <c r="C673" s="8" t="s">
        <v>188</v>
      </c>
      <c r="D673" s="2" t="s">
        <v>3541</v>
      </c>
      <c r="E673" s="4">
        <v>0.289503080250401</v>
      </c>
      <c r="F673" s="28" t="b">
        <v>0</v>
      </c>
      <c r="G673" s="29">
        <f t="shared" si="32"/>
        <v>0.44001027366388917</v>
      </c>
      <c r="H673" s="5" t="b">
        <f t="shared" si="30"/>
        <v>0</v>
      </c>
      <c r="I673" s="8">
        <v>50</v>
      </c>
      <c r="J673">
        <v>0</v>
      </c>
      <c r="K673">
        <v>16</v>
      </c>
      <c r="L673">
        <v>1110</v>
      </c>
      <c r="M673">
        <v>10</v>
      </c>
      <c r="N673">
        <v>4</v>
      </c>
      <c r="O673">
        <v>44.751540125200599</v>
      </c>
      <c r="P673">
        <v>1</v>
      </c>
      <c r="Q673">
        <v>4</v>
      </c>
      <c r="R673">
        <v>2</v>
      </c>
      <c r="S673" s="10">
        <v>72.5</v>
      </c>
      <c r="T673" s="8">
        <v>-0.30435968670047298</v>
      </c>
      <c r="U673">
        <v>-1.00517281761849</v>
      </c>
      <c r="V673">
        <v>-1.4189916771564499</v>
      </c>
      <c r="W673">
        <v>-0.45266714634757499</v>
      </c>
      <c r="X673">
        <v>1.61793620170542</v>
      </c>
      <c r="Y673">
        <v>0.68524713920936597</v>
      </c>
      <c r="Z673">
        <v>-0.196913147750159</v>
      </c>
      <c r="AA673">
        <v>-1.4107302381286499</v>
      </c>
      <c r="AB673">
        <v>0.68128349962791002</v>
      </c>
      <c r="AC673">
        <v>-0.68484317603607703</v>
      </c>
      <c r="AD673" s="10">
        <v>-0.47415590084328502</v>
      </c>
      <c r="AE673" s="8">
        <v>0</v>
      </c>
      <c r="AF673">
        <v>0</v>
      </c>
      <c r="AG673">
        <v>0</v>
      </c>
      <c r="AH673">
        <v>0</v>
      </c>
      <c r="AI673">
        <v>0</v>
      </c>
      <c r="AJ673">
        <v>0</v>
      </c>
      <c r="AK673">
        <v>0</v>
      </c>
      <c r="AL673">
        <v>0</v>
      </c>
      <c r="AM673">
        <v>0</v>
      </c>
      <c r="AN673">
        <v>0</v>
      </c>
      <c r="AO673">
        <v>0</v>
      </c>
      <c r="AP673">
        <v>0</v>
      </c>
      <c r="AQ673">
        <v>0</v>
      </c>
      <c r="AR673">
        <v>0</v>
      </c>
      <c r="AS673">
        <v>0</v>
      </c>
      <c r="AT673">
        <v>0</v>
      </c>
      <c r="AU673">
        <v>1</v>
      </c>
      <c r="AV673">
        <v>0</v>
      </c>
      <c r="AW673">
        <v>0</v>
      </c>
      <c r="AX673">
        <v>0</v>
      </c>
      <c r="AY673">
        <v>1</v>
      </c>
      <c r="AZ673">
        <v>0</v>
      </c>
      <c r="BA673">
        <v>1</v>
      </c>
      <c r="BB673">
        <v>0</v>
      </c>
      <c r="BC673">
        <v>0</v>
      </c>
      <c r="BD673">
        <v>1</v>
      </c>
      <c r="BE673">
        <v>1</v>
      </c>
      <c r="BF673">
        <v>0</v>
      </c>
      <c r="BG673">
        <v>1</v>
      </c>
      <c r="BH673">
        <v>0</v>
      </c>
      <c r="BI673">
        <v>0</v>
      </c>
      <c r="BJ673">
        <v>0</v>
      </c>
      <c r="BK673">
        <v>0</v>
      </c>
      <c r="BL673">
        <v>0</v>
      </c>
      <c r="BM673">
        <v>0</v>
      </c>
      <c r="BN673">
        <v>1</v>
      </c>
      <c r="BO673">
        <v>0</v>
      </c>
      <c r="BP673">
        <v>0</v>
      </c>
      <c r="BQ673">
        <v>0</v>
      </c>
      <c r="BR673">
        <v>0</v>
      </c>
      <c r="BS673">
        <v>1</v>
      </c>
      <c r="BT673" s="10">
        <v>0</v>
      </c>
      <c r="BU673">
        <v>-4.2648743800000002</v>
      </c>
      <c r="BV673">
        <v>0.17994256</v>
      </c>
      <c r="BW673">
        <v>2.5512239999999999E-2</v>
      </c>
      <c r="BX673">
        <v>1.7140852600000001</v>
      </c>
      <c r="BY673">
        <v>1.2451467300000001</v>
      </c>
      <c r="BZ673">
        <v>4.38303536</v>
      </c>
      <c r="CA673">
        <v>1.0542348399999999</v>
      </c>
      <c r="CB673">
        <v>2.36271349</v>
      </c>
      <c r="CC673">
        <v>0</v>
      </c>
      <c r="CD673">
        <v>1.26633956</v>
      </c>
      <c r="CE673">
        <v>1.2966537600000001</v>
      </c>
      <c r="CF673">
        <v>-0.34830556000000001</v>
      </c>
      <c r="CG673">
        <v>0.60595251999999999</v>
      </c>
      <c r="CH673">
        <v>-0.27080598</v>
      </c>
      <c r="CI673">
        <v>0.69837139000000004</v>
      </c>
      <c r="CJ673">
        <v>2.3914729999999999E-2</v>
      </c>
      <c r="CK673">
        <v>-0.35324707</v>
      </c>
      <c r="CL673">
        <v>-4.8291489999999999E-2</v>
      </c>
      <c r="CM673">
        <v>0.58076517999999999</v>
      </c>
      <c r="CN673">
        <v>0.72541518999999999</v>
      </c>
      <c r="CO673">
        <v>-0.20022939000000001</v>
      </c>
      <c r="CP673">
        <v>-0.43475793000000001</v>
      </c>
      <c r="CQ673">
        <v>0.34422587999999998</v>
      </c>
      <c r="CR673">
        <v>-0.48495226000000002</v>
      </c>
      <c r="CS673">
        <v>0.18250256000000001</v>
      </c>
      <c r="CT673">
        <v>-0.16623276000000001</v>
      </c>
      <c r="CU673">
        <v>-9.4743999999999995E-2</v>
      </c>
      <c r="CV673">
        <v>-1.1689752</v>
      </c>
      <c r="CW673">
        <v>-0.52188942000000005</v>
      </c>
      <c r="CX673">
        <v>0.65815442999999996</v>
      </c>
      <c r="CY673">
        <v>9.3649330000000003E-2</v>
      </c>
      <c r="CZ673">
        <v>-0.16819777</v>
      </c>
      <c r="DA673">
        <v>-0.25450494000000001</v>
      </c>
      <c r="DB673">
        <v>0.25513289</v>
      </c>
      <c r="DC673">
        <v>2.5920289999999999E-2</v>
      </c>
      <c r="DD673">
        <v>-2.5292350000000002E-2</v>
      </c>
      <c r="DE673">
        <v>0.26950531</v>
      </c>
      <c r="DF673">
        <v>-0.26887736000000001</v>
      </c>
      <c r="DG673">
        <v>0.1029841</v>
      </c>
      <c r="DH673">
        <v>-0.10235616</v>
      </c>
      <c r="DI673">
        <v>-0.19042195000000001</v>
      </c>
      <c r="DJ673">
        <v>7.7531719999999998E-2</v>
      </c>
      <c r="DK673">
        <v>-0.19522661999999999</v>
      </c>
      <c r="DL673">
        <v>-0.13095082</v>
      </c>
      <c r="DM673">
        <v>-6.0513240000000003E-2</v>
      </c>
      <c r="DN673">
        <v>0.50020885000000004</v>
      </c>
      <c r="DO673">
        <v>0.35778246000000002</v>
      </c>
      <c r="DP673">
        <v>-0.64273818000000005</v>
      </c>
      <c r="DQ673">
        <v>0.94671483000000001</v>
      </c>
      <c r="DR673">
        <v>-0.66113116000000005</v>
      </c>
      <c r="DS673">
        <v>7.7932630000000003E-2</v>
      </c>
      <c r="DT673">
        <v>-0.79014932000000004</v>
      </c>
      <c r="DU673">
        <v>1.3610861400000001</v>
      </c>
      <c r="DV673" s="10">
        <v>-0.64824150000000003</v>
      </c>
      <c r="DW673" s="8" t="s">
        <v>3542</v>
      </c>
      <c r="DX673" t="s">
        <v>3543</v>
      </c>
      <c r="DY673" s="10" t="s">
        <v>1950</v>
      </c>
      <c r="DZ673" s="20">
        <v>37546</v>
      </c>
      <c r="EA673" s="21">
        <v>37962</v>
      </c>
      <c r="EB673" t="s">
        <v>3544</v>
      </c>
      <c r="EC673" s="22">
        <v>44903</v>
      </c>
      <c r="ED673" t="b">
        <f t="shared" si="31"/>
        <v>1</v>
      </c>
    </row>
    <row r="674" spans="1:134" x14ac:dyDescent="0.2">
      <c r="A674" s="8" t="s">
        <v>3545</v>
      </c>
      <c r="B674" s="8" t="s">
        <v>119</v>
      </c>
      <c r="C674" s="8" t="s">
        <v>181</v>
      </c>
      <c r="D674" s="2" t="s">
        <v>3546</v>
      </c>
      <c r="E674" s="4">
        <v>0.342546670787652</v>
      </c>
      <c r="F674" s="28" t="b">
        <v>0</v>
      </c>
      <c r="G674" s="29">
        <f t="shared" si="32"/>
        <v>0.98170757412526244</v>
      </c>
      <c r="H674" s="5" t="b">
        <f t="shared" si="30"/>
        <v>1</v>
      </c>
      <c r="I674" s="8">
        <v>68</v>
      </c>
      <c r="J674">
        <v>0</v>
      </c>
      <c r="K674">
        <v>40</v>
      </c>
      <c r="L674">
        <v>1401</v>
      </c>
      <c r="M674">
        <v>10</v>
      </c>
      <c r="N674">
        <v>1</v>
      </c>
      <c r="O674">
        <v>66.2733353938264</v>
      </c>
      <c r="P674">
        <v>1</v>
      </c>
      <c r="Q674">
        <v>5</v>
      </c>
      <c r="R674">
        <v>1</v>
      </c>
      <c r="S674" s="10">
        <v>72</v>
      </c>
      <c r="T674" s="8">
        <v>1.3865274616354899</v>
      </c>
      <c r="U674">
        <v>-1.00517281761849</v>
      </c>
      <c r="V674">
        <v>1.6819234379589401</v>
      </c>
      <c r="W674">
        <v>-0.11343345224849199</v>
      </c>
      <c r="X674">
        <v>1.61793620170542</v>
      </c>
      <c r="Y674">
        <v>-1.4044518876044501</v>
      </c>
      <c r="Z674">
        <v>0.54366679474186297</v>
      </c>
      <c r="AA674">
        <v>-1.4107302381286499</v>
      </c>
      <c r="AB674">
        <v>1.4079858992310099</v>
      </c>
      <c r="AC674">
        <v>-1.38724643350897</v>
      </c>
      <c r="AD674" s="10">
        <v>-0.58204120251411195</v>
      </c>
      <c r="AE674" s="8">
        <v>0</v>
      </c>
      <c r="AF674">
        <v>0</v>
      </c>
      <c r="AG674">
        <v>0</v>
      </c>
      <c r="AH674">
        <v>0</v>
      </c>
      <c r="AI674">
        <v>0</v>
      </c>
      <c r="AJ674">
        <v>0</v>
      </c>
      <c r="AK674">
        <v>0</v>
      </c>
      <c r="AL674">
        <v>0</v>
      </c>
      <c r="AM674">
        <v>0</v>
      </c>
      <c r="AN674">
        <v>0</v>
      </c>
      <c r="AO674">
        <v>1</v>
      </c>
      <c r="AP674">
        <v>0</v>
      </c>
      <c r="AQ674">
        <v>0</v>
      </c>
      <c r="AR674">
        <v>0</v>
      </c>
      <c r="AS674">
        <v>0</v>
      </c>
      <c r="AT674">
        <v>0</v>
      </c>
      <c r="AU674">
        <v>0</v>
      </c>
      <c r="AV674">
        <v>0</v>
      </c>
      <c r="AW674">
        <v>0</v>
      </c>
      <c r="AX674">
        <v>0</v>
      </c>
      <c r="AY674">
        <v>1</v>
      </c>
      <c r="AZ674">
        <v>0</v>
      </c>
      <c r="BA674">
        <v>0</v>
      </c>
      <c r="BB674">
        <v>1</v>
      </c>
      <c r="BC674">
        <v>0</v>
      </c>
      <c r="BD674">
        <v>1</v>
      </c>
      <c r="BE674">
        <v>0</v>
      </c>
      <c r="BF674">
        <v>1</v>
      </c>
      <c r="BG674">
        <v>0</v>
      </c>
      <c r="BH674">
        <v>0</v>
      </c>
      <c r="BI674">
        <v>0</v>
      </c>
      <c r="BJ674">
        <v>0</v>
      </c>
      <c r="BK674">
        <v>1</v>
      </c>
      <c r="BL674">
        <v>0</v>
      </c>
      <c r="BM674">
        <v>0</v>
      </c>
      <c r="BN674">
        <v>1</v>
      </c>
      <c r="BO674">
        <v>0</v>
      </c>
      <c r="BP674">
        <v>0</v>
      </c>
      <c r="BQ674">
        <v>0</v>
      </c>
      <c r="BR674">
        <v>1</v>
      </c>
      <c r="BS674">
        <v>0</v>
      </c>
      <c r="BT674" s="10">
        <v>0</v>
      </c>
      <c r="BU674">
        <v>-4.2648743800000002</v>
      </c>
      <c r="BV674">
        <v>0.17994256</v>
      </c>
      <c r="BW674">
        <v>2.5512239999999999E-2</v>
      </c>
      <c r="BX674">
        <v>1.7140852600000001</v>
      </c>
      <c r="BY674">
        <v>1.2451467300000001</v>
      </c>
      <c r="BZ674">
        <v>4.38303536</v>
      </c>
      <c r="CA674">
        <v>1.0542348399999999</v>
      </c>
      <c r="CB674">
        <v>2.36271349</v>
      </c>
      <c r="CC674">
        <v>0</v>
      </c>
      <c r="CD674">
        <v>1.26633956</v>
      </c>
      <c r="CE674">
        <v>1.2966537600000001</v>
      </c>
      <c r="CF674">
        <v>-0.34830556000000001</v>
      </c>
      <c r="CG674">
        <v>0.60595251999999999</v>
      </c>
      <c r="CH674">
        <v>-0.27080598</v>
      </c>
      <c r="CI674">
        <v>0.69837139000000004</v>
      </c>
      <c r="CJ674">
        <v>2.3914729999999999E-2</v>
      </c>
      <c r="CK674">
        <v>-0.35324707</v>
      </c>
      <c r="CL674">
        <v>-4.8291489999999999E-2</v>
      </c>
      <c r="CM674">
        <v>0.58076517999999999</v>
      </c>
      <c r="CN674">
        <v>0.72541518999999999</v>
      </c>
      <c r="CO674">
        <v>-0.20022939000000001</v>
      </c>
      <c r="CP674">
        <v>-0.43475793000000001</v>
      </c>
      <c r="CQ674">
        <v>0.34422587999999998</v>
      </c>
      <c r="CR674">
        <v>-0.48495226000000002</v>
      </c>
      <c r="CS674">
        <v>0.18250256000000001</v>
      </c>
      <c r="CT674">
        <v>-0.16623276000000001</v>
      </c>
      <c r="CU674">
        <v>-9.4743999999999995E-2</v>
      </c>
      <c r="CV674">
        <v>-1.1689752</v>
      </c>
      <c r="CW674">
        <v>-0.52188942000000005</v>
      </c>
      <c r="CX674">
        <v>0.65815442999999996</v>
      </c>
      <c r="CY674">
        <v>9.3649330000000003E-2</v>
      </c>
      <c r="CZ674">
        <v>-0.16819777</v>
      </c>
      <c r="DA674">
        <v>-0.25450494000000001</v>
      </c>
      <c r="DB674">
        <v>0.25513289</v>
      </c>
      <c r="DC674">
        <v>2.5920289999999999E-2</v>
      </c>
      <c r="DD674">
        <v>-2.5292350000000002E-2</v>
      </c>
      <c r="DE674">
        <v>0.26950531</v>
      </c>
      <c r="DF674">
        <v>-0.26887736000000001</v>
      </c>
      <c r="DG674">
        <v>0.1029841</v>
      </c>
      <c r="DH674">
        <v>-0.10235616</v>
      </c>
      <c r="DI674">
        <v>-0.19042195000000001</v>
      </c>
      <c r="DJ674">
        <v>7.7531719999999998E-2</v>
      </c>
      <c r="DK674">
        <v>-0.19522661999999999</v>
      </c>
      <c r="DL674">
        <v>-0.13095082</v>
      </c>
      <c r="DM674">
        <v>-6.0513240000000003E-2</v>
      </c>
      <c r="DN674">
        <v>0.50020885000000004</v>
      </c>
      <c r="DO674">
        <v>0.35778246000000002</v>
      </c>
      <c r="DP674">
        <v>-0.64273818000000005</v>
      </c>
      <c r="DQ674">
        <v>0.94671483000000001</v>
      </c>
      <c r="DR674">
        <v>-0.66113116000000005</v>
      </c>
      <c r="DS674">
        <v>7.7932630000000003E-2</v>
      </c>
      <c r="DT674">
        <v>-0.79014932000000004</v>
      </c>
      <c r="DU674">
        <v>1.3610861400000001</v>
      </c>
      <c r="DV674" s="10">
        <v>-0.64824150000000003</v>
      </c>
      <c r="DW674" s="8" t="s">
        <v>3547</v>
      </c>
      <c r="DX674" t="s">
        <v>3548</v>
      </c>
      <c r="DY674" s="10" t="s">
        <v>2975</v>
      </c>
      <c r="DZ674" s="20">
        <v>35689</v>
      </c>
      <c r="EA674" s="21">
        <v>37579</v>
      </c>
      <c r="EB674" t="s">
        <v>3549</v>
      </c>
      <c r="EC674" s="22">
        <v>44454</v>
      </c>
      <c r="ED674" t="b">
        <f t="shared" si="31"/>
        <v>0</v>
      </c>
    </row>
    <row r="675" spans="1:134" x14ac:dyDescent="0.2">
      <c r="A675" s="8" t="s">
        <v>3550</v>
      </c>
      <c r="B675" s="8" t="s">
        <v>168</v>
      </c>
      <c r="C675" s="8" t="s">
        <v>120</v>
      </c>
      <c r="D675" s="2" t="s">
        <v>3551</v>
      </c>
      <c r="E675" s="4">
        <v>0.35435760268608202</v>
      </c>
      <c r="F675" s="28" t="b">
        <v>0</v>
      </c>
      <c r="G675" s="29">
        <f t="shared" si="32"/>
        <v>6.6462506032332507E-4</v>
      </c>
      <c r="H675" s="5" t="b">
        <f t="shared" si="30"/>
        <v>0</v>
      </c>
      <c r="I675" s="8">
        <v>57</v>
      </c>
      <c r="J675">
        <v>5</v>
      </c>
      <c r="K675">
        <v>17</v>
      </c>
      <c r="L675">
        <v>759</v>
      </c>
      <c r="M675">
        <v>7</v>
      </c>
      <c r="N675">
        <v>2</v>
      </c>
      <c r="O675">
        <v>56.087134676374802</v>
      </c>
      <c r="P675">
        <v>5</v>
      </c>
      <c r="Q675">
        <v>1</v>
      </c>
      <c r="R675">
        <v>3</v>
      </c>
      <c r="S675" s="10">
        <v>73.3</v>
      </c>
      <c r="T675" s="8">
        <v>0.35320753765240098</v>
      </c>
      <c r="U675">
        <v>4.0586700922983399</v>
      </c>
      <c r="V675">
        <v>-1.2897868806933099</v>
      </c>
      <c r="W675">
        <v>-0.86184593201347903</v>
      </c>
      <c r="X675">
        <v>0.66340156943083595</v>
      </c>
      <c r="Y675">
        <v>-0.70788554533318204</v>
      </c>
      <c r="Z675">
        <v>0.19315254407711299</v>
      </c>
      <c r="AA675">
        <v>1.4284752725705201</v>
      </c>
      <c r="AB675">
        <v>-1.4988236991813999</v>
      </c>
      <c r="AC675">
        <v>1.7560081436822399E-2</v>
      </c>
      <c r="AD675" s="10">
        <v>-0.30153941816996199</v>
      </c>
      <c r="AE675" s="8">
        <v>0</v>
      </c>
      <c r="AF675">
        <v>0</v>
      </c>
      <c r="AG675">
        <v>0</v>
      </c>
      <c r="AH675">
        <v>0</v>
      </c>
      <c r="AI675">
        <v>0</v>
      </c>
      <c r="AJ675">
        <v>0</v>
      </c>
      <c r="AK675">
        <v>0</v>
      </c>
      <c r="AL675">
        <v>0</v>
      </c>
      <c r="AM675">
        <v>0</v>
      </c>
      <c r="AN675">
        <v>0</v>
      </c>
      <c r="AO675">
        <v>0</v>
      </c>
      <c r="AP675">
        <v>0</v>
      </c>
      <c r="AQ675">
        <v>0</v>
      </c>
      <c r="AR675">
        <v>0</v>
      </c>
      <c r="AS675">
        <v>1</v>
      </c>
      <c r="AT675">
        <v>0</v>
      </c>
      <c r="AU675">
        <v>0</v>
      </c>
      <c r="AV675">
        <v>0</v>
      </c>
      <c r="AW675">
        <v>0</v>
      </c>
      <c r="AX675">
        <v>0</v>
      </c>
      <c r="AY675">
        <v>1</v>
      </c>
      <c r="AZ675">
        <v>0</v>
      </c>
      <c r="BA675">
        <v>1</v>
      </c>
      <c r="BB675">
        <v>0</v>
      </c>
      <c r="BC675">
        <v>1</v>
      </c>
      <c r="BD675">
        <v>0</v>
      </c>
      <c r="BE675">
        <v>0</v>
      </c>
      <c r="BF675">
        <v>1</v>
      </c>
      <c r="BG675">
        <v>0</v>
      </c>
      <c r="BH675">
        <v>0</v>
      </c>
      <c r="BI675">
        <v>0</v>
      </c>
      <c r="BJ675">
        <v>0</v>
      </c>
      <c r="BK675">
        <v>1</v>
      </c>
      <c r="BL675">
        <v>0</v>
      </c>
      <c r="BM675">
        <v>0</v>
      </c>
      <c r="BN675">
        <v>1</v>
      </c>
      <c r="BO675">
        <v>0</v>
      </c>
      <c r="BP675">
        <v>0</v>
      </c>
      <c r="BQ675">
        <v>1</v>
      </c>
      <c r="BR675">
        <v>0</v>
      </c>
      <c r="BS675">
        <v>0</v>
      </c>
      <c r="BT675" s="10">
        <v>0</v>
      </c>
      <c r="BU675">
        <v>-4.2648743800000002</v>
      </c>
      <c r="BV675">
        <v>0.17994256</v>
      </c>
      <c r="BW675">
        <v>2.5512239999999999E-2</v>
      </c>
      <c r="BX675">
        <v>1.7140852600000001</v>
      </c>
      <c r="BY675">
        <v>1.2451467300000001</v>
      </c>
      <c r="BZ675">
        <v>4.38303536</v>
      </c>
      <c r="CA675">
        <v>1.0542348399999999</v>
      </c>
      <c r="CB675">
        <v>2.36271349</v>
      </c>
      <c r="CC675">
        <v>0</v>
      </c>
      <c r="CD675">
        <v>1.26633956</v>
      </c>
      <c r="CE675">
        <v>1.2966537600000001</v>
      </c>
      <c r="CF675">
        <v>-0.34830556000000001</v>
      </c>
      <c r="CG675">
        <v>0.60595251999999999</v>
      </c>
      <c r="CH675">
        <v>-0.27080598</v>
      </c>
      <c r="CI675">
        <v>0.69837139000000004</v>
      </c>
      <c r="CJ675">
        <v>2.3914729999999999E-2</v>
      </c>
      <c r="CK675">
        <v>-0.35324707</v>
      </c>
      <c r="CL675">
        <v>-4.8291489999999999E-2</v>
      </c>
      <c r="CM675">
        <v>0.58076517999999999</v>
      </c>
      <c r="CN675">
        <v>0.72541518999999999</v>
      </c>
      <c r="CO675">
        <v>-0.20022939000000001</v>
      </c>
      <c r="CP675">
        <v>-0.43475793000000001</v>
      </c>
      <c r="CQ675">
        <v>0.34422587999999998</v>
      </c>
      <c r="CR675">
        <v>-0.48495226000000002</v>
      </c>
      <c r="CS675">
        <v>0.18250256000000001</v>
      </c>
      <c r="CT675">
        <v>-0.16623276000000001</v>
      </c>
      <c r="CU675">
        <v>-9.4743999999999995E-2</v>
      </c>
      <c r="CV675">
        <v>-1.1689752</v>
      </c>
      <c r="CW675">
        <v>-0.52188942000000005</v>
      </c>
      <c r="CX675">
        <v>0.65815442999999996</v>
      </c>
      <c r="CY675">
        <v>9.3649330000000003E-2</v>
      </c>
      <c r="CZ675">
        <v>-0.16819777</v>
      </c>
      <c r="DA675">
        <v>-0.25450494000000001</v>
      </c>
      <c r="DB675">
        <v>0.25513289</v>
      </c>
      <c r="DC675">
        <v>2.5920289999999999E-2</v>
      </c>
      <c r="DD675">
        <v>-2.5292350000000002E-2</v>
      </c>
      <c r="DE675">
        <v>0.26950531</v>
      </c>
      <c r="DF675">
        <v>-0.26887736000000001</v>
      </c>
      <c r="DG675">
        <v>0.1029841</v>
      </c>
      <c r="DH675">
        <v>-0.10235616</v>
      </c>
      <c r="DI675">
        <v>-0.19042195000000001</v>
      </c>
      <c r="DJ675">
        <v>7.7531719999999998E-2</v>
      </c>
      <c r="DK675">
        <v>-0.19522661999999999</v>
      </c>
      <c r="DL675">
        <v>-0.13095082</v>
      </c>
      <c r="DM675">
        <v>-6.0513240000000003E-2</v>
      </c>
      <c r="DN675">
        <v>0.50020885000000004</v>
      </c>
      <c r="DO675">
        <v>0.35778246000000002</v>
      </c>
      <c r="DP675">
        <v>-0.64273818000000005</v>
      </c>
      <c r="DQ675">
        <v>0.94671483000000001</v>
      </c>
      <c r="DR675">
        <v>-0.66113116000000005</v>
      </c>
      <c r="DS675">
        <v>7.7932630000000003E-2</v>
      </c>
      <c r="DT675">
        <v>-0.79014932000000004</v>
      </c>
      <c r="DU675">
        <v>1.3610861400000001</v>
      </c>
      <c r="DV675" s="10">
        <v>-0.64824150000000003</v>
      </c>
      <c r="DW675" s="8" t="s">
        <v>3552</v>
      </c>
      <c r="DX675" t="s">
        <v>3553</v>
      </c>
      <c r="DY675" s="10" t="s">
        <v>1447</v>
      </c>
      <c r="DZ675" s="20">
        <v>36504</v>
      </c>
      <c r="EA675" s="21">
        <v>38872</v>
      </c>
      <c r="EB675" t="s">
        <v>3554</v>
      </c>
      <c r="EC675" s="22">
        <v>45461</v>
      </c>
      <c r="ED675" t="b">
        <f t="shared" si="31"/>
        <v>1</v>
      </c>
    </row>
    <row r="676" spans="1:134" x14ac:dyDescent="0.2">
      <c r="A676" s="8" t="s">
        <v>3555</v>
      </c>
      <c r="B676" s="8" t="s">
        <v>119</v>
      </c>
      <c r="C676" s="8" t="s">
        <v>120</v>
      </c>
      <c r="D676" s="2" t="s">
        <v>3556</v>
      </c>
      <c r="E676" s="4">
        <v>0.65666851348372901</v>
      </c>
      <c r="F676" s="28" t="b">
        <v>1</v>
      </c>
      <c r="G676" s="29">
        <f t="shared" si="32"/>
        <v>0.74330297930712164</v>
      </c>
      <c r="H676" s="5" t="b">
        <f t="shared" si="30"/>
        <v>1</v>
      </c>
      <c r="I676" s="8">
        <v>66</v>
      </c>
      <c r="J676">
        <v>1</v>
      </c>
      <c r="K676">
        <v>33</v>
      </c>
      <c r="L676">
        <v>1489</v>
      </c>
      <c r="M676">
        <v>5</v>
      </c>
      <c r="N676">
        <v>4</v>
      </c>
      <c r="O676">
        <v>82.500923408531506</v>
      </c>
      <c r="P676">
        <v>4</v>
      </c>
      <c r="Q676">
        <v>3</v>
      </c>
      <c r="R676">
        <v>2</v>
      </c>
      <c r="S676" s="10">
        <v>75.599999999999994</v>
      </c>
      <c r="T676" s="8">
        <v>1.19865111182038</v>
      </c>
      <c r="U676">
        <v>7.5957643648752104E-3</v>
      </c>
      <c r="V676">
        <v>0.77748986271695397</v>
      </c>
      <c r="W676">
        <v>-1.0847317950487901E-2</v>
      </c>
      <c r="X676">
        <v>2.70451479144465E-2</v>
      </c>
      <c r="Y676">
        <v>0.68524713920936597</v>
      </c>
      <c r="Z676">
        <v>1.1020693837783799</v>
      </c>
      <c r="AA676">
        <v>0.71867389489572897</v>
      </c>
      <c r="AB676">
        <v>-4.5418899975194001E-2</v>
      </c>
      <c r="AC676">
        <v>-0.68484317603607703</v>
      </c>
      <c r="AD676" s="10">
        <v>0.19473296951583999</v>
      </c>
      <c r="AE676" s="8">
        <v>0</v>
      </c>
      <c r="AF676">
        <v>0</v>
      </c>
      <c r="AG676">
        <v>0</v>
      </c>
      <c r="AH676">
        <v>0</v>
      </c>
      <c r="AI676">
        <v>0</v>
      </c>
      <c r="AJ676">
        <v>0</v>
      </c>
      <c r="AK676">
        <v>0</v>
      </c>
      <c r="AL676">
        <v>0</v>
      </c>
      <c r="AM676">
        <v>0</v>
      </c>
      <c r="AN676">
        <v>0</v>
      </c>
      <c r="AO676">
        <v>0</v>
      </c>
      <c r="AP676">
        <v>0</v>
      </c>
      <c r="AQ676">
        <v>0</v>
      </c>
      <c r="AR676">
        <v>0</v>
      </c>
      <c r="AS676">
        <v>0</v>
      </c>
      <c r="AT676">
        <v>0</v>
      </c>
      <c r="AU676">
        <v>0</v>
      </c>
      <c r="AV676">
        <v>1</v>
      </c>
      <c r="AW676">
        <v>0</v>
      </c>
      <c r="AX676">
        <v>0</v>
      </c>
      <c r="AY676">
        <v>0</v>
      </c>
      <c r="AZ676">
        <v>1</v>
      </c>
      <c r="BA676">
        <v>0</v>
      </c>
      <c r="BB676">
        <v>1</v>
      </c>
      <c r="BC676">
        <v>0</v>
      </c>
      <c r="BD676">
        <v>1</v>
      </c>
      <c r="BE676">
        <v>1</v>
      </c>
      <c r="BF676">
        <v>0</v>
      </c>
      <c r="BG676">
        <v>0</v>
      </c>
      <c r="BH676">
        <v>0</v>
      </c>
      <c r="BI676">
        <v>0</v>
      </c>
      <c r="BJ676">
        <v>0</v>
      </c>
      <c r="BK676">
        <v>1</v>
      </c>
      <c r="BL676">
        <v>0</v>
      </c>
      <c r="BM676">
        <v>0</v>
      </c>
      <c r="BN676">
        <v>0</v>
      </c>
      <c r="BO676">
        <v>0</v>
      </c>
      <c r="BP676">
        <v>1</v>
      </c>
      <c r="BQ676">
        <v>0</v>
      </c>
      <c r="BR676">
        <v>0</v>
      </c>
      <c r="BS676">
        <v>1</v>
      </c>
      <c r="BT676" s="10">
        <v>0</v>
      </c>
      <c r="BU676">
        <v>-4.2648743800000002</v>
      </c>
      <c r="BV676">
        <v>0.17994256</v>
      </c>
      <c r="BW676">
        <v>2.5512239999999999E-2</v>
      </c>
      <c r="BX676">
        <v>1.7140852600000001</v>
      </c>
      <c r="BY676">
        <v>1.2451467300000001</v>
      </c>
      <c r="BZ676">
        <v>4.38303536</v>
      </c>
      <c r="CA676">
        <v>1.0542348399999999</v>
      </c>
      <c r="CB676">
        <v>2.36271349</v>
      </c>
      <c r="CC676">
        <v>0</v>
      </c>
      <c r="CD676">
        <v>1.26633956</v>
      </c>
      <c r="CE676">
        <v>1.2966537600000001</v>
      </c>
      <c r="CF676">
        <v>-0.34830556000000001</v>
      </c>
      <c r="CG676">
        <v>0.60595251999999999</v>
      </c>
      <c r="CH676">
        <v>-0.27080598</v>
      </c>
      <c r="CI676">
        <v>0.69837139000000004</v>
      </c>
      <c r="CJ676">
        <v>2.3914729999999999E-2</v>
      </c>
      <c r="CK676">
        <v>-0.35324707</v>
      </c>
      <c r="CL676">
        <v>-4.8291489999999999E-2</v>
      </c>
      <c r="CM676">
        <v>0.58076517999999999</v>
      </c>
      <c r="CN676">
        <v>0.72541518999999999</v>
      </c>
      <c r="CO676">
        <v>-0.20022939000000001</v>
      </c>
      <c r="CP676">
        <v>-0.43475793000000001</v>
      </c>
      <c r="CQ676">
        <v>0.34422587999999998</v>
      </c>
      <c r="CR676">
        <v>-0.48495226000000002</v>
      </c>
      <c r="CS676">
        <v>0.18250256000000001</v>
      </c>
      <c r="CT676">
        <v>-0.16623276000000001</v>
      </c>
      <c r="CU676">
        <v>-9.4743999999999995E-2</v>
      </c>
      <c r="CV676">
        <v>-1.1689752</v>
      </c>
      <c r="CW676">
        <v>-0.52188942000000005</v>
      </c>
      <c r="CX676">
        <v>0.65815442999999996</v>
      </c>
      <c r="CY676">
        <v>9.3649330000000003E-2</v>
      </c>
      <c r="CZ676">
        <v>-0.16819777</v>
      </c>
      <c r="DA676">
        <v>-0.25450494000000001</v>
      </c>
      <c r="DB676">
        <v>0.25513289</v>
      </c>
      <c r="DC676">
        <v>2.5920289999999999E-2</v>
      </c>
      <c r="DD676">
        <v>-2.5292350000000002E-2</v>
      </c>
      <c r="DE676">
        <v>0.26950531</v>
      </c>
      <c r="DF676">
        <v>-0.26887736000000001</v>
      </c>
      <c r="DG676">
        <v>0.1029841</v>
      </c>
      <c r="DH676">
        <v>-0.10235616</v>
      </c>
      <c r="DI676">
        <v>-0.19042195000000001</v>
      </c>
      <c r="DJ676">
        <v>7.7531719999999998E-2</v>
      </c>
      <c r="DK676">
        <v>-0.19522661999999999</v>
      </c>
      <c r="DL676">
        <v>-0.13095082</v>
      </c>
      <c r="DM676">
        <v>-6.0513240000000003E-2</v>
      </c>
      <c r="DN676">
        <v>0.50020885000000004</v>
      </c>
      <c r="DO676">
        <v>0.35778246000000002</v>
      </c>
      <c r="DP676">
        <v>-0.64273818000000005</v>
      </c>
      <c r="DQ676">
        <v>0.94671483000000001</v>
      </c>
      <c r="DR676">
        <v>-0.66113116000000005</v>
      </c>
      <c r="DS676">
        <v>7.7932630000000003E-2</v>
      </c>
      <c r="DT676">
        <v>-0.79014932000000004</v>
      </c>
      <c r="DU676">
        <v>1.3610861400000001</v>
      </c>
      <c r="DV676" s="10">
        <v>-0.64824150000000003</v>
      </c>
      <c r="DW676" s="8" t="s">
        <v>3557</v>
      </c>
      <c r="DX676" t="s">
        <v>3558</v>
      </c>
      <c r="DY676" s="10" t="s">
        <v>1005</v>
      </c>
      <c r="DZ676" s="20">
        <v>36028</v>
      </c>
      <c r="EA676" s="21">
        <v>39985</v>
      </c>
      <c r="EB676" t="s">
        <v>3559</v>
      </c>
      <c r="EC676" s="22">
        <v>45097</v>
      </c>
      <c r="ED676" t="b">
        <f t="shared" si="31"/>
        <v>1</v>
      </c>
    </row>
    <row r="677" spans="1:134" x14ac:dyDescent="0.2">
      <c r="A677" s="8" t="s">
        <v>3560</v>
      </c>
      <c r="B677" s="8" t="s">
        <v>119</v>
      </c>
      <c r="C677" s="8" t="s">
        <v>147</v>
      </c>
      <c r="D677" s="2" t="s">
        <v>3561</v>
      </c>
      <c r="E677" s="4">
        <v>0.60998357945442006</v>
      </c>
      <c r="F677" s="28" t="b">
        <v>1</v>
      </c>
      <c r="G677" s="29">
        <f t="shared" si="32"/>
        <v>3.9240521386084909E-3</v>
      </c>
      <c r="H677" s="5" t="b">
        <f t="shared" si="30"/>
        <v>0</v>
      </c>
      <c r="I677" s="8">
        <v>67</v>
      </c>
      <c r="J677">
        <v>1</v>
      </c>
      <c r="K677">
        <v>25</v>
      </c>
      <c r="L677">
        <v>338</v>
      </c>
      <c r="M677">
        <v>2</v>
      </c>
      <c r="N677">
        <v>5</v>
      </c>
      <c r="O677">
        <v>90.475123060543396</v>
      </c>
      <c r="P677">
        <v>3</v>
      </c>
      <c r="Q677">
        <v>4</v>
      </c>
      <c r="R677">
        <v>2</v>
      </c>
      <c r="S677" s="10">
        <v>69.400000000000006</v>
      </c>
      <c r="T677" s="8">
        <v>1.2925892867279301</v>
      </c>
      <c r="U677">
        <v>7.5957643648752104E-3</v>
      </c>
      <c r="V677">
        <v>-0.25614850898817798</v>
      </c>
      <c r="W677">
        <v>-1.3526273245073399</v>
      </c>
      <c r="X677">
        <v>-0.92748948436013701</v>
      </c>
      <c r="Y677">
        <v>1.38181348148064</v>
      </c>
      <c r="Z677">
        <v>1.37646713944869</v>
      </c>
      <c r="AA677">
        <v>8.8725172209350497E-3</v>
      </c>
      <c r="AB677">
        <v>0.68128349962791002</v>
      </c>
      <c r="AC677">
        <v>-0.68484317603607703</v>
      </c>
      <c r="AD677" s="10">
        <v>-1.1430447712024101</v>
      </c>
      <c r="AE677" s="8">
        <v>0</v>
      </c>
      <c r="AF677">
        <v>0</v>
      </c>
      <c r="AG677">
        <v>0</v>
      </c>
      <c r="AH677">
        <v>0</v>
      </c>
      <c r="AI677">
        <v>1</v>
      </c>
      <c r="AJ677">
        <v>0</v>
      </c>
      <c r="AK677">
        <v>0</v>
      </c>
      <c r="AL677">
        <v>0</v>
      </c>
      <c r="AM677">
        <v>0</v>
      </c>
      <c r="AN677">
        <v>0</v>
      </c>
      <c r="AO677">
        <v>0</v>
      </c>
      <c r="AP677">
        <v>0</v>
      </c>
      <c r="AQ677">
        <v>0</v>
      </c>
      <c r="AR677">
        <v>0</v>
      </c>
      <c r="AS677">
        <v>0</v>
      </c>
      <c r="AT677">
        <v>0</v>
      </c>
      <c r="AU677">
        <v>0</v>
      </c>
      <c r="AV677">
        <v>0</v>
      </c>
      <c r="AW677">
        <v>0</v>
      </c>
      <c r="AX677">
        <v>0</v>
      </c>
      <c r="AY677">
        <v>0</v>
      </c>
      <c r="AZ677">
        <v>1</v>
      </c>
      <c r="BA677">
        <v>1</v>
      </c>
      <c r="BB677">
        <v>0</v>
      </c>
      <c r="BC677">
        <v>1</v>
      </c>
      <c r="BD677">
        <v>0</v>
      </c>
      <c r="BE677">
        <v>0</v>
      </c>
      <c r="BF677">
        <v>1</v>
      </c>
      <c r="BG677">
        <v>0</v>
      </c>
      <c r="BH677">
        <v>0</v>
      </c>
      <c r="BI677">
        <v>0</v>
      </c>
      <c r="BJ677">
        <v>0</v>
      </c>
      <c r="BK677">
        <v>1</v>
      </c>
      <c r="BL677">
        <v>0</v>
      </c>
      <c r="BM677">
        <v>1</v>
      </c>
      <c r="BN677">
        <v>0</v>
      </c>
      <c r="BO677">
        <v>0</v>
      </c>
      <c r="BP677">
        <v>0</v>
      </c>
      <c r="BQ677">
        <v>0</v>
      </c>
      <c r="BR677">
        <v>1</v>
      </c>
      <c r="BS677">
        <v>0</v>
      </c>
      <c r="BT677" s="10">
        <v>0</v>
      </c>
      <c r="BU677">
        <v>-4.2648743800000002</v>
      </c>
      <c r="BV677">
        <v>0.17994256</v>
      </c>
      <c r="BW677">
        <v>2.5512239999999999E-2</v>
      </c>
      <c r="BX677">
        <v>1.7140852600000001</v>
      </c>
      <c r="BY677">
        <v>1.2451467300000001</v>
      </c>
      <c r="BZ677">
        <v>4.38303536</v>
      </c>
      <c r="CA677">
        <v>1.0542348399999999</v>
      </c>
      <c r="CB677">
        <v>2.36271349</v>
      </c>
      <c r="CC677">
        <v>0</v>
      </c>
      <c r="CD677">
        <v>1.26633956</v>
      </c>
      <c r="CE677">
        <v>1.2966537600000001</v>
      </c>
      <c r="CF677">
        <v>-0.34830556000000001</v>
      </c>
      <c r="CG677">
        <v>0.60595251999999999</v>
      </c>
      <c r="CH677">
        <v>-0.27080598</v>
      </c>
      <c r="CI677">
        <v>0.69837139000000004</v>
      </c>
      <c r="CJ677">
        <v>2.3914729999999999E-2</v>
      </c>
      <c r="CK677">
        <v>-0.35324707</v>
      </c>
      <c r="CL677">
        <v>-4.8291489999999999E-2</v>
      </c>
      <c r="CM677">
        <v>0.58076517999999999</v>
      </c>
      <c r="CN677">
        <v>0.72541518999999999</v>
      </c>
      <c r="CO677">
        <v>-0.20022939000000001</v>
      </c>
      <c r="CP677">
        <v>-0.43475793000000001</v>
      </c>
      <c r="CQ677">
        <v>0.34422587999999998</v>
      </c>
      <c r="CR677">
        <v>-0.48495226000000002</v>
      </c>
      <c r="CS677">
        <v>0.18250256000000001</v>
      </c>
      <c r="CT677">
        <v>-0.16623276000000001</v>
      </c>
      <c r="CU677">
        <v>-9.4743999999999995E-2</v>
      </c>
      <c r="CV677">
        <v>-1.1689752</v>
      </c>
      <c r="CW677">
        <v>-0.52188942000000005</v>
      </c>
      <c r="CX677">
        <v>0.65815442999999996</v>
      </c>
      <c r="CY677">
        <v>9.3649330000000003E-2</v>
      </c>
      <c r="CZ677">
        <v>-0.16819777</v>
      </c>
      <c r="DA677">
        <v>-0.25450494000000001</v>
      </c>
      <c r="DB677">
        <v>0.25513289</v>
      </c>
      <c r="DC677">
        <v>2.5920289999999999E-2</v>
      </c>
      <c r="DD677">
        <v>-2.5292350000000002E-2</v>
      </c>
      <c r="DE677">
        <v>0.26950531</v>
      </c>
      <c r="DF677">
        <v>-0.26887736000000001</v>
      </c>
      <c r="DG677">
        <v>0.1029841</v>
      </c>
      <c r="DH677">
        <v>-0.10235616</v>
      </c>
      <c r="DI677">
        <v>-0.19042195000000001</v>
      </c>
      <c r="DJ677">
        <v>7.7531719999999998E-2</v>
      </c>
      <c r="DK677">
        <v>-0.19522661999999999</v>
      </c>
      <c r="DL677">
        <v>-0.13095082</v>
      </c>
      <c r="DM677">
        <v>-6.0513240000000003E-2</v>
      </c>
      <c r="DN677">
        <v>0.50020885000000004</v>
      </c>
      <c r="DO677">
        <v>0.35778246000000002</v>
      </c>
      <c r="DP677">
        <v>-0.64273818000000005</v>
      </c>
      <c r="DQ677">
        <v>0.94671483000000001</v>
      </c>
      <c r="DR677">
        <v>-0.66113116000000005</v>
      </c>
      <c r="DS677">
        <v>7.7932630000000003E-2</v>
      </c>
      <c r="DT677">
        <v>-0.79014932000000004</v>
      </c>
      <c r="DU677">
        <v>1.3610861400000001</v>
      </c>
      <c r="DV677" s="10">
        <v>-0.64824150000000003</v>
      </c>
      <c r="DW677" s="8" t="s">
        <v>3562</v>
      </c>
      <c r="DX677" t="s">
        <v>3563</v>
      </c>
      <c r="DY677" s="10" t="s">
        <v>1041</v>
      </c>
      <c r="DZ677" s="20">
        <v>37561</v>
      </c>
      <c r="EA677" s="21">
        <v>39235</v>
      </c>
      <c r="EB677" t="s">
        <v>3564</v>
      </c>
      <c r="EC677" s="22">
        <v>44926</v>
      </c>
      <c r="ED677" t="b">
        <f t="shared" si="31"/>
        <v>0</v>
      </c>
    </row>
    <row r="678" spans="1:134" x14ac:dyDescent="0.2">
      <c r="A678" s="8" t="s">
        <v>3565</v>
      </c>
      <c r="B678" s="8" t="s">
        <v>168</v>
      </c>
      <c r="C678" s="8" t="s">
        <v>399</v>
      </c>
      <c r="D678" s="2">
        <v>2575794501</v>
      </c>
      <c r="E678" s="4">
        <v>0.46342417361035099</v>
      </c>
      <c r="F678" s="28" t="b">
        <v>0</v>
      </c>
      <c r="G678" s="29">
        <f t="shared" si="32"/>
        <v>0.34251928891487077</v>
      </c>
      <c r="H678" s="5" t="b">
        <f t="shared" si="30"/>
        <v>0</v>
      </c>
      <c r="I678" s="8">
        <v>70</v>
      </c>
      <c r="J678">
        <v>3</v>
      </c>
      <c r="K678">
        <v>39</v>
      </c>
      <c r="L678">
        <v>677</v>
      </c>
      <c r="M678">
        <v>7</v>
      </c>
      <c r="N678">
        <v>2</v>
      </c>
      <c r="O678">
        <v>35.103753471842303</v>
      </c>
      <c r="P678">
        <v>3</v>
      </c>
      <c r="Q678">
        <v>3</v>
      </c>
      <c r="R678">
        <v>4</v>
      </c>
      <c r="S678" s="10">
        <v>77.8</v>
      </c>
      <c r="T678" s="8">
        <v>1.5744038114505901</v>
      </c>
      <c r="U678">
        <v>2.03313292833161</v>
      </c>
      <c r="V678">
        <v>1.5527186414958001</v>
      </c>
      <c r="W678">
        <v>-0.95743755715480106</v>
      </c>
      <c r="X678">
        <v>0.66340156943083595</v>
      </c>
      <c r="Y678">
        <v>-0.70788554533318204</v>
      </c>
      <c r="Z678">
        <v>-0.52890019603024396</v>
      </c>
      <c r="AA678">
        <v>8.8725172209350497E-3</v>
      </c>
      <c r="AB678">
        <v>-4.5418899975194001E-2</v>
      </c>
      <c r="AC678">
        <v>0.71996333890972197</v>
      </c>
      <c r="AD678" s="10">
        <v>0.66942829686747896</v>
      </c>
      <c r="AE678" s="8">
        <v>0</v>
      </c>
      <c r="AF678">
        <v>0</v>
      </c>
      <c r="AG678">
        <v>0</v>
      </c>
      <c r="AH678">
        <v>0</v>
      </c>
      <c r="AI678">
        <v>0</v>
      </c>
      <c r="AJ678">
        <v>1</v>
      </c>
      <c r="AK678">
        <v>0</v>
      </c>
      <c r="AL678">
        <v>0</v>
      </c>
      <c r="AM678">
        <v>0</v>
      </c>
      <c r="AN678">
        <v>0</v>
      </c>
      <c r="AO678">
        <v>0</v>
      </c>
      <c r="AP678">
        <v>0</v>
      </c>
      <c r="AQ678">
        <v>0</v>
      </c>
      <c r="AR678">
        <v>0</v>
      </c>
      <c r="AS678">
        <v>0</v>
      </c>
      <c r="AT678">
        <v>0</v>
      </c>
      <c r="AU678">
        <v>0</v>
      </c>
      <c r="AV678">
        <v>0</v>
      </c>
      <c r="AW678">
        <v>0</v>
      </c>
      <c r="AX678">
        <v>0</v>
      </c>
      <c r="AY678">
        <v>0</v>
      </c>
      <c r="AZ678">
        <v>1</v>
      </c>
      <c r="BA678">
        <v>0</v>
      </c>
      <c r="BB678">
        <v>1</v>
      </c>
      <c r="BC678">
        <v>0</v>
      </c>
      <c r="BD678">
        <v>1</v>
      </c>
      <c r="BE678">
        <v>1</v>
      </c>
      <c r="BF678">
        <v>0</v>
      </c>
      <c r="BG678">
        <v>0</v>
      </c>
      <c r="BH678">
        <v>0</v>
      </c>
      <c r="BI678">
        <v>0</v>
      </c>
      <c r="BJ678">
        <v>0</v>
      </c>
      <c r="BK678">
        <v>1</v>
      </c>
      <c r="BL678">
        <v>0</v>
      </c>
      <c r="BM678">
        <v>0</v>
      </c>
      <c r="BN678">
        <v>0</v>
      </c>
      <c r="BO678">
        <v>1</v>
      </c>
      <c r="BP678">
        <v>0</v>
      </c>
      <c r="BQ678">
        <v>0</v>
      </c>
      <c r="BR678">
        <v>0</v>
      </c>
      <c r="BS678">
        <v>0</v>
      </c>
      <c r="BT678" s="10">
        <v>1</v>
      </c>
      <c r="BU678">
        <v>-4.2648743800000002</v>
      </c>
      <c r="BV678">
        <v>0.17994256</v>
      </c>
      <c r="BW678">
        <v>2.5512239999999999E-2</v>
      </c>
      <c r="BX678">
        <v>1.7140852600000001</v>
      </c>
      <c r="BY678">
        <v>1.2451467300000001</v>
      </c>
      <c r="BZ678">
        <v>4.38303536</v>
      </c>
      <c r="CA678">
        <v>1.0542348399999999</v>
      </c>
      <c r="CB678">
        <v>2.36271349</v>
      </c>
      <c r="CC678">
        <v>0</v>
      </c>
      <c r="CD678">
        <v>1.26633956</v>
      </c>
      <c r="CE678">
        <v>1.2966537600000001</v>
      </c>
      <c r="CF678">
        <v>-0.34830556000000001</v>
      </c>
      <c r="CG678">
        <v>0.60595251999999999</v>
      </c>
      <c r="CH678">
        <v>-0.27080598</v>
      </c>
      <c r="CI678">
        <v>0.69837139000000004</v>
      </c>
      <c r="CJ678">
        <v>2.3914729999999999E-2</v>
      </c>
      <c r="CK678">
        <v>-0.35324707</v>
      </c>
      <c r="CL678">
        <v>-4.8291489999999999E-2</v>
      </c>
      <c r="CM678">
        <v>0.58076517999999999</v>
      </c>
      <c r="CN678">
        <v>0.72541518999999999</v>
      </c>
      <c r="CO678">
        <v>-0.20022939000000001</v>
      </c>
      <c r="CP678">
        <v>-0.43475793000000001</v>
      </c>
      <c r="CQ678">
        <v>0.34422587999999998</v>
      </c>
      <c r="CR678">
        <v>-0.48495226000000002</v>
      </c>
      <c r="CS678">
        <v>0.18250256000000001</v>
      </c>
      <c r="CT678">
        <v>-0.16623276000000001</v>
      </c>
      <c r="CU678">
        <v>-9.4743999999999995E-2</v>
      </c>
      <c r="CV678">
        <v>-1.1689752</v>
      </c>
      <c r="CW678">
        <v>-0.52188942000000005</v>
      </c>
      <c r="CX678">
        <v>0.65815442999999996</v>
      </c>
      <c r="CY678">
        <v>9.3649330000000003E-2</v>
      </c>
      <c r="CZ678">
        <v>-0.16819777</v>
      </c>
      <c r="DA678">
        <v>-0.25450494000000001</v>
      </c>
      <c r="DB678">
        <v>0.25513289</v>
      </c>
      <c r="DC678">
        <v>2.5920289999999999E-2</v>
      </c>
      <c r="DD678">
        <v>-2.5292350000000002E-2</v>
      </c>
      <c r="DE678">
        <v>0.26950531</v>
      </c>
      <c r="DF678">
        <v>-0.26887736000000001</v>
      </c>
      <c r="DG678">
        <v>0.1029841</v>
      </c>
      <c r="DH678">
        <v>-0.10235616</v>
      </c>
      <c r="DI678">
        <v>-0.19042195000000001</v>
      </c>
      <c r="DJ678">
        <v>7.7531719999999998E-2</v>
      </c>
      <c r="DK678">
        <v>-0.19522661999999999</v>
      </c>
      <c r="DL678">
        <v>-0.13095082</v>
      </c>
      <c r="DM678">
        <v>-6.0513240000000003E-2</v>
      </c>
      <c r="DN678">
        <v>0.50020885000000004</v>
      </c>
      <c r="DO678">
        <v>0.35778246000000002</v>
      </c>
      <c r="DP678">
        <v>-0.64273818000000005</v>
      </c>
      <c r="DQ678">
        <v>0.94671483000000001</v>
      </c>
      <c r="DR678">
        <v>-0.66113116000000005</v>
      </c>
      <c r="DS678">
        <v>7.7932630000000003E-2</v>
      </c>
      <c r="DT678">
        <v>-0.79014932000000004</v>
      </c>
      <c r="DU678">
        <v>1.3610861400000001</v>
      </c>
      <c r="DV678" s="10">
        <v>-0.64824150000000003</v>
      </c>
      <c r="DW678" s="8" t="s">
        <v>3566</v>
      </c>
      <c r="DX678" t="s">
        <v>3567</v>
      </c>
      <c r="DY678" s="10" t="s">
        <v>266</v>
      </c>
      <c r="DZ678" s="20">
        <v>35817</v>
      </c>
      <c r="EA678" s="21">
        <v>38372</v>
      </c>
      <c r="EB678" t="s">
        <v>3568</v>
      </c>
      <c r="EC678" s="22">
        <v>45070</v>
      </c>
      <c r="ED678" t="b">
        <f t="shared" si="31"/>
        <v>1</v>
      </c>
    </row>
    <row r="679" spans="1:134" x14ac:dyDescent="0.2">
      <c r="A679" s="8" t="s">
        <v>3569</v>
      </c>
      <c r="B679" s="8" t="s">
        <v>127</v>
      </c>
      <c r="C679" s="8" t="s">
        <v>491</v>
      </c>
      <c r="D679" s="2" t="s">
        <v>3570</v>
      </c>
      <c r="E679" s="4">
        <v>0.25621494487049601</v>
      </c>
      <c r="F679" s="28" t="b">
        <v>0</v>
      </c>
      <c r="G679" s="29">
        <f t="shared" si="32"/>
        <v>3.0958238348132178E-2</v>
      </c>
      <c r="H679" s="5" t="b">
        <f t="shared" si="30"/>
        <v>0</v>
      </c>
      <c r="I679" s="8">
        <v>39</v>
      </c>
      <c r="J679">
        <v>0</v>
      </c>
      <c r="K679">
        <v>20</v>
      </c>
      <c r="L679">
        <v>615</v>
      </c>
      <c r="M679">
        <v>9</v>
      </c>
      <c r="N679">
        <v>3</v>
      </c>
      <c r="O679">
        <v>21.982472435248301</v>
      </c>
      <c r="P679">
        <v>1</v>
      </c>
      <c r="Q679">
        <v>3</v>
      </c>
      <c r="R679">
        <v>5</v>
      </c>
      <c r="S679" s="10">
        <v>82.5</v>
      </c>
      <c r="T679" s="8">
        <v>-1.33767961068356</v>
      </c>
      <c r="U679">
        <v>-1.00517281761849</v>
      </c>
      <c r="V679">
        <v>-0.90217249130388599</v>
      </c>
      <c r="W679">
        <v>-1.02971415177385</v>
      </c>
      <c r="X679">
        <v>1.2997579909472201</v>
      </c>
      <c r="Y679">
        <v>-1.13192030619081E-2</v>
      </c>
      <c r="Z679">
        <v>-0.98041260167366595</v>
      </c>
      <c r="AA679">
        <v>-1.4107302381286499</v>
      </c>
      <c r="AB679">
        <v>-4.5418899975194001E-2</v>
      </c>
      <c r="AC679">
        <v>1.42236659638262</v>
      </c>
      <c r="AD679" s="10">
        <v>1.68355013257325</v>
      </c>
      <c r="AE679" s="8">
        <v>0</v>
      </c>
      <c r="AF679">
        <v>0</v>
      </c>
      <c r="AG679">
        <v>0</v>
      </c>
      <c r="AH679">
        <v>0</v>
      </c>
      <c r="AI679">
        <v>0</v>
      </c>
      <c r="AJ679">
        <v>0</v>
      </c>
      <c r="AK679">
        <v>0</v>
      </c>
      <c r="AL679">
        <v>1</v>
      </c>
      <c r="AM679">
        <v>0</v>
      </c>
      <c r="AN679">
        <v>0</v>
      </c>
      <c r="AO679">
        <v>0</v>
      </c>
      <c r="AP679">
        <v>0</v>
      </c>
      <c r="AQ679">
        <v>0</v>
      </c>
      <c r="AR679">
        <v>0</v>
      </c>
      <c r="AS679">
        <v>0</v>
      </c>
      <c r="AT679">
        <v>0</v>
      </c>
      <c r="AU679">
        <v>0</v>
      </c>
      <c r="AV679">
        <v>0</v>
      </c>
      <c r="AW679">
        <v>0</v>
      </c>
      <c r="AX679">
        <v>0</v>
      </c>
      <c r="AY679">
        <v>1</v>
      </c>
      <c r="AZ679">
        <v>0</v>
      </c>
      <c r="BA679">
        <v>1</v>
      </c>
      <c r="BB679">
        <v>0</v>
      </c>
      <c r="BC679">
        <v>0</v>
      </c>
      <c r="BD679">
        <v>1</v>
      </c>
      <c r="BE679">
        <v>0</v>
      </c>
      <c r="BF679">
        <v>1</v>
      </c>
      <c r="BG679">
        <v>0</v>
      </c>
      <c r="BH679">
        <v>0</v>
      </c>
      <c r="BI679">
        <v>1</v>
      </c>
      <c r="BJ679">
        <v>0</v>
      </c>
      <c r="BK679">
        <v>0</v>
      </c>
      <c r="BL679">
        <v>0</v>
      </c>
      <c r="BM679">
        <v>0</v>
      </c>
      <c r="BN679">
        <v>0</v>
      </c>
      <c r="BO679">
        <v>0</v>
      </c>
      <c r="BP679">
        <v>1</v>
      </c>
      <c r="BQ679">
        <v>1</v>
      </c>
      <c r="BR679">
        <v>0</v>
      </c>
      <c r="BS679">
        <v>0</v>
      </c>
      <c r="BT679" s="10">
        <v>0</v>
      </c>
      <c r="BU679">
        <v>-4.2648743800000002</v>
      </c>
      <c r="BV679">
        <v>0.17994256</v>
      </c>
      <c r="BW679">
        <v>2.5512239999999999E-2</v>
      </c>
      <c r="BX679">
        <v>1.7140852600000001</v>
      </c>
      <c r="BY679">
        <v>1.2451467300000001</v>
      </c>
      <c r="BZ679">
        <v>4.38303536</v>
      </c>
      <c r="CA679">
        <v>1.0542348399999999</v>
      </c>
      <c r="CB679">
        <v>2.36271349</v>
      </c>
      <c r="CC679">
        <v>0</v>
      </c>
      <c r="CD679">
        <v>1.26633956</v>
      </c>
      <c r="CE679">
        <v>1.2966537600000001</v>
      </c>
      <c r="CF679">
        <v>-0.34830556000000001</v>
      </c>
      <c r="CG679">
        <v>0.60595251999999999</v>
      </c>
      <c r="CH679">
        <v>-0.27080598</v>
      </c>
      <c r="CI679">
        <v>0.69837139000000004</v>
      </c>
      <c r="CJ679">
        <v>2.3914729999999999E-2</v>
      </c>
      <c r="CK679">
        <v>-0.35324707</v>
      </c>
      <c r="CL679">
        <v>-4.8291489999999999E-2</v>
      </c>
      <c r="CM679">
        <v>0.58076517999999999</v>
      </c>
      <c r="CN679">
        <v>0.72541518999999999</v>
      </c>
      <c r="CO679">
        <v>-0.20022939000000001</v>
      </c>
      <c r="CP679">
        <v>-0.43475793000000001</v>
      </c>
      <c r="CQ679">
        <v>0.34422587999999998</v>
      </c>
      <c r="CR679">
        <v>-0.48495226000000002</v>
      </c>
      <c r="CS679">
        <v>0.18250256000000001</v>
      </c>
      <c r="CT679">
        <v>-0.16623276000000001</v>
      </c>
      <c r="CU679">
        <v>-9.4743999999999995E-2</v>
      </c>
      <c r="CV679">
        <v>-1.1689752</v>
      </c>
      <c r="CW679">
        <v>-0.52188942000000005</v>
      </c>
      <c r="CX679">
        <v>0.65815442999999996</v>
      </c>
      <c r="CY679">
        <v>9.3649330000000003E-2</v>
      </c>
      <c r="CZ679">
        <v>-0.16819777</v>
      </c>
      <c r="DA679">
        <v>-0.25450494000000001</v>
      </c>
      <c r="DB679">
        <v>0.25513289</v>
      </c>
      <c r="DC679">
        <v>2.5920289999999999E-2</v>
      </c>
      <c r="DD679">
        <v>-2.5292350000000002E-2</v>
      </c>
      <c r="DE679">
        <v>0.26950531</v>
      </c>
      <c r="DF679">
        <v>-0.26887736000000001</v>
      </c>
      <c r="DG679">
        <v>0.1029841</v>
      </c>
      <c r="DH679">
        <v>-0.10235616</v>
      </c>
      <c r="DI679">
        <v>-0.19042195000000001</v>
      </c>
      <c r="DJ679">
        <v>7.7531719999999998E-2</v>
      </c>
      <c r="DK679">
        <v>-0.19522661999999999</v>
      </c>
      <c r="DL679">
        <v>-0.13095082</v>
      </c>
      <c r="DM679">
        <v>-6.0513240000000003E-2</v>
      </c>
      <c r="DN679">
        <v>0.50020885000000004</v>
      </c>
      <c r="DO679">
        <v>0.35778246000000002</v>
      </c>
      <c r="DP679">
        <v>-0.64273818000000005</v>
      </c>
      <c r="DQ679">
        <v>0.94671483000000001</v>
      </c>
      <c r="DR679">
        <v>-0.66113116000000005</v>
      </c>
      <c r="DS679">
        <v>7.7932630000000003E-2</v>
      </c>
      <c r="DT679">
        <v>-0.79014932000000004</v>
      </c>
      <c r="DU679">
        <v>1.3610861400000001</v>
      </c>
      <c r="DV679" s="10">
        <v>-0.64824150000000003</v>
      </c>
      <c r="DW679" s="8" t="s">
        <v>3571</v>
      </c>
      <c r="DX679" t="s">
        <v>3572</v>
      </c>
      <c r="DY679" s="10" t="s">
        <v>3573</v>
      </c>
      <c r="DZ679" s="20">
        <v>37619</v>
      </c>
      <c r="EA679" s="21">
        <v>38860</v>
      </c>
      <c r="EB679" t="s">
        <v>3574</v>
      </c>
      <c r="EC679" s="22">
        <v>45407</v>
      </c>
      <c r="ED679" t="b">
        <f t="shared" si="31"/>
        <v>1</v>
      </c>
    </row>
    <row r="680" spans="1:134" x14ac:dyDescent="0.2">
      <c r="A680" s="8" t="s">
        <v>3575</v>
      </c>
      <c r="B680" s="8" t="s">
        <v>127</v>
      </c>
      <c r="C680" s="8" t="s">
        <v>161</v>
      </c>
      <c r="D680" s="2" t="s">
        <v>3576</v>
      </c>
      <c r="E680" s="4">
        <v>0.49620251472601801</v>
      </c>
      <c r="F680" s="28" t="b">
        <v>0</v>
      </c>
      <c r="G680" s="29">
        <f t="shared" si="32"/>
        <v>0.95799012262105376</v>
      </c>
      <c r="H680" s="5" t="b">
        <f t="shared" si="30"/>
        <v>1</v>
      </c>
      <c r="I680" s="8">
        <v>57</v>
      </c>
      <c r="J680">
        <v>1</v>
      </c>
      <c r="K680">
        <v>20</v>
      </c>
      <c r="L680">
        <v>1196</v>
      </c>
      <c r="M680">
        <v>8</v>
      </c>
      <c r="N680">
        <v>2</v>
      </c>
      <c r="O680">
        <v>98.101257363008997</v>
      </c>
      <c r="P680">
        <v>2</v>
      </c>
      <c r="Q680">
        <v>4</v>
      </c>
      <c r="R680">
        <v>4</v>
      </c>
      <c r="S680" s="10">
        <v>74.900000000000006</v>
      </c>
      <c r="T680" s="8">
        <v>0.35320753765240098</v>
      </c>
      <c r="U680">
        <v>7.5957643648752104E-3</v>
      </c>
      <c r="V680">
        <v>-0.90217249130388599</v>
      </c>
      <c r="W680">
        <v>-0.352412515101798</v>
      </c>
      <c r="X680">
        <v>0.98157978018903103</v>
      </c>
      <c r="Y680">
        <v>-0.70788554533318204</v>
      </c>
      <c r="Z680">
        <v>1.63888772437962</v>
      </c>
      <c r="AA680">
        <v>-0.70092886045385905</v>
      </c>
      <c r="AB680">
        <v>0.68128349962791002</v>
      </c>
      <c r="AC680">
        <v>0.71996333890972197</v>
      </c>
      <c r="AD680" s="10">
        <v>4.3693547176684999E-2</v>
      </c>
      <c r="AE680" s="8">
        <v>0</v>
      </c>
      <c r="AF680">
        <v>0</v>
      </c>
      <c r="AG680">
        <v>0</v>
      </c>
      <c r="AH680">
        <v>0</v>
      </c>
      <c r="AI680">
        <v>0</v>
      </c>
      <c r="AJ680">
        <v>0</v>
      </c>
      <c r="AK680">
        <v>0</v>
      </c>
      <c r="AL680">
        <v>1</v>
      </c>
      <c r="AM680">
        <v>0</v>
      </c>
      <c r="AN680">
        <v>0</v>
      </c>
      <c r="AO680">
        <v>0</v>
      </c>
      <c r="AP680">
        <v>0</v>
      </c>
      <c r="AQ680">
        <v>0</v>
      </c>
      <c r="AR680">
        <v>0</v>
      </c>
      <c r="AS680">
        <v>0</v>
      </c>
      <c r="AT680">
        <v>0</v>
      </c>
      <c r="AU680">
        <v>0</v>
      </c>
      <c r="AV680">
        <v>0</v>
      </c>
      <c r="AW680">
        <v>0</v>
      </c>
      <c r="AX680">
        <v>0</v>
      </c>
      <c r="AY680">
        <v>1</v>
      </c>
      <c r="AZ680">
        <v>0</v>
      </c>
      <c r="BA680">
        <v>0</v>
      </c>
      <c r="BB680">
        <v>1</v>
      </c>
      <c r="BC680">
        <v>1</v>
      </c>
      <c r="BD680">
        <v>0</v>
      </c>
      <c r="BE680">
        <v>1</v>
      </c>
      <c r="BF680">
        <v>0</v>
      </c>
      <c r="BG680">
        <v>0</v>
      </c>
      <c r="BH680">
        <v>0</v>
      </c>
      <c r="BI680">
        <v>0</v>
      </c>
      <c r="BJ680">
        <v>1</v>
      </c>
      <c r="BK680">
        <v>0</v>
      </c>
      <c r="BL680">
        <v>0</v>
      </c>
      <c r="BM680">
        <v>0</v>
      </c>
      <c r="BN680">
        <v>0</v>
      </c>
      <c r="BO680">
        <v>0</v>
      </c>
      <c r="BP680">
        <v>1</v>
      </c>
      <c r="BQ680">
        <v>1</v>
      </c>
      <c r="BR680">
        <v>0</v>
      </c>
      <c r="BS680">
        <v>0</v>
      </c>
      <c r="BT680" s="10">
        <v>0</v>
      </c>
      <c r="BU680">
        <v>-4.2648743800000002</v>
      </c>
      <c r="BV680">
        <v>0.17994256</v>
      </c>
      <c r="BW680">
        <v>2.5512239999999999E-2</v>
      </c>
      <c r="BX680">
        <v>1.7140852600000001</v>
      </c>
      <c r="BY680">
        <v>1.2451467300000001</v>
      </c>
      <c r="BZ680">
        <v>4.38303536</v>
      </c>
      <c r="CA680">
        <v>1.0542348399999999</v>
      </c>
      <c r="CB680">
        <v>2.36271349</v>
      </c>
      <c r="CC680">
        <v>0</v>
      </c>
      <c r="CD680">
        <v>1.26633956</v>
      </c>
      <c r="CE680">
        <v>1.2966537600000001</v>
      </c>
      <c r="CF680">
        <v>-0.34830556000000001</v>
      </c>
      <c r="CG680">
        <v>0.60595251999999999</v>
      </c>
      <c r="CH680">
        <v>-0.27080598</v>
      </c>
      <c r="CI680">
        <v>0.69837139000000004</v>
      </c>
      <c r="CJ680">
        <v>2.3914729999999999E-2</v>
      </c>
      <c r="CK680">
        <v>-0.35324707</v>
      </c>
      <c r="CL680">
        <v>-4.8291489999999999E-2</v>
      </c>
      <c r="CM680">
        <v>0.58076517999999999</v>
      </c>
      <c r="CN680">
        <v>0.72541518999999999</v>
      </c>
      <c r="CO680">
        <v>-0.20022939000000001</v>
      </c>
      <c r="CP680">
        <v>-0.43475793000000001</v>
      </c>
      <c r="CQ680">
        <v>0.34422587999999998</v>
      </c>
      <c r="CR680">
        <v>-0.48495226000000002</v>
      </c>
      <c r="CS680">
        <v>0.18250256000000001</v>
      </c>
      <c r="CT680">
        <v>-0.16623276000000001</v>
      </c>
      <c r="CU680">
        <v>-9.4743999999999995E-2</v>
      </c>
      <c r="CV680">
        <v>-1.1689752</v>
      </c>
      <c r="CW680">
        <v>-0.52188942000000005</v>
      </c>
      <c r="CX680">
        <v>0.65815442999999996</v>
      </c>
      <c r="CY680">
        <v>9.3649330000000003E-2</v>
      </c>
      <c r="CZ680">
        <v>-0.16819777</v>
      </c>
      <c r="DA680">
        <v>-0.25450494000000001</v>
      </c>
      <c r="DB680">
        <v>0.25513289</v>
      </c>
      <c r="DC680">
        <v>2.5920289999999999E-2</v>
      </c>
      <c r="DD680">
        <v>-2.5292350000000002E-2</v>
      </c>
      <c r="DE680">
        <v>0.26950531</v>
      </c>
      <c r="DF680">
        <v>-0.26887736000000001</v>
      </c>
      <c r="DG680">
        <v>0.1029841</v>
      </c>
      <c r="DH680">
        <v>-0.10235616</v>
      </c>
      <c r="DI680">
        <v>-0.19042195000000001</v>
      </c>
      <c r="DJ680">
        <v>7.7531719999999998E-2</v>
      </c>
      <c r="DK680">
        <v>-0.19522661999999999</v>
      </c>
      <c r="DL680">
        <v>-0.13095082</v>
      </c>
      <c r="DM680">
        <v>-6.0513240000000003E-2</v>
      </c>
      <c r="DN680">
        <v>0.50020885000000004</v>
      </c>
      <c r="DO680">
        <v>0.35778246000000002</v>
      </c>
      <c r="DP680">
        <v>-0.64273818000000005</v>
      </c>
      <c r="DQ680">
        <v>0.94671483000000001</v>
      </c>
      <c r="DR680">
        <v>-0.66113116000000005</v>
      </c>
      <c r="DS680">
        <v>7.7932630000000003E-2</v>
      </c>
      <c r="DT680">
        <v>-0.79014932000000004</v>
      </c>
      <c r="DU680">
        <v>1.3610861400000001</v>
      </c>
      <c r="DV680" s="10">
        <v>-0.64824150000000003</v>
      </c>
      <c r="DW680" s="8" t="s">
        <v>3577</v>
      </c>
      <c r="DX680" t="s">
        <v>3578</v>
      </c>
      <c r="DY680" s="10" t="s">
        <v>242</v>
      </c>
      <c r="DZ680" s="20">
        <v>36593</v>
      </c>
      <c r="EA680" s="21">
        <v>38378</v>
      </c>
      <c r="EB680" t="s">
        <v>3579</v>
      </c>
      <c r="EC680" s="22">
        <v>44810</v>
      </c>
      <c r="ED680" t="b">
        <f t="shared" si="31"/>
        <v>0</v>
      </c>
    </row>
    <row r="681" spans="1:134" x14ac:dyDescent="0.2">
      <c r="A681" s="8" t="s">
        <v>3580</v>
      </c>
      <c r="B681" s="8" t="s">
        <v>127</v>
      </c>
      <c r="C681" s="8" t="s">
        <v>161</v>
      </c>
      <c r="D681" s="2" t="s">
        <v>3581</v>
      </c>
      <c r="E681" s="4">
        <v>0.494324463150833</v>
      </c>
      <c r="F681" s="28" t="b">
        <v>0</v>
      </c>
      <c r="G681" s="29">
        <f t="shared" si="32"/>
        <v>7.7037972131433818E-2</v>
      </c>
      <c r="H681" s="5" t="b">
        <f t="shared" si="30"/>
        <v>0</v>
      </c>
      <c r="I681" s="8">
        <v>49</v>
      </c>
      <c r="J681">
        <v>1</v>
      </c>
      <c r="K681">
        <v>18</v>
      </c>
      <c r="L681">
        <v>1118</v>
      </c>
      <c r="M681">
        <v>6</v>
      </c>
      <c r="N681">
        <v>4</v>
      </c>
      <c r="O681">
        <v>65.495564908749799</v>
      </c>
      <c r="P681">
        <v>2</v>
      </c>
      <c r="Q681">
        <v>1</v>
      </c>
      <c r="R681">
        <v>4</v>
      </c>
      <c r="S681" s="10">
        <v>67.400000000000006</v>
      </c>
      <c r="T681" s="8">
        <v>-0.39829786160802699</v>
      </c>
      <c r="U681">
        <v>7.5957643648752104E-3</v>
      </c>
      <c r="V681">
        <v>-1.16058208423016</v>
      </c>
      <c r="W681">
        <v>-0.44334113413866499</v>
      </c>
      <c r="X681">
        <v>0.34522335867264098</v>
      </c>
      <c r="Y681">
        <v>0.68524713920936597</v>
      </c>
      <c r="Z681">
        <v>0.51690317145111897</v>
      </c>
      <c r="AA681">
        <v>-0.70092886045385905</v>
      </c>
      <c r="AB681">
        <v>-1.4988236991813999</v>
      </c>
      <c r="AC681">
        <v>0.71996333890972197</v>
      </c>
      <c r="AD681" s="10">
        <v>-1.5745859778857101</v>
      </c>
      <c r="AE681" s="8">
        <v>0</v>
      </c>
      <c r="AF681">
        <v>0</v>
      </c>
      <c r="AG681">
        <v>0</v>
      </c>
      <c r="AH681">
        <v>0</v>
      </c>
      <c r="AI681">
        <v>0</v>
      </c>
      <c r="AJ681">
        <v>1</v>
      </c>
      <c r="AK681">
        <v>0</v>
      </c>
      <c r="AL681">
        <v>0</v>
      </c>
      <c r="AM681">
        <v>0</v>
      </c>
      <c r="AN681">
        <v>0</v>
      </c>
      <c r="AO681">
        <v>0</v>
      </c>
      <c r="AP681">
        <v>0</v>
      </c>
      <c r="AQ681">
        <v>0</v>
      </c>
      <c r="AR681">
        <v>0</v>
      </c>
      <c r="AS681">
        <v>0</v>
      </c>
      <c r="AT681">
        <v>0</v>
      </c>
      <c r="AU681">
        <v>0</v>
      </c>
      <c r="AV681">
        <v>0</v>
      </c>
      <c r="AW681">
        <v>0</v>
      </c>
      <c r="AX681">
        <v>0</v>
      </c>
      <c r="AY681">
        <v>1</v>
      </c>
      <c r="AZ681">
        <v>0</v>
      </c>
      <c r="BA681">
        <v>1</v>
      </c>
      <c r="BB681">
        <v>0</v>
      </c>
      <c r="BC681">
        <v>0</v>
      </c>
      <c r="BD681">
        <v>1</v>
      </c>
      <c r="BE681">
        <v>1</v>
      </c>
      <c r="BF681">
        <v>0</v>
      </c>
      <c r="BG681">
        <v>0</v>
      </c>
      <c r="BH681">
        <v>1</v>
      </c>
      <c r="BI681">
        <v>0</v>
      </c>
      <c r="BJ681">
        <v>0</v>
      </c>
      <c r="BK681">
        <v>0</v>
      </c>
      <c r="BL681">
        <v>0</v>
      </c>
      <c r="BM681">
        <v>1</v>
      </c>
      <c r="BN681">
        <v>0</v>
      </c>
      <c r="BO681">
        <v>0</v>
      </c>
      <c r="BP681">
        <v>0</v>
      </c>
      <c r="BQ681">
        <v>0</v>
      </c>
      <c r="BR681">
        <v>0</v>
      </c>
      <c r="BS681">
        <v>1</v>
      </c>
      <c r="BT681" s="10">
        <v>0</v>
      </c>
      <c r="BU681">
        <v>-4.2648743800000002</v>
      </c>
      <c r="BV681">
        <v>0.17994256</v>
      </c>
      <c r="BW681">
        <v>2.5512239999999999E-2</v>
      </c>
      <c r="BX681">
        <v>1.7140852600000001</v>
      </c>
      <c r="BY681">
        <v>1.2451467300000001</v>
      </c>
      <c r="BZ681">
        <v>4.38303536</v>
      </c>
      <c r="CA681">
        <v>1.0542348399999999</v>
      </c>
      <c r="CB681">
        <v>2.36271349</v>
      </c>
      <c r="CC681">
        <v>0</v>
      </c>
      <c r="CD681">
        <v>1.26633956</v>
      </c>
      <c r="CE681">
        <v>1.2966537600000001</v>
      </c>
      <c r="CF681">
        <v>-0.34830556000000001</v>
      </c>
      <c r="CG681">
        <v>0.60595251999999999</v>
      </c>
      <c r="CH681">
        <v>-0.27080598</v>
      </c>
      <c r="CI681">
        <v>0.69837139000000004</v>
      </c>
      <c r="CJ681">
        <v>2.3914729999999999E-2</v>
      </c>
      <c r="CK681">
        <v>-0.35324707</v>
      </c>
      <c r="CL681">
        <v>-4.8291489999999999E-2</v>
      </c>
      <c r="CM681">
        <v>0.58076517999999999</v>
      </c>
      <c r="CN681">
        <v>0.72541518999999999</v>
      </c>
      <c r="CO681">
        <v>-0.20022939000000001</v>
      </c>
      <c r="CP681">
        <v>-0.43475793000000001</v>
      </c>
      <c r="CQ681">
        <v>0.34422587999999998</v>
      </c>
      <c r="CR681">
        <v>-0.48495226000000002</v>
      </c>
      <c r="CS681">
        <v>0.18250256000000001</v>
      </c>
      <c r="CT681">
        <v>-0.16623276000000001</v>
      </c>
      <c r="CU681">
        <v>-9.4743999999999995E-2</v>
      </c>
      <c r="CV681">
        <v>-1.1689752</v>
      </c>
      <c r="CW681">
        <v>-0.52188942000000005</v>
      </c>
      <c r="CX681">
        <v>0.65815442999999996</v>
      </c>
      <c r="CY681">
        <v>9.3649330000000003E-2</v>
      </c>
      <c r="CZ681">
        <v>-0.16819777</v>
      </c>
      <c r="DA681">
        <v>-0.25450494000000001</v>
      </c>
      <c r="DB681">
        <v>0.25513289</v>
      </c>
      <c r="DC681">
        <v>2.5920289999999999E-2</v>
      </c>
      <c r="DD681">
        <v>-2.5292350000000002E-2</v>
      </c>
      <c r="DE681">
        <v>0.26950531</v>
      </c>
      <c r="DF681">
        <v>-0.26887736000000001</v>
      </c>
      <c r="DG681">
        <v>0.1029841</v>
      </c>
      <c r="DH681">
        <v>-0.10235616</v>
      </c>
      <c r="DI681">
        <v>-0.19042195000000001</v>
      </c>
      <c r="DJ681">
        <v>7.7531719999999998E-2</v>
      </c>
      <c r="DK681">
        <v>-0.19522661999999999</v>
      </c>
      <c r="DL681">
        <v>-0.13095082</v>
      </c>
      <c r="DM681">
        <v>-6.0513240000000003E-2</v>
      </c>
      <c r="DN681">
        <v>0.50020885000000004</v>
      </c>
      <c r="DO681">
        <v>0.35778246000000002</v>
      </c>
      <c r="DP681">
        <v>-0.64273818000000005</v>
      </c>
      <c r="DQ681">
        <v>0.94671483000000001</v>
      </c>
      <c r="DR681">
        <v>-0.66113116000000005</v>
      </c>
      <c r="DS681">
        <v>7.7932630000000003E-2</v>
      </c>
      <c r="DT681">
        <v>-0.79014932000000004</v>
      </c>
      <c r="DU681">
        <v>1.3610861400000001</v>
      </c>
      <c r="DV681" s="10">
        <v>-0.64824150000000003</v>
      </c>
      <c r="DW681" s="8" t="s">
        <v>3582</v>
      </c>
      <c r="DX681" t="s">
        <v>3583</v>
      </c>
      <c r="DY681" s="10" t="s">
        <v>290</v>
      </c>
      <c r="DZ681" s="20">
        <v>37394</v>
      </c>
      <c r="EA681" s="21">
        <v>39213</v>
      </c>
      <c r="EB681" t="s">
        <v>3584</v>
      </c>
      <c r="EC681" s="22">
        <v>44412</v>
      </c>
      <c r="ED681" t="b">
        <f t="shared" si="31"/>
        <v>1</v>
      </c>
    </row>
    <row r="682" spans="1:134" x14ac:dyDescent="0.2">
      <c r="A682" s="8" t="s">
        <v>3585</v>
      </c>
      <c r="B682" s="8" t="s">
        <v>127</v>
      </c>
      <c r="C682" s="8" t="s">
        <v>491</v>
      </c>
      <c r="D682" s="2" t="s">
        <v>3586</v>
      </c>
      <c r="E682" s="4">
        <v>0.71854502005813503</v>
      </c>
      <c r="F682" s="28" t="b">
        <v>1</v>
      </c>
      <c r="G682" s="29">
        <f t="shared" si="32"/>
        <v>0.63789559128110396</v>
      </c>
      <c r="H682" s="5" t="b">
        <f t="shared" si="30"/>
        <v>1</v>
      </c>
      <c r="I682" s="8">
        <v>69</v>
      </c>
      <c r="J682">
        <v>0</v>
      </c>
      <c r="K682">
        <v>35</v>
      </c>
      <c r="L682">
        <v>1603</v>
      </c>
      <c r="M682">
        <v>3</v>
      </c>
      <c r="N682">
        <v>3</v>
      </c>
      <c r="O682">
        <v>93.439176695734204</v>
      </c>
      <c r="P682">
        <v>2</v>
      </c>
      <c r="Q682">
        <v>4</v>
      </c>
      <c r="R682">
        <v>5</v>
      </c>
      <c r="S682" s="10">
        <v>72.099999999999994</v>
      </c>
      <c r="T682" s="8">
        <v>1.48046563654304</v>
      </c>
      <c r="U682">
        <v>-1.00517281761849</v>
      </c>
      <c r="V682">
        <v>1.0358994556432299</v>
      </c>
      <c r="W682">
        <v>0.122048356026472</v>
      </c>
      <c r="X682">
        <v>-0.60931127360194304</v>
      </c>
      <c r="Y682">
        <v>-1.13192030619081E-2</v>
      </c>
      <c r="Z682">
        <v>1.47846228638203</v>
      </c>
      <c r="AA682">
        <v>-0.70092886045385905</v>
      </c>
      <c r="AB682">
        <v>0.68128349962791002</v>
      </c>
      <c r="AC682">
        <v>1.42236659638262</v>
      </c>
      <c r="AD682" s="10">
        <v>-0.560464142179948</v>
      </c>
      <c r="AE682" s="8">
        <v>0</v>
      </c>
      <c r="AF682">
        <v>0</v>
      </c>
      <c r="AG682">
        <v>0</v>
      </c>
      <c r="AH682">
        <v>0</v>
      </c>
      <c r="AI682">
        <v>0</v>
      </c>
      <c r="AJ682">
        <v>0</v>
      </c>
      <c r="AK682">
        <v>0</v>
      </c>
      <c r="AL682">
        <v>0</v>
      </c>
      <c r="AM682">
        <v>0</v>
      </c>
      <c r="AN682">
        <v>0</v>
      </c>
      <c r="AO682">
        <v>0</v>
      </c>
      <c r="AP682">
        <v>0</v>
      </c>
      <c r="AQ682">
        <v>0</v>
      </c>
      <c r="AR682">
        <v>1</v>
      </c>
      <c r="AS682">
        <v>0</v>
      </c>
      <c r="AT682">
        <v>0</v>
      </c>
      <c r="AU682">
        <v>0</v>
      </c>
      <c r="AV682">
        <v>0</v>
      </c>
      <c r="AW682">
        <v>0</v>
      </c>
      <c r="AX682">
        <v>0</v>
      </c>
      <c r="AY682">
        <v>0</v>
      </c>
      <c r="AZ682">
        <v>1</v>
      </c>
      <c r="BA682">
        <v>0</v>
      </c>
      <c r="BB682">
        <v>1</v>
      </c>
      <c r="BC682">
        <v>1</v>
      </c>
      <c r="BD682">
        <v>0</v>
      </c>
      <c r="BE682">
        <v>1</v>
      </c>
      <c r="BF682">
        <v>0</v>
      </c>
      <c r="BG682">
        <v>0</v>
      </c>
      <c r="BH682">
        <v>0</v>
      </c>
      <c r="BI682">
        <v>1</v>
      </c>
      <c r="BJ682">
        <v>0</v>
      </c>
      <c r="BK682">
        <v>0</v>
      </c>
      <c r="BL682">
        <v>0</v>
      </c>
      <c r="BM682">
        <v>0</v>
      </c>
      <c r="BN682">
        <v>1</v>
      </c>
      <c r="BO682">
        <v>0</v>
      </c>
      <c r="BP682">
        <v>0</v>
      </c>
      <c r="BQ682">
        <v>0</v>
      </c>
      <c r="BR682">
        <v>0</v>
      </c>
      <c r="BS682">
        <v>0</v>
      </c>
      <c r="BT682" s="10">
        <v>1</v>
      </c>
      <c r="BU682">
        <v>-4.2648743800000002</v>
      </c>
      <c r="BV682">
        <v>0.17994256</v>
      </c>
      <c r="BW682">
        <v>2.5512239999999999E-2</v>
      </c>
      <c r="BX682">
        <v>1.7140852600000001</v>
      </c>
      <c r="BY682">
        <v>1.2451467300000001</v>
      </c>
      <c r="BZ682">
        <v>4.38303536</v>
      </c>
      <c r="CA682">
        <v>1.0542348399999999</v>
      </c>
      <c r="CB682">
        <v>2.36271349</v>
      </c>
      <c r="CC682">
        <v>0</v>
      </c>
      <c r="CD682">
        <v>1.26633956</v>
      </c>
      <c r="CE682">
        <v>1.2966537600000001</v>
      </c>
      <c r="CF682">
        <v>-0.34830556000000001</v>
      </c>
      <c r="CG682">
        <v>0.60595251999999999</v>
      </c>
      <c r="CH682">
        <v>-0.27080598</v>
      </c>
      <c r="CI682">
        <v>0.69837139000000004</v>
      </c>
      <c r="CJ682">
        <v>2.3914729999999999E-2</v>
      </c>
      <c r="CK682">
        <v>-0.35324707</v>
      </c>
      <c r="CL682">
        <v>-4.8291489999999999E-2</v>
      </c>
      <c r="CM682">
        <v>0.58076517999999999</v>
      </c>
      <c r="CN682">
        <v>0.72541518999999999</v>
      </c>
      <c r="CO682">
        <v>-0.20022939000000001</v>
      </c>
      <c r="CP682">
        <v>-0.43475793000000001</v>
      </c>
      <c r="CQ682">
        <v>0.34422587999999998</v>
      </c>
      <c r="CR682">
        <v>-0.48495226000000002</v>
      </c>
      <c r="CS682">
        <v>0.18250256000000001</v>
      </c>
      <c r="CT682">
        <v>-0.16623276000000001</v>
      </c>
      <c r="CU682">
        <v>-9.4743999999999995E-2</v>
      </c>
      <c r="CV682">
        <v>-1.1689752</v>
      </c>
      <c r="CW682">
        <v>-0.52188942000000005</v>
      </c>
      <c r="CX682">
        <v>0.65815442999999996</v>
      </c>
      <c r="CY682">
        <v>9.3649330000000003E-2</v>
      </c>
      <c r="CZ682">
        <v>-0.16819777</v>
      </c>
      <c r="DA682">
        <v>-0.25450494000000001</v>
      </c>
      <c r="DB682">
        <v>0.25513289</v>
      </c>
      <c r="DC682">
        <v>2.5920289999999999E-2</v>
      </c>
      <c r="DD682">
        <v>-2.5292350000000002E-2</v>
      </c>
      <c r="DE682">
        <v>0.26950531</v>
      </c>
      <c r="DF682">
        <v>-0.26887736000000001</v>
      </c>
      <c r="DG682">
        <v>0.1029841</v>
      </c>
      <c r="DH682">
        <v>-0.10235616</v>
      </c>
      <c r="DI682">
        <v>-0.19042195000000001</v>
      </c>
      <c r="DJ682">
        <v>7.7531719999999998E-2</v>
      </c>
      <c r="DK682">
        <v>-0.19522661999999999</v>
      </c>
      <c r="DL682">
        <v>-0.13095082</v>
      </c>
      <c r="DM682">
        <v>-6.0513240000000003E-2</v>
      </c>
      <c r="DN682">
        <v>0.50020885000000004</v>
      </c>
      <c r="DO682">
        <v>0.35778246000000002</v>
      </c>
      <c r="DP682">
        <v>-0.64273818000000005</v>
      </c>
      <c r="DQ682">
        <v>0.94671483000000001</v>
      </c>
      <c r="DR682">
        <v>-0.66113116000000005</v>
      </c>
      <c r="DS682">
        <v>7.7932630000000003E-2</v>
      </c>
      <c r="DT682">
        <v>-0.79014932000000004</v>
      </c>
      <c r="DU682">
        <v>1.3610861400000001</v>
      </c>
      <c r="DV682" s="10">
        <v>-0.64824150000000003</v>
      </c>
      <c r="DW682" s="8" t="s">
        <v>3587</v>
      </c>
      <c r="DX682" t="s">
        <v>3588</v>
      </c>
      <c r="DY682" s="10" t="s">
        <v>312</v>
      </c>
      <c r="DZ682" s="20">
        <v>36174</v>
      </c>
      <c r="EA682" s="21">
        <v>38279</v>
      </c>
      <c r="EB682" t="s">
        <v>3589</v>
      </c>
      <c r="EC682" s="22">
        <v>43839</v>
      </c>
      <c r="ED682" t="b">
        <f t="shared" si="31"/>
        <v>1</v>
      </c>
    </row>
    <row r="683" spans="1:134" x14ac:dyDescent="0.2">
      <c r="A683" s="8" t="s">
        <v>3590</v>
      </c>
      <c r="B683" s="8" t="s">
        <v>119</v>
      </c>
      <c r="C683" s="8" t="s">
        <v>147</v>
      </c>
      <c r="D683" s="2" t="s">
        <v>3591</v>
      </c>
      <c r="E683" s="4">
        <v>0.39332280100713901</v>
      </c>
      <c r="F683" s="28" t="b">
        <v>0</v>
      </c>
      <c r="G683" s="29">
        <f t="shared" si="32"/>
        <v>1.4103405765252373E-2</v>
      </c>
      <c r="H683" s="5" t="b">
        <f t="shared" si="30"/>
        <v>0</v>
      </c>
      <c r="I683" s="8">
        <v>40</v>
      </c>
      <c r="J683">
        <v>1</v>
      </c>
      <c r="K683">
        <v>33</v>
      </c>
      <c r="L683">
        <v>1817</v>
      </c>
      <c r="M683">
        <v>7</v>
      </c>
      <c r="N683">
        <v>3</v>
      </c>
      <c r="O683">
        <v>0.82806717023624599</v>
      </c>
      <c r="P683">
        <v>3</v>
      </c>
      <c r="Q683">
        <v>2</v>
      </c>
      <c r="R683">
        <v>3</v>
      </c>
      <c r="S683" s="10">
        <v>73.099999999999994</v>
      </c>
      <c r="T683" s="8">
        <v>-1.2437414357759999</v>
      </c>
      <c r="U683">
        <v>7.5957643648752104E-3</v>
      </c>
      <c r="V683">
        <v>0.77748986271695397</v>
      </c>
      <c r="W683">
        <v>0.37151918261480099</v>
      </c>
      <c r="X683">
        <v>0.66340156943083595</v>
      </c>
      <c r="Y683">
        <v>-1.13192030619081E-2</v>
      </c>
      <c r="Z683">
        <v>-1.7083503986405399</v>
      </c>
      <c r="AA683">
        <v>8.8725172209350497E-3</v>
      </c>
      <c r="AB683">
        <v>-0.772121299578298</v>
      </c>
      <c r="AC683">
        <v>1.7560081436822399E-2</v>
      </c>
      <c r="AD683" s="10">
        <v>-0.34469353883829401</v>
      </c>
      <c r="AE683" s="8">
        <v>0</v>
      </c>
      <c r="AF683">
        <v>0</v>
      </c>
      <c r="AG683">
        <v>0</v>
      </c>
      <c r="AH683">
        <v>0</v>
      </c>
      <c r="AI683">
        <v>0</v>
      </c>
      <c r="AJ683">
        <v>0</v>
      </c>
      <c r="AK683">
        <v>0</v>
      </c>
      <c r="AL683">
        <v>0</v>
      </c>
      <c r="AM683">
        <v>0</v>
      </c>
      <c r="AN683">
        <v>0</v>
      </c>
      <c r="AO683">
        <v>0</v>
      </c>
      <c r="AP683">
        <v>1</v>
      </c>
      <c r="AQ683">
        <v>0</v>
      </c>
      <c r="AR683">
        <v>0</v>
      </c>
      <c r="AS683">
        <v>0</v>
      </c>
      <c r="AT683">
        <v>0</v>
      </c>
      <c r="AU683">
        <v>0</v>
      </c>
      <c r="AV683">
        <v>0</v>
      </c>
      <c r="AW683">
        <v>0</v>
      </c>
      <c r="AX683">
        <v>0</v>
      </c>
      <c r="AY683">
        <v>0</v>
      </c>
      <c r="AZ683">
        <v>1</v>
      </c>
      <c r="BA683">
        <v>0</v>
      </c>
      <c r="BB683">
        <v>1</v>
      </c>
      <c r="BC683">
        <v>1</v>
      </c>
      <c r="BD683">
        <v>0</v>
      </c>
      <c r="BE683">
        <v>0</v>
      </c>
      <c r="BF683">
        <v>1</v>
      </c>
      <c r="BG683">
        <v>1</v>
      </c>
      <c r="BH683">
        <v>0</v>
      </c>
      <c r="BI683">
        <v>0</v>
      </c>
      <c r="BJ683">
        <v>0</v>
      </c>
      <c r="BK683">
        <v>0</v>
      </c>
      <c r="BL683">
        <v>0</v>
      </c>
      <c r="BM683">
        <v>0</v>
      </c>
      <c r="BN683">
        <v>0</v>
      </c>
      <c r="BO683">
        <v>0</v>
      </c>
      <c r="BP683">
        <v>1</v>
      </c>
      <c r="BQ683">
        <v>0</v>
      </c>
      <c r="BR683">
        <v>0</v>
      </c>
      <c r="BS683">
        <v>1</v>
      </c>
      <c r="BT683" s="10">
        <v>0</v>
      </c>
      <c r="BU683">
        <v>-4.2648743800000002</v>
      </c>
      <c r="BV683">
        <v>0.17994256</v>
      </c>
      <c r="BW683">
        <v>2.5512239999999999E-2</v>
      </c>
      <c r="BX683">
        <v>1.7140852600000001</v>
      </c>
      <c r="BY683">
        <v>1.2451467300000001</v>
      </c>
      <c r="BZ683">
        <v>4.38303536</v>
      </c>
      <c r="CA683">
        <v>1.0542348399999999</v>
      </c>
      <c r="CB683">
        <v>2.36271349</v>
      </c>
      <c r="CC683">
        <v>0</v>
      </c>
      <c r="CD683">
        <v>1.26633956</v>
      </c>
      <c r="CE683">
        <v>1.2966537600000001</v>
      </c>
      <c r="CF683">
        <v>-0.34830556000000001</v>
      </c>
      <c r="CG683">
        <v>0.60595251999999999</v>
      </c>
      <c r="CH683">
        <v>-0.27080598</v>
      </c>
      <c r="CI683">
        <v>0.69837139000000004</v>
      </c>
      <c r="CJ683">
        <v>2.3914729999999999E-2</v>
      </c>
      <c r="CK683">
        <v>-0.35324707</v>
      </c>
      <c r="CL683">
        <v>-4.8291489999999999E-2</v>
      </c>
      <c r="CM683">
        <v>0.58076517999999999</v>
      </c>
      <c r="CN683">
        <v>0.72541518999999999</v>
      </c>
      <c r="CO683">
        <v>-0.20022939000000001</v>
      </c>
      <c r="CP683">
        <v>-0.43475793000000001</v>
      </c>
      <c r="CQ683">
        <v>0.34422587999999998</v>
      </c>
      <c r="CR683">
        <v>-0.48495226000000002</v>
      </c>
      <c r="CS683">
        <v>0.18250256000000001</v>
      </c>
      <c r="CT683">
        <v>-0.16623276000000001</v>
      </c>
      <c r="CU683">
        <v>-9.4743999999999995E-2</v>
      </c>
      <c r="CV683">
        <v>-1.1689752</v>
      </c>
      <c r="CW683">
        <v>-0.52188942000000005</v>
      </c>
      <c r="CX683">
        <v>0.65815442999999996</v>
      </c>
      <c r="CY683">
        <v>9.3649330000000003E-2</v>
      </c>
      <c r="CZ683">
        <v>-0.16819777</v>
      </c>
      <c r="DA683">
        <v>-0.25450494000000001</v>
      </c>
      <c r="DB683">
        <v>0.25513289</v>
      </c>
      <c r="DC683">
        <v>2.5920289999999999E-2</v>
      </c>
      <c r="DD683">
        <v>-2.5292350000000002E-2</v>
      </c>
      <c r="DE683">
        <v>0.26950531</v>
      </c>
      <c r="DF683">
        <v>-0.26887736000000001</v>
      </c>
      <c r="DG683">
        <v>0.1029841</v>
      </c>
      <c r="DH683">
        <v>-0.10235616</v>
      </c>
      <c r="DI683">
        <v>-0.19042195000000001</v>
      </c>
      <c r="DJ683">
        <v>7.7531719999999998E-2</v>
      </c>
      <c r="DK683">
        <v>-0.19522661999999999</v>
      </c>
      <c r="DL683">
        <v>-0.13095082</v>
      </c>
      <c r="DM683">
        <v>-6.0513240000000003E-2</v>
      </c>
      <c r="DN683">
        <v>0.50020885000000004</v>
      </c>
      <c r="DO683">
        <v>0.35778246000000002</v>
      </c>
      <c r="DP683">
        <v>-0.64273818000000005</v>
      </c>
      <c r="DQ683">
        <v>0.94671483000000001</v>
      </c>
      <c r="DR683">
        <v>-0.66113116000000005</v>
      </c>
      <c r="DS683">
        <v>7.7932630000000003E-2</v>
      </c>
      <c r="DT683">
        <v>-0.79014932000000004</v>
      </c>
      <c r="DU683">
        <v>1.3610861400000001</v>
      </c>
      <c r="DV683" s="10">
        <v>-0.64824150000000003</v>
      </c>
      <c r="DW683" s="8" t="s">
        <v>3592</v>
      </c>
      <c r="DX683" t="s">
        <v>3593</v>
      </c>
      <c r="DY683" s="10" t="s">
        <v>2238</v>
      </c>
      <c r="DZ683" s="20">
        <v>36330</v>
      </c>
      <c r="EA683" s="21">
        <v>39385</v>
      </c>
      <c r="EB683" t="s">
        <v>3594</v>
      </c>
      <c r="EC683" s="22">
        <v>44023</v>
      </c>
      <c r="ED683" t="b">
        <f t="shared" si="31"/>
        <v>1</v>
      </c>
    </row>
    <row r="684" spans="1:134" x14ac:dyDescent="0.2">
      <c r="A684" s="8" t="s">
        <v>3595</v>
      </c>
      <c r="B684" s="8" t="s">
        <v>119</v>
      </c>
      <c r="C684" s="8" t="s">
        <v>147</v>
      </c>
      <c r="D684" s="2" t="s">
        <v>3596</v>
      </c>
      <c r="E684" s="4">
        <v>0.72029242148982897</v>
      </c>
      <c r="F684" s="28" t="b">
        <v>1</v>
      </c>
      <c r="G684" s="29">
        <f t="shared" si="32"/>
        <v>1.8569560534474993E-4</v>
      </c>
      <c r="H684" s="5" t="b">
        <f t="shared" si="30"/>
        <v>0</v>
      </c>
      <c r="I684" s="8">
        <v>69</v>
      </c>
      <c r="J684">
        <v>0</v>
      </c>
      <c r="K684">
        <v>20</v>
      </c>
      <c r="L684">
        <v>1466</v>
      </c>
      <c r="M684">
        <v>0</v>
      </c>
      <c r="N684">
        <v>4</v>
      </c>
      <c r="O684">
        <v>78.479544078248097</v>
      </c>
      <c r="P684">
        <v>2</v>
      </c>
      <c r="Q684">
        <v>5</v>
      </c>
      <c r="R684">
        <v>3</v>
      </c>
      <c r="S684" s="10">
        <v>80.400000000000006</v>
      </c>
      <c r="T684" s="8">
        <v>1.48046563654304</v>
      </c>
      <c r="U684">
        <v>-1.00517281761849</v>
      </c>
      <c r="V684">
        <v>-0.90217249130388599</v>
      </c>
      <c r="W684">
        <v>-3.7659603051102698E-2</v>
      </c>
      <c r="X684">
        <v>-1.5638459058765199</v>
      </c>
      <c r="Y684">
        <v>0.68524713920936597</v>
      </c>
      <c r="Z684">
        <v>0.96369092436140902</v>
      </c>
      <c r="AA684">
        <v>-0.70092886045385905</v>
      </c>
      <c r="AB684">
        <v>1.4079858992310099</v>
      </c>
      <c r="AC684">
        <v>1.7560081436822399E-2</v>
      </c>
      <c r="AD684" s="10">
        <v>1.23043186555578</v>
      </c>
      <c r="AE684" s="8">
        <v>0</v>
      </c>
      <c r="AF684">
        <v>0</v>
      </c>
      <c r="AG684">
        <v>0</v>
      </c>
      <c r="AH684">
        <v>0</v>
      </c>
      <c r="AI684">
        <v>0</v>
      </c>
      <c r="AJ684">
        <v>0</v>
      </c>
      <c r="AK684">
        <v>0</v>
      </c>
      <c r="AL684">
        <v>0</v>
      </c>
      <c r="AM684">
        <v>0</v>
      </c>
      <c r="AN684">
        <v>0</v>
      </c>
      <c r="AO684">
        <v>0</v>
      </c>
      <c r="AP684">
        <v>0</v>
      </c>
      <c r="AQ684">
        <v>0</v>
      </c>
      <c r="AR684">
        <v>0</v>
      </c>
      <c r="AS684">
        <v>0</v>
      </c>
      <c r="AT684">
        <v>0</v>
      </c>
      <c r="AU684">
        <v>1</v>
      </c>
      <c r="AV684">
        <v>0</v>
      </c>
      <c r="AW684">
        <v>0</v>
      </c>
      <c r="AX684">
        <v>0</v>
      </c>
      <c r="AY684">
        <v>0</v>
      </c>
      <c r="AZ684">
        <v>1</v>
      </c>
      <c r="BA684">
        <v>1</v>
      </c>
      <c r="BB684">
        <v>0</v>
      </c>
      <c r="BC684">
        <v>1</v>
      </c>
      <c r="BD684">
        <v>0</v>
      </c>
      <c r="BE684">
        <v>1</v>
      </c>
      <c r="BF684">
        <v>0</v>
      </c>
      <c r="BG684">
        <v>0</v>
      </c>
      <c r="BH684">
        <v>0</v>
      </c>
      <c r="BI684">
        <v>1</v>
      </c>
      <c r="BJ684">
        <v>0</v>
      </c>
      <c r="BK684">
        <v>0</v>
      </c>
      <c r="BL684">
        <v>0</v>
      </c>
      <c r="BM684">
        <v>1</v>
      </c>
      <c r="BN684">
        <v>0</v>
      </c>
      <c r="BO684">
        <v>0</v>
      </c>
      <c r="BP684">
        <v>0</v>
      </c>
      <c r="BQ684">
        <v>0</v>
      </c>
      <c r="BR684">
        <v>1</v>
      </c>
      <c r="BS684">
        <v>0</v>
      </c>
      <c r="BT684" s="10">
        <v>0</v>
      </c>
      <c r="BU684">
        <v>-4.2648743800000002</v>
      </c>
      <c r="BV684">
        <v>0.17994256</v>
      </c>
      <c r="BW684">
        <v>2.5512239999999999E-2</v>
      </c>
      <c r="BX684">
        <v>1.7140852600000001</v>
      </c>
      <c r="BY684">
        <v>1.2451467300000001</v>
      </c>
      <c r="BZ684">
        <v>4.38303536</v>
      </c>
      <c r="CA684">
        <v>1.0542348399999999</v>
      </c>
      <c r="CB684">
        <v>2.36271349</v>
      </c>
      <c r="CC684">
        <v>0</v>
      </c>
      <c r="CD684">
        <v>1.26633956</v>
      </c>
      <c r="CE684">
        <v>1.2966537600000001</v>
      </c>
      <c r="CF684">
        <v>-0.34830556000000001</v>
      </c>
      <c r="CG684">
        <v>0.60595251999999999</v>
      </c>
      <c r="CH684">
        <v>-0.27080598</v>
      </c>
      <c r="CI684">
        <v>0.69837139000000004</v>
      </c>
      <c r="CJ684">
        <v>2.3914729999999999E-2</v>
      </c>
      <c r="CK684">
        <v>-0.35324707</v>
      </c>
      <c r="CL684">
        <v>-4.8291489999999999E-2</v>
      </c>
      <c r="CM684">
        <v>0.58076517999999999</v>
      </c>
      <c r="CN684">
        <v>0.72541518999999999</v>
      </c>
      <c r="CO684">
        <v>-0.20022939000000001</v>
      </c>
      <c r="CP684">
        <v>-0.43475793000000001</v>
      </c>
      <c r="CQ684">
        <v>0.34422587999999998</v>
      </c>
      <c r="CR684">
        <v>-0.48495226000000002</v>
      </c>
      <c r="CS684">
        <v>0.18250256000000001</v>
      </c>
      <c r="CT684">
        <v>-0.16623276000000001</v>
      </c>
      <c r="CU684">
        <v>-9.4743999999999995E-2</v>
      </c>
      <c r="CV684">
        <v>-1.1689752</v>
      </c>
      <c r="CW684">
        <v>-0.52188942000000005</v>
      </c>
      <c r="CX684">
        <v>0.65815442999999996</v>
      </c>
      <c r="CY684">
        <v>9.3649330000000003E-2</v>
      </c>
      <c r="CZ684">
        <v>-0.16819777</v>
      </c>
      <c r="DA684">
        <v>-0.25450494000000001</v>
      </c>
      <c r="DB684">
        <v>0.25513289</v>
      </c>
      <c r="DC684">
        <v>2.5920289999999999E-2</v>
      </c>
      <c r="DD684">
        <v>-2.5292350000000002E-2</v>
      </c>
      <c r="DE684">
        <v>0.26950531</v>
      </c>
      <c r="DF684">
        <v>-0.26887736000000001</v>
      </c>
      <c r="DG684">
        <v>0.1029841</v>
      </c>
      <c r="DH684">
        <v>-0.10235616</v>
      </c>
      <c r="DI684">
        <v>-0.19042195000000001</v>
      </c>
      <c r="DJ684">
        <v>7.7531719999999998E-2</v>
      </c>
      <c r="DK684">
        <v>-0.19522661999999999</v>
      </c>
      <c r="DL684">
        <v>-0.13095082</v>
      </c>
      <c r="DM684">
        <v>-6.0513240000000003E-2</v>
      </c>
      <c r="DN684">
        <v>0.50020885000000004</v>
      </c>
      <c r="DO684">
        <v>0.35778246000000002</v>
      </c>
      <c r="DP684">
        <v>-0.64273818000000005</v>
      </c>
      <c r="DQ684">
        <v>0.94671483000000001</v>
      </c>
      <c r="DR684">
        <v>-0.66113116000000005</v>
      </c>
      <c r="DS684">
        <v>7.7932630000000003E-2</v>
      </c>
      <c r="DT684">
        <v>-0.79014932000000004</v>
      </c>
      <c r="DU684">
        <v>1.3610861400000001</v>
      </c>
      <c r="DV684" s="10">
        <v>-0.64824150000000003</v>
      </c>
      <c r="DW684" s="8" t="s">
        <v>3597</v>
      </c>
      <c r="DX684" t="s">
        <v>3598</v>
      </c>
      <c r="DY684" s="10" t="s">
        <v>663</v>
      </c>
      <c r="DZ684" s="20">
        <v>36794</v>
      </c>
      <c r="EA684" s="21">
        <v>37185</v>
      </c>
      <c r="EB684" t="s">
        <v>3599</v>
      </c>
      <c r="EC684" s="22">
        <v>44158</v>
      </c>
      <c r="ED684" t="b">
        <f t="shared" si="31"/>
        <v>0</v>
      </c>
    </row>
    <row r="685" spans="1:134" x14ac:dyDescent="0.2">
      <c r="A685" s="8" t="s">
        <v>3600</v>
      </c>
      <c r="B685" s="8" t="s">
        <v>168</v>
      </c>
      <c r="C685" s="8" t="s">
        <v>275</v>
      </c>
      <c r="D685" s="2" t="s">
        <v>3601</v>
      </c>
      <c r="E685" s="4">
        <v>0.386355509146873</v>
      </c>
      <c r="F685" s="28" t="b">
        <v>0</v>
      </c>
      <c r="G685" s="29">
        <f t="shared" si="32"/>
        <v>0.19929140397258593</v>
      </c>
      <c r="H685" s="5" t="b">
        <f t="shared" si="30"/>
        <v>0</v>
      </c>
      <c r="I685" s="8">
        <v>36</v>
      </c>
      <c r="J685">
        <v>1</v>
      </c>
      <c r="K685">
        <v>38</v>
      </c>
      <c r="L685">
        <v>560</v>
      </c>
      <c r="M685">
        <v>7</v>
      </c>
      <c r="N685">
        <v>3</v>
      </c>
      <c r="O685">
        <v>22.8444212401035</v>
      </c>
      <c r="P685">
        <v>2</v>
      </c>
      <c r="Q685">
        <v>5</v>
      </c>
      <c r="R685">
        <v>3</v>
      </c>
      <c r="S685" s="10">
        <v>75.900000000000006</v>
      </c>
      <c r="T685" s="8">
        <v>-1.61949413540622</v>
      </c>
      <c r="U685">
        <v>7.5957643648752104E-3</v>
      </c>
      <c r="V685">
        <v>1.4235138450326601</v>
      </c>
      <c r="W685">
        <v>-1.0938304857101</v>
      </c>
      <c r="X685">
        <v>0.66340156943083595</v>
      </c>
      <c r="Y685">
        <v>-1.13192030619081E-2</v>
      </c>
      <c r="Z685">
        <v>-0.95075234385766105</v>
      </c>
      <c r="AA685">
        <v>-0.70092886045385905</v>
      </c>
      <c r="AB685">
        <v>1.4079858992310099</v>
      </c>
      <c r="AC685">
        <v>1.7560081436822399E-2</v>
      </c>
      <c r="AD685" s="10">
        <v>0.25946415051833799</v>
      </c>
      <c r="AE685" s="8">
        <v>0</v>
      </c>
      <c r="AF685">
        <v>0</v>
      </c>
      <c r="AG685">
        <v>0</v>
      </c>
      <c r="AH685">
        <v>0</v>
      </c>
      <c r="AI685">
        <v>0</v>
      </c>
      <c r="AJ685">
        <v>0</v>
      </c>
      <c r="AK685">
        <v>1</v>
      </c>
      <c r="AL685">
        <v>0</v>
      </c>
      <c r="AM685">
        <v>0</v>
      </c>
      <c r="AN685">
        <v>0</v>
      </c>
      <c r="AO685">
        <v>0</v>
      </c>
      <c r="AP685">
        <v>0</v>
      </c>
      <c r="AQ685">
        <v>0</v>
      </c>
      <c r="AR685">
        <v>0</v>
      </c>
      <c r="AS685">
        <v>0</v>
      </c>
      <c r="AT685">
        <v>0</v>
      </c>
      <c r="AU685">
        <v>0</v>
      </c>
      <c r="AV685">
        <v>0</v>
      </c>
      <c r="AW685">
        <v>0</v>
      </c>
      <c r="AX685">
        <v>0</v>
      </c>
      <c r="AY685">
        <v>0</v>
      </c>
      <c r="AZ685">
        <v>1</v>
      </c>
      <c r="BA685">
        <v>1</v>
      </c>
      <c r="BB685">
        <v>0</v>
      </c>
      <c r="BC685">
        <v>1</v>
      </c>
      <c r="BD685">
        <v>0</v>
      </c>
      <c r="BE685">
        <v>1</v>
      </c>
      <c r="BF685">
        <v>0</v>
      </c>
      <c r="BG685">
        <v>0</v>
      </c>
      <c r="BH685">
        <v>0</v>
      </c>
      <c r="BI685">
        <v>0</v>
      </c>
      <c r="BJ685">
        <v>0</v>
      </c>
      <c r="BK685">
        <v>1</v>
      </c>
      <c r="BL685">
        <v>0</v>
      </c>
      <c r="BM685">
        <v>0</v>
      </c>
      <c r="BN685">
        <v>0</v>
      </c>
      <c r="BO685">
        <v>0</v>
      </c>
      <c r="BP685">
        <v>1</v>
      </c>
      <c r="BQ685">
        <v>0</v>
      </c>
      <c r="BR685">
        <v>1</v>
      </c>
      <c r="BS685">
        <v>0</v>
      </c>
      <c r="BT685" s="10">
        <v>0</v>
      </c>
      <c r="BU685">
        <v>-4.2648743800000002</v>
      </c>
      <c r="BV685">
        <v>0.17994256</v>
      </c>
      <c r="BW685">
        <v>2.5512239999999999E-2</v>
      </c>
      <c r="BX685">
        <v>1.7140852600000001</v>
      </c>
      <c r="BY685">
        <v>1.2451467300000001</v>
      </c>
      <c r="BZ685">
        <v>4.38303536</v>
      </c>
      <c r="CA685">
        <v>1.0542348399999999</v>
      </c>
      <c r="CB685">
        <v>2.36271349</v>
      </c>
      <c r="CC685">
        <v>0</v>
      </c>
      <c r="CD685">
        <v>1.26633956</v>
      </c>
      <c r="CE685">
        <v>1.2966537600000001</v>
      </c>
      <c r="CF685">
        <v>-0.34830556000000001</v>
      </c>
      <c r="CG685">
        <v>0.60595251999999999</v>
      </c>
      <c r="CH685">
        <v>-0.27080598</v>
      </c>
      <c r="CI685">
        <v>0.69837139000000004</v>
      </c>
      <c r="CJ685">
        <v>2.3914729999999999E-2</v>
      </c>
      <c r="CK685">
        <v>-0.35324707</v>
      </c>
      <c r="CL685">
        <v>-4.8291489999999999E-2</v>
      </c>
      <c r="CM685">
        <v>0.58076517999999999</v>
      </c>
      <c r="CN685">
        <v>0.72541518999999999</v>
      </c>
      <c r="CO685">
        <v>-0.20022939000000001</v>
      </c>
      <c r="CP685">
        <v>-0.43475793000000001</v>
      </c>
      <c r="CQ685">
        <v>0.34422587999999998</v>
      </c>
      <c r="CR685">
        <v>-0.48495226000000002</v>
      </c>
      <c r="CS685">
        <v>0.18250256000000001</v>
      </c>
      <c r="CT685">
        <v>-0.16623276000000001</v>
      </c>
      <c r="CU685">
        <v>-9.4743999999999995E-2</v>
      </c>
      <c r="CV685">
        <v>-1.1689752</v>
      </c>
      <c r="CW685">
        <v>-0.52188942000000005</v>
      </c>
      <c r="CX685">
        <v>0.65815442999999996</v>
      </c>
      <c r="CY685">
        <v>9.3649330000000003E-2</v>
      </c>
      <c r="CZ685">
        <v>-0.16819777</v>
      </c>
      <c r="DA685">
        <v>-0.25450494000000001</v>
      </c>
      <c r="DB685">
        <v>0.25513289</v>
      </c>
      <c r="DC685">
        <v>2.5920289999999999E-2</v>
      </c>
      <c r="DD685">
        <v>-2.5292350000000002E-2</v>
      </c>
      <c r="DE685">
        <v>0.26950531</v>
      </c>
      <c r="DF685">
        <v>-0.26887736000000001</v>
      </c>
      <c r="DG685">
        <v>0.1029841</v>
      </c>
      <c r="DH685">
        <v>-0.10235616</v>
      </c>
      <c r="DI685">
        <v>-0.19042195000000001</v>
      </c>
      <c r="DJ685">
        <v>7.7531719999999998E-2</v>
      </c>
      <c r="DK685">
        <v>-0.19522661999999999</v>
      </c>
      <c r="DL685">
        <v>-0.13095082</v>
      </c>
      <c r="DM685">
        <v>-6.0513240000000003E-2</v>
      </c>
      <c r="DN685">
        <v>0.50020885000000004</v>
      </c>
      <c r="DO685">
        <v>0.35778246000000002</v>
      </c>
      <c r="DP685">
        <v>-0.64273818000000005</v>
      </c>
      <c r="DQ685">
        <v>0.94671483000000001</v>
      </c>
      <c r="DR685">
        <v>-0.66113116000000005</v>
      </c>
      <c r="DS685">
        <v>7.7932630000000003E-2</v>
      </c>
      <c r="DT685">
        <v>-0.79014932000000004</v>
      </c>
      <c r="DU685">
        <v>1.3610861400000001</v>
      </c>
      <c r="DV685" s="10">
        <v>-0.64824150000000003</v>
      </c>
      <c r="DW685" s="8" t="s">
        <v>3602</v>
      </c>
      <c r="DX685" t="s">
        <v>3603</v>
      </c>
      <c r="DY685" s="10" t="s">
        <v>1395</v>
      </c>
      <c r="DZ685" s="20">
        <v>35210</v>
      </c>
      <c r="EA685" s="21">
        <v>36809</v>
      </c>
      <c r="EB685" t="s">
        <v>3604</v>
      </c>
      <c r="EC685" s="22">
        <v>44949</v>
      </c>
      <c r="ED685" t="b">
        <f t="shared" si="31"/>
        <v>1</v>
      </c>
    </row>
    <row r="686" spans="1:134" x14ac:dyDescent="0.2">
      <c r="A686" s="8" t="s">
        <v>3605</v>
      </c>
      <c r="B686" s="8" t="s">
        <v>127</v>
      </c>
      <c r="C686" s="8" t="s">
        <v>245</v>
      </c>
      <c r="D686" s="2" t="s">
        <v>3606</v>
      </c>
      <c r="E686" s="4">
        <v>0.442285765424281</v>
      </c>
      <c r="F686" s="28" t="b">
        <v>0</v>
      </c>
      <c r="G686" s="29">
        <f t="shared" si="32"/>
        <v>1.8586762414658138E-3</v>
      </c>
      <c r="H686" s="5" t="b">
        <f t="shared" si="30"/>
        <v>0</v>
      </c>
      <c r="I686" s="8">
        <v>47</v>
      </c>
      <c r="J686">
        <v>0</v>
      </c>
      <c r="K686">
        <v>34</v>
      </c>
      <c r="L686">
        <v>1334</v>
      </c>
      <c r="M686">
        <v>5</v>
      </c>
      <c r="N686">
        <v>1</v>
      </c>
      <c r="O686">
        <v>21.1428827121407</v>
      </c>
      <c r="P686">
        <v>2</v>
      </c>
      <c r="Q686">
        <v>1</v>
      </c>
      <c r="R686">
        <v>5</v>
      </c>
      <c r="S686" s="10">
        <v>73.400000000000006</v>
      </c>
      <c r="T686" s="8">
        <v>-0.58617421142313397</v>
      </c>
      <c r="U686">
        <v>-1.00517281761849</v>
      </c>
      <c r="V686">
        <v>0.90669465918009495</v>
      </c>
      <c r="W686">
        <v>-0.19153880449810901</v>
      </c>
      <c r="X686">
        <v>2.70451479144465E-2</v>
      </c>
      <c r="Y686">
        <v>-1.4044518876044501</v>
      </c>
      <c r="Z686">
        <v>-1.00930346793714</v>
      </c>
      <c r="AA686">
        <v>-0.70092886045385905</v>
      </c>
      <c r="AB686">
        <v>-1.4988236991813999</v>
      </c>
      <c r="AC686">
        <v>1.42236659638262</v>
      </c>
      <c r="AD686" s="10">
        <v>-0.27996235783579498</v>
      </c>
      <c r="AE686" s="8">
        <v>1</v>
      </c>
      <c r="AF686">
        <v>0</v>
      </c>
      <c r="AG686">
        <v>0</v>
      </c>
      <c r="AH686">
        <v>0</v>
      </c>
      <c r="AI686">
        <v>0</v>
      </c>
      <c r="AJ686">
        <v>0</v>
      </c>
      <c r="AK686">
        <v>0</v>
      </c>
      <c r="AL686">
        <v>0</v>
      </c>
      <c r="AM686">
        <v>0</v>
      </c>
      <c r="AN686">
        <v>0</v>
      </c>
      <c r="AO686">
        <v>0</v>
      </c>
      <c r="AP686">
        <v>0</v>
      </c>
      <c r="AQ686">
        <v>0</v>
      </c>
      <c r="AR686">
        <v>0</v>
      </c>
      <c r="AS686">
        <v>0</v>
      </c>
      <c r="AT686">
        <v>0</v>
      </c>
      <c r="AU686">
        <v>0</v>
      </c>
      <c r="AV686">
        <v>0</v>
      </c>
      <c r="AW686">
        <v>0</v>
      </c>
      <c r="AX686">
        <v>0</v>
      </c>
      <c r="AY686">
        <v>0</v>
      </c>
      <c r="AZ686">
        <v>1</v>
      </c>
      <c r="BA686">
        <v>0</v>
      </c>
      <c r="BB686">
        <v>1</v>
      </c>
      <c r="BC686">
        <v>1</v>
      </c>
      <c r="BD686">
        <v>0</v>
      </c>
      <c r="BE686">
        <v>0</v>
      </c>
      <c r="BF686">
        <v>1</v>
      </c>
      <c r="BG686">
        <v>0</v>
      </c>
      <c r="BH686">
        <v>1</v>
      </c>
      <c r="BI686">
        <v>0</v>
      </c>
      <c r="BJ686">
        <v>0</v>
      </c>
      <c r="BK686">
        <v>0</v>
      </c>
      <c r="BL686">
        <v>0</v>
      </c>
      <c r="BM686">
        <v>0</v>
      </c>
      <c r="BN686">
        <v>0</v>
      </c>
      <c r="BO686">
        <v>0</v>
      </c>
      <c r="BP686">
        <v>1</v>
      </c>
      <c r="BQ686">
        <v>1</v>
      </c>
      <c r="BR686">
        <v>0</v>
      </c>
      <c r="BS686">
        <v>0</v>
      </c>
      <c r="BT686" s="10">
        <v>0</v>
      </c>
      <c r="BU686">
        <v>-4.2648743800000002</v>
      </c>
      <c r="BV686">
        <v>0.17994256</v>
      </c>
      <c r="BW686">
        <v>2.5512239999999999E-2</v>
      </c>
      <c r="BX686">
        <v>1.7140852600000001</v>
      </c>
      <c r="BY686">
        <v>1.2451467300000001</v>
      </c>
      <c r="BZ686">
        <v>4.38303536</v>
      </c>
      <c r="CA686">
        <v>1.0542348399999999</v>
      </c>
      <c r="CB686">
        <v>2.36271349</v>
      </c>
      <c r="CC686">
        <v>0</v>
      </c>
      <c r="CD686">
        <v>1.26633956</v>
      </c>
      <c r="CE686">
        <v>1.2966537600000001</v>
      </c>
      <c r="CF686">
        <v>-0.34830556000000001</v>
      </c>
      <c r="CG686">
        <v>0.60595251999999999</v>
      </c>
      <c r="CH686">
        <v>-0.27080598</v>
      </c>
      <c r="CI686">
        <v>0.69837139000000004</v>
      </c>
      <c r="CJ686">
        <v>2.3914729999999999E-2</v>
      </c>
      <c r="CK686">
        <v>-0.35324707</v>
      </c>
      <c r="CL686">
        <v>-4.8291489999999999E-2</v>
      </c>
      <c r="CM686">
        <v>0.58076517999999999</v>
      </c>
      <c r="CN686">
        <v>0.72541518999999999</v>
      </c>
      <c r="CO686">
        <v>-0.20022939000000001</v>
      </c>
      <c r="CP686">
        <v>-0.43475793000000001</v>
      </c>
      <c r="CQ686">
        <v>0.34422587999999998</v>
      </c>
      <c r="CR686">
        <v>-0.48495226000000002</v>
      </c>
      <c r="CS686">
        <v>0.18250256000000001</v>
      </c>
      <c r="CT686">
        <v>-0.16623276000000001</v>
      </c>
      <c r="CU686">
        <v>-9.4743999999999995E-2</v>
      </c>
      <c r="CV686">
        <v>-1.1689752</v>
      </c>
      <c r="CW686">
        <v>-0.52188942000000005</v>
      </c>
      <c r="CX686">
        <v>0.65815442999999996</v>
      </c>
      <c r="CY686">
        <v>9.3649330000000003E-2</v>
      </c>
      <c r="CZ686">
        <v>-0.16819777</v>
      </c>
      <c r="DA686">
        <v>-0.25450494000000001</v>
      </c>
      <c r="DB686">
        <v>0.25513289</v>
      </c>
      <c r="DC686">
        <v>2.5920289999999999E-2</v>
      </c>
      <c r="DD686">
        <v>-2.5292350000000002E-2</v>
      </c>
      <c r="DE686">
        <v>0.26950531</v>
      </c>
      <c r="DF686">
        <v>-0.26887736000000001</v>
      </c>
      <c r="DG686">
        <v>0.1029841</v>
      </c>
      <c r="DH686">
        <v>-0.10235616</v>
      </c>
      <c r="DI686">
        <v>-0.19042195000000001</v>
      </c>
      <c r="DJ686">
        <v>7.7531719999999998E-2</v>
      </c>
      <c r="DK686">
        <v>-0.19522661999999999</v>
      </c>
      <c r="DL686">
        <v>-0.13095082</v>
      </c>
      <c r="DM686">
        <v>-6.0513240000000003E-2</v>
      </c>
      <c r="DN686">
        <v>0.50020885000000004</v>
      </c>
      <c r="DO686">
        <v>0.35778246000000002</v>
      </c>
      <c r="DP686">
        <v>-0.64273818000000005</v>
      </c>
      <c r="DQ686">
        <v>0.94671483000000001</v>
      </c>
      <c r="DR686">
        <v>-0.66113116000000005</v>
      </c>
      <c r="DS686">
        <v>7.7932630000000003E-2</v>
      </c>
      <c r="DT686">
        <v>-0.79014932000000004</v>
      </c>
      <c r="DU686">
        <v>1.3610861400000001</v>
      </c>
      <c r="DV686" s="10">
        <v>-0.64824150000000003</v>
      </c>
      <c r="DW686" s="8" t="s">
        <v>3607</v>
      </c>
      <c r="DX686" t="s">
        <v>3608</v>
      </c>
      <c r="DY686" s="10" t="s">
        <v>697</v>
      </c>
      <c r="DZ686" s="20">
        <v>38002</v>
      </c>
      <c r="EA686" s="21">
        <v>38238</v>
      </c>
      <c r="EB686" t="s">
        <v>3609</v>
      </c>
      <c r="EC686" s="22">
        <v>44679</v>
      </c>
      <c r="ED686" t="b">
        <f t="shared" si="31"/>
        <v>1</v>
      </c>
    </row>
    <row r="687" spans="1:134" x14ac:dyDescent="0.2">
      <c r="A687" s="8" t="s">
        <v>3610</v>
      </c>
      <c r="B687" s="8" t="s">
        <v>127</v>
      </c>
      <c r="C687" s="8" t="s">
        <v>275</v>
      </c>
      <c r="D687" s="2" t="s">
        <v>3611</v>
      </c>
      <c r="E687" s="4">
        <v>0.38150697790656402</v>
      </c>
      <c r="F687" s="28" t="b">
        <v>0</v>
      </c>
      <c r="G687" s="29">
        <f t="shared" si="32"/>
        <v>6.5874203055399077E-3</v>
      </c>
      <c r="H687" s="5" t="b">
        <f t="shared" si="30"/>
        <v>0</v>
      </c>
      <c r="I687" s="8">
        <v>64</v>
      </c>
      <c r="J687">
        <v>0</v>
      </c>
      <c r="K687">
        <v>31</v>
      </c>
      <c r="L687">
        <v>907</v>
      </c>
      <c r="M687">
        <v>7</v>
      </c>
      <c r="N687">
        <v>1</v>
      </c>
      <c r="O687">
        <v>75.228488953282394</v>
      </c>
      <c r="P687">
        <v>1</v>
      </c>
      <c r="Q687">
        <v>2</v>
      </c>
      <c r="R687">
        <v>1</v>
      </c>
      <c r="S687" s="10">
        <v>75.5</v>
      </c>
      <c r="T687" s="8">
        <v>1.0107747620052701</v>
      </c>
      <c r="U687">
        <v>-1.00517281761849</v>
      </c>
      <c r="V687">
        <v>0.51908026979067101</v>
      </c>
      <c r="W687">
        <v>-0.68931470614865298</v>
      </c>
      <c r="X687">
        <v>0.66340156943083595</v>
      </c>
      <c r="Y687">
        <v>-1.4044518876044501</v>
      </c>
      <c r="Z687">
        <v>0.851819856570176</v>
      </c>
      <c r="AA687">
        <v>-1.4107302381286499</v>
      </c>
      <c r="AB687">
        <v>-0.772121299578298</v>
      </c>
      <c r="AC687">
        <v>-1.38724643350897</v>
      </c>
      <c r="AD687" s="10">
        <v>0.173155909181676</v>
      </c>
      <c r="AE687" s="8">
        <v>0</v>
      </c>
      <c r="AF687">
        <v>0</v>
      </c>
      <c r="AG687">
        <v>0</v>
      </c>
      <c r="AH687">
        <v>0</v>
      </c>
      <c r="AI687">
        <v>0</v>
      </c>
      <c r="AJ687">
        <v>0</v>
      </c>
      <c r="AK687">
        <v>0</v>
      </c>
      <c r="AL687">
        <v>0</v>
      </c>
      <c r="AM687">
        <v>0</v>
      </c>
      <c r="AN687">
        <v>0</v>
      </c>
      <c r="AO687">
        <v>0</v>
      </c>
      <c r="AP687">
        <v>0</v>
      </c>
      <c r="AQ687">
        <v>0</v>
      </c>
      <c r="AR687">
        <v>0</v>
      </c>
      <c r="AS687">
        <v>0</v>
      </c>
      <c r="AT687">
        <v>0</v>
      </c>
      <c r="AU687">
        <v>0</v>
      </c>
      <c r="AV687">
        <v>0</v>
      </c>
      <c r="AW687">
        <v>0</v>
      </c>
      <c r="AX687">
        <v>1</v>
      </c>
      <c r="AY687">
        <v>1</v>
      </c>
      <c r="AZ687">
        <v>0</v>
      </c>
      <c r="BA687">
        <v>1</v>
      </c>
      <c r="BB687">
        <v>0</v>
      </c>
      <c r="BC687">
        <v>0</v>
      </c>
      <c r="BD687">
        <v>1</v>
      </c>
      <c r="BE687">
        <v>0</v>
      </c>
      <c r="BF687">
        <v>1</v>
      </c>
      <c r="BG687">
        <v>1</v>
      </c>
      <c r="BH687">
        <v>0</v>
      </c>
      <c r="BI687">
        <v>0</v>
      </c>
      <c r="BJ687">
        <v>0</v>
      </c>
      <c r="BK687">
        <v>0</v>
      </c>
      <c r="BL687">
        <v>0</v>
      </c>
      <c r="BM687">
        <v>0</v>
      </c>
      <c r="BN687">
        <v>0</v>
      </c>
      <c r="BO687">
        <v>0</v>
      </c>
      <c r="BP687">
        <v>1</v>
      </c>
      <c r="BQ687">
        <v>1</v>
      </c>
      <c r="BR687">
        <v>0</v>
      </c>
      <c r="BS687">
        <v>0</v>
      </c>
      <c r="BT687" s="10">
        <v>0</v>
      </c>
      <c r="BU687">
        <v>-4.2648743800000002</v>
      </c>
      <c r="BV687">
        <v>0.17994256</v>
      </c>
      <c r="BW687">
        <v>2.5512239999999999E-2</v>
      </c>
      <c r="BX687">
        <v>1.7140852600000001</v>
      </c>
      <c r="BY687">
        <v>1.2451467300000001</v>
      </c>
      <c r="BZ687">
        <v>4.38303536</v>
      </c>
      <c r="CA687">
        <v>1.0542348399999999</v>
      </c>
      <c r="CB687">
        <v>2.36271349</v>
      </c>
      <c r="CC687">
        <v>0</v>
      </c>
      <c r="CD687">
        <v>1.26633956</v>
      </c>
      <c r="CE687">
        <v>1.2966537600000001</v>
      </c>
      <c r="CF687">
        <v>-0.34830556000000001</v>
      </c>
      <c r="CG687">
        <v>0.60595251999999999</v>
      </c>
      <c r="CH687">
        <v>-0.27080598</v>
      </c>
      <c r="CI687">
        <v>0.69837139000000004</v>
      </c>
      <c r="CJ687">
        <v>2.3914729999999999E-2</v>
      </c>
      <c r="CK687">
        <v>-0.35324707</v>
      </c>
      <c r="CL687">
        <v>-4.8291489999999999E-2</v>
      </c>
      <c r="CM687">
        <v>0.58076517999999999</v>
      </c>
      <c r="CN687">
        <v>0.72541518999999999</v>
      </c>
      <c r="CO687">
        <v>-0.20022939000000001</v>
      </c>
      <c r="CP687">
        <v>-0.43475793000000001</v>
      </c>
      <c r="CQ687">
        <v>0.34422587999999998</v>
      </c>
      <c r="CR687">
        <v>-0.48495226000000002</v>
      </c>
      <c r="CS687">
        <v>0.18250256000000001</v>
      </c>
      <c r="CT687">
        <v>-0.16623276000000001</v>
      </c>
      <c r="CU687">
        <v>-9.4743999999999995E-2</v>
      </c>
      <c r="CV687">
        <v>-1.1689752</v>
      </c>
      <c r="CW687">
        <v>-0.52188942000000005</v>
      </c>
      <c r="CX687">
        <v>0.65815442999999996</v>
      </c>
      <c r="CY687">
        <v>9.3649330000000003E-2</v>
      </c>
      <c r="CZ687">
        <v>-0.16819777</v>
      </c>
      <c r="DA687">
        <v>-0.25450494000000001</v>
      </c>
      <c r="DB687">
        <v>0.25513289</v>
      </c>
      <c r="DC687">
        <v>2.5920289999999999E-2</v>
      </c>
      <c r="DD687">
        <v>-2.5292350000000002E-2</v>
      </c>
      <c r="DE687">
        <v>0.26950531</v>
      </c>
      <c r="DF687">
        <v>-0.26887736000000001</v>
      </c>
      <c r="DG687">
        <v>0.1029841</v>
      </c>
      <c r="DH687">
        <v>-0.10235616</v>
      </c>
      <c r="DI687">
        <v>-0.19042195000000001</v>
      </c>
      <c r="DJ687">
        <v>7.7531719999999998E-2</v>
      </c>
      <c r="DK687">
        <v>-0.19522661999999999</v>
      </c>
      <c r="DL687">
        <v>-0.13095082</v>
      </c>
      <c r="DM687">
        <v>-6.0513240000000003E-2</v>
      </c>
      <c r="DN687">
        <v>0.50020885000000004</v>
      </c>
      <c r="DO687">
        <v>0.35778246000000002</v>
      </c>
      <c r="DP687">
        <v>-0.64273818000000005</v>
      </c>
      <c r="DQ687">
        <v>0.94671483000000001</v>
      </c>
      <c r="DR687">
        <v>-0.66113116000000005</v>
      </c>
      <c r="DS687">
        <v>7.7932630000000003E-2</v>
      </c>
      <c r="DT687">
        <v>-0.79014932000000004</v>
      </c>
      <c r="DU687">
        <v>1.3610861400000001</v>
      </c>
      <c r="DV687" s="10">
        <v>-0.64824150000000003</v>
      </c>
      <c r="DW687" s="8" t="s">
        <v>3612</v>
      </c>
      <c r="DX687" t="s">
        <v>3613</v>
      </c>
      <c r="DY687" s="10" t="s">
        <v>360</v>
      </c>
      <c r="DZ687" s="20">
        <v>35802</v>
      </c>
      <c r="EA687" s="21">
        <v>36982</v>
      </c>
      <c r="EB687" t="s">
        <v>3614</v>
      </c>
      <c r="EC687" s="22">
        <v>43865</v>
      </c>
      <c r="ED687" t="b">
        <f t="shared" si="31"/>
        <v>1</v>
      </c>
    </row>
    <row r="688" spans="1:134" x14ac:dyDescent="0.2">
      <c r="A688" s="8" t="s">
        <v>3615</v>
      </c>
      <c r="B688" s="8" t="s">
        <v>127</v>
      </c>
      <c r="C688" s="8" t="s">
        <v>245</v>
      </c>
      <c r="D688" s="2" t="s">
        <v>3616</v>
      </c>
      <c r="E688" s="4">
        <v>0.61133918111979801</v>
      </c>
      <c r="F688" s="28" t="b">
        <v>1</v>
      </c>
      <c r="G688" s="29">
        <f t="shared" si="32"/>
        <v>6.7548009309625749E-4</v>
      </c>
      <c r="H688" s="5" t="b">
        <f t="shared" si="30"/>
        <v>0</v>
      </c>
      <c r="I688" s="8">
        <v>67</v>
      </c>
      <c r="J688">
        <v>0</v>
      </c>
      <c r="K688">
        <v>37</v>
      </c>
      <c r="L688">
        <v>1530</v>
      </c>
      <c r="M688">
        <v>2</v>
      </c>
      <c r="N688">
        <v>2</v>
      </c>
      <c r="O688">
        <v>71.502923893232193</v>
      </c>
      <c r="P688">
        <v>2</v>
      </c>
      <c r="Q688">
        <v>3</v>
      </c>
      <c r="R688">
        <v>1</v>
      </c>
      <c r="S688" s="10">
        <v>79.7</v>
      </c>
      <c r="T688" s="8">
        <v>1.2925892867279301</v>
      </c>
      <c r="U688">
        <v>-1.00517281761849</v>
      </c>
      <c r="V688">
        <v>1.2943090485695199</v>
      </c>
      <c r="W688">
        <v>3.6948494620173203E-2</v>
      </c>
      <c r="X688">
        <v>-0.92748948436013701</v>
      </c>
      <c r="Y688">
        <v>-0.70788554533318204</v>
      </c>
      <c r="Z688">
        <v>0.7236205719155</v>
      </c>
      <c r="AA688">
        <v>-0.70092886045385905</v>
      </c>
      <c r="AB688">
        <v>-4.5418899975194001E-2</v>
      </c>
      <c r="AC688">
        <v>-1.38724643350897</v>
      </c>
      <c r="AD688" s="10">
        <v>1.07939244321662</v>
      </c>
      <c r="AE688" s="8">
        <v>0</v>
      </c>
      <c r="AF688">
        <v>0</v>
      </c>
      <c r="AG688">
        <v>0</v>
      </c>
      <c r="AH688">
        <v>0</v>
      </c>
      <c r="AI688">
        <v>0</v>
      </c>
      <c r="AJ688">
        <v>0</v>
      </c>
      <c r="AK688">
        <v>0</v>
      </c>
      <c r="AL688">
        <v>0</v>
      </c>
      <c r="AM688">
        <v>1</v>
      </c>
      <c r="AN688">
        <v>0</v>
      </c>
      <c r="AO688">
        <v>0</v>
      </c>
      <c r="AP688">
        <v>0</v>
      </c>
      <c r="AQ688">
        <v>0</v>
      </c>
      <c r="AR688">
        <v>0</v>
      </c>
      <c r="AS688">
        <v>0</v>
      </c>
      <c r="AT688">
        <v>0</v>
      </c>
      <c r="AU688">
        <v>0</v>
      </c>
      <c r="AV688">
        <v>0</v>
      </c>
      <c r="AW688">
        <v>0</v>
      </c>
      <c r="AX688">
        <v>0</v>
      </c>
      <c r="AY688">
        <v>0</v>
      </c>
      <c r="AZ688">
        <v>1</v>
      </c>
      <c r="BA688">
        <v>1</v>
      </c>
      <c r="BB688">
        <v>0</v>
      </c>
      <c r="BC688">
        <v>1</v>
      </c>
      <c r="BD688">
        <v>0</v>
      </c>
      <c r="BE688">
        <v>1</v>
      </c>
      <c r="BF688">
        <v>0</v>
      </c>
      <c r="BG688">
        <v>0</v>
      </c>
      <c r="BH688">
        <v>0</v>
      </c>
      <c r="BI688">
        <v>0</v>
      </c>
      <c r="BJ688">
        <v>0</v>
      </c>
      <c r="BK688">
        <v>1</v>
      </c>
      <c r="BL688">
        <v>0</v>
      </c>
      <c r="BM688">
        <v>0</v>
      </c>
      <c r="BN688">
        <v>1</v>
      </c>
      <c r="BO688">
        <v>0</v>
      </c>
      <c r="BP688">
        <v>0</v>
      </c>
      <c r="BQ688">
        <v>1</v>
      </c>
      <c r="BR688">
        <v>0</v>
      </c>
      <c r="BS688">
        <v>0</v>
      </c>
      <c r="BT688" s="10">
        <v>0</v>
      </c>
      <c r="BU688">
        <v>-4.2648743800000002</v>
      </c>
      <c r="BV688">
        <v>0.17994256</v>
      </c>
      <c r="BW688">
        <v>2.5512239999999999E-2</v>
      </c>
      <c r="BX688">
        <v>1.7140852600000001</v>
      </c>
      <c r="BY688">
        <v>1.2451467300000001</v>
      </c>
      <c r="BZ688">
        <v>4.38303536</v>
      </c>
      <c r="CA688">
        <v>1.0542348399999999</v>
      </c>
      <c r="CB688">
        <v>2.36271349</v>
      </c>
      <c r="CC688">
        <v>0</v>
      </c>
      <c r="CD688">
        <v>1.26633956</v>
      </c>
      <c r="CE688">
        <v>1.2966537600000001</v>
      </c>
      <c r="CF688">
        <v>-0.34830556000000001</v>
      </c>
      <c r="CG688">
        <v>0.60595251999999999</v>
      </c>
      <c r="CH688">
        <v>-0.27080598</v>
      </c>
      <c r="CI688">
        <v>0.69837139000000004</v>
      </c>
      <c r="CJ688">
        <v>2.3914729999999999E-2</v>
      </c>
      <c r="CK688">
        <v>-0.35324707</v>
      </c>
      <c r="CL688">
        <v>-4.8291489999999999E-2</v>
      </c>
      <c r="CM688">
        <v>0.58076517999999999</v>
      </c>
      <c r="CN688">
        <v>0.72541518999999999</v>
      </c>
      <c r="CO688">
        <v>-0.20022939000000001</v>
      </c>
      <c r="CP688">
        <v>-0.43475793000000001</v>
      </c>
      <c r="CQ688">
        <v>0.34422587999999998</v>
      </c>
      <c r="CR688">
        <v>-0.48495226000000002</v>
      </c>
      <c r="CS688">
        <v>0.18250256000000001</v>
      </c>
      <c r="CT688">
        <v>-0.16623276000000001</v>
      </c>
      <c r="CU688">
        <v>-9.4743999999999995E-2</v>
      </c>
      <c r="CV688">
        <v>-1.1689752</v>
      </c>
      <c r="CW688">
        <v>-0.52188942000000005</v>
      </c>
      <c r="CX688">
        <v>0.65815442999999996</v>
      </c>
      <c r="CY688">
        <v>9.3649330000000003E-2</v>
      </c>
      <c r="CZ688">
        <v>-0.16819777</v>
      </c>
      <c r="DA688">
        <v>-0.25450494000000001</v>
      </c>
      <c r="DB688">
        <v>0.25513289</v>
      </c>
      <c r="DC688">
        <v>2.5920289999999999E-2</v>
      </c>
      <c r="DD688">
        <v>-2.5292350000000002E-2</v>
      </c>
      <c r="DE688">
        <v>0.26950531</v>
      </c>
      <c r="DF688">
        <v>-0.26887736000000001</v>
      </c>
      <c r="DG688">
        <v>0.1029841</v>
      </c>
      <c r="DH688">
        <v>-0.10235616</v>
      </c>
      <c r="DI688">
        <v>-0.19042195000000001</v>
      </c>
      <c r="DJ688">
        <v>7.7531719999999998E-2</v>
      </c>
      <c r="DK688">
        <v>-0.19522661999999999</v>
      </c>
      <c r="DL688">
        <v>-0.13095082</v>
      </c>
      <c r="DM688">
        <v>-6.0513240000000003E-2</v>
      </c>
      <c r="DN688">
        <v>0.50020885000000004</v>
      </c>
      <c r="DO688">
        <v>0.35778246000000002</v>
      </c>
      <c r="DP688">
        <v>-0.64273818000000005</v>
      </c>
      <c r="DQ688">
        <v>0.94671483000000001</v>
      </c>
      <c r="DR688">
        <v>-0.66113116000000005</v>
      </c>
      <c r="DS688">
        <v>7.7932630000000003E-2</v>
      </c>
      <c r="DT688">
        <v>-0.79014932000000004</v>
      </c>
      <c r="DU688">
        <v>1.3610861400000001</v>
      </c>
      <c r="DV688" s="10">
        <v>-0.64824150000000003</v>
      </c>
      <c r="DW688" s="8" t="s">
        <v>3617</v>
      </c>
      <c r="DX688" t="s">
        <v>3618</v>
      </c>
      <c r="DY688" s="10" t="s">
        <v>2899</v>
      </c>
      <c r="DZ688" s="20">
        <v>37364</v>
      </c>
      <c r="EA688" s="21">
        <v>38912</v>
      </c>
      <c r="EB688" t="s">
        <v>3619</v>
      </c>
      <c r="EC688" s="22">
        <v>44362</v>
      </c>
      <c r="ED688" t="b">
        <f t="shared" si="31"/>
        <v>0</v>
      </c>
    </row>
    <row r="689" spans="1:134" x14ac:dyDescent="0.2">
      <c r="A689" s="8" t="s">
        <v>3620</v>
      </c>
      <c r="B689" s="8" t="s">
        <v>127</v>
      </c>
      <c r="C689" s="8" t="s">
        <v>195</v>
      </c>
      <c r="D689" s="2">
        <f>1-690-796-9089</f>
        <v>-10574</v>
      </c>
      <c r="E689" s="4">
        <v>0.60762285743581701</v>
      </c>
      <c r="F689" s="28" t="b">
        <v>1</v>
      </c>
      <c r="G689" s="29">
        <f t="shared" si="32"/>
        <v>0.29813230816420189</v>
      </c>
      <c r="H689" s="5" t="b">
        <f t="shared" si="30"/>
        <v>0</v>
      </c>
      <c r="I689" s="8">
        <v>40</v>
      </c>
      <c r="J689">
        <v>1</v>
      </c>
      <c r="K689">
        <v>39</v>
      </c>
      <c r="L689">
        <v>1307</v>
      </c>
      <c r="M689">
        <v>4</v>
      </c>
      <c r="N689">
        <v>2</v>
      </c>
      <c r="O689">
        <v>86.311428717908896</v>
      </c>
      <c r="P689">
        <v>1</v>
      </c>
      <c r="Q689">
        <v>2</v>
      </c>
      <c r="R689">
        <v>3</v>
      </c>
      <c r="S689" s="10">
        <v>66.2</v>
      </c>
      <c r="T689" s="8">
        <v>-1.2437414357759999</v>
      </c>
      <c r="U689">
        <v>7.5957643648752104E-3</v>
      </c>
      <c r="V689">
        <v>1.5527186414958001</v>
      </c>
      <c r="W689">
        <v>-0.22301409570317901</v>
      </c>
      <c r="X689">
        <v>-0.29113306284374801</v>
      </c>
      <c r="Y689">
        <v>-0.70788554533318204</v>
      </c>
      <c r="Z689">
        <v>1.2331915214839699</v>
      </c>
      <c r="AA689">
        <v>-1.4107302381286499</v>
      </c>
      <c r="AB689">
        <v>-0.772121299578298</v>
      </c>
      <c r="AC689">
        <v>1.7560081436822399E-2</v>
      </c>
      <c r="AD689" s="10">
        <v>-1.8335107018957</v>
      </c>
      <c r="AE689" s="8">
        <v>0</v>
      </c>
      <c r="AF689">
        <v>0</v>
      </c>
      <c r="AG689">
        <v>0</v>
      </c>
      <c r="AH689">
        <v>0</v>
      </c>
      <c r="AI689">
        <v>0</v>
      </c>
      <c r="AJ689">
        <v>1</v>
      </c>
      <c r="AK689">
        <v>0</v>
      </c>
      <c r="AL689">
        <v>0</v>
      </c>
      <c r="AM689">
        <v>0</v>
      </c>
      <c r="AN689">
        <v>0</v>
      </c>
      <c r="AO689">
        <v>0</v>
      </c>
      <c r="AP689">
        <v>0</v>
      </c>
      <c r="AQ689">
        <v>0</v>
      </c>
      <c r="AR689">
        <v>0</v>
      </c>
      <c r="AS689">
        <v>0</v>
      </c>
      <c r="AT689">
        <v>0</v>
      </c>
      <c r="AU689">
        <v>0</v>
      </c>
      <c r="AV689">
        <v>0</v>
      </c>
      <c r="AW689">
        <v>0</v>
      </c>
      <c r="AX689">
        <v>0</v>
      </c>
      <c r="AY689">
        <v>0</v>
      </c>
      <c r="AZ689">
        <v>1</v>
      </c>
      <c r="BA689">
        <v>0</v>
      </c>
      <c r="BB689">
        <v>1</v>
      </c>
      <c r="BC689">
        <v>0</v>
      </c>
      <c r="BD689">
        <v>1</v>
      </c>
      <c r="BE689">
        <v>1</v>
      </c>
      <c r="BF689">
        <v>0</v>
      </c>
      <c r="BG689">
        <v>0</v>
      </c>
      <c r="BH689">
        <v>0</v>
      </c>
      <c r="BI689">
        <v>0</v>
      </c>
      <c r="BJ689">
        <v>0</v>
      </c>
      <c r="BK689">
        <v>1</v>
      </c>
      <c r="BL689">
        <v>0</v>
      </c>
      <c r="BM689">
        <v>0</v>
      </c>
      <c r="BN689">
        <v>1</v>
      </c>
      <c r="BO689">
        <v>0</v>
      </c>
      <c r="BP689">
        <v>0</v>
      </c>
      <c r="BQ689">
        <v>0</v>
      </c>
      <c r="BR689">
        <v>0</v>
      </c>
      <c r="BS689">
        <v>1</v>
      </c>
      <c r="BT689" s="10">
        <v>0</v>
      </c>
      <c r="BU689">
        <v>-4.2648743800000002</v>
      </c>
      <c r="BV689">
        <v>0.17994256</v>
      </c>
      <c r="BW689">
        <v>2.5512239999999999E-2</v>
      </c>
      <c r="BX689">
        <v>1.7140852600000001</v>
      </c>
      <c r="BY689">
        <v>1.2451467300000001</v>
      </c>
      <c r="BZ689">
        <v>4.38303536</v>
      </c>
      <c r="CA689">
        <v>1.0542348399999999</v>
      </c>
      <c r="CB689">
        <v>2.36271349</v>
      </c>
      <c r="CC689">
        <v>0</v>
      </c>
      <c r="CD689">
        <v>1.26633956</v>
      </c>
      <c r="CE689">
        <v>1.2966537600000001</v>
      </c>
      <c r="CF689">
        <v>-0.34830556000000001</v>
      </c>
      <c r="CG689">
        <v>0.60595251999999999</v>
      </c>
      <c r="CH689">
        <v>-0.27080598</v>
      </c>
      <c r="CI689">
        <v>0.69837139000000004</v>
      </c>
      <c r="CJ689">
        <v>2.3914729999999999E-2</v>
      </c>
      <c r="CK689">
        <v>-0.35324707</v>
      </c>
      <c r="CL689">
        <v>-4.8291489999999999E-2</v>
      </c>
      <c r="CM689">
        <v>0.58076517999999999</v>
      </c>
      <c r="CN689">
        <v>0.72541518999999999</v>
      </c>
      <c r="CO689">
        <v>-0.20022939000000001</v>
      </c>
      <c r="CP689">
        <v>-0.43475793000000001</v>
      </c>
      <c r="CQ689">
        <v>0.34422587999999998</v>
      </c>
      <c r="CR689">
        <v>-0.48495226000000002</v>
      </c>
      <c r="CS689">
        <v>0.18250256000000001</v>
      </c>
      <c r="CT689">
        <v>-0.16623276000000001</v>
      </c>
      <c r="CU689">
        <v>-9.4743999999999995E-2</v>
      </c>
      <c r="CV689">
        <v>-1.1689752</v>
      </c>
      <c r="CW689">
        <v>-0.52188942000000005</v>
      </c>
      <c r="CX689">
        <v>0.65815442999999996</v>
      </c>
      <c r="CY689">
        <v>9.3649330000000003E-2</v>
      </c>
      <c r="CZ689">
        <v>-0.16819777</v>
      </c>
      <c r="DA689">
        <v>-0.25450494000000001</v>
      </c>
      <c r="DB689">
        <v>0.25513289</v>
      </c>
      <c r="DC689">
        <v>2.5920289999999999E-2</v>
      </c>
      <c r="DD689">
        <v>-2.5292350000000002E-2</v>
      </c>
      <c r="DE689">
        <v>0.26950531</v>
      </c>
      <c r="DF689">
        <v>-0.26887736000000001</v>
      </c>
      <c r="DG689">
        <v>0.1029841</v>
      </c>
      <c r="DH689">
        <v>-0.10235616</v>
      </c>
      <c r="DI689">
        <v>-0.19042195000000001</v>
      </c>
      <c r="DJ689">
        <v>7.7531719999999998E-2</v>
      </c>
      <c r="DK689">
        <v>-0.19522661999999999</v>
      </c>
      <c r="DL689">
        <v>-0.13095082</v>
      </c>
      <c r="DM689">
        <v>-6.0513240000000003E-2</v>
      </c>
      <c r="DN689">
        <v>0.50020885000000004</v>
      </c>
      <c r="DO689">
        <v>0.35778246000000002</v>
      </c>
      <c r="DP689">
        <v>-0.64273818000000005</v>
      </c>
      <c r="DQ689">
        <v>0.94671483000000001</v>
      </c>
      <c r="DR689">
        <v>-0.66113116000000005</v>
      </c>
      <c r="DS689">
        <v>7.7932630000000003E-2</v>
      </c>
      <c r="DT689">
        <v>-0.79014932000000004</v>
      </c>
      <c r="DU689">
        <v>1.3610861400000001</v>
      </c>
      <c r="DV689" s="10">
        <v>-0.64824150000000003</v>
      </c>
      <c r="DW689" s="8" t="s">
        <v>3621</v>
      </c>
      <c r="DX689" t="s">
        <v>3622</v>
      </c>
      <c r="DY689" s="10" t="s">
        <v>3341</v>
      </c>
      <c r="DZ689" s="20">
        <v>34573</v>
      </c>
      <c r="EA689" s="21">
        <v>37668</v>
      </c>
      <c r="EB689" t="s">
        <v>1259</v>
      </c>
      <c r="EC689" s="22">
        <v>44850</v>
      </c>
      <c r="ED689" t="b">
        <f t="shared" si="31"/>
        <v>0</v>
      </c>
    </row>
    <row r="690" spans="1:134" x14ac:dyDescent="0.2">
      <c r="A690" s="8" t="s">
        <v>3623</v>
      </c>
      <c r="B690" s="8" t="s">
        <v>119</v>
      </c>
      <c r="C690" s="8" t="s">
        <v>363</v>
      </c>
      <c r="D690" s="2" t="s">
        <v>3624</v>
      </c>
      <c r="E690" s="4">
        <v>0.37319485554572401</v>
      </c>
      <c r="F690" s="28" t="b">
        <v>0</v>
      </c>
      <c r="G690" s="29">
        <f t="shared" si="32"/>
        <v>1.2978110801168198E-5</v>
      </c>
      <c r="H690" s="5" t="b">
        <f t="shared" si="30"/>
        <v>0</v>
      </c>
      <c r="I690" s="8">
        <v>56</v>
      </c>
      <c r="J690">
        <v>0</v>
      </c>
      <c r="K690">
        <v>30</v>
      </c>
      <c r="L690">
        <v>506</v>
      </c>
      <c r="M690">
        <v>4</v>
      </c>
      <c r="N690">
        <v>1</v>
      </c>
      <c r="O690">
        <v>25.314094439529001</v>
      </c>
      <c r="P690">
        <v>5</v>
      </c>
      <c r="Q690">
        <v>3</v>
      </c>
      <c r="R690">
        <v>1</v>
      </c>
      <c r="S690" s="10">
        <v>70.599999999999994</v>
      </c>
      <c r="T690" s="8">
        <v>0.25926936274484702</v>
      </c>
      <c r="U690">
        <v>-1.00517281761849</v>
      </c>
      <c r="V690">
        <v>0.38987547332752898</v>
      </c>
      <c r="W690">
        <v>-1.15678106812024</v>
      </c>
      <c r="X690">
        <v>-0.29113306284374801</v>
      </c>
      <c r="Y690">
        <v>-1.4044518876044501</v>
      </c>
      <c r="Z690">
        <v>-0.86576917153509503</v>
      </c>
      <c r="AA690">
        <v>1.4284752725705201</v>
      </c>
      <c r="AB690">
        <v>-4.5418899975194001E-2</v>
      </c>
      <c r="AC690">
        <v>-1.38724643350897</v>
      </c>
      <c r="AD690" s="10">
        <v>-0.88412004719242798</v>
      </c>
      <c r="AE690" s="8">
        <v>0</v>
      </c>
      <c r="AF690">
        <v>0</v>
      </c>
      <c r="AG690">
        <v>0</v>
      </c>
      <c r="AH690">
        <v>0</v>
      </c>
      <c r="AI690">
        <v>0</v>
      </c>
      <c r="AJ690">
        <v>0</v>
      </c>
      <c r="AK690">
        <v>0</v>
      </c>
      <c r="AL690">
        <v>1</v>
      </c>
      <c r="AM690">
        <v>0</v>
      </c>
      <c r="AN690">
        <v>0</v>
      </c>
      <c r="AO690">
        <v>0</v>
      </c>
      <c r="AP690">
        <v>0</v>
      </c>
      <c r="AQ690">
        <v>0</v>
      </c>
      <c r="AR690">
        <v>0</v>
      </c>
      <c r="AS690">
        <v>0</v>
      </c>
      <c r="AT690">
        <v>0</v>
      </c>
      <c r="AU690">
        <v>0</v>
      </c>
      <c r="AV690">
        <v>0</v>
      </c>
      <c r="AW690">
        <v>0</v>
      </c>
      <c r="AX690">
        <v>0</v>
      </c>
      <c r="AY690">
        <v>0</v>
      </c>
      <c r="AZ690">
        <v>1</v>
      </c>
      <c r="BA690">
        <v>0</v>
      </c>
      <c r="BB690">
        <v>1</v>
      </c>
      <c r="BC690">
        <v>1</v>
      </c>
      <c r="BD690">
        <v>0</v>
      </c>
      <c r="BE690">
        <v>1</v>
      </c>
      <c r="BF690">
        <v>0</v>
      </c>
      <c r="BG690">
        <v>0</v>
      </c>
      <c r="BH690">
        <v>1</v>
      </c>
      <c r="BI690">
        <v>0</v>
      </c>
      <c r="BJ690">
        <v>0</v>
      </c>
      <c r="BK690">
        <v>0</v>
      </c>
      <c r="BL690">
        <v>0</v>
      </c>
      <c r="BM690">
        <v>0</v>
      </c>
      <c r="BN690">
        <v>1</v>
      </c>
      <c r="BO690">
        <v>0</v>
      </c>
      <c r="BP690">
        <v>0</v>
      </c>
      <c r="BQ690">
        <v>0</v>
      </c>
      <c r="BR690">
        <v>0</v>
      </c>
      <c r="BS690">
        <v>0</v>
      </c>
      <c r="BT690" s="10">
        <v>1</v>
      </c>
      <c r="BU690">
        <v>-4.2648743800000002</v>
      </c>
      <c r="BV690">
        <v>0.17994256</v>
      </c>
      <c r="BW690">
        <v>2.5512239999999999E-2</v>
      </c>
      <c r="BX690">
        <v>1.7140852600000001</v>
      </c>
      <c r="BY690">
        <v>1.2451467300000001</v>
      </c>
      <c r="BZ690">
        <v>4.38303536</v>
      </c>
      <c r="CA690">
        <v>1.0542348399999999</v>
      </c>
      <c r="CB690">
        <v>2.36271349</v>
      </c>
      <c r="CC690">
        <v>0</v>
      </c>
      <c r="CD690">
        <v>1.26633956</v>
      </c>
      <c r="CE690">
        <v>1.2966537600000001</v>
      </c>
      <c r="CF690">
        <v>-0.34830556000000001</v>
      </c>
      <c r="CG690">
        <v>0.60595251999999999</v>
      </c>
      <c r="CH690">
        <v>-0.27080598</v>
      </c>
      <c r="CI690">
        <v>0.69837139000000004</v>
      </c>
      <c r="CJ690">
        <v>2.3914729999999999E-2</v>
      </c>
      <c r="CK690">
        <v>-0.35324707</v>
      </c>
      <c r="CL690">
        <v>-4.8291489999999999E-2</v>
      </c>
      <c r="CM690">
        <v>0.58076517999999999</v>
      </c>
      <c r="CN690">
        <v>0.72541518999999999</v>
      </c>
      <c r="CO690">
        <v>-0.20022939000000001</v>
      </c>
      <c r="CP690">
        <v>-0.43475793000000001</v>
      </c>
      <c r="CQ690">
        <v>0.34422587999999998</v>
      </c>
      <c r="CR690">
        <v>-0.48495226000000002</v>
      </c>
      <c r="CS690">
        <v>0.18250256000000001</v>
      </c>
      <c r="CT690">
        <v>-0.16623276000000001</v>
      </c>
      <c r="CU690">
        <v>-9.4743999999999995E-2</v>
      </c>
      <c r="CV690">
        <v>-1.1689752</v>
      </c>
      <c r="CW690">
        <v>-0.52188942000000005</v>
      </c>
      <c r="CX690">
        <v>0.65815442999999996</v>
      </c>
      <c r="CY690">
        <v>9.3649330000000003E-2</v>
      </c>
      <c r="CZ690">
        <v>-0.16819777</v>
      </c>
      <c r="DA690">
        <v>-0.25450494000000001</v>
      </c>
      <c r="DB690">
        <v>0.25513289</v>
      </c>
      <c r="DC690">
        <v>2.5920289999999999E-2</v>
      </c>
      <c r="DD690">
        <v>-2.5292350000000002E-2</v>
      </c>
      <c r="DE690">
        <v>0.26950531</v>
      </c>
      <c r="DF690">
        <v>-0.26887736000000001</v>
      </c>
      <c r="DG690">
        <v>0.1029841</v>
      </c>
      <c r="DH690">
        <v>-0.10235616</v>
      </c>
      <c r="DI690">
        <v>-0.19042195000000001</v>
      </c>
      <c r="DJ690">
        <v>7.7531719999999998E-2</v>
      </c>
      <c r="DK690">
        <v>-0.19522661999999999</v>
      </c>
      <c r="DL690">
        <v>-0.13095082</v>
      </c>
      <c r="DM690">
        <v>-6.0513240000000003E-2</v>
      </c>
      <c r="DN690">
        <v>0.50020885000000004</v>
      </c>
      <c r="DO690">
        <v>0.35778246000000002</v>
      </c>
      <c r="DP690">
        <v>-0.64273818000000005</v>
      </c>
      <c r="DQ690">
        <v>0.94671483000000001</v>
      </c>
      <c r="DR690">
        <v>-0.66113116000000005</v>
      </c>
      <c r="DS690">
        <v>7.7932630000000003E-2</v>
      </c>
      <c r="DT690">
        <v>-0.79014932000000004</v>
      </c>
      <c r="DU690">
        <v>1.3610861400000001</v>
      </c>
      <c r="DV690" s="10">
        <v>-0.64824150000000003</v>
      </c>
      <c r="DW690" s="8" t="s">
        <v>3625</v>
      </c>
      <c r="DX690" t="s">
        <v>3626</v>
      </c>
      <c r="DY690" s="10" t="s">
        <v>3627</v>
      </c>
      <c r="DZ690" s="20">
        <v>37664</v>
      </c>
      <c r="EA690" s="21">
        <v>38521</v>
      </c>
      <c r="EB690" t="s">
        <v>3628</v>
      </c>
      <c r="EC690" s="22">
        <v>45057</v>
      </c>
      <c r="ED690" t="b">
        <f t="shared" si="31"/>
        <v>1</v>
      </c>
    </row>
    <row r="691" spans="1:134" x14ac:dyDescent="0.2">
      <c r="A691" s="8" t="s">
        <v>3629</v>
      </c>
      <c r="B691" s="8" t="s">
        <v>127</v>
      </c>
      <c r="C691" s="8" t="s">
        <v>363</v>
      </c>
      <c r="D691" s="2" t="s">
        <v>3630</v>
      </c>
      <c r="E691" s="4">
        <v>0.43554498149134202</v>
      </c>
      <c r="F691" s="28" t="b">
        <v>0</v>
      </c>
      <c r="G691" s="29">
        <f t="shared" si="32"/>
        <v>0.90688248049007492</v>
      </c>
      <c r="H691" s="5" t="b">
        <f t="shared" si="30"/>
        <v>1</v>
      </c>
      <c r="I691" s="8">
        <v>49</v>
      </c>
      <c r="J691">
        <v>0</v>
      </c>
      <c r="K691">
        <v>32</v>
      </c>
      <c r="L691">
        <v>1295</v>
      </c>
      <c r="M691">
        <v>9</v>
      </c>
      <c r="N691">
        <v>3</v>
      </c>
      <c r="O691">
        <v>36.1058240790043</v>
      </c>
      <c r="P691">
        <v>3</v>
      </c>
      <c r="Q691">
        <v>5</v>
      </c>
      <c r="R691">
        <v>1</v>
      </c>
      <c r="S691" s="10">
        <v>78.5</v>
      </c>
      <c r="T691" s="8">
        <v>-0.39829786160802699</v>
      </c>
      <c r="U691">
        <v>-1.00517281761849</v>
      </c>
      <c r="V691">
        <v>0.64828506625381199</v>
      </c>
      <c r="W691">
        <v>-0.237003114016543</v>
      </c>
      <c r="X691">
        <v>1.2997579909472201</v>
      </c>
      <c r="Y691">
        <v>-1.13192030619081E-2</v>
      </c>
      <c r="Z691">
        <v>-0.49441824954937402</v>
      </c>
      <c r="AA691">
        <v>8.8725172209350497E-3</v>
      </c>
      <c r="AB691">
        <v>1.4079858992310099</v>
      </c>
      <c r="AC691">
        <v>-1.38724643350897</v>
      </c>
      <c r="AD691" s="10">
        <v>0.82046771920663697</v>
      </c>
      <c r="AE691" s="8">
        <v>0</v>
      </c>
      <c r="AF691">
        <v>0</v>
      </c>
      <c r="AG691">
        <v>0</v>
      </c>
      <c r="AH691">
        <v>0</v>
      </c>
      <c r="AI691">
        <v>0</v>
      </c>
      <c r="AJ691">
        <v>0</v>
      </c>
      <c r="AK691">
        <v>0</v>
      </c>
      <c r="AL691">
        <v>0</v>
      </c>
      <c r="AM691">
        <v>0</v>
      </c>
      <c r="AN691">
        <v>0</v>
      </c>
      <c r="AO691">
        <v>0</v>
      </c>
      <c r="AP691">
        <v>0</v>
      </c>
      <c r="AQ691">
        <v>0</v>
      </c>
      <c r="AR691">
        <v>0</v>
      </c>
      <c r="AS691">
        <v>0</v>
      </c>
      <c r="AT691">
        <v>0</v>
      </c>
      <c r="AU691">
        <v>1</v>
      </c>
      <c r="AV691">
        <v>0</v>
      </c>
      <c r="AW691">
        <v>0</v>
      </c>
      <c r="AX691">
        <v>0</v>
      </c>
      <c r="AY691">
        <v>0</v>
      </c>
      <c r="AZ691">
        <v>1</v>
      </c>
      <c r="BA691">
        <v>1</v>
      </c>
      <c r="BB691">
        <v>0</v>
      </c>
      <c r="BC691">
        <v>0</v>
      </c>
      <c r="BD691">
        <v>1</v>
      </c>
      <c r="BE691">
        <v>0</v>
      </c>
      <c r="BF691">
        <v>1</v>
      </c>
      <c r="BG691">
        <v>0</v>
      </c>
      <c r="BH691">
        <v>0</v>
      </c>
      <c r="BI691">
        <v>0</v>
      </c>
      <c r="BJ691">
        <v>0</v>
      </c>
      <c r="BK691">
        <v>0</v>
      </c>
      <c r="BL691">
        <v>1</v>
      </c>
      <c r="BM691">
        <v>1</v>
      </c>
      <c r="BN691">
        <v>0</v>
      </c>
      <c r="BO691">
        <v>0</v>
      </c>
      <c r="BP691">
        <v>0</v>
      </c>
      <c r="BQ691">
        <v>0</v>
      </c>
      <c r="BR691">
        <v>0</v>
      </c>
      <c r="BS691">
        <v>1</v>
      </c>
      <c r="BT691" s="10">
        <v>0</v>
      </c>
      <c r="BU691">
        <v>-4.2648743800000002</v>
      </c>
      <c r="BV691">
        <v>0.17994256</v>
      </c>
      <c r="BW691">
        <v>2.5512239999999999E-2</v>
      </c>
      <c r="BX691">
        <v>1.7140852600000001</v>
      </c>
      <c r="BY691">
        <v>1.2451467300000001</v>
      </c>
      <c r="BZ691">
        <v>4.38303536</v>
      </c>
      <c r="CA691">
        <v>1.0542348399999999</v>
      </c>
      <c r="CB691">
        <v>2.36271349</v>
      </c>
      <c r="CC691">
        <v>0</v>
      </c>
      <c r="CD691">
        <v>1.26633956</v>
      </c>
      <c r="CE691">
        <v>1.2966537600000001</v>
      </c>
      <c r="CF691">
        <v>-0.34830556000000001</v>
      </c>
      <c r="CG691">
        <v>0.60595251999999999</v>
      </c>
      <c r="CH691">
        <v>-0.27080598</v>
      </c>
      <c r="CI691">
        <v>0.69837139000000004</v>
      </c>
      <c r="CJ691">
        <v>2.3914729999999999E-2</v>
      </c>
      <c r="CK691">
        <v>-0.35324707</v>
      </c>
      <c r="CL691">
        <v>-4.8291489999999999E-2</v>
      </c>
      <c r="CM691">
        <v>0.58076517999999999</v>
      </c>
      <c r="CN691">
        <v>0.72541518999999999</v>
      </c>
      <c r="CO691">
        <v>-0.20022939000000001</v>
      </c>
      <c r="CP691">
        <v>-0.43475793000000001</v>
      </c>
      <c r="CQ691">
        <v>0.34422587999999998</v>
      </c>
      <c r="CR691">
        <v>-0.48495226000000002</v>
      </c>
      <c r="CS691">
        <v>0.18250256000000001</v>
      </c>
      <c r="CT691">
        <v>-0.16623276000000001</v>
      </c>
      <c r="CU691">
        <v>-9.4743999999999995E-2</v>
      </c>
      <c r="CV691">
        <v>-1.1689752</v>
      </c>
      <c r="CW691">
        <v>-0.52188942000000005</v>
      </c>
      <c r="CX691">
        <v>0.65815442999999996</v>
      </c>
      <c r="CY691">
        <v>9.3649330000000003E-2</v>
      </c>
      <c r="CZ691">
        <v>-0.16819777</v>
      </c>
      <c r="DA691">
        <v>-0.25450494000000001</v>
      </c>
      <c r="DB691">
        <v>0.25513289</v>
      </c>
      <c r="DC691">
        <v>2.5920289999999999E-2</v>
      </c>
      <c r="DD691">
        <v>-2.5292350000000002E-2</v>
      </c>
      <c r="DE691">
        <v>0.26950531</v>
      </c>
      <c r="DF691">
        <v>-0.26887736000000001</v>
      </c>
      <c r="DG691">
        <v>0.1029841</v>
      </c>
      <c r="DH691">
        <v>-0.10235616</v>
      </c>
      <c r="DI691">
        <v>-0.19042195000000001</v>
      </c>
      <c r="DJ691">
        <v>7.7531719999999998E-2</v>
      </c>
      <c r="DK691">
        <v>-0.19522661999999999</v>
      </c>
      <c r="DL691">
        <v>-0.13095082</v>
      </c>
      <c r="DM691">
        <v>-6.0513240000000003E-2</v>
      </c>
      <c r="DN691">
        <v>0.50020885000000004</v>
      </c>
      <c r="DO691">
        <v>0.35778246000000002</v>
      </c>
      <c r="DP691">
        <v>-0.64273818000000005</v>
      </c>
      <c r="DQ691">
        <v>0.94671483000000001</v>
      </c>
      <c r="DR691">
        <v>-0.66113116000000005</v>
      </c>
      <c r="DS691">
        <v>7.7932630000000003E-2</v>
      </c>
      <c r="DT691">
        <v>-0.79014932000000004</v>
      </c>
      <c r="DU691">
        <v>1.3610861400000001</v>
      </c>
      <c r="DV691" s="10">
        <v>-0.64824150000000003</v>
      </c>
      <c r="DW691" s="8" t="s">
        <v>3631</v>
      </c>
      <c r="DX691" t="s">
        <v>3632</v>
      </c>
      <c r="DY691" s="10" t="s">
        <v>1158</v>
      </c>
      <c r="DZ691" s="20">
        <v>35952</v>
      </c>
      <c r="EA691" s="21">
        <v>36796</v>
      </c>
      <c r="EB691" t="s">
        <v>3633</v>
      </c>
      <c r="EC691" s="22">
        <v>44476</v>
      </c>
      <c r="ED691" t="b">
        <f t="shared" si="31"/>
        <v>0</v>
      </c>
    </row>
    <row r="692" spans="1:134" x14ac:dyDescent="0.2">
      <c r="A692" s="8" t="s">
        <v>3634</v>
      </c>
      <c r="B692" s="8" t="s">
        <v>168</v>
      </c>
      <c r="C692" s="8" t="s">
        <v>154</v>
      </c>
      <c r="D692" s="2" t="s">
        <v>3635</v>
      </c>
      <c r="E692" s="4">
        <v>0.34935112776312899</v>
      </c>
      <c r="F692" s="28" t="b">
        <v>0</v>
      </c>
      <c r="G692" s="29">
        <f t="shared" si="32"/>
        <v>8.854442900229968E-7</v>
      </c>
      <c r="H692" s="5" t="b">
        <f t="shared" si="30"/>
        <v>0</v>
      </c>
      <c r="I692" s="8">
        <v>65</v>
      </c>
      <c r="J692">
        <v>0</v>
      </c>
      <c r="K692">
        <v>29</v>
      </c>
      <c r="L692">
        <v>195</v>
      </c>
      <c r="M692">
        <v>2</v>
      </c>
      <c r="N692">
        <v>1</v>
      </c>
      <c r="O692">
        <v>10.883897214898299</v>
      </c>
      <c r="P692">
        <v>1</v>
      </c>
      <c r="Q692">
        <v>4</v>
      </c>
      <c r="R692">
        <v>3</v>
      </c>
      <c r="S692" s="10">
        <v>69</v>
      </c>
      <c r="T692" s="8">
        <v>1.1047129369128199</v>
      </c>
      <c r="U692">
        <v>-1.00517281761849</v>
      </c>
      <c r="V692">
        <v>0.260670676864387</v>
      </c>
      <c r="W692">
        <v>-1.5193297927415901</v>
      </c>
      <c r="X692">
        <v>-0.92748948436013701</v>
      </c>
      <c r="Y692">
        <v>-1.4044518876044501</v>
      </c>
      <c r="Z692">
        <v>-1.3623222934925601</v>
      </c>
      <c r="AA692">
        <v>-1.4107302381286499</v>
      </c>
      <c r="AB692">
        <v>0.68128349962791002</v>
      </c>
      <c r="AC692">
        <v>1.7560081436822399E-2</v>
      </c>
      <c r="AD692" s="10">
        <v>-1.2293530125390699</v>
      </c>
      <c r="AE692" s="8">
        <v>0</v>
      </c>
      <c r="AF692">
        <v>0</v>
      </c>
      <c r="AG692">
        <v>0</v>
      </c>
      <c r="AH692">
        <v>0</v>
      </c>
      <c r="AI692">
        <v>0</v>
      </c>
      <c r="AJ692">
        <v>0</v>
      </c>
      <c r="AK692">
        <v>0</v>
      </c>
      <c r="AL692">
        <v>0</v>
      </c>
      <c r="AM692">
        <v>1</v>
      </c>
      <c r="AN692">
        <v>0</v>
      </c>
      <c r="AO692">
        <v>0</v>
      </c>
      <c r="AP692">
        <v>0</v>
      </c>
      <c r="AQ692">
        <v>0</v>
      </c>
      <c r="AR692">
        <v>0</v>
      </c>
      <c r="AS692">
        <v>0</v>
      </c>
      <c r="AT692">
        <v>0</v>
      </c>
      <c r="AU692">
        <v>0</v>
      </c>
      <c r="AV692">
        <v>0</v>
      </c>
      <c r="AW692">
        <v>0</v>
      </c>
      <c r="AX692">
        <v>0</v>
      </c>
      <c r="AY692">
        <v>1</v>
      </c>
      <c r="AZ692">
        <v>0</v>
      </c>
      <c r="BA692">
        <v>1</v>
      </c>
      <c r="BB692">
        <v>0</v>
      </c>
      <c r="BC692">
        <v>0</v>
      </c>
      <c r="BD692">
        <v>1</v>
      </c>
      <c r="BE692">
        <v>1</v>
      </c>
      <c r="BF692">
        <v>0</v>
      </c>
      <c r="BG692">
        <v>0</v>
      </c>
      <c r="BH692">
        <v>1</v>
      </c>
      <c r="BI692">
        <v>0</v>
      </c>
      <c r="BJ692">
        <v>0</v>
      </c>
      <c r="BK692">
        <v>0</v>
      </c>
      <c r="BL692">
        <v>0</v>
      </c>
      <c r="BM692">
        <v>1</v>
      </c>
      <c r="BN692">
        <v>0</v>
      </c>
      <c r="BO692">
        <v>0</v>
      </c>
      <c r="BP692">
        <v>0</v>
      </c>
      <c r="BQ692">
        <v>0</v>
      </c>
      <c r="BR692">
        <v>1</v>
      </c>
      <c r="BS692">
        <v>0</v>
      </c>
      <c r="BT692" s="10">
        <v>0</v>
      </c>
      <c r="BU692">
        <v>-4.2648743800000002</v>
      </c>
      <c r="BV692">
        <v>0.17994256</v>
      </c>
      <c r="BW692">
        <v>2.5512239999999999E-2</v>
      </c>
      <c r="BX692">
        <v>1.7140852600000001</v>
      </c>
      <c r="BY692">
        <v>1.2451467300000001</v>
      </c>
      <c r="BZ692">
        <v>4.38303536</v>
      </c>
      <c r="CA692">
        <v>1.0542348399999999</v>
      </c>
      <c r="CB692">
        <v>2.36271349</v>
      </c>
      <c r="CC692">
        <v>0</v>
      </c>
      <c r="CD692">
        <v>1.26633956</v>
      </c>
      <c r="CE692">
        <v>1.2966537600000001</v>
      </c>
      <c r="CF692">
        <v>-0.34830556000000001</v>
      </c>
      <c r="CG692">
        <v>0.60595251999999999</v>
      </c>
      <c r="CH692">
        <v>-0.27080598</v>
      </c>
      <c r="CI692">
        <v>0.69837139000000004</v>
      </c>
      <c r="CJ692">
        <v>2.3914729999999999E-2</v>
      </c>
      <c r="CK692">
        <v>-0.35324707</v>
      </c>
      <c r="CL692">
        <v>-4.8291489999999999E-2</v>
      </c>
      <c r="CM692">
        <v>0.58076517999999999</v>
      </c>
      <c r="CN692">
        <v>0.72541518999999999</v>
      </c>
      <c r="CO692">
        <v>-0.20022939000000001</v>
      </c>
      <c r="CP692">
        <v>-0.43475793000000001</v>
      </c>
      <c r="CQ692">
        <v>0.34422587999999998</v>
      </c>
      <c r="CR692">
        <v>-0.48495226000000002</v>
      </c>
      <c r="CS692">
        <v>0.18250256000000001</v>
      </c>
      <c r="CT692">
        <v>-0.16623276000000001</v>
      </c>
      <c r="CU692">
        <v>-9.4743999999999995E-2</v>
      </c>
      <c r="CV692">
        <v>-1.1689752</v>
      </c>
      <c r="CW692">
        <v>-0.52188942000000005</v>
      </c>
      <c r="CX692">
        <v>0.65815442999999996</v>
      </c>
      <c r="CY692">
        <v>9.3649330000000003E-2</v>
      </c>
      <c r="CZ692">
        <v>-0.16819777</v>
      </c>
      <c r="DA692">
        <v>-0.25450494000000001</v>
      </c>
      <c r="DB692">
        <v>0.25513289</v>
      </c>
      <c r="DC692">
        <v>2.5920289999999999E-2</v>
      </c>
      <c r="DD692">
        <v>-2.5292350000000002E-2</v>
      </c>
      <c r="DE692">
        <v>0.26950531</v>
      </c>
      <c r="DF692">
        <v>-0.26887736000000001</v>
      </c>
      <c r="DG692">
        <v>0.1029841</v>
      </c>
      <c r="DH692">
        <v>-0.10235616</v>
      </c>
      <c r="DI692">
        <v>-0.19042195000000001</v>
      </c>
      <c r="DJ692">
        <v>7.7531719999999998E-2</v>
      </c>
      <c r="DK692">
        <v>-0.19522661999999999</v>
      </c>
      <c r="DL692">
        <v>-0.13095082</v>
      </c>
      <c r="DM692">
        <v>-6.0513240000000003E-2</v>
      </c>
      <c r="DN692">
        <v>0.50020885000000004</v>
      </c>
      <c r="DO692">
        <v>0.35778246000000002</v>
      </c>
      <c r="DP692">
        <v>-0.64273818000000005</v>
      </c>
      <c r="DQ692">
        <v>0.94671483000000001</v>
      </c>
      <c r="DR692">
        <v>-0.66113116000000005</v>
      </c>
      <c r="DS692">
        <v>7.7932630000000003E-2</v>
      </c>
      <c r="DT692">
        <v>-0.79014932000000004</v>
      </c>
      <c r="DU692">
        <v>1.3610861400000001</v>
      </c>
      <c r="DV692" s="10">
        <v>-0.64824150000000003</v>
      </c>
      <c r="DW692" s="8" t="s">
        <v>3636</v>
      </c>
      <c r="DX692" t="s">
        <v>3637</v>
      </c>
      <c r="DY692" s="10" t="s">
        <v>360</v>
      </c>
      <c r="DZ692" s="20">
        <v>34697</v>
      </c>
      <c r="EA692" s="21">
        <v>34715</v>
      </c>
      <c r="EB692" t="s">
        <v>3638</v>
      </c>
      <c r="EC692" s="22">
        <v>44939</v>
      </c>
      <c r="ED692" t="b">
        <f t="shared" si="31"/>
        <v>1</v>
      </c>
    </row>
    <row r="693" spans="1:134" x14ac:dyDescent="0.2">
      <c r="A693" s="8" t="s">
        <v>3639</v>
      </c>
      <c r="B693" s="8" t="s">
        <v>119</v>
      </c>
      <c r="C693" s="8" t="s">
        <v>399</v>
      </c>
      <c r="D693" s="2" t="s">
        <v>3640</v>
      </c>
      <c r="E693" s="4">
        <v>0.229910481341697</v>
      </c>
      <c r="F693" s="28" t="b">
        <v>0</v>
      </c>
      <c r="G693" s="29">
        <f t="shared" si="32"/>
        <v>8.0059499260617867E-6</v>
      </c>
      <c r="H693" s="5" t="b">
        <f t="shared" si="30"/>
        <v>0</v>
      </c>
      <c r="I693" s="8">
        <v>40</v>
      </c>
      <c r="J693">
        <v>1</v>
      </c>
      <c r="K693">
        <v>18</v>
      </c>
      <c r="L693">
        <v>1188</v>
      </c>
      <c r="M693">
        <v>7</v>
      </c>
      <c r="N693">
        <v>2</v>
      </c>
      <c r="O693">
        <v>11.6219073375152</v>
      </c>
      <c r="P693">
        <v>4</v>
      </c>
      <c r="Q693">
        <v>1</v>
      </c>
      <c r="R693">
        <v>1</v>
      </c>
      <c r="S693" s="10">
        <v>69.7</v>
      </c>
      <c r="T693" s="8">
        <v>-1.2437414357759999</v>
      </c>
      <c r="U693">
        <v>7.5957643648752104E-3</v>
      </c>
      <c r="V693">
        <v>-1.16058208423016</v>
      </c>
      <c r="W693">
        <v>-0.36173852731070699</v>
      </c>
      <c r="X693">
        <v>0.66340156943083595</v>
      </c>
      <c r="Y693">
        <v>-0.70788554533318204</v>
      </c>
      <c r="Z693">
        <v>-1.3369268519253299</v>
      </c>
      <c r="AA693">
        <v>0.71867389489572897</v>
      </c>
      <c r="AB693">
        <v>-1.4988236991813999</v>
      </c>
      <c r="AC693">
        <v>-1.38724643350897</v>
      </c>
      <c r="AD693" s="10">
        <v>-1.0783135901999099</v>
      </c>
      <c r="AE693" s="8">
        <v>0</v>
      </c>
      <c r="AF693">
        <v>0</v>
      </c>
      <c r="AG693">
        <v>0</v>
      </c>
      <c r="AH693">
        <v>0</v>
      </c>
      <c r="AI693">
        <v>0</v>
      </c>
      <c r="AJ693">
        <v>0</v>
      </c>
      <c r="AK693">
        <v>0</v>
      </c>
      <c r="AL693">
        <v>0</v>
      </c>
      <c r="AM693">
        <v>0</v>
      </c>
      <c r="AN693">
        <v>0</v>
      </c>
      <c r="AO693">
        <v>0</v>
      </c>
      <c r="AP693">
        <v>0</v>
      </c>
      <c r="AQ693">
        <v>0</v>
      </c>
      <c r="AR693">
        <v>0</v>
      </c>
      <c r="AS693">
        <v>1</v>
      </c>
      <c r="AT693">
        <v>0</v>
      </c>
      <c r="AU693">
        <v>0</v>
      </c>
      <c r="AV693">
        <v>0</v>
      </c>
      <c r="AW693">
        <v>0</v>
      </c>
      <c r="AX693">
        <v>0</v>
      </c>
      <c r="AY693">
        <v>0</v>
      </c>
      <c r="AZ693">
        <v>1</v>
      </c>
      <c r="BA693">
        <v>0</v>
      </c>
      <c r="BB693">
        <v>1</v>
      </c>
      <c r="BC693">
        <v>1</v>
      </c>
      <c r="BD693">
        <v>0</v>
      </c>
      <c r="BE693">
        <v>0</v>
      </c>
      <c r="BF693">
        <v>1</v>
      </c>
      <c r="BG693">
        <v>0</v>
      </c>
      <c r="BH693">
        <v>0</v>
      </c>
      <c r="BI693">
        <v>0</v>
      </c>
      <c r="BJ693">
        <v>0</v>
      </c>
      <c r="BK693">
        <v>0</v>
      </c>
      <c r="BL693">
        <v>1</v>
      </c>
      <c r="BM693">
        <v>0</v>
      </c>
      <c r="BN693">
        <v>1</v>
      </c>
      <c r="BO693">
        <v>0</v>
      </c>
      <c r="BP693">
        <v>0</v>
      </c>
      <c r="BQ693">
        <v>0</v>
      </c>
      <c r="BR693">
        <v>0</v>
      </c>
      <c r="BS693">
        <v>0</v>
      </c>
      <c r="BT693" s="10">
        <v>1</v>
      </c>
      <c r="BU693">
        <v>-4.2648743800000002</v>
      </c>
      <c r="BV693">
        <v>0.17994256</v>
      </c>
      <c r="BW693">
        <v>2.5512239999999999E-2</v>
      </c>
      <c r="BX693">
        <v>1.7140852600000001</v>
      </c>
      <c r="BY693">
        <v>1.2451467300000001</v>
      </c>
      <c r="BZ693">
        <v>4.38303536</v>
      </c>
      <c r="CA693">
        <v>1.0542348399999999</v>
      </c>
      <c r="CB693">
        <v>2.36271349</v>
      </c>
      <c r="CC693">
        <v>0</v>
      </c>
      <c r="CD693">
        <v>1.26633956</v>
      </c>
      <c r="CE693">
        <v>1.2966537600000001</v>
      </c>
      <c r="CF693">
        <v>-0.34830556000000001</v>
      </c>
      <c r="CG693">
        <v>0.60595251999999999</v>
      </c>
      <c r="CH693">
        <v>-0.27080598</v>
      </c>
      <c r="CI693">
        <v>0.69837139000000004</v>
      </c>
      <c r="CJ693">
        <v>2.3914729999999999E-2</v>
      </c>
      <c r="CK693">
        <v>-0.35324707</v>
      </c>
      <c r="CL693">
        <v>-4.8291489999999999E-2</v>
      </c>
      <c r="CM693">
        <v>0.58076517999999999</v>
      </c>
      <c r="CN693">
        <v>0.72541518999999999</v>
      </c>
      <c r="CO693">
        <v>-0.20022939000000001</v>
      </c>
      <c r="CP693">
        <v>-0.43475793000000001</v>
      </c>
      <c r="CQ693">
        <v>0.34422587999999998</v>
      </c>
      <c r="CR693">
        <v>-0.48495226000000002</v>
      </c>
      <c r="CS693">
        <v>0.18250256000000001</v>
      </c>
      <c r="CT693">
        <v>-0.16623276000000001</v>
      </c>
      <c r="CU693">
        <v>-9.4743999999999995E-2</v>
      </c>
      <c r="CV693">
        <v>-1.1689752</v>
      </c>
      <c r="CW693">
        <v>-0.52188942000000005</v>
      </c>
      <c r="CX693">
        <v>0.65815442999999996</v>
      </c>
      <c r="CY693">
        <v>9.3649330000000003E-2</v>
      </c>
      <c r="CZ693">
        <v>-0.16819777</v>
      </c>
      <c r="DA693">
        <v>-0.25450494000000001</v>
      </c>
      <c r="DB693">
        <v>0.25513289</v>
      </c>
      <c r="DC693">
        <v>2.5920289999999999E-2</v>
      </c>
      <c r="DD693">
        <v>-2.5292350000000002E-2</v>
      </c>
      <c r="DE693">
        <v>0.26950531</v>
      </c>
      <c r="DF693">
        <v>-0.26887736000000001</v>
      </c>
      <c r="DG693">
        <v>0.1029841</v>
      </c>
      <c r="DH693">
        <v>-0.10235616</v>
      </c>
      <c r="DI693">
        <v>-0.19042195000000001</v>
      </c>
      <c r="DJ693">
        <v>7.7531719999999998E-2</v>
      </c>
      <c r="DK693">
        <v>-0.19522661999999999</v>
      </c>
      <c r="DL693">
        <v>-0.13095082</v>
      </c>
      <c r="DM693">
        <v>-6.0513240000000003E-2</v>
      </c>
      <c r="DN693">
        <v>0.50020885000000004</v>
      </c>
      <c r="DO693">
        <v>0.35778246000000002</v>
      </c>
      <c r="DP693">
        <v>-0.64273818000000005</v>
      </c>
      <c r="DQ693">
        <v>0.94671483000000001</v>
      </c>
      <c r="DR693">
        <v>-0.66113116000000005</v>
      </c>
      <c r="DS693">
        <v>7.7932630000000003E-2</v>
      </c>
      <c r="DT693">
        <v>-0.79014932000000004</v>
      </c>
      <c r="DU693">
        <v>1.3610861400000001</v>
      </c>
      <c r="DV693" s="10">
        <v>-0.64824150000000003</v>
      </c>
      <c r="DW693" s="8" t="s">
        <v>3641</v>
      </c>
      <c r="DX693" t="s">
        <v>3642</v>
      </c>
      <c r="DY693" s="10" t="s">
        <v>1239</v>
      </c>
      <c r="DZ693" s="20">
        <v>36804</v>
      </c>
      <c r="EA693" s="21">
        <v>38586</v>
      </c>
      <c r="EB693" t="s">
        <v>3643</v>
      </c>
      <c r="EC693" s="22">
        <v>44652</v>
      </c>
      <c r="ED693" t="b">
        <f t="shared" si="31"/>
        <v>1</v>
      </c>
    </row>
    <row r="694" spans="1:134" x14ac:dyDescent="0.2">
      <c r="A694" s="8" t="s">
        <v>3644</v>
      </c>
      <c r="B694" s="8" t="s">
        <v>119</v>
      </c>
      <c r="C694" s="8" t="s">
        <v>147</v>
      </c>
      <c r="D694" s="2" t="s">
        <v>3645</v>
      </c>
      <c r="E694" s="4">
        <v>0.43420358778179602</v>
      </c>
      <c r="F694" s="28" t="b">
        <v>0</v>
      </c>
      <c r="G694" s="29">
        <f t="shared" si="32"/>
        <v>8.0159776876681743E-2</v>
      </c>
      <c r="H694" s="5" t="b">
        <f t="shared" si="30"/>
        <v>0</v>
      </c>
      <c r="I694" s="8">
        <v>56</v>
      </c>
      <c r="J694">
        <v>2</v>
      </c>
      <c r="K694">
        <v>22</v>
      </c>
      <c r="L694">
        <v>1425</v>
      </c>
      <c r="M694">
        <v>7</v>
      </c>
      <c r="N694">
        <v>1</v>
      </c>
      <c r="O694">
        <v>77.101793890898193</v>
      </c>
      <c r="P694">
        <v>2</v>
      </c>
      <c r="Q694">
        <v>4</v>
      </c>
      <c r="R694">
        <v>2</v>
      </c>
      <c r="S694" s="10">
        <v>75.400000000000006</v>
      </c>
      <c r="T694" s="8">
        <v>0.25926936274484702</v>
      </c>
      <c r="U694">
        <v>1.0203643463482399</v>
      </c>
      <c r="V694">
        <v>-0.64376289837760303</v>
      </c>
      <c r="W694">
        <v>-8.5455415621763897E-2</v>
      </c>
      <c r="X694">
        <v>0.66340156943083595</v>
      </c>
      <c r="Y694">
        <v>-1.4044518876044501</v>
      </c>
      <c r="Z694">
        <v>0.91628158226050405</v>
      </c>
      <c r="AA694">
        <v>-0.70092886045385905</v>
      </c>
      <c r="AB694">
        <v>0.68128349962791002</v>
      </c>
      <c r="AC694">
        <v>-0.68484317603607703</v>
      </c>
      <c r="AD694" s="10">
        <v>0.15157884884751099</v>
      </c>
      <c r="AE694" s="8">
        <v>0</v>
      </c>
      <c r="AF694">
        <v>0</v>
      </c>
      <c r="AG694">
        <v>0</v>
      </c>
      <c r="AH694">
        <v>0</v>
      </c>
      <c r="AI694">
        <v>0</v>
      </c>
      <c r="AJ694">
        <v>1</v>
      </c>
      <c r="AK694">
        <v>0</v>
      </c>
      <c r="AL694">
        <v>0</v>
      </c>
      <c r="AM694">
        <v>0</v>
      </c>
      <c r="AN694">
        <v>0</v>
      </c>
      <c r="AO694">
        <v>0</v>
      </c>
      <c r="AP694">
        <v>0</v>
      </c>
      <c r="AQ694">
        <v>0</v>
      </c>
      <c r="AR694">
        <v>0</v>
      </c>
      <c r="AS694">
        <v>0</v>
      </c>
      <c r="AT694">
        <v>0</v>
      </c>
      <c r="AU694">
        <v>0</v>
      </c>
      <c r="AV694">
        <v>0</v>
      </c>
      <c r="AW694">
        <v>0</v>
      </c>
      <c r="AX694">
        <v>0</v>
      </c>
      <c r="AY694">
        <v>1</v>
      </c>
      <c r="AZ694">
        <v>0</v>
      </c>
      <c r="BA694">
        <v>1</v>
      </c>
      <c r="BB694">
        <v>0</v>
      </c>
      <c r="BC694">
        <v>0</v>
      </c>
      <c r="BD694">
        <v>1</v>
      </c>
      <c r="BE694">
        <v>0</v>
      </c>
      <c r="BF694">
        <v>1</v>
      </c>
      <c r="BG694">
        <v>0</v>
      </c>
      <c r="BH694">
        <v>0</v>
      </c>
      <c r="BI694">
        <v>0</v>
      </c>
      <c r="BJ694">
        <v>0</v>
      </c>
      <c r="BK694">
        <v>1</v>
      </c>
      <c r="BL694">
        <v>0</v>
      </c>
      <c r="BM694">
        <v>0</v>
      </c>
      <c r="BN694">
        <v>0</v>
      </c>
      <c r="BO694">
        <v>1</v>
      </c>
      <c r="BP694">
        <v>0</v>
      </c>
      <c r="BQ694">
        <v>0</v>
      </c>
      <c r="BR694">
        <v>1</v>
      </c>
      <c r="BS694">
        <v>0</v>
      </c>
      <c r="BT694" s="10">
        <v>0</v>
      </c>
      <c r="BU694">
        <v>-4.2648743800000002</v>
      </c>
      <c r="BV694">
        <v>0.17994256</v>
      </c>
      <c r="BW694">
        <v>2.5512239999999999E-2</v>
      </c>
      <c r="BX694">
        <v>1.7140852600000001</v>
      </c>
      <c r="BY694">
        <v>1.2451467300000001</v>
      </c>
      <c r="BZ694">
        <v>4.38303536</v>
      </c>
      <c r="CA694">
        <v>1.0542348399999999</v>
      </c>
      <c r="CB694">
        <v>2.36271349</v>
      </c>
      <c r="CC694">
        <v>0</v>
      </c>
      <c r="CD694">
        <v>1.26633956</v>
      </c>
      <c r="CE694">
        <v>1.2966537600000001</v>
      </c>
      <c r="CF694">
        <v>-0.34830556000000001</v>
      </c>
      <c r="CG694">
        <v>0.60595251999999999</v>
      </c>
      <c r="CH694">
        <v>-0.27080598</v>
      </c>
      <c r="CI694">
        <v>0.69837139000000004</v>
      </c>
      <c r="CJ694">
        <v>2.3914729999999999E-2</v>
      </c>
      <c r="CK694">
        <v>-0.35324707</v>
      </c>
      <c r="CL694">
        <v>-4.8291489999999999E-2</v>
      </c>
      <c r="CM694">
        <v>0.58076517999999999</v>
      </c>
      <c r="CN694">
        <v>0.72541518999999999</v>
      </c>
      <c r="CO694">
        <v>-0.20022939000000001</v>
      </c>
      <c r="CP694">
        <v>-0.43475793000000001</v>
      </c>
      <c r="CQ694">
        <v>0.34422587999999998</v>
      </c>
      <c r="CR694">
        <v>-0.48495226000000002</v>
      </c>
      <c r="CS694">
        <v>0.18250256000000001</v>
      </c>
      <c r="CT694">
        <v>-0.16623276000000001</v>
      </c>
      <c r="CU694">
        <v>-9.4743999999999995E-2</v>
      </c>
      <c r="CV694">
        <v>-1.1689752</v>
      </c>
      <c r="CW694">
        <v>-0.52188942000000005</v>
      </c>
      <c r="CX694">
        <v>0.65815442999999996</v>
      </c>
      <c r="CY694">
        <v>9.3649330000000003E-2</v>
      </c>
      <c r="CZ694">
        <v>-0.16819777</v>
      </c>
      <c r="DA694">
        <v>-0.25450494000000001</v>
      </c>
      <c r="DB694">
        <v>0.25513289</v>
      </c>
      <c r="DC694">
        <v>2.5920289999999999E-2</v>
      </c>
      <c r="DD694">
        <v>-2.5292350000000002E-2</v>
      </c>
      <c r="DE694">
        <v>0.26950531</v>
      </c>
      <c r="DF694">
        <v>-0.26887736000000001</v>
      </c>
      <c r="DG694">
        <v>0.1029841</v>
      </c>
      <c r="DH694">
        <v>-0.10235616</v>
      </c>
      <c r="DI694">
        <v>-0.19042195000000001</v>
      </c>
      <c r="DJ694">
        <v>7.7531719999999998E-2</v>
      </c>
      <c r="DK694">
        <v>-0.19522661999999999</v>
      </c>
      <c r="DL694">
        <v>-0.13095082</v>
      </c>
      <c r="DM694">
        <v>-6.0513240000000003E-2</v>
      </c>
      <c r="DN694">
        <v>0.50020885000000004</v>
      </c>
      <c r="DO694">
        <v>0.35778246000000002</v>
      </c>
      <c r="DP694">
        <v>-0.64273818000000005</v>
      </c>
      <c r="DQ694">
        <v>0.94671483000000001</v>
      </c>
      <c r="DR694">
        <v>-0.66113116000000005</v>
      </c>
      <c r="DS694">
        <v>7.7932630000000003E-2</v>
      </c>
      <c r="DT694">
        <v>-0.79014932000000004</v>
      </c>
      <c r="DU694">
        <v>1.3610861400000001</v>
      </c>
      <c r="DV694" s="10">
        <v>-0.64824150000000003</v>
      </c>
      <c r="DW694" s="8" t="s">
        <v>3646</v>
      </c>
      <c r="DX694" t="s">
        <v>3647</v>
      </c>
      <c r="DY694" s="10" t="s">
        <v>571</v>
      </c>
      <c r="DZ694" s="20">
        <v>35116</v>
      </c>
      <c r="EA694" s="21">
        <v>36181</v>
      </c>
      <c r="EB694" t="s">
        <v>3648</v>
      </c>
      <c r="EC694" s="22">
        <v>45460</v>
      </c>
      <c r="ED694" t="b">
        <f t="shared" si="31"/>
        <v>1</v>
      </c>
    </row>
    <row r="695" spans="1:134" x14ac:dyDescent="0.2">
      <c r="A695" s="8" t="s">
        <v>3649</v>
      </c>
      <c r="B695" s="8" t="s">
        <v>168</v>
      </c>
      <c r="C695" s="8" t="s">
        <v>147</v>
      </c>
      <c r="D695" s="2" t="s">
        <v>3650</v>
      </c>
      <c r="E695" s="4">
        <v>0.33381257177300599</v>
      </c>
      <c r="F695" s="28" t="b">
        <v>0</v>
      </c>
      <c r="G695" s="29">
        <f t="shared" si="32"/>
        <v>0.61689343354544501</v>
      </c>
      <c r="H695" s="5" t="b">
        <f t="shared" si="30"/>
        <v>1</v>
      </c>
      <c r="I695" s="8">
        <v>42</v>
      </c>
      <c r="J695">
        <v>0</v>
      </c>
      <c r="K695">
        <v>20</v>
      </c>
      <c r="L695">
        <v>628</v>
      </c>
      <c r="M695">
        <v>10</v>
      </c>
      <c r="N695">
        <v>4</v>
      </c>
      <c r="O695">
        <v>36.472952553169598</v>
      </c>
      <c r="P695">
        <v>5</v>
      </c>
      <c r="Q695">
        <v>4</v>
      </c>
      <c r="R695">
        <v>2</v>
      </c>
      <c r="S695" s="10">
        <v>71.2</v>
      </c>
      <c r="T695" s="8">
        <v>-1.0558650859609</v>
      </c>
      <c r="U695">
        <v>-1.00517281761849</v>
      </c>
      <c r="V695">
        <v>-0.90217249130388599</v>
      </c>
      <c r="W695">
        <v>-1.0145593819343699</v>
      </c>
      <c r="X695">
        <v>1.61793620170542</v>
      </c>
      <c r="Y695">
        <v>0.68524713920936597</v>
      </c>
      <c r="Z695">
        <v>-0.48178510343442699</v>
      </c>
      <c r="AA695">
        <v>1.4284752725705201</v>
      </c>
      <c r="AB695">
        <v>0.68128349962791002</v>
      </c>
      <c r="AC695">
        <v>-0.68484317603607703</v>
      </c>
      <c r="AD695" s="10">
        <v>-0.75465768518743404</v>
      </c>
      <c r="AE695" s="8">
        <v>0</v>
      </c>
      <c r="AF695">
        <v>0</v>
      </c>
      <c r="AG695">
        <v>0</v>
      </c>
      <c r="AH695">
        <v>0</v>
      </c>
      <c r="AI695">
        <v>0</v>
      </c>
      <c r="AJ695">
        <v>1</v>
      </c>
      <c r="AK695">
        <v>0</v>
      </c>
      <c r="AL695">
        <v>0</v>
      </c>
      <c r="AM695">
        <v>0</v>
      </c>
      <c r="AN695">
        <v>0</v>
      </c>
      <c r="AO695">
        <v>0</v>
      </c>
      <c r="AP695">
        <v>0</v>
      </c>
      <c r="AQ695">
        <v>0</v>
      </c>
      <c r="AR695">
        <v>0</v>
      </c>
      <c r="AS695">
        <v>0</v>
      </c>
      <c r="AT695">
        <v>0</v>
      </c>
      <c r="AU695">
        <v>0</v>
      </c>
      <c r="AV695">
        <v>0</v>
      </c>
      <c r="AW695">
        <v>0</v>
      </c>
      <c r="AX695">
        <v>0</v>
      </c>
      <c r="AY695">
        <v>0</v>
      </c>
      <c r="AZ695">
        <v>1</v>
      </c>
      <c r="BA695">
        <v>0</v>
      </c>
      <c r="BB695">
        <v>1</v>
      </c>
      <c r="BC695">
        <v>1</v>
      </c>
      <c r="BD695">
        <v>0</v>
      </c>
      <c r="BE695">
        <v>0</v>
      </c>
      <c r="BF695">
        <v>1</v>
      </c>
      <c r="BG695">
        <v>0</v>
      </c>
      <c r="BH695">
        <v>0</v>
      </c>
      <c r="BI695">
        <v>1</v>
      </c>
      <c r="BJ695">
        <v>0</v>
      </c>
      <c r="BK695">
        <v>0</v>
      </c>
      <c r="BL695">
        <v>0</v>
      </c>
      <c r="BM695">
        <v>0</v>
      </c>
      <c r="BN695">
        <v>0</v>
      </c>
      <c r="BO695">
        <v>0</v>
      </c>
      <c r="BP695">
        <v>1</v>
      </c>
      <c r="BQ695">
        <v>0</v>
      </c>
      <c r="BR695">
        <v>0</v>
      </c>
      <c r="BS695">
        <v>1</v>
      </c>
      <c r="BT695" s="10">
        <v>0</v>
      </c>
      <c r="BU695">
        <v>-4.2648743800000002</v>
      </c>
      <c r="BV695">
        <v>0.17994256</v>
      </c>
      <c r="BW695">
        <v>2.5512239999999999E-2</v>
      </c>
      <c r="BX695">
        <v>1.7140852600000001</v>
      </c>
      <c r="BY695">
        <v>1.2451467300000001</v>
      </c>
      <c r="BZ695">
        <v>4.38303536</v>
      </c>
      <c r="CA695">
        <v>1.0542348399999999</v>
      </c>
      <c r="CB695">
        <v>2.36271349</v>
      </c>
      <c r="CC695">
        <v>0</v>
      </c>
      <c r="CD695">
        <v>1.26633956</v>
      </c>
      <c r="CE695">
        <v>1.2966537600000001</v>
      </c>
      <c r="CF695">
        <v>-0.34830556000000001</v>
      </c>
      <c r="CG695">
        <v>0.60595251999999999</v>
      </c>
      <c r="CH695">
        <v>-0.27080598</v>
      </c>
      <c r="CI695">
        <v>0.69837139000000004</v>
      </c>
      <c r="CJ695">
        <v>2.3914729999999999E-2</v>
      </c>
      <c r="CK695">
        <v>-0.35324707</v>
      </c>
      <c r="CL695">
        <v>-4.8291489999999999E-2</v>
      </c>
      <c r="CM695">
        <v>0.58076517999999999</v>
      </c>
      <c r="CN695">
        <v>0.72541518999999999</v>
      </c>
      <c r="CO695">
        <v>-0.20022939000000001</v>
      </c>
      <c r="CP695">
        <v>-0.43475793000000001</v>
      </c>
      <c r="CQ695">
        <v>0.34422587999999998</v>
      </c>
      <c r="CR695">
        <v>-0.48495226000000002</v>
      </c>
      <c r="CS695">
        <v>0.18250256000000001</v>
      </c>
      <c r="CT695">
        <v>-0.16623276000000001</v>
      </c>
      <c r="CU695">
        <v>-9.4743999999999995E-2</v>
      </c>
      <c r="CV695">
        <v>-1.1689752</v>
      </c>
      <c r="CW695">
        <v>-0.52188942000000005</v>
      </c>
      <c r="CX695">
        <v>0.65815442999999996</v>
      </c>
      <c r="CY695">
        <v>9.3649330000000003E-2</v>
      </c>
      <c r="CZ695">
        <v>-0.16819777</v>
      </c>
      <c r="DA695">
        <v>-0.25450494000000001</v>
      </c>
      <c r="DB695">
        <v>0.25513289</v>
      </c>
      <c r="DC695">
        <v>2.5920289999999999E-2</v>
      </c>
      <c r="DD695">
        <v>-2.5292350000000002E-2</v>
      </c>
      <c r="DE695">
        <v>0.26950531</v>
      </c>
      <c r="DF695">
        <v>-0.26887736000000001</v>
      </c>
      <c r="DG695">
        <v>0.1029841</v>
      </c>
      <c r="DH695">
        <v>-0.10235616</v>
      </c>
      <c r="DI695">
        <v>-0.19042195000000001</v>
      </c>
      <c r="DJ695">
        <v>7.7531719999999998E-2</v>
      </c>
      <c r="DK695">
        <v>-0.19522661999999999</v>
      </c>
      <c r="DL695">
        <v>-0.13095082</v>
      </c>
      <c r="DM695">
        <v>-6.0513240000000003E-2</v>
      </c>
      <c r="DN695">
        <v>0.50020885000000004</v>
      </c>
      <c r="DO695">
        <v>0.35778246000000002</v>
      </c>
      <c r="DP695">
        <v>-0.64273818000000005</v>
      </c>
      <c r="DQ695">
        <v>0.94671483000000001</v>
      </c>
      <c r="DR695">
        <v>-0.66113116000000005</v>
      </c>
      <c r="DS695">
        <v>7.7932630000000003E-2</v>
      </c>
      <c r="DT695">
        <v>-0.79014932000000004</v>
      </c>
      <c r="DU695">
        <v>1.3610861400000001</v>
      </c>
      <c r="DV695" s="10">
        <v>-0.64824150000000003</v>
      </c>
      <c r="DW695" s="8" t="s">
        <v>3651</v>
      </c>
      <c r="DX695" t="s">
        <v>3652</v>
      </c>
      <c r="DY695" s="10" t="s">
        <v>504</v>
      </c>
      <c r="DZ695" s="20">
        <v>36381</v>
      </c>
      <c r="EA695" s="21">
        <v>37966</v>
      </c>
      <c r="EB695" t="s">
        <v>3653</v>
      </c>
      <c r="EC695" s="22">
        <v>43764</v>
      </c>
      <c r="ED695" t="b">
        <f t="shared" si="31"/>
        <v>0</v>
      </c>
    </row>
    <row r="696" spans="1:134" x14ac:dyDescent="0.2">
      <c r="A696" s="8" t="s">
        <v>3654</v>
      </c>
      <c r="B696" s="8" t="s">
        <v>168</v>
      </c>
      <c r="C696" s="8" t="s">
        <v>332</v>
      </c>
      <c r="D696" s="2" t="s">
        <v>3655</v>
      </c>
      <c r="E696" s="4">
        <v>0.84870299818971295</v>
      </c>
      <c r="F696" s="28" t="b">
        <v>1</v>
      </c>
      <c r="G696" s="29">
        <f t="shared" si="32"/>
        <v>0.79390144772283389</v>
      </c>
      <c r="H696" s="5" t="b">
        <f t="shared" si="30"/>
        <v>1</v>
      </c>
      <c r="I696" s="8">
        <v>45</v>
      </c>
      <c r="J696">
        <v>1</v>
      </c>
      <c r="K696">
        <v>39</v>
      </c>
      <c r="L696">
        <v>1412</v>
      </c>
      <c r="M696">
        <v>2</v>
      </c>
      <c r="N696">
        <v>1</v>
      </c>
      <c r="O696">
        <v>90.184832428190106</v>
      </c>
      <c r="P696">
        <v>4</v>
      </c>
      <c r="Q696">
        <v>5</v>
      </c>
      <c r="R696">
        <v>5</v>
      </c>
      <c r="S696" s="10">
        <v>72.599999999999994</v>
      </c>
      <c r="T696" s="8">
        <v>-0.77405056123824101</v>
      </c>
      <c r="U696">
        <v>7.5957643648752104E-3</v>
      </c>
      <c r="V696">
        <v>1.5527186414958001</v>
      </c>
      <c r="W696">
        <v>-0.10061018546124099</v>
      </c>
      <c r="X696">
        <v>-0.92748948436013701</v>
      </c>
      <c r="Y696">
        <v>-1.4044518876044501</v>
      </c>
      <c r="Z696">
        <v>1.36647803690725</v>
      </c>
      <c r="AA696">
        <v>0.71867389489572897</v>
      </c>
      <c r="AB696">
        <v>1.4079858992310099</v>
      </c>
      <c r="AC696">
        <v>1.42236659638262</v>
      </c>
      <c r="AD696" s="10">
        <v>-0.45257884050912101</v>
      </c>
      <c r="AE696" s="8">
        <v>0</v>
      </c>
      <c r="AF696">
        <v>0</v>
      </c>
      <c r="AG696">
        <v>0</v>
      </c>
      <c r="AH696">
        <v>0</v>
      </c>
      <c r="AI696">
        <v>0</v>
      </c>
      <c r="AJ696">
        <v>0</v>
      </c>
      <c r="AK696">
        <v>0</v>
      </c>
      <c r="AL696">
        <v>0</v>
      </c>
      <c r="AM696">
        <v>0</v>
      </c>
      <c r="AN696">
        <v>0</v>
      </c>
      <c r="AO696">
        <v>0</v>
      </c>
      <c r="AP696">
        <v>0</v>
      </c>
      <c r="AQ696">
        <v>0</v>
      </c>
      <c r="AR696">
        <v>0</v>
      </c>
      <c r="AS696">
        <v>0</v>
      </c>
      <c r="AT696">
        <v>0</v>
      </c>
      <c r="AU696">
        <v>0</v>
      </c>
      <c r="AV696">
        <v>0</v>
      </c>
      <c r="AW696">
        <v>1</v>
      </c>
      <c r="AX696">
        <v>0</v>
      </c>
      <c r="AY696">
        <v>0</v>
      </c>
      <c r="AZ696">
        <v>1</v>
      </c>
      <c r="BA696">
        <v>0</v>
      </c>
      <c r="BB696">
        <v>1</v>
      </c>
      <c r="BC696">
        <v>0</v>
      </c>
      <c r="BD696">
        <v>1</v>
      </c>
      <c r="BE696">
        <v>0</v>
      </c>
      <c r="BF696">
        <v>1</v>
      </c>
      <c r="BG696">
        <v>0</v>
      </c>
      <c r="BH696">
        <v>1</v>
      </c>
      <c r="BI696">
        <v>0</v>
      </c>
      <c r="BJ696">
        <v>0</v>
      </c>
      <c r="BK696">
        <v>0</v>
      </c>
      <c r="BL696">
        <v>0</v>
      </c>
      <c r="BM696">
        <v>1</v>
      </c>
      <c r="BN696">
        <v>0</v>
      </c>
      <c r="BO696">
        <v>0</v>
      </c>
      <c r="BP696">
        <v>0</v>
      </c>
      <c r="BQ696">
        <v>0</v>
      </c>
      <c r="BR696">
        <v>0</v>
      </c>
      <c r="BS696">
        <v>1</v>
      </c>
      <c r="BT696" s="10">
        <v>0</v>
      </c>
      <c r="BU696">
        <v>-4.2648743800000002</v>
      </c>
      <c r="BV696">
        <v>0.17994256</v>
      </c>
      <c r="BW696">
        <v>2.5512239999999999E-2</v>
      </c>
      <c r="BX696">
        <v>1.7140852600000001</v>
      </c>
      <c r="BY696">
        <v>1.2451467300000001</v>
      </c>
      <c r="BZ696">
        <v>4.38303536</v>
      </c>
      <c r="CA696">
        <v>1.0542348399999999</v>
      </c>
      <c r="CB696">
        <v>2.36271349</v>
      </c>
      <c r="CC696">
        <v>0</v>
      </c>
      <c r="CD696">
        <v>1.26633956</v>
      </c>
      <c r="CE696">
        <v>1.2966537600000001</v>
      </c>
      <c r="CF696">
        <v>-0.34830556000000001</v>
      </c>
      <c r="CG696">
        <v>0.60595251999999999</v>
      </c>
      <c r="CH696">
        <v>-0.27080598</v>
      </c>
      <c r="CI696">
        <v>0.69837139000000004</v>
      </c>
      <c r="CJ696">
        <v>2.3914729999999999E-2</v>
      </c>
      <c r="CK696">
        <v>-0.35324707</v>
      </c>
      <c r="CL696">
        <v>-4.8291489999999999E-2</v>
      </c>
      <c r="CM696">
        <v>0.58076517999999999</v>
      </c>
      <c r="CN696">
        <v>0.72541518999999999</v>
      </c>
      <c r="CO696">
        <v>-0.20022939000000001</v>
      </c>
      <c r="CP696">
        <v>-0.43475793000000001</v>
      </c>
      <c r="CQ696">
        <v>0.34422587999999998</v>
      </c>
      <c r="CR696">
        <v>-0.48495226000000002</v>
      </c>
      <c r="CS696">
        <v>0.18250256000000001</v>
      </c>
      <c r="CT696">
        <v>-0.16623276000000001</v>
      </c>
      <c r="CU696">
        <v>-9.4743999999999995E-2</v>
      </c>
      <c r="CV696">
        <v>-1.1689752</v>
      </c>
      <c r="CW696">
        <v>-0.52188942000000005</v>
      </c>
      <c r="CX696">
        <v>0.65815442999999996</v>
      </c>
      <c r="CY696">
        <v>9.3649330000000003E-2</v>
      </c>
      <c r="CZ696">
        <v>-0.16819777</v>
      </c>
      <c r="DA696">
        <v>-0.25450494000000001</v>
      </c>
      <c r="DB696">
        <v>0.25513289</v>
      </c>
      <c r="DC696">
        <v>2.5920289999999999E-2</v>
      </c>
      <c r="DD696">
        <v>-2.5292350000000002E-2</v>
      </c>
      <c r="DE696">
        <v>0.26950531</v>
      </c>
      <c r="DF696">
        <v>-0.26887736000000001</v>
      </c>
      <c r="DG696">
        <v>0.1029841</v>
      </c>
      <c r="DH696">
        <v>-0.10235616</v>
      </c>
      <c r="DI696">
        <v>-0.19042195000000001</v>
      </c>
      <c r="DJ696">
        <v>7.7531719999999998E-2</v>
      </c>
      <c r="DK696">
        <v>-0.19522661999999999</v>
      </c>
      <c r="DL696">
        <v>-0.13095082</v>
      </c>
      <c r="DM696">
        <v>-6.0513240000000003E-2</v>
      </c>
      <c r="DN696">
        <v>0.50020885000000004</v>
      </c>
      <c r="DO696">
        <v>0.35778246000000002</v>
      </c>
      <c r="DP696">
        <v>-0.64273818000000005</v>
      </c>
      <c r="DQ696">
        <v>0.94671483000000001</v>
      </c>
      <c r="DR696">
        <v>-0.66113116000000005</v>
      </c>
      <c r="DS696">
        <v>7.7932630000000003E-2</v>
      </c>
      <c r="DT696">
        <v>-0.79014932000000004</v>
      </c>
      <c r="DU696">
        <v>1.3610861400000001</v>
      </c>
      <c r="DV696" s="10">
        <v>-0.64824150000000003</v>
      </c>
      <c r="DW696" s="8" t="s">
        <v>3656</v>
      </c>
      <c r="DX696" t="s">
        <v>3657</v>
      </c>
      <c r="DY696" s="10" t="s">
        <v>881</v>
      </c>
      <c r="DZ696" s="20">
        <v>35958</v>
      </c>
      <c r="EA696" s="21">
        <v>38275</v>
      </c>
      <c r="EB696" t="s">
        <v>3658</v>
      </c>
      <c r="EC696" s="22">
        <v>44614</v>
      </c>
      <c r="ED696" t="b">
        <f t="shared" si="31"/>
        <v>1</v>
      </c>
    </row>
    <row r="697" spans="1:134" x14ac:dyDescent="0.2">
      <c r="A697" s="8" t="s">
        <v>3659</v>
      </c>
      <c r="B697" s="8" t="s">
        <v>119</v>
      </c>
      <c r="C697" s="8" t="s">
        <v>245</v>
      </c>
      <c r="D697" s="2" t="s">
        <v>3660</v>
      </c>
      <c r="E697" s="4">
        <v>0.42760127192191799</v>
      </c>
      <c r="F697" s="28" t="b">
        <v>0</v>
      </c>
      <c r="G697" s="29">
        <f t="shared" si="32"/>
        <v>0.95211030328311408</v>
      </c>
      <c r="H697" s="5" t="b">
        <f t="shared" si="30"/>
        <v>1</v>
      </c>
      <c r="I697" s="8">
        <v>61</v>
      </c>
      <c r="J697">
        <v>1</v>
      </c>
      <c r="K697">
        <v>24</v>
      </c>
      <c r="L697">
        <v>1077</v>
      </c>
      <c r="M697">
        <v>9</v>
      </c>
      <c r="N697">
        <v>4</v>
      </c>
      <c r="O697">
        <v>78.800635960959099</v>
      </c>
      <c r="P697">
        <v>2</v>
      </c>
      <c r="Q697">
        <v>4</v>
      </c>
      <c r="R697">
        <v>1</v>
      </c>
      <c r="S697" s="10">
        <v>71.400000000000006</v>
      </c>
      <c r="T697" s="8">
        <v>0.72896023728261505</v>
      </c>
      <c r="U697">
        <v>7.5957643648752104E-3</v>
      </c>
      <c r="V697">
        <v>-0.38535330545132002</v>
      </c>
      <c r="W697">
        <v>-0.491136946709327</v>
      </c>
      <c r="X697">
        <v>1.2997579909472201</v>
      </c>
      <c r="Y697">
        <v>0.68524713920936597</v>
      </c>
      <c r="Z697">
        <v>0.97473991934834103</v>
      </c>
      <c r="AA697">
        <v>-0.70092886045385905</v>
      </c>
      <c r="AB697">
        <v>0.68128349962791002</v>
      </c>
      <c r="AC697">
        <v>-1.38724643350897</v>
      </c>
      <c r="AD697" s="10">
        <v>-0.71150356451910302</v>
      </c>
      <c r="AE697" s="8">
        <v>0</v>
      </c>
      <c r="AF697">
        <v>0</v>
      </c>
      <c r="AG697">
        <v>0</v>
      </c>
      <c r="AH697">
        <v>0</v>
      </c>
      <c r="AI697">
        <v>0</v>
      </c>
      <c r="AJ697">
        <v>1</v>
      </c>
      <c r="AK697">
        <v>0</v>
      </c>
      <c r="AL697">
        <v>0</v>
      </c>
      <c r="AM697">
        <v>0</v>
      </c>
      <c r="AN697">
        <v>0</v>
      </c>
      <c r="AO697">
        <v>0</v>
      </c>
      <c r="AP697">
        <v>0</v>
      </c>
      <c r="AQ697">
        <v>0</v>
      </c>
      <c r="AR697">
        <v>0</v>
      </c>
      <c r="AS697">
        <v>0</v>
      </c>
      <c r="AT697">
        <v>0</v>
      </c>
      <c r="AU697">
        <v>0</v>
      </c>
      <c r="AV697">
        <v>0</v>
      </c>
      <c r="AW697">
        <v>0</v>
      </c>
      <c r="AX697">
        <v>0</v>
      </c>
      <c r="AY697">
        <v>0</v>
      </c>
      <c r="AZ697">
        <v>1</v>
      </c>
      <c r="BA697">
        <v>1</v>
      </c>
      <c r="BB697">
        <v>0</v>
      </c>
      <c r="BC697">
        <v>1</v>
      </c>
      <c r="BD697">
        <v>0</v>
      </c>
      <c r="BE697">
        <v>0</v>
      </c>
      <c r="BF697">
        <v>1</v>
      </c>
      <c r="BG697">
        <v>0</v>
      </c>
      <c r="BH697">
        <v>0</v>
      </c>
      <c r="BI697">
        <v>1</v>
      </c>
      <c r="BJ697">
        <v>0</v>
      </c>
      <c r="BK697">
        <v>0</v>
      </c>
      <c r="BL697">
        <v>0</v>
      </c>
      <c r="BM697">
        <v>0</v>
      </c>
      <c r="BN697">
        <v>0</v>
      </c>
      <c r="BO697">
        <v>1</v>
      </c>
      <c r="BP697">
        <v>0</v>
      </c>
      <c r="BQ697">
        <v>0</v>
      </c>
      <c r="BR697">
        <v>1</v>
      </c>
      <c r="BS697">
        <v>0</v>
      </c>
      <c r="BT697" s="10">
        <v>0</v>
      </c>
      <c r="BU697">
        <v>-4.2648743800000002</v>
      </c>
      <c r="BV697">
        <v>0.17994256</v>
      </c>
      <c r="BW697">
        <v>2.5512239999999999E-2</v>
      </c>
      <c r="BX697">
        <v>1.7140852600000001</v>
      </c>
      <c r="BY697">
        <v>1.2451467300000001</v>
      </c>
      <c r="BZ697">
        <v>4.38303536</v>
      </c>
      <c r="CA697">
        <v>1.0542348399999999</v>
      </c>
      <c r="CB697">
        <v>2.36271349</v>
      </c>
      <c r="CC697">
        <v>0</v>
      </c>
      <c r="CD697">
        <v>1.26633956</v>
      </c>
      <c r="CE697">
        <v>1.2966537600000001</v>
      </c>
      <c r="CF697">
        <v>-0.34830556000000001</v>
      </c>
      <c r="CG697">
        <v>0.60595251999999999</v>
      </c>
      <c r="CH697">
        <v>-0.27080598</v>
      </c>
      <c r="CI697">
        <v>0.69837139000000004</v>
      </c>
      <c r="CJ697">
        <v>2.3914729999999999E-2</v>
      </c>
      <c r="CK697">
        <v>-0.35324707</v>
      </c>
      <c r="CL697">
        <v>-4.8291489999999999E-2</v>
      </c>
      <c r="CM697">
        <v>0.58076517999999999</v>
      </c>
      <c r="CN697">
        <v>0.72541518999999999</v>
      </c>
      <c r="CO697">
        <v>-0.20022939000000001</v>
      </c>
      <c r="CP697">
        <v>-0.43475793000000001</v>
      </c>
      <c r="CQ697">
        <v>0.34422587999999998</v>
      </c>
      <c r="CR697">
        <v>-0.48495226000000002</v>
      </c>
      <c r="CS697">
        <v>0.18250256000000001</v>
      </c>
      <c r="CT697">
        <v>-0.16623276000000001</v>
      </c>
      <c r="CU697">
        <v>-9.4743999999999995E-2</v>
      </c>
      <c r="CV697">
        <v>-1.1689752</v>
      </c>
      <c r="CW697">
        <v>-0.52188942000000005</v>
      </c>
      <c r="CX697">
        <v>0.65815442999999996</v>
      </c>
      <c r="CY697">
        <v>9.3649330000000003E-2</v>
      </c>
      <c r="CZ697">
        <v>-0.16819777</v>
      </c>
      <c r="DA697">
        <v>-0.25450494000000001</v>
      </c>
      <c r="DB697">
        <v>0.25513289</v>
      </c>
      <c r="DC697">
        <v>2.5920289999999999E-2</v>
      </c>
      <c r="DD697">
        <v>-2.5292350000000002E-2</v>
      </c>
      <c r="DE697">
        <v>0.26950531</v>
      </c>
      <c r="DF697">
        <v>-0.26887736000000001</v>
      </c>
      <c r="DG697">
        <v>0.1029841</v>
      </c>
      <c r="DH697">
        <v>-0.10235616</v>
      </c>
      <c r="DI697">
        <v>-0.19042195000000001</v>
      </c>
      <c r="DJ697">
        <v>7.7531719999999998E-2</v>
      </c>
      <c r="DK697">
        <v>-0.19522661999999999</v>
      </c>
      <c r="DL697">
        <v>-0.13095082</v>
      </c>
      <c r="DM697">
        <v>-6.0513240000000003E-2</v>
      </c>
      <c r="DN697">
        <v>0.50020885000000004</v>
      </c>
      <c r="DO697">
        <v>0.35778246000000002</v>
      </c>
      <c r="DP697">
        <v>-0.64273818000000005</v>
      </c>
      <c r="DQ697">
        <v>0.94671483000000001</v>
      </c>
      <c r="DR697">
        <v>-0.66113116000000005</v>
      </c>
      <c r="DS697">
        <v>7.7932630000000003E-2</v>
      </c>
      <c r="DT697">
        <v>-0.79014932000000004</v>
      </c>
      <c r="DU697">
        <v>1.3610861400000001</v>
      </c>
      <c r="DV697" s="10">
        <v>-0.64824150000000003</v>
      </c>
      <c r="DW697" s="8" t="s">
        <v>3661</v>
      </c>
      <c r="DX697" t="s">
        <v>3662</v>
      </c>
      <c r="DY697" s="10" t="s">
        <v>1950</v>
      </c>
      <c r="DZ697" s="20">
        <v>36580</v>
      </c>
      <c r="EA697" s="21">
        <v>38390</v>
      </c>
      <c r="EB697" t="s">
        <v>1690</v>
      </c>
      <c r="EC697" s="22">
        <v>45172</v>
      </c>
      <c r="ED697" t="b">
        <f t="shared" si="31"/>
        <v>0</v>
      </c>
    </row>
    <row r="698" spans="1:134" x14ac:dyDescent="0.2">
      <c r="A698" s="8" t="s">
        <v>3663</v>
      </c>
      <c r="B698" s="8" t="s">
        <v>168</v>
      </c>
      <c r="C698" s="8" t="s">
        <v>135</v>
      </c>
      <c r="D698" s="2" t="s">
        <v>3664</v>
      </c>
      <c r="E698" s="4">
        <v>0.621691385590599</v>
      </c>
      <c r="F698" s="28" t="b">
        <v>1</v>
      </c>
      <c r="G698" s="29">
        <f t="shared" si="32"/>
        <v>2.6687317926035866E-3</v>
      </c>
      <c r="H698" s="5" t="b">
        <f t="shared" si="30"/>
        <v>0</v>
      </c>
      <c r="I698" s="8">
        <v>49</v>
      </c>
      <c r="J698">
        <v>2</v>
      </c>
      <c r="K698">
        <v>38</v>
      </c>
      <c r="L698">
        <v>1553</v>
      </c>
      <c r="M698">
        <v>2</v>
      </c>
      <c r="N698">
        <v>1</v>
      </c>
      <c r="O698">
        <v>85.845692795299698</v>
      </c>
      <c r="P698">
        <v>2</v>
      </c>
      <c r="Q698">
        <v>1</v>
      </c>
      <c r="R698">
        <v>2</v>
      </c>
      <c r="S698" s="10">
        <v>66.599999999999994</v>
      </c>
      <c r="T698" s="8">
        <v>-0.39829786160802699</v>
      </c>
      <c r="U698">
        <v>1.0203643463482399</v>
      </c>
      <c r="V698">
        <v>1.4235138450326601</v>
      </c>
      <c r="W698">
        <v>6.3760779720788002E-2</v>
      </c>
      <c r="X698">
        <v>-0.92748948436013701</v>
      </c>
      <c r="Y698">
        <v>-1.4044518876044501</v>
      </c>
      <c r="Z698">
        <v>1.21716522449167</v>
      </c>
      <c r="AA698">
        <v>-0.70092886045385905</v>
      </c>
      <c r="AB698">
        <v>-1.4988236991813999</v>
      </c>
      <c r="AC698">
        <v>-0.68484317603607703</v>
      </c>
      <c r="AD698" s="10">
        <v>-1.7472024605590399</v>
      </c>
      <c r="AE698" s="8">
        <v>0</v>
      </c>
      <c r="AF698">
        <v>0</v>
      </c>
      <c r="AG698">
        <v>0</v>
      </c>
      <c r="AH698">
        <v>0</v>
      </c>
      <c r="AI698">
        <v>0</v>
      </c>
      <c r="AJ698">
        <v>0</v>
      </c>
      <c r="AK698">
        <v>0</v>
      </c>
      <c r="AL698">
        <v>0</v>
      </c>
      <c r="AM698">
        <v>0</v>
      </c>
      <c r="AN698">
        <v>0</v>
      </c>
      <c r="AO698">
        <v>0</v>
      </c>
      <c r="AP698">
        <v>0</v>
      </c>
      <c r="AQ698">
        <v>0</v>
      </c>
      <c r="AR698">
        <v>0</v>
      </c>
      <c r="AS698">
        <v>0</v>
      </c>
      <c r="AT698">
        <v>0</v>
      </c>
      <c r="AU698">
        <v>0</v>
      </c>
      <c r="AV698">
        <v>1</v>
      </c>
      <c r="AW698">
        <v>0</v>
      </c>
      <c r="AX698">
        <v>0</v>
      </c>
      <c r="AY698">
        <v>1</v>
      </c>
      <c r="AZ698">
        <v>0</v>
      </c>
      <c r="BA698">
        <v>1</v>
      </c>
      <c r="BB698">
        <v>0</v>
      </c>
      <c r="BC698">
        <v>0</v>
      </c>
      <c r="BD698">
        <v>1</v>
      </c>
      <c r="BE698">
        <v>0</v>
      </c>
      <c r="BF698">
        <v>1</v>
      </c>
      <c r="BG698">
        <v>0</v>
      </c>
      <c r="BH698">
        <v>0</v>
      </c>
      <c r="BI698">
        <v>0</v>
      </c>
      <c r="BJ698">
        <v>0</v>
      </c>
      <c r="BK698">
        <v>0</v>
      </c>
      <c r="BL698">
        <v>1</v>
      </c>
      <c r="BM698">
        <v>0</v>
      </c>
      <c r="BN698">
        <v>0</v>
      </c>
      <c r="BO698">
        <v>1</v>
      </c>
      <c r="BP698">
        <v>0</v>
      </c>
      <c r="BQ698">
        <v>0</v>
      </c>
      <c r="BR698">
        <v>1</v>
      </c>
      <c r="BS698">
        <v>0</v>
      </c>
      <c r="BT698" s="10">
        <v>0</v>
      </c>
      <c r="BU698">
        <v>-4.2648743800000002</v>
      </c>
      <c r="BV698">
        <v>0.17994256</v>
      </c>
      <c r="BW698">
        <v>2.5512239999999999E-2</v>
      </c>
      <c r="BX698">
        <v>1.7140852600000001</v>
      </c>
      <c r="BY698">
        <v>1.2451467300000001</v>
      </c>
      <c r="BZ698">
        <v>4.38303536</v>
      </c>
      <c r="CA698">
        <v>1.0542348399999999</v>
      </c>
      <c r="CB698">
        <v>2.36271349</v>
      </c>
      <c r="CC698">
        <v>0</v>
      </c>
      <c r="CD698">
        <v>1.26633956</v>
      </c>
      <c r="CE698">
        <v>1.2966537600000001</v>
      </c>
      <c r="CF698">
        <v>-0.34830556000000001</v>
      </c>
      <c r="CG698">
        <v>0.60595251999999999</v>
      </c>
      <c r="CH698">
        <v>-0.27080598</v>
      </c>
      <c r="CI698">
        <v>0.69837139000000004</v>
      </c>
      <c r="CJ698">
        <v>2.3914729999999999E-2</v>
      </c>
      <c r="CK698">
        <v>-0.35324707</v>
      </c>
      <c r="CL698">
        <v>-4.8291489999999999E-2</v>
      </c>
      <c r="CM698">
        <v>0.58076517999999999</v>
      </c>
      <c r="CN698">
        <v>0.72541518999999999</v>
      </c>
      <c r="CO698">
        <v>-0.20022939000000001</v>
      </c>
      <c r="CP698">
        <v>-0.43475793000000001</v>
      </c>
      <c r="CQ698">
        <v>0.34422587999999998</v>
      </c>
      <c r="CR698">
        <v>-0.48495226000000002</v>
      </c>
      <c r="CS698">
        <v>0.18250256000000001</v>
      </c>
      <c r="CT698">
        <v>-0.16623276000000001</v>
      </c>
      <c r="CU698">
        <v>-9.4743999999999995E-2</v>
      </c>
      <c r="CV698">
        <v>-1.1689752</v>
      </c>
      <c r="CW698">
        <v>-0.52188942000000005</v>
      </c>
      <c r="CX698">
        <v>0.65815442999999996</v>
      </c>
      <c r="CY698">
        <v>9.3649330000000003E-2</v>
      </c>
      <c r="CZ698">
        <v>-0.16819777</v>
      </c>
      <c r="DA698">
        <v>-0.25450494000000001</v>
      </c>
      <c r="DB698">
        <v>0.25513289</v>
      </c>
      <c r="DC698">
        <v>2.5920289999999999E-2</v>
      </c>
      <c r="DD698">
        <v>-2.5292350000000002E-2</v>
      </c>
      <c r="DE698">
        <v>0.26950531</v>
      </c>
      <c r="DF698">
        <v>-0.26887736000000001</v>
      </c>
      <c r="DG698">
        <v>0.1029841</v>
      </c>
      <c r="DH698">
        <v>-0.10235616</v>
      </c>
      <c r="DI698">
        <v>-0.19042195000000001</v>
      </c>
      <c r="DJ698">
        <v>7.7531719999999998E-2</v>
      </c>
      <c r="DK698">
        <v>-0.19522661999999999</v>
      </c>
      <c r="DL698">
        <v>-0.13095082</v>
      </c>
      <c r="DM698">
        <v>-6.0513240000000003E-2</v>
      </c>
      <c r="DN698">
        <v>0.50020885000000004</v>
      </c>
      <c r="DO698">
        <v>0.35778246000000002</v>
      </c>
      <c r="DP698">
        <v>-0.64273818000000005</v>
      </c>
      <c r="DQ698">
        <v>0.94671483000000001</v>
      </c>
      <c r="DR698">
        <v>-0.66113116000000005</v>
      </c>
      <c r="DS698">
        <v>7.7932630000000003E-2</v>
      </c>
      <c r="DT698">
        <v>-0.79014932000000004</v>
      </c>
      <c r="DU698">
        <v>1.3610861400000001</v>
      </c>
      <c r="DV698" s="10">
        <v>-0.64824150000000003</v>
      </c>
      <c r="DW698" s="8" t="s">
        <v>3665</v>
      </c>
      <c r="DX698" t="s">
        <v>3666</v>
      </c>
      <c r="DY698" s="10" t="s">
        <v>1431</v>
      </c>
      <c r="DZ698" s="20">
        <v>35152</v>
      </c>
      <c r="EA698" s="21">
        <v>38190</v>
      </c>
      <c r="EB698" t="s">
        <v>3667</v>
      </c>
      <c r="EC698" s="22">
        <v>45336</v>
      </c>
      <c r="ED698" t="b">
        <f t="shared" si="31"/>
        <v>0</v>
      </c>
    </row>
    <row r="699" spans="1:134" x14ac:dyDescent="0.2">
      <c r="A699" s="8" t="s">
        <v>3668</v>
      </c>
      <c r="B699" s="8" t="s">
        <v>127</v>
      </c>
      <c r="C699" s="8" t="s">
        <v>120</v>
      </c>
      <c r="D699" s="2" t="s">
        <v>3669</v>
      </c>
      <c r="E699" s="4">
        <v>0.38566714458082002</v>
      </c>
      <c r="F699" s="28" t="b">
        <v>0</v>
      </c>
      <c r="G699" s="29">
        <f t="shared" si="32"/>
        <v>0.9921852206899715</v>
      </c>
      <c r="H699" s="5" t="b">
        <f t="shared" si="30"/>
        <v>1</v>
      </c>
      <c r="I699" s="8">
        <v>48</v>
      </c>
      <c r="J699">
        <v>1</v>
      </c>
      <c r="K699">
        <v>32</v>
      </c>
      <c r="L699">
        <v>1279</v>
      </c>
      <c r="M699">
        <v>10</v>
      </c>
      <c r="N699">
        <v>5</v>
      </c>
      <c r="O699">
        <v>27.833572290410299</v>
      </c>
      <c r="P699">
        <v>2</v>
      </c>
      <c r="Q699">
        <v>2</v>
      </c>
      <c r="R699">
        <v>2</v>
      </c>
      <c r="S699" s="10">
        <v>74.599999999999994</v>
      </c>
      <c r="T699" s="8">
        <v>-0.49223603651558001</v>
      </c>
      <c r="U699">
        <v>7.5957643648752104E-3</v>
      </c>
      <c r="V699">
        <v>0.64828506625381199</v>
      </c>
      <c r="W699">
        <v>-0.25565513843436199</v>
      </c>
      <c r="X699">
        <v>1.61793620170542</v>
      </c>
      <c r="Y699">
        <v>1.38181348148064</v>
      </c>
      <c r="Z699">
        <v>-0.77907218651936505</v>
      </c>
      <c r="AA699">
        <v>-0.70092886045385905</v>
      </c>
      <c r="AB699">
        <v>-0.772121299578298</v>
      </c>
      <c r="AC699">
        <v>-0.68484317603607703</v>
      </c>
      <c r="AD699" s="10">
        <v>-2.1037633825813501E-2</v>
      </c>
      <c r="AE699" s="8">
        <v>0</v>
      </c>
      <c r="AF699">
        <v>0</v>
      </c>
      <c r="AG699">
        <v>0</v>
      </c>
      <c r="AH699">
        <v>0</v>
      </c>
      <c r="AI699">
        <v>0</v>
      </c>
      <c r="AJ699">
        <v>0</v>
      </c>
      <c r="AK699">
        <v>0</v>
      </c>
      <c r="AL699">
        <v>0</v>
      </c>
      <c r="AM699">
        <v>0</v>
      </c>
      <c r="AN699">
        <v>0</v>
      </c>
      <c r="AO699">
        <v>0</v>
      </c>
      <c r="AP699">
        <v>0</v>
      </c>
      <c r="AQ699">
        <v>0</v>
      </c>
      <c r="AR699">
        <v>0</v>
      </c>
      <c r="AS699">
        <v>0</v>
      </c>
      <c r="AT699">
        <v>0</v>
      </c>
      <c r="AU699">
        <v>0</v>
      </c>
      <c r="AV699">
        <v>0</v>
      </c>
      <c r="AW699">
        <v>1</v>
      </c>
      <c r="AX699">
        <v>0</v>
      </c>
      <c r="AY699">
        <v>0</v>
      </c>
      <c r="AZ699">
        <v>1</v>
      </c>
      <c r="BA699">
        <v>1</v>
      </c>
      <c r="BB699">
        <v>0</v>
      </c>
      <c r="BC699">
        <v>1</v>
      </c>
      <c r="BD699">
        <v>0</v>
      </c>
      <c r="BE699">
        <v>1</v>
      </c>
      <c r="BF699">
        <v>0</v>
      </c>
      <c r="BG699">
        <v>0</v>
      </c>
      <c r="BH699">
        <v>0</v>
      </c>
      <c r="BI699">
        <v>0</v>
      </c>
      <c r="BJ699">
        <v>0</v>
      </c>
      <c r="BK699">
        <v>0</v>
      </c>
      <c r="BL699">
        <v>1</v>
      </c>
      <c r="BM699">
        <v>0</v>
      </c>
      <c r="BN699">
        <v>0</v>
      </c>
      <c r="BO699">
        <v>1</v>
      </c>
      <c r="BP699">
        <v>0</v>
      </c>
      <c r="BQ699">
        <v>0</v>
      </c>
      <c r="BR699">
        <v>0</v>
      </c>
      <c r="BS699">
        <v>1</v>
      </c>
      <c r="BT699" s="10">
        <v>0</v>
      </c>
      <c r="BU699">
        <v>-4.2648743800000002</v>
      </c>
      <c r="BV699">
        <v>0.17994256</v>
      </c>
      <c r="BW699">
        <v>2.5512239999999999E-2</v>
      </c>
      <c r="BX699">
        <v>1.7140852600000001</v>
      </c>
      <c r="BY699">
        <v>1.2451467300000001</v>
      </c>
      <c r="BZ699">
        <v>4.38303536</v>
      </c>
      <c r="CA699">
        <v>1.0542348399999999</v>
      </c>
      <c r="CB699">
        <v>2.36271349</v>
      </c>
      <c r="CC699">
        <v>0</v>
      </c>
      <c r="CD699">
        <v>1.26633956</v>
      </c>
      <c r="CE699">
        <v>1.2966537600000001</v>
      </c>
      <c r="CF699">
        <v>-0.34830556000000001</v>
      </c>
      <c r="CG699">
        <v>0.60595251999999999</v>
      </c>
      <c r="CH699">
        <v>-0.27080598</v>
      </c>
      <c r="CI699">
        <v>0.69837139000000004</v>
      </c>
      <c r="CJ699">
        <v>2.3914729999999999E-2</v>
      </c>
      <c r="CK699">
        <v>-0.35324707</v>
      </c>
      <c r="CL699">
        <v>-4.8291489999999999E-2</v>
      </c>
      <c r="CM699">
        <v>0.58076517999999999</v>
      </c>
      <c r="CN699">
        <v>0.72541518999999999</v>
      </c>
      <c r="CO699">
        <v>-0.20022939000000001</v>
      </c>
      <c r="CP699">
        <v>-0.43475793000000001</v>
      </c>
      <c r="CQ699">
        <v>0.34422587999999998</v>
      </c>
      <c r="CR699">
        <v>-0.48495226000000002</v>
      </c>
      <c r="CS699">
        <v>0.18250256000000001</v>
      </c>
      <c r="CT699">
        <v>-0.16623276000000001</v>
      </c>
      <c r="CU699">
        <v>-9.4743999999999995E-2</v>
      </c>
      <c r="CV699">
        <v>-1.1689752</v>
      </c>
      <c r="CW699">
        <v>-0.52188942000000005</v>
      </c>
      <c r="CX699">
        <v>0.65815442999999996</v>
      </c>
      <c r="CY699">
        <v>9.3649330000000003E-2</v>
      </c>
      <c r="CZ699">
        <v>-0.16819777</v>
      </c>
      <c r="DA699">
        <v>-0.25450494000000001</v>
      </c>
      <c r="DB699">
        <v>0.25513289</v>
      </c>
      <c r="DC699">
        <v>2.5920289999999999E-2</v>
      </c>
      <c r="DD699">
        <v>-2.5292350000000002E-2</v>
      </c>
      <c r="DE699">
        <v>0.26950531</v>
      </c>
      <c r="DF699">
        <v>-0.26887736000000001</v>
      </c>
      <c r="DG699">
        <v>0.1029841</v>
      </c>
      <c r="DH699">
        <v>-0.10235616</v>
      </c>
      <c r="DI699">
        <v>-0.19042195000000001</v>
      </c>
      <c r="DJ699">
        <v>7.7531719999999998E-2</v>
      </c>
      <c r="DK699">
        <v>-0.19522661999999999</v>
      </c>
      <c r="DL699">
        <v>-0.13095082</v>
      </c>
      <c r="DM699">
        <v>-6.0513240000000003E-2</v>
      </c>
      <c r="DN699">
        <v>0.50020885000000004</v>
      </c>
      <c r="DO699">
        <v>0.35778246000000002</v>
      </c>
      <c r="DP699">
        <v>-0.64273818000000005</v>
      </c>
      <c r="DQ699">
        <v>0.94671483000000001</v>
      </c>
      <c r="DR699">
        <v>-0.66113116000000005</v>
      </c>
      <c r="DS699">
        <v>7.7932630000000003E-2</v>
      </c>
      <c r="DT699">
        <v>-0.79014932000000004</v>
      </c>
      <c r="DU699">
        <v>1.3610861400000001</v>
      </c>
      <c r="DV699" s="10">
        <v>-0.64824150000000003</v>
      </c>
      <c r="DW699" s="8" t="s">
        <v>3670</v>
      </c>
      <c r="DX699" t="s">
        <v>3671</v>
      </c>
      <c r="DY699" s="10" t="s">
        <v>354</v>
      </c>
      <c r="DZ699" s="20">
        <v>35431</v>
      </c>
      <c r="EA699" s="21">
        <v>35648</v>
      </c>
      <c r="EB699" t="s">
        <v>3672</v>
      </c>
      <c r="EC699" s="22">
        <v>45424</v>
      </c>
      <c r="ED699" t="b">
        <f t="shared" si="31"/>
        <v>0</v>
      </c>
    </row>
    <row r="700" spans="1:134" x14ac:dyDescent="0.2">
      <c r="A700" s="8" t="s">
        <v>3673</v>
      </c>
      <c r="B700" s="8" t="s">
        <v>119</v>
      </c>
      <c r="C700" s="8" t="s">
        <v>188</v>
      </c>
      <c r="D700" s="2" t="s">
        <v>3674</v>
      </c>
      <c r="E700" s="4">
        <v>0.570080923524376</v>
      </c>
      <c r="F700" s="28" t="b">
        <v>0</v>
      </c>
      <c r="G700" s="29">
        <f t="shared" si="32"/>
        <v>0.86288020607806859</v>
      </c>
      <c r="H700" s="5" t="b">
        <f t="shared" si="30"/>
        <v>1</v>
      </c>
      <c r="I700" s="8">
        <v>52</v>
      </c>
      <c r="J700">
        <v>1</v>
      </c>
      <c r="K700">
        <v>39</v>
      </c>
      <c r="L700">
        <v>256</v>
      </c>
      <c r="M700">
        <v>6</v>
      </c>
      <c r="N700">
        <v>5</v>
      </c>
      <c r="O700">
        <v>71.673795095521299</v>
      </c>
      <c r="P700">
        <v>5</v>
      </c>
      <c r="Q700">
        <v>3</v>
      </c>
      <c r="R700">
        <v>4</v>
      </c>
      <c r="S700" s="10">
        <v>79.5</v>
      </c>
      <c r="T700" s="8">
        <v>-0.116483336885366</v>
      </c>
      <c r="U700">
        <v>7.5957643648752104E-3</v>
      </c>
      <c r="V700">
        <v>1.5527186414958001</v>
      </c>
      <c r="W700">
        <v>-1.4482189496486599</v>
      </c>
      <c r="X700">
        <v>0.34522335867264098</v>
      </c>
      <c r="Y700">
        <v>1.38181348148064</v>
      </c>
      <c r="Z700">
        <v>0.72950036881837399</v>
      </c>
      <c r="AA700">
        <v>1.4284752725705201</v>
      </c>
      <c r="AB700">
        <v>-4.5418899975194001E-2</v>
      </c>
      <c r="AC700">
        <v>0.71996333890972197</v>
      </c>
      <c r="AD700" s="10">
        <v>1.0362383225482901</v>
      </c>
      <c r="AE700" s="8">
        <v>0</v>
      </c>
      <c r="AF700">
        <v>0</v>
      </c>
      <c r="AG700">
        <v>0</v>
      </c>
      <c r="AH700">
        <v>0</v>
      </c>
      <c r="AI700">
        <v>0</v>
      </c>
      <c r="AJ700">
        <v>0</v>
      </c>
      <c r="AK700">
        <v>0</v>
      </c>
      <c r="AL700">
        <v>0</v>
      </c>
      <c r="AM700">
        <v>0</v>
      </c>
      <c r="AN700">
        <v>0</v>
      </c>
      <c r="AO700">
        <v>0</v>
      </c>
      <c r="AP700">
        <v>0</v>
      </c>
      <c r="AQ700">
        <v>0</v>
      </c>
      <c r="AR700">
        <v>0</v>
      </c>
      <c r="AS700">
        <v>0</v>
      </c>
      <c r="AT700">
        <v>0</v>
      </c>
      <c r="AU700">
        <v>0</v>
      </c>
      <c r="AV700">
        <v>1</v>
      </c>
      <c r="AW700">
        <v>0</v>
      </c>
      <c r="AX700">
        <v>0</v>
      </c>
      <c r="AY700">
        <v>1</v>
      </c>
      <c r="AZ700">
        <v>0</v>
      </c>
      <c r="BA700">
        <v>0</v>
      </c>
      <c r="BB700">
        <v>1</v>
      </c>
      <c r="BC700">
        <v>1</v>
      </c>
      <c r="BD700">
        <v>0</v>
      </c>
      <c r="BE700">
        <v>0</v>
      </c>
      <c r="BF700">
        <v>1</v>
      </c>
      <c r="BG700">
        <v>0</v>
      </c>
      <c r="BH700">
        <v>1</v>
      </c>
      <c r="BI700">
        <v>0</v>
      </c>
      <c r="BJ700">
        <v>0</v>
      </c>
      <c r="BK700">
        <v>0</v>
      </c>
      <c r="BL700">
        <v>0</v>
      </c>
      <c r="BM700">
        <v>0</v>
      </c>
      <c r="BN700">
        <v>1</v>
      </c>
      <c r="BO700">
        <v>0</v>
      </c>
      <c r="BP700">
        <v>0</v>
      </c>
      <c r="BQ700">
        <v>1</v>
      </c>
      <c r="BR700">
        <v>0</v>
      </c>
      <c r="BS700">
        <v>0</v>
      </c>
      <c r="BT700" s="10">
        <v>0</v>
      </c>
      <c r="BU700">
        <v>-4.2648743800000002</v>
      </c>
      <c r="BV700">
        <v>0.17994256</v>
      </c>
      <c r="BW700">
        <v>2.5512239999999999E-2</v>
      </c>
      <c r="BX700">
        <v>1.7140852600000001</v>
      </c>
      <c r="BY700">
        <v>1.2451467300000001</v>
      </c>
      <c r="BZ700">
        <v>4.38303536</v>
      </c>
      <c r="CA700">
        <v>1.0542348399999999</v>
      </c>
      <c r="CB700">
        <v>2.36271349</v>
      </c>
      <c r="CC700">
        <v>0</v>
      </c>
      <c r="CD700">
        <v>1.26633956</v>
      </c>
      <c r="CE700">
        <v>1.2966537600000001</v>
      </c>
      <c r="CF700">
        <v>-0.34830556000000001</v>
      </c>
      <c r="CG700">
        <v>0.60595251999999999</v>
      </c>
      <c r="CH700">
        <v>-0.27080598</v>
      </c>
      <c r="CI700">
        <v>0.69837139000000004</v>
      </c>
      <c r="CJ700">
        <v>2.3914729999999999E-2</v>
      </c>
      <c r="CK700">
        <v>-0.35324707</v>
      </c>
      <c r="CL700">
        <v>-4.8291489999999999E-2</v>
      </c>
      <c r="CM700">
        <v>0.58076517999999999</v>
      </c>
      <c r="CN700">
        <v>0.72541518999999999</v>
      </c>
      <c r="CO700">
        <v>-0.20022939000000001</v>
      </c>
      <c r="CP700">
        <v>-0.43475793000000001</v>
      </c>
      <c r="CQ700">
        <v>0.34422587999999998</v>
      </c>
      <c r="CR700">
        <v>-0.48495226000000002</v>
      </c>
      <c r="CS700">
        <v>0.18250256000000001</v>
      </c>
      <c r="CT700">
        <v>-0.16623276000000001</v>
      </c>
      <c r="CU700">
        <v>-9.4743999999999995E-2</v>
      </c>
      <c r="CV700">
        <v>-1.1689752</v>
      </c>
      <c r="CW700">
        <v>-0.52188942000000005</v>
      </c>
      <c r="CX700">
        <v>0.65815442999999996</v>
      </c>
      <c r="CY700">
        <v>9.3649330000000003E-2</v>
      </c>
      <c r="CZ700">
        <v>-0.16819777</v>
      </c>
      <c r="DA700">
        <v>-0.25450494000000001</v>
      </c>
      <c r="DB700">
        <v>0.25513289</v>
      </c>
      <c r="DC700">
        <v>2.5920289999999999E-2</v>
      </c>
      <c r="DD700">
        <v>-2.5292350000000002E-2</v>
      </c>
      <c r="DE700">
        <v>0.26950531</v>
      </c>
      <c r="DF700">
        <v>-0.26887736000000001</v>
      </c>
      <c r="DG700">
        <v>0.1029841</v>
      </c>
      <c r="DH700">
        <v>-0.10235616</v>
      </c>
      <c r="DI700">
        <v>-0.19042195000000001</v>
      </c>
      <c r="DJ700">
        <v>7.7531719999999998E-2</v>
      </c>
      <c r="DK700">
        <v>-0.19522661999999999</v>
      </c>
      <c r="DL700">
        <v>-0.13095082</v>
      </c>
      <c r="DM700">
        <v>-6.0513240000000003E-2</v>
      </c>
      <c r="DN700">
        <v>0.50020885000000004</v>
      </c>
      <c r="DO700">
        <v>0.35778246000000002</v>
      </c>
      <c r="DP700">
        <v>-0.64273818000000005</v>
      </c>
      <c r="DQ700">
        <v>0.94671483000000001</v>
      </c>
      <c r="DR700">
        <v>-0.66113116000000005</v>
      </c>
      <c r="DS700">
        <v>7.7932630000000003E-2</v>
      </c>
      <c r="DT700">
        <v>-0.79014932000000004</v>
      </c>
      <c r="DU700">
        <v>1.3610861400000001</v>
      </c>
      <c r="DV700" s="10">
        <v>-0.64824150000000003</v>
      </c>
      <c r="DW700" s="8" t="s">
        <v>3675</v>
      </c>
      <c r="DX700" t="s">
        <v>3676</v>
      </c>
      <c r="DY700" s="10" t="s">
        <v>199</v>
      </c>
      <c r="DZ700" s="20">
        <v>36458</v>
      </c>
      <c r="EA700" s="21">
        <v>39338</v>
      </c>
      <c r="EB700" t="s">
        <v>3677</v>
      </c>
      <c r="EC700" s="22">
        <v>44191</v>
      </c>
      <c r="ED700" t="b">
        <f t="shared" si="31"/>
        <v>0</v>
      </c>
    </row>
    <row r="701" spans="1:134" x14ac:dyDescent="0.2">
      <c r="A701" s="8" t="s">
        <v>3678</v>
      </c>
      <c r="B701" s="8" t="s">
        <v>127</v>
      </c>
      <c r="C701" s="8" t="s">
        <v>202</v>
      </c>
      <c r="D701" s="2" t="s">
        <v>3679</v>
      </c>
      <c r="E701" s="4">
        <v>0.30236845285606401</v>
      </c>
      <c r="F701" s="28" t="b">
        <v>0</v>
      </c>
      <c r="G701" s="29">
        <f t="shared" si="32"/>
        <v>2.2176893505473094E-2</v>
      </c>
      <c r="H701" s="5" t="b">
        <f t="shared" si="30"/>
        <v>0</v>
      </c>
      <c r="I701" s="8">
        <v>46</v>
      </c>
      <c r="J701">
        <v>1</v>
      </c>
      <c r="K701">
        <v>27</v>
      </c>
      <c r="L701">
        <v>2596</v>
      </c>
      <c r="M701">
        <v>8</v>
      </c>
      <c r="N701">
        <v>2</v>
      </c>
      <c r="O701">
        <v>12.0175597613656</v>
      </c>
      <c r="P701">
        <v>3</v>
      </c>
      <c r="Q701">
        <v>1</v>
      </c>
      <c r="R701">
        <v>4</v>
      </c>
      <c r="S701" s="10">
        <v>74.099999999999994</v>
      </c>
      <c r="T701" s="8">
        <v>-0.68011238633068705</v>
      </c>
      <c r="U701">
        <v>7.5957643648752104E-3</v>
      </c>
      <c r="V701">
        <v>2.2610839381047498E-3</v>
      </c>
      <c r="W701">
        <v>1.27963962145736</v>
      </c>
      <c r="X701">
        <v>0.98157978018903103</v>
      </c>
      <c r="Y701">
        <v>-0.70788554533318204</v>
      </c>
      <c r="Z701">
        <v>-1.32331217686478</v>
      </c>
      <c r="AA701">
        <v>8.8725172209350497E-3</v>
      </c>
      <c r="AB701">
        <v>-1.4988236991813999</v>
      </c>
      <c r="AC701">
        <v>0.71996333890972197</v>
      </c>
      <c r="AD701" s="10">
        <v>-0.12892293549664</v>
      </c>
      <c r="AE701" s="8">
        <v>0</v>
      </c>
      <c r="AF701">
        <v>0</v>
      </c>
      <c r="AG701">
        <v>0</v>
      </c>
      <c r="AH701">
        <v>0</v>
      </c>
      <c r="AI701">
        <v>0</v>
      </c>
      <c r="AJ701">
        <v>0</v>
      </c>
      <c r="AK701">
        <v>0</v>
      </c>
      <c r="AL701">
        <v>0</v>
      </c>
      <c r="AM701">
        <v>0</v>
      </c>
      <c r="AN701">
        <v>0</v>
      </c>
      <c r="AO701">
        <v>0</v>
      </c>
      <c r="AP701">
        <v>0</v>
      </c>
      <c r="AQ701">
        <v>0</v>
      </c>
      <c r="AR701">
        <v>0</v>
      </c>
      <c r="AS701">
        <v>0</v>
      </c>
      <c r="AT701">
        <v>0</v>
      </c>
      <c r="AU701">
        <v>0</v>
      </c>
      <c r="AV701">
        <v>0</v>
      </c>
      <c r="AW701">
        <v>1</v>
      </c>
      <c r="AX701">
        <v>0</v>
      </c>
      <c r="AY701">
        <v>1</v>
      </c>
      <c r="AZ701">
        <v>0</v>
      </c>
      <c r="BA701">
        <v>0</v>
      </c>
      <c r="BB701">
        <v>1</v>
      </c>
      <c r="BC701">
        <v>1</v>
      </c>
      <c r="BD701">
        <v>0</v>
      </c>
      <c r="BE701">
        <v>0</v>
      </c>
      <c r="BF701">
        <v>1</v>
      </c>
      <c r="BG701">
        <v>0</v>
      </c>
      <c r="BH701">
        <v>1</v>
      </c>
      <c r="BI701">
        <v>0</v>
      </c>
      <c r="BJ701">
        <v>0</v>
      </c>
      <c r="BK701">
        <v>0</v>
      </c>
      <c r="BL701">
        <v>0</v>
      </c>
      <c r="BM701">
        <v>0</v>
      </c>
      <c r="BN701">
        <v>1</v>
      </c>
      <c r="BO701">
        <v>0</v>
      </c>
      <c r="BP701">
        <v>0</v>
      </c>
      <c r="BQ701">
        <v>1</v>
      </c>
      <c r="BR701">
        <v>0</v>
      </c>
      <c r="BS701">
        <v>0</v>
      </c>
      <c r="BT701" s="10">
        <v>0</v>
      </c>
      <c r="BU701">
        <v>-4.2648743800000002</v>
      </c>
      <c r="BV701">
        <v>0.17994256</v>
      </c>
      <c r="BW701">
        <v>2.5512239999999999E-2</v>
      </c>
      <c r="BX701">
        <v>1.7140852600000001</v>
      </c>
      <c r="BY701">
        <v>1.2451467300000001</v>
      </c>
      <c r="BZ701">
        <v>4.38303536</v>
      </c>
      <c r="CA701">
        <v>1.0542348399999999</v>
      </c>
      <c r="CB701">
        <v>2.36271349</v>
      </c>
      <c r="CC701">
        <v>0</v>
      </c>
      <c r="CD701">
        <v>1.26633956</v>
      </c>
      <c r="CE701">
        <v>1.2966537600000001</v>
      </c>
      <c r="CF701">
        <v>-0.34830556000000001</v>
      </c>
      <c r="CG701">
        <v>0.60595251999999999</v>
      </c>
      <c r="CH701">
        <v>-0.27080598</v>
      </c>
      <c r="CI701">
        <v>0.69837139000000004</v>
      </c>
      <c r="CJ701">
        <v>2.3914729999999999E-2</v>
      </c>
      <c r="CK701">
        <v>-0.35324707</v>
      </c>
      <c r="CL701">
        <v>-4.8291489999999999E-2</v>
      </c>
      <c r="CM701">
        <v>0.58076517999999999</v>
      </c>
      <c r="CN701">
        <v>0.72541518999999999</v>
      </c>
      <c r="CO701">
        <v>-0.20022939000000001</v>
      </c>
      <c r="CP701">
        <v>-0.43475793000000001</v>
      </c>
      <c r="CQ701">
        <v>0.34422587999999998</v>
      </c>
      <c r="CR701">
        <v>-0.48495226000000002</v>
      </c>
      <c r="CS701">
        <v>0.18250256000000001</v>
      </c>
      <c r="CT701">
        <v>-0.16623276000000001</v>
      </c>
      <c r="CU701">
        <v>-9.4743999999999995E-2</v>
      </c>
      <c r="CV701">
        <v>-1.1689752</v>
      </c>
      <c r="CW701">
        <v>-0.52188942000000005</v>
      </c>
      <c r="CX701">
        <v>0.65815442999999996</v>
      </c>
      <c r="CY701">
        <v>9.3649330000000003E-2</v>
      </c>
      <c r="CZ701">
        <v>-0.16819777</v>
      </c>
      <c r="DA701">
        <v>-0.25450494000000001</v>
      </c>
      <c r="DB701">
        <v>0.25513289</v>
      </c>
      <c r="DC701">
        <v>2.5920289999999999E-2</v>
      </c>
      <c r="DD701">
        <v>-2.5292350000000002E-2</v>
      </c>
      <c r="DE701">
        <v>0.26950531</v>
      </c>
      <c r="DF701">
        <v>-0.26887736000000001</v>
      </c>
      <c r="DG701">
        <v>0.1029841</v>
      </c>
      <c r="DH701">
        <v>-0.10235616</v>
      </c>
      <c r="DI701">
        <v>-0.19042195000000001</v>
      </c>
      <c r="DJ701">
        <v>7.7531719999999998E-2</v>
      </c>
      <c r="DK701">
        <v>-0.19522661999999999</v>
      </c>
      <c r="DL701">
        <v>-0.13095082</v>
      </c>
      <c r="DM701">
        <v>-6.0513240000000003E-2</v>
      </c>
      <c r="DN701">
        <v>0.50020885000000004</v>
      </c>
      <c r="DO701">
        <v>0.35778246000000002</v>
      </c>
      <c r="DP701">
        <v>-0.64273818000000005</v>
      </c>
      <c r="DQ701">
        <v>0.94671483000000001</v>
      </c>
      <c r="DR701">
        <v>-0.66113116000000005</v>
      </c>
      <c r="DS701">
        <v>7.7932630000000003E-2</v>
      </c>
      <c r="DT701">
        <v>-0.79014932000000004</v>
      </c>
      <c r="DU701">
        <v>1.3610861400000001</v>
      </c>
      <c r="DV701" s="10">
        <v>-0.64824150000000003</v>
      </c>
      <c r="DW701" s="8" t="s">
        <v>3680</v>
      </c>
      <c r="DX701" t="s">
        <v>3681</v>
      </c>
      <c r="DY701" s="10" t="s">
        <v>789</v>
      </c>
      <c r="DZ701" s="20">
        <v>38004</v>
      </c>
      <c r="EA701" s="21">
        <v>39821</v>
      </c>
      <c r="EB701" t="s">
        <v>3682</v>
      </c>
      <c r="EC701" s="22">
        <v>43909</v>
      </c>
      <c r="ED701" t="b">
        <f t="shared" si="31"/>
        <v>1</v>
      </c>
    </row>
    <row r="702" spans="1:134" x14ac:dyDescent="0.2">
      <c r="A702" s="8" t="s">
        <v>3683</v>
      </c>
      <c r="B702" s="8" t="s">
        <v>127</v>
      </c>
      <c r="C702" s="8" t="s">
        <v>147</v>
      </c>
      <c r="D702" s="2" t="s">
        <v>3684</v>
      </c>
      <c r="E702" s="4">
        <v>0.85701218236231502</v>
      </c>
      <c r="F702" s="28" t="b">
        <v>1</v>
      </c>
      <c r="G702" s="29">
        <f t="shared" si="32"/>
        <v>7.2948558019100308E-3</v>
      </c>
      <c r="H702" s="5" t="b">
        <f t="shared" si="30"/>
        <v>0</v>
      </c>
      <c r="I702" s="8">
        <v>37</v>
      </c>
      <c r="J702">
        <v>1</v>
      </c>
      <c r="K702">
        <v>23</v>
      </c>
      <c r="L702">
        <v>2017</v>
      </c>
      <c r="M702">
        <v>0</v>
      </c>
      <c r="N702">
        <v>3</v>
      </c>
      <c r="O702">
        <v>92.672757847824599</v>
      </c>
      <c r="P702">
        <v>5</v>
      </c>
      <c r="Q702">
        <v>5</v>
      </c>
      <c r="R702">
        <v>4</v>
      </c>
      <c r="S702" s="10">
        <v>73.099999999999994</v>
      </c>
      <c r="T702" s="8">
        <v>-1.5255559604986699</v>
      </c>
      <c r="U702">
        <v>7.5957643648752104E-3</v>
      </c>
      <c r="V702">
        <v>-0.51455810191446105</v>
      </c>
      <c r="W702">
        <v>0.60466948783753804</v>
      </c>
      <c r="X702">
        <v>-1.5638459058765199</v>
      </c>
      <c r="Y702">
        <v>-1.13192030619081E-2</v>
      </c>
      <c r="Z702">
        <v>1.45208928082068</v>
      </c>
      <c r="AA702">
        <v>1.4284752725705201</v>
      </c>
      <c r="AB702">
        <v>1.4079858992310099</v>
      </c>
      <c r="AC702">
        <v>0.71996333890972197</v>
      </c>
      <c r="AD702" s="10">
        <v>-0.34469353883829401</v>
      </c>
      <c r="AE702" s="8">
        <v>0</v>
      </c>
      <c r="AF702">
        <v>1</v>
      </c>
      <c r="AG702">
        <v>0</v>
      </c>
      <c r="AH702">
        <v>0</v>
      </c>
      <c r="AI702">
        <v>0</v>
      </c>
      <c r="AJ702">
        <v>0</v>
      </c>
      <c r="AK702">
        <v>0</v>
      </c>
      <c r="AL702">
        <v>0</v>
      </c>
      <c r="AM702">
        <v>0</v>
      </c>
      <c r="AN702">
        <v>0</v>
      </c>
      <c r="AO702">
        <v>0</v>
      </c>
      <c r="AP702">
        <v>0</v>
      </c>
      <c r="AQ702">
        <v>0</v>
      </c>
      <c r="AR702">
        <v>0</v>
      </c>
      <c r="AS702">
        <v>0</v>
      </c>
      <c r="AT702">
        <v>0</v>
      </c>
      <c r="AU702">
        <v>0</v>
      </c>
      <c r="AV702">
        <v>0</v>
      </c>
      <c r="AW702">
        <v>0</v>
      </c>
      <c r="AX702">
        <v>0</v>
      </c>
      <c r="AY702">
        <v>0</v>
      </c>
      <c r="AZ702">
        <v>1</v>
      </c>
      <c r="BA702">
        <v>1</v>
      </c>
      <c r="BB702">
        <v>0</v>
      </c>
      <c r="BC702">
        <v>0</v>
      </c>
      <c r="BD702">
        <v>1</v>
      </c>
      <c r="BE702">
        <v>1</v>
      </c>
      <c r="BF702">
        <v>0</v>
      </c>
      <c r="BG702">
        <v>1</v>
      </c>
      <c r="BH702">
        <v>0</v>
      </c>
      <c r="BI702">
        <v>0</v>
      </c>
      <c r="BJ702">
        <v>0</v>
      </c>
      <c r="BK702">
        <v>0</v>
      </c>
      <c r="BL702">
        <v>0</v>
      </c>
      <c r="BM702">
        <v>0</v>
      </c>
      <c r="BN702">
        <v>0</v>
      </c>
      <c r="BO702">
        <v>0</v>
      </c>
      <c r="BP702">
        <v>1</v>
      </c>
      <c r="BQ702">
        <v>0</v>
      </c>
      <c r="BR702">
        <v>0</v>
      </c>
      <c r="BS702">
        <v>1</v>
      </c>
      <c r="BT702" s="10">
        <v>0</v>
      </c>
      <c r="BU702">
        <v>-4.2648743800000002</v>
      </c>
      <c r="BV702">
        <v>0.17994256</v>
      </c>
      <c r="BW702">
        <v>2.5512239999999999E-2</v>
      </c>
      <c r="BX702">
        <v>1.7140852600000001</v>
      </c>
      <c r="BY702">
        <v>1.2451467300000001</v>
      </c>
      <c r="BZ702">
        <v>4.38303536</v>
      </c>
      <c r="CA702">
        <v>1.0542348399999999</v>
      </c>
      <c r="CB702">
        <v>2.36271349</v>
      </c>
      <c r="CC702">
        <v>0</v>
      </c>
      <c r="CD702">
        <v>1.26633956</v>
      </c>
      <c r="CE702">
        <v>1.2966537600000001</v>
      </c>
      <c r="CF702">
        <v>-0.34830556000000001</v>
      </c>
      <c r="CG702">
        <v>0.60595251999999999</v>
      </c>
      <c r="CH702">
        <v>-0.27080598</v>
      </c>
      <c r="CI702">
        <v>0.69837139000000004</v>
      </c>
      <c r="CJ702">
        <v>2.3914729999999999E-2</v>
      </c>
      <c r="CK702">
        <v>-0.35324707</v>
      </c>
      <c r="CL702">
        <v>-4.8291489999999999E-2</v>
      </c>
      <c r="CM702">
        <v>0.58076517999999999</v>
      </c>
      <c r="CN702">
        <v>0.72541518999999999</v>
      </c>
      <c r="CO702">
        <v>-0.20022939000000001</v>
      </c>
      <c r="CP702">
        <v>-0.43475793000000001</v>
      </c>
      <c r="CQ702">
        <v>0.34422587999999998</v>
      </c>
      <c r="CR702">
        <v>-0.48495226000000002</v>
      </c>
      <c r="CS702">
        <v>0.18250256000000001</v>
      </c>
      <c r="CT702">
        <v>-0.16623276000000001</v>
      </c>
      <c r="CU702">
        <v>-9.4743999999999995E-2</v>
      </c>
      <c r="CV702">
        <v>-1.1689752</v>
      </c>
      <c r="CW702">
        <v>-0.52188942000000005</v>
      </c>
      <c r="CX702">
        <v>0.65815442999999996</v>
      </c>
      <c r="CY702">
        <v>9.3649330000000003E-2</v>
      </c>
      <c r="CZ702">
        <v>-0.16819777</v>
      </c>
      <c r="DA702">
        <v>-0.25450494000000001</v>
      </c>
      <c r="DB702">
        <v>0.25513289</v>
      </c>
      <c r="DC702">
        <v>2.5920289999999999E-2</v>
      </c>
      <c r="DD702">
        <v>-2.5292350000000002E-2</v>
      </c>
      <c r="DE702">
        <v>0.26950531</v>
      </c>
      <c r="DF702">
        <v>-0.26887736000000001</v>
      </c>
      <c r="DG702">
        <v>0.1029841</v>
      </c>
      <c r="DH702">
        <v>-0.10235616</v>
      </c>
      <c r="DI702">
        <v>-0.19042195000000001</v>
      </c>
      <c r="DJ702">
        <v>7.7531719999999998E-2</v>
      </c>
      <c r="DK702">
        <v>-0.19522661999999999</v>
      </c>
      <c r="DL702">
        <v>-0.13095082</v>
      </c>
      <c r="DM702">
        <v>-6.0513240000000003E-2</v>
      </c>
      <c r="DN702">
        <v>0.50020885000000004</v>
      </c>
      <c r="DO702">
        <v>0.35778246000000002</v>
      </c>
      <c r="DP702">
        <v>-0.64273818000000005</v>
      </c>
      <c r="DQ702">
        <v>0.94671483000000001</v>
      </c>
      <c r="DR702">
        <v>-0.66113116000000005</v>
      </c>
      <c r="DS702">
        <v>7.7932630000000003E-2</v>
      </c>
      <c r="DT702">
        <v>-0.79014932000000004</v>
      </c>
      <c r="DU702">
        <v>1.3610861400000001</v>
      </c>
      <c r="DV702" s="10">
        <v>-0.64824150000000003</v>
      </c>
      <c r="DW702" s="8" t="s">
        <v>3685</v>
      </c>
      <c r="DX702" t="s">
        <v>3686</v>
      </c>
      <c r="DY702" s="10" t="s">
        <v>124</v>
      </c>
      <c r="DZ702" s="20">
        <v>34708</v>
      </c>
      <c r="EA702" s="21">
        <v>39523</v>
      </c>
      <c r="EB702" t="s">
        <v>3687</v>
      </c>
      <c r="EC702" s="22">
        <v>45060</v>
      </c>
      <c r="ED702" t="b">
        <f t="shared" si="31"/>
        <v>0</v>
      </c>
    </row>
    <row r="703" spans="1:134" x14ac:dyDescent="0.2">
      <c r="A703" s="8" t="s">
        <v>3688</v>
      </c>
      <c r="B703" s="8" t="s">
        <v>168</v>
      </c>
      <c r="C703" s="8" t="s">
        <v>491</v>
      </c>
      <c r="D703" s="2" t="s">
        <v>3689</v>
      </c>
      <c r="E703" s="4">
        <v>0.68156946617557002</v>
      </c>
      <c r="F703" s="28" t="b">
        <v>1</v>
      </c>
      <c r="G703" s="29">
        <f t="shared" si="32"/>
        <v>1.7643985313654263E-2</v>
      </c>
      <c r="H703" s="5" t="b">
        <f t="shared" si="30"/>
        <v>0</v>
      </c>
      <c r="I703" s="8">
        <v>62</v>
      </c>
      <c r="J703">
        <v>0</v>
      </c>
      <c r="K703">
        <v>33</v>
      </c>
      <c r="L703">
        <v>402</v>
      </c>
      <c r="M703">
        <v>2</v>
      </c>
      <c r="N703">
        <v>2</v>
      </c>
      <c r="O703">
        <v>91.468066421118394</v>
      </c>
      <c r="P703">
        <v>4</v>
      </c>
      <c r="Q703">
        <v>5</v>
      </c>
      <c r="R703">
        <v>4</v>
      </c>
      <c r="S703" s="10">
        <v>75.900000000000006</v>
      </c>
      <c r="T703" s="8">
        <v>0.82289841219016902</v>
      </c>
      <c r="U703">
        <v>-1.00517281761849</v>
      </c>
      <c r="V703">
        <v>0.77748986271695397</v>
      </c>
      <c r="W703">
        <v>-1.27801922683606</v>
      </c>
      <c r="X703">
        <v>-0.92748948436013701</v>
      </c>
      <c r="Y703">
        <v>-0.70788554533318204</v>
      </c>
      <c r="Z703">
        <v>1.4106350110269701</v>
      </c>
      <c r="AA703">
        <v>0.71867389489572897</v>
      </c>
      <c r="AB703">
        <v>1.4079858992310099</v>
      </c>
      <c r="AC703">
        <v>0.71996333890972197</v>
      </c>
      <c r="AD703" s="10">
        <v>0.25946415051833799</v>
      </c>
      <c r="AE703" s="8">
        <v>0</v>
      </c>
      <c r="AF703">
        <v>0</v>
      </c>
      <c r="AG703">
        <v>0</v>
      </c>
      <c r="AH703">
        <v>0</v>
      </c>
      <c r="AI703">
        <v>0</v>
      </c>
      <c r="AJ703">
        <v>1</v>
      </c>
      <c r="AK703">
        <v>0</v>
      </c>
      <c r="AL703">
        <v>0</v>
      </c>
      <c r="AM703">
        <v>0</v>
      </c>
      <c r="AN703">
        <v>0</v>
      </c>
      <c r="AO703">
        <v>0</v>
      </c>
      <c r="AP703">
        <v>0</v>
      </c>
      <c r="AQ703">
        <v>0</v>
      </c>
      <c r="AR703">
        <v>0</v>
      </c>
      <c r="AS703">
        <v>0</v>
      </c>
      <c r="AT703">
        <v>0</v>
      </c>
      <c r="AU703">
        <v>0</v>
      </c>
      <c r="AV703">
        <v>0</v>
      </c>
      <c r="AW703">
        <v>0</v>
      </c>
      <c r="AX703">
        <v>0</v>
      </c>
      <c r="AY703">
        <v>0</v>
      </c>
      <c r="AZ703">
        <v>1</v>
      </c>
      <c r="BA703">
        <v>1</v>
      </c>
      <c r="BB703">
        <v>0</v>
      </c>
      <c r="BC703">
        <v>0</v>
      </c>
      <c r="BD703">
        <v>1</v>
      </c>
      <c r="BE703">
        <v>0</v>
      </c>
      <c r="BF703">
        <v>1</v>
      </c>
      <c r="BG703">
        <v>0</v>
      </c>
      <c r="BH703">
        <v>0</v>
      </c>
      <c r="BI703">
        <v>1</v>
      </c>
      <c r="BJ703">
        <v>0</v>
      </c>
      <c r="BK703">
        <v>0</v>
      </c>
      <c r="BL703">
        <v>0</v>
      </c>
      <c r="BM703">
        <v>1</v>
      </c>
      <c r="BN703">
        <v>0</v>
      </c>
      <c r="BO703">
        <v>0</v>
      </c>
      <c r="BP703">
        <v>0</v>
      </c>
      <c r="BQ703">
        <v>0</v>
      </c>
      <c r="BR703">
        <v>1</v>
      </c>
      <c r="BS703">
        <v>0</v>
      </c>
      <c r="BT703" s="10">
        <v>0</v>
      </c>
      <c r="BU703">
        <v>-4.2648743800000002</v>
      </c>
      <c r="BV703">
        <v>0.17994256</v>
      </c>
      <c r="BW703">
        <v>2.5512239999999999E-2</v>
      </c>
      <c r="BX703">
        <v>1.7140852600000001</v>
      </c>
      <c r="BY703">
        <v>1.2451467300000001</v>
      </c>
      <c r="BZ703">
        <v>4.38303536</v>
      </c>
      <c r="CA703">
        <v>1.0542348399999999</v>
      </c>
      <c r="CB703">
        <v>2.36271349</v>
      </c>
      <c r="CC703">
        <v>0</v>
      </c>
      <c r="CD703">
        <v>1.26633956</v>
      </c>
      <c r="CE703">
        <v>1.2966537600000001</v>
      </c>
      <c r="CF703">
        <v>-0.34830556000000001</v>
      </c>
      <c r="CG703">
        <v>0.60595251999999999</v>
      </c>
      <c r="CH703">
        <v>-0.27080598</v>
      </c>
      <c r="CI703">
        <v>0.69837139000000004</v>
      </c>
      <c r="CJ703">
        <v>2.3914729999999999E-2</v>
      </c>
      <c r="CK703">
        <v>-0.35324707</v>
      </c>
      <c r="CL703">
        <v>-4.8291489999999999E-2</v>
      </c>
      <c r="CM703">
        <v>0.58076517999999999</v>
      </c>
      <c r="CN703">
        <v>0.72541518999999999</v>
      </c>
      <c r="CO703">
        <v>-0.20022939000000001</v>
      </c>
      <c r="CP703">
        <v>-0.43475793000000001</v>
      </c>
      <c r="CQ703">
        <v>0.34422587999999998</v>
      </c>
      <c r="CR703">
        <v>-0.48495226000000002</v>
      </c>
      <c r="CS703">
        <v>0.18250256000000001</v>
      </c>
      <c r="CT703">
        <v>-0.16623276000000001</v>
      </c>
      <c r="CU703">
        <v>-9.4743999999999995E-2</v>
      </c>
      <c r="CV703">
        <v>-1.1689752</v>
      </c>
      <c r="CW703">
        <v>-0.52188942000000005</v>
      </c>
      <c r="CX703">
        <v>0.65815442999999996</v>
      </c>
      <c r="CY703">
        <v>9.3649330000000003E-2</v>
      </c>
      <c r="CZ703">
        <v>-0.16819777</v>
      </c>
      <c r="DA703">
        <v>-0.25450494000000001</v>
      </c>
      <c r="DB703">
        <v>0.25513289</v>
      </c>
      <c r="DC703">
        <v>2.5920289999999999E-2</v>
      </c>
      <c r="DD703">
        <v>-2.5292350000000002E-2</v>
      </c>
      <c r="DE703">
        <v>0.26950531</v>
      </c>
      <c r="DF703">
        <v>-0.26887736000000001</v>
      </c>
      <c r="DG703">
        <v>0.1029841</v>
      </c>
      <c r="DH703">
        <v>-0.10235616</v>
      </c>
      <c r="DI703">
        <v>-0.19042195000000001</v>
      </c>
      <c r="DJ703">
        <v>7.7531719999999998E-2</v>
      </c>
      <c r="DK703">
        <v>-0.19522661999999999</v>
      </c>
      <c r="DL703">
        <v>-0.13095082</v>
      </c>
      <c r="DM703">
        <v>-6.0513240000000003E-2</v>
      </c>
      <c r="DN703">
        <v>0.50020885000000004</v>
      </c>
      <c r="DO703">
        <v>0.35778246000000002</v>
      </c>
      <c r="DP703">
        <v>-0.64273818000000005</v>
      </c>
      <c r="DQ703">
        <v>0.94671483000000001</v>
      </c>
      <c r="DR703">
        <v>-0.66113116000000005</v>
      </c>
      <c r="DS703">
        <v>7.7932630000000003E-2</v>
      </c>
      <c r="DT703">
        <v>-0.79014932000000004</v>
      </c>
      <c r="DU703">
        <v>1.3610861400000001</v>
      </c>
      <c r="DV703" s="10">
        <v>-0.64824150000000003</v>
      </c>
      <c r="DW703" s="8" t="s">
        <v>3690</v>
      </c>
      <c r="DX703" t="s">
        <v>3691</v>
      </c>
      <c r="DY703" s="10" t="s">
        <v>225</v>
      </c>
      <c r="DZ703" s="20">
        <v>36138</v>
      </c>
      <c r="EA703" s="21">
        <v>36896</v>
      </c>
      <c r="EB703" t="s">
        <v>3692</v>
      </c>
      <c r="EC703" s="22">
        <v>44983</v>
      </c>
      <c r="ED703" t="b">
        <f t="shared" si="31"/>
        <v>0</v>
      </c>
    </row>
    <row r="704" spans="1:134" x14ac:dyDescent="0.2">
      <c r="A704" s="8" t="s">
        <v>3693</v>
      </c>
      <c r="B704" s="8" t="s">
        <v>119</v>
      </c>
      <c r="C704" s="8" t="s">
        <v>275</v>
      </c>
      <c r="D704" s="2" t="s">
        <v>3694</v>
      </c>
      <c r="E704" s="4">
        <v>0.56341578634964695</v>
      </c>
      <c r="F704" s="28" t="b">
        <v>0</v>
      </c>
      <c r="G704" s="29">
        <f t="shared" si="32"/>
        <v>0.46776136494740383</v>
      </c>
      <c r="H704" s="5" t="b">
        <f t="shared" si="30"/>
        <v>0</v>
      </c>
      <c r="I704" s="8">
        <v>67</v>
      </c>
      <c r="J704">
        <v>1</v>
      </c>
      <c r="K704">
        <v>35</v>
      </c>
      <c r="L704">
        <v>3022</v>
      </c>
      <c r="M704">
        <v>6</v>
      </c>
      <c r="N704">
        <v>4</v>
      </c>
      <c r="O704">
        <v>35.874559841490502</v>
      </c>
      <c r="P704">
        <v>5</v>
      </c>
      <c r="Q704">
        <v>3</v>
      </c>
      <c r="R704">
        <v>2</v>
      </c>
      <c r="S704" s="10">
        <v>73.2</v>
      </c>
      <c r="T704" s="8">
        <v>1.2925892867279301</v>
      </c>
      <c r="U704">
        <v>7.5957643648752104E-3</v>
      </c>
      <c r="V704">
        <v>1.0358994556432299</v>
      </c>
      <c r="W704">
        <v>1.77624977158179</v>
      </c>
      <c r="X704">
        <v>0.34522335867264098</v>
      </c>
      <c r="Y704">
        <v>0.68524713920936597</v>
      </c>
      <c r="Z704">
        <v>-0.50237621279457501</v>
      </c>
      <c r="AA704">
        <v>1.4284752725705201</v>
      </c>
      <c r="AB704">
        <v>-4.5418899975194001E-2</v>
      </c>
      <c r="AC704">
        <v>-0.68484317603607703</v>
      </c>
      <c r="AD704" s="10">
        <v>-0.323116478504127</v>
      </c>
      <c r="AE704" s="8">
        <v>0</v>
      </c>
      <c r="AF704">
        <v>0</v>
      </c>
      <c r="AG704">
        <v>0</v>
      </c>
      <c r="AH704">
        <v>0</v>
      </c>
      <c r="AI704">
        <v>0</v>
      </c>
      <c r="AJ704">
        <v>0</v>
      </c>
      <c r="AK704">
        <v>0</v>
      </c>
      <c r="AL704">
        <v>0</v>
      </c>
      <c r="AM704">
        <v>0</v>
      </c>
      <c r="AN704">
        <v>0</v>
      </c>
      <c r="AO704">
        <v>0</v>
      </c>
      <c r="AP704">
        <v>0</v>
      </c>
      <c r="AQ704">
        <v>0</v>
      </c>
      <c r="AR704">
        <v>0</v>
      </c>
      <c r="AS704">
        <v>1</v>
      </c>
      <c r="AT704">
        <v>0</v>
      </c>
      <c r="AU704">
        <v>0</v>
      </c>
      <c r="AV704">
        <v>0</v>
      </c>
      <c r="AW704">
        <v>0</v>
      </c>
      <c r="AX704">
        <v>0</v>
      </c>
      <c r="AY704">
        <v>1</v>
      </c>
      <c r="AZ704">
        <v>0</v>
      </c>
      <c r="BA704">
        <v>0</v>
      </c>
      <c r="BB704">
        <v>1</v>
      </c>
      <c r="BC704">
        <v>0</v>
      </c>
      <c r="BD704">
        <v>1</v>
      </c>
      <c r="BE704">
        <v>1</v>
      </c>
      <c r="BF704">
        <v>0</v>
      </c>
      <c r="BG704">
        <v>0</v>
      </c>
      <c r="BH704">
        <v>0</v>
      </c>
      <c r="BI704">
        <v>1</v>
      </c>
      <c r="BJ704">
        <v>0</v>
      </c>
      <c r="BK704">
        <v>0</v>
      </c>
      <c r="BL704">
        <v>0</v>
      </c>
      <c r="BM704">
        <v>1</v>
      </c>
      <c r="BN704">
        <v>0</v>
      </c>
      <c r="BO704">
        <v>0</v>
      </c>
      <c r="BP704">
        <v>0</v>
      </c>
      <c r="BQ704">
        <v>1</v>
      </c>
      <c r="BR704">
        <v>0</v>
      </c>
      <c r="BS704">
        <v>0</v>
      </c>
      <c r="BT704" s="10">
        <v>0</v>
      </c>
      <c r="BU704">
        <v>-4.2648743800000002</v>
      </c>
      <c r="BV704">
        <v>0.17994256</v>
      </c>
      <c r="BW704">
        <v>2.5512239999999999E-2</v>
      </c>
      <c r="BX704">
        <v>1.7140852600000001</v>
      </c>
      <c r="BY704">
        <v>1.2451467300000001</v>
      </c>
      <c r="BZ704">
        <v>4.38303536</v>
      </c>
      <c r="CA704">
        <v>1.0542348399999999</v>
      </c>
      <c r="CB704">
        <v>2.36271349</v>
      </c>
      <c r="CC704">
        <v>0</v>
      </c>
      <c r="CD704">
        <v>1.26633956</v>
      </c>
      <c r="CE704">
        <v>1.2966537600000001</v>
      </c>
      <c r="CF704">
        <v>-0.34830556000000001</v>
      </c>
      <c r="CG704">
        <v>0.60595251999999999</v>
      </c>
      <c r="CH704">
        <v>-0.27080598</v>
      </c>
      <c r="CI704">
        <v>0.69837139000000004</v>
      </c>
      <c r="CJ704">
        <v>2.3914729999999999E-2</v>
      </c>
      <c r="CK704">
        <v>-0.35324707</v>
      </c>
      <c r="CL704">
        <v>-4.8291489999999999E-2</v>
      </c>
      <c r="CM704">
        <v>0.58076517999999999</v>
      </c>
      <c r="CN704">
        <v>0.72541518999999999</v>
      </c>
      <c r="CO704">
        <v>-0.20022939000000001</v>
      </c>
      <c r="CP704">
        <v>-0.43475793000000001</v>
      </c>
      <c r="CQ704">
        <v>0.34422587999999998</v>
      </c>
      <c r="CR704">
        <v>-0.48495226000000002</v>
      </c>
      <c r="CS704">
        <v>0.18250256000000001</v>
      </c>
      <c r="CT704">
        <v>-0.16623276000000001</v>
      </c>
      <c r="CU704">
        <v>-9.4743999999999995E-2</v>
      </c>
      <c r="CV704">
        <v>-1.1689752</v>
      </c>
      <c r="CW704">
        <v>-0.52188942000000005</v>
      </c>
      <c r="CX704">
        <v>0.65815442999999996</v>
      </c>
      <c r="CY704">
        <v>9.3649330000000003E-2</v>
      </c>
      <c r="CZ704">
        <v>-0.16819777</v>
      </c>
      <c r="DA704">
        <v>-0.25450494000000001</v>
      </c>
      <c r="DB704">
        <v>0.25513289</v>
      </c>
      <c r="DC704">
        <v>2.5920289999999999E-2</v>
      </c>
      <c r="DD704">
        <v>-2.5292350000000002E-2</v>
      </c>
      <c r="DE704">
        <v>0.26950531</v>
      </c>
      <c r="DF704">
        <v>-0.26887736000000001</v>
      </c>
      <c r="DG704">
        <v>0.1029841</v>
      </c>
      <c r="DH704">
        <v>-0.10235616</v>
      </c>
      <c r="DI704">
        <v>-0.19042195000000001</v>
      </c>
      <c r="DJ704">
        <v>7.7531719999999998E-2</v>
      </c>
      <c r="DK704">
        <v>-0.19522661999999999</v>
      </c>
      <c r="DL704">
        <v>-0.13095082</v>
      </c>
      <c r="DM704">
        <v>-6.0513240000000003E-2</v>
      </c>
      <c r="DN704">
        <v>0.50020885000000004</v>
      </c>
      <c r="DO704">
        <v>0.35778246000000002</v>
      </c>
      <c r="DP704">
        <v>-0.64273818000000005</v>
      </c>
      <c r="DQ704">
        <v>0.94671483000000001</v>
      </c>
      <c r="DR704">
        <v>-0.66113116000000005</v>
      </c>
      <c r="DS704">
        <v>7.7932630000000003E-2</v>
      </c>
      <c r="DT704">
        <v>-0.79014932000000004</v>
      </c>
      <c r="DU704">
        <v>1.3610861400000001</v>
      </c>
      <c r="DV704" s="10">
        <v>-0.64824150000000003</v>
      </c>
      <c r="DW704" s="8" t="s">
        <v>3695</v>
      </c>
      <c r="DX704" t="s">
        <v>3696</v>
      </c>
      <c r="DY704" s="10" t="s">
        <v>192</v>
      </c>
      <c r="DZ704" s="20">
        <v>35232</v>
      </c>
      <c r="EA704" s="21">
        <v>38198</v>
      </c>
      <c r="EB704" t="s">
        <v>3697</v>
      </c>
      <c r="EC704" s="22">
        <v>44653</v>
      </c>
      <c r="ED704" t="b">
        <f t="shared" si="31"/>
        <v>1</v>
      </c>
    </row>
    <row r="705" spans="1:134" x14ac:dyDescent="0.2">
      <c r="A705" s="8" t="s">
        <v>3698</v>
      </c>
      <c r="B705" s="8" t="s">
        <v>168</v>
      </c>
      <c r="C705" s="8" t="s">
        <v>491</v>
      </c>
      <c r="D705" s="2" t="s">
        <v>3699</v>
      </c>
      <c r="E705" s="4">
        <v>0.425516293681654</v>
      </c>
      <c r="F705" s="28" t="b">
        <v>0</v>
      </c>
      <c r="G705" s="29">
        <f t="shared" si="32"/>
        <v>0.72217897462855862</v>
      </c>
      <c r="H705" s="5" t="b">
        <f t="shared" si="30"/>
        <v>1</v>
      </c>
      <c r="I705" s="8">
        <v>49</v>
      </c>
      <c r="J705">
        <v>2</v>
      </c>
      <c r="K705">
        <v>39</v>
      </c>
      <c r="L705">
        <v>556</v>
      </c>
      <c r="M705">
        <v>9</v>
      </c>
      <c r="N705">
        <v>5</v>
      </c>
      <c r="O705">
        <v>51.891480174160499</v>
      </c>
      <c r="P705">
        <v>4</v>
      </c>
      <c r="Q705">
        <v>4</v>
      </c>
      <c r="R705">
        <v>1</v>
      </c>
      <c r="S705" s="10">
        <v>69.099999999999994</v>
      </c>
      <c r="T705" s="8">
        <v>-0.39829786160802699</v>
      </c>
      <c r="U705">
        <v>1.0203643463482399</v>
      </c>
      <c r="V705">
        <v>1.5527186414958001</v>
      </c>
      <c r="W705">
        <v>-1.0984934918145499</v>
      </c>
      <c r="X705">
        <v>1.2997579909472201</v>
      </c>
      <c r="Y705">
        <v>1.38181348148064</v>
      </c>
      <c r="Z705">
        <v>4.8777154794608701E-2</v>
      </c>
      <c r="AA705">
        <v>0.71867389489572897</v>
      </c>
      <c r="AB705">
        <v>0.68128349962791002</v>
      </c>
      <c r="AC705">
        <v>-1.38724643350897</v>
      </c>
      <c r="AD705" s="10">
        <v>-1.2077759522049001</v>
      </c>
      <c r="AE705" s="8">
        <v>0</v>
      </c>
      <c r="AF705">
        <v>0</v>
      </c>
      <c r="AG705">
        <v>0</v>
      </c>
      <c r="AH705">
        <v>0</v>
      </c>
      <c r="AI705">
        <v>0</v>
      </c>
      <c r="AJ705">
        <v>0</v>
      </c>
      <c r="AK705">
        <v>0</v>
      </c>
      <c r="AL705">
        <v>0</v>
      </c>
      <c r="AM705">
        <v>0</v>
      </c>
      <c r="AN705">
        <v>0</v>
      </c>
      <c r="AO705">
        <v>0</v>
      </c>
      <c r="AP705">
        <v>0</v>
      </c>
      <c r="AQ705">
        <v>0</v>
      </c>
      <c r="AR705">
        <v>0</v>
      </c>
      <c r="AS705">
        <v>0</v>
      </c>
      <c r="AT705">
        <v>1</v>
      </c>
      <c r="AU705">
        <v>0</v>
      </c>
      <c r="AV705">
        <v>0</v>
      </c>
      <c r="AW705">
        <v>0</v>
      </c>
      <c r="AX705">
        <v>0</v>
      </c>
      <c r="AY705">
        <v>1</v>
      </c>
      <c r="AZ705">
        <v>0</v>
      </c>
      <c r="BA705">
        <v>0</v>
      </c>
      <c r="BB705">
        <v>1</v>
      </c>
      <c r="BC705">
        <v>1</v>
      </c>
      <c r="BD705">
        <v>0</v>
      </c>
      <c r="BE705">
        <v>0</v>
      </c>
      <c r="BF705">
        <v>1</v>
      </c>
      <c r="BG705">
        <v>1</v>
      </c>
      <c r="BH705">
        <v>0</v>
      </c>
      <c r="BI705">
        <v>0</v>
      </c>
      <c r="BJ705">
        <v>0</v>
      </c>
      <c r="BK705">
        <v>0</v>
      </c>
      <c r="BL705">
        <v>0</v>
      </c>
      <c r="BM705">
        <v>0</v>
      </c>
      <c r="BN705">
        <v>0</v>
      </c>
      <c r="BO705">
        <v>0</v>
      </c>
      <c r="BP705">
        <v>1</v>
      </c>
      <c r="BQ705">
        <v>0</v>
      </c>
      <c r="BR705">
        <v>0</v>
      </c>
      <c r="BS705">
        <v>0</v>
      </c>
      <c r="BT705" s="10">
        <v>1</v>
      </c>
      <c r="BU705">
        <v>-4.2648743800000002</v>
      </c>
      <c r="BV705">
        <v>0.17994256</v>
      </c>
      <c r="BW705">
        <v>2.5512239999999999E-2</v>
      </c>
      <c r="BX705">
        <v>1.7140852600000001</v>
      </c>
      <c r="BY705">
        <v>1.2451467300000001</v>
      </c>
      <c r="BZ705">
        <v>4.38303536</v>
      </c>
      <c r="CA705">
        <v>1.0542348399999999</v>
      </c>
      <c r="CB705">
        <v>2.36271349</v>
      </c>
      <c r="CC705">
        <v>0</v>
      </c>
      <c r="CD705">
        <v>1.26633956</v>
      </c>
      <c r="CE705">
        <v>1.2966537600000001</v>
      </c>
      <c r="CF705">
        <v>-0.34830556000000001</v>
      </c>
      <c r="CG705">
        <v>0.60595251999999999</v>
      </c>
      <c r="CH705">
        <v>-0.27080598</v>
      </c>
      <c r="CI705">
        <v>0.69837139000000004</v>
      </c>
      <c r="CJ705">
        <v>2.3914729999999999E-2</v>
      </c>
      <c r="CK705">
        <v>-0.35324707</v>
      </c>
      <c r="CL705">
        <v>-4.8291489999999999E-2</v>
      </c>
      <c r="CM705">
        <v>0.58076517999999999</v>
      </c>
      <c r="CN705">
        <v>0.72541518999999999</v>
      </c>
      <c r="CO705">
        <v>-0.20022939000000001</v>
      </c>
      <c r="CP705">
        <v>-0.43475793000000001</v>
      </c>
      <c r="CQ705">
        <v>0.34422587999999998</v>
      </c>
      <c r="CR705">
        <v>-0.48495226000000002</v>
      </c>
      <c r="CS705">
        <v>0.18250256000000001</v>
      </c>
      <c r="CT705">
        <v>-0.16623276000000001</v>
      </c>
      <c r="CU705">
        <v>-9.4743999999999995E-2</v>
      </c>
      <c r="CV705">
        <v>-1.1689752</v>
      </c>
      <c r="CW705">
        <v>-0.52188942000000005</v>
      </c>
      <c r="CX705">
        <v>0.65815442999999996</v>
      </c>
      <c r="CY705">
        <v>9.3649330000000003E-2</v>
      </c>
      <c r="CZ705">
        <v>-0.16819777</v>
      </c>
      <c r="DA705">
        <v>-0.25450494000000001</v>
      </c>
      <c r="DB705">
        <v>0.25513289</v>
      </c>
      <c r="DC705">
        <v>2.5920289999999999E-2</v>
      </c>
      <c r="DD705">
        <v>-2.5292350000000002E-2</v>
      </c>
      <c r="DE705">
        <v>0.26950531</v>
      </c>
      <c r="DF705">
        <v>-0.26887736000000001</v>
      </c>
      <c r="DG705">
        <v>0.1029841</v>
      </c>
      <c r="DH705">
        <v>-0.10235616</v>
      </c>
      <c r="DI705">
        <v>-0.19042195000000001</v>
      </c>
      <c r="DJ705">
        <v>7.7531719999999998E-2</v>
      </c>
      <c r="DK705">
        <v>-0.19522661999999999</v>
      </c>
      <c r="DL705">
        <v>-0.13095082</v>
      </c>
      <c r="DM705">
        <v>-6.0513240000000003E-2</v>
      </c>
      <c r="DN705">
        <v>0.50020885000000004</v>
      </c>
      <c r="DO705">
        <v>0.35778246000000002</v>
      </c>
      <c r="DP705">
        <v>-0.64273818000000005</v>
      </c>
      <c r="DQ705">
        <v>0.94671483000000001</v>
      </c>
      <c r="DR705">
        <v>-0.66113116000000005</v>
      </c>
      <c r="DS705">
        <v>7.7932630000000003E-2</v>
      </c>
      <c r="DT705">
        <v>-0.79014932000000004</v>
      </c>
      <c r="DU705">
        <v>1.3610861400000001</v>
      </c>
      <c r="DV705" s="10">
        <v>-0.64824150000000003</v>
      </c>
      <c r="DW705" s="8" t="s">
        <v>3700</v>
      </c>
      <c r="DX705" t="s">
        <v>3701</v>
      </c>
      <c r="DY705" s="10" t="s">
        <v>763</v>
      </c>
      <c r="DZ705" s="20">
        <v>35160</v>
      </c>
      <c r="EA705" s="21">
        <v>39100</v>
      </c>
      <c r="EB705" t="s">
        <v>3702</v>
      </c>
      <c r="EC705" s="22">
        <v>44439</v>
      </c>
      <c r="ED705" t="b">
        <f t="shared" si="31"/>
        <v>0</v>
      </c>
    </row>
    <row r="706" spans="1:134" x14ac:dyDescent="0.2">
      <c r="A706" s="8" t="s">
        <v>3703</v>
      </c>
      <c r="B706" s="8" t="s">
        <v>168</v>
      </c>
      <c r="C706" s="8" t="s">
        <v>181</v>
      </c>
      <c r="D706" s="2" t="s">
        <v>3704</v>
      </c>
      <c r="E706" s="4">
        <v>0.58058099206366398</v>
      </c>
      <c r="F706" s="28" t="b">
        <v>0</v>
      </c>
      <c r="G706" s="29">
        <f t="shared" si="32"/>
        <v>1.7147612606116178E-2</v>
      </c>
      <c r="H706" s="5" t="b">
        <f t="shared" si="30"/>
        <v>0</v>
      </c>
      <c r="I706" s="8">
        <v>59</v>
      </c>
      <c r="J706">
        <v>0</v>
      </c>
      <c r="K706">
        <v>18</v>
      </c>
      <c r="L706">
        <v>2717</v>
      </c>
      <c r="M706">
        <v>4</v>
      </c>
      <c r="N706">
        <v>2</v>
      </c>
      <c r="O706">
        <v>86.957162698498493</v>
      </c>
      <c r="P706">
        <v>3</v>
      </c>
      <c r="Q706">
        <v>4</v>
      </c>
      <c r="R706">
        <v>2</v>
      </c>
      <c r="S706" s="10">
        <v>76.900000000000006</v>
      </c>
      <c r="T706" s="8">
        <v>0.54108388746750802</v>
      </c>
      <c r="U706">
        <v>-1.00517281761849</v>
      </c>
      <c r="V706">
        <v>-1.16058208423016</v>
      </c>
      <c r="W706">
        <v>1.42069555611712</v>
      </c>
      <c r="X706">
        <v>-0.29113306284374801</v>
      </c>
      <c r="Y706">
        <v>-0.70788554533318204</v>
      </c>
      <c r="Z706">
        <v>1.25541167683074</v>
      </c>
      <c r="AA706">
        <v>8.8725172209350497E-3</v>
      </c>
      <c r="AB706">
        <v>0.68128349962791002</v>
      </c>
      <c r="AC706">
        <v>-0.68484317603607703</v>
      </c>
      <c r="AD706" s="10">
        <v>0.47523475385999198</v>
      </c>
      <c r="AE706" s="8">
        <v>0</v>
      </c>
      <c r="AF706">
        <v>0</v>
      </c>
      <c r="AG706">
        <v>0</v>
      </c>
      <c r="AH706">
        <v>0</v>
      </c>
      <c r="AI706">
        <v>0</v>
      </c>
      <c r="AJ706">
        <v>0</v>
      </c>
      <c r="AK706">
        <v>0</v>
      </c>
      <c r="AL706">
        <v>0</v>
      </c>
      <c r="AM706">
        <v>0</v>
      </c>
      <c r="AN706">
        <v>1</v>
      </c>
      <c r="AO706">
        <v>0</v>
      </c>
      <c r="AP706">
        <v>0</v>
      </c>
      <c r="AQ706">
        <v>0</v>
      </c>
      <c r="AR706">
        <v>0</v>
      </c>
      <c r="AS706">
        <v>0</v>
      </c>
      <c r="AT706">
        <v>0</v>
      </c>
      <c r="AU706">
        <v>0</v>
      </c>
      <c r="AV706">
        <v>0</v>
      </c>
      <c r="AW706">
        <v>0</v>
      </c>
      <c r="AX706">
        <v>0</v>
      </c>
      <c r="AY706">
        <v>1</v>
      </c>
      <c r="AZ706">
        <v>0</v>
      </c>
      <c r="BA706">
        <v>1</v>
      </c>
      <c r="BB706">
        <v>0</v>
      </c>
      <c r="BC706">
        <v>1</v>
      </c>
      <c r="BD706">
        <v>0</v>
      </c>
      <c r="BE706">
        <v>0</v>
      </c>
      <c r="BF706">
        <v>1</v>
      </c>
      <c r="BG706">
        <v>1</v>
      </c>
      <c r="BH706">
        <v>0</v>
      </c>
      <c r="BI706">
        <v>0</v>
      </c>
      <c r="BJ706">
        <v>0</v>
      </c>
      <c r="BK706">
        <v>0</v>
      </c>
      <c r="BL706">
        <v>0</v>
      </c>
      <c r="BM706">
        <v>0</v>
      </c>
      <c r="BN706">
        <v>0</v>
      </c>
      <c r="BO706">
        <v>1</v>
      </c>
      <c r="BP706">
        <v>0</v>
      </c>
      <c r="BQ706">
        <v>0</v>
      </c>
      <c r="BR706">
        <v>0</v>
      </c>
      <c r="BS706">
        <v>0</v>
      </c>
      <c r="BT706" s="10">
        <v>1</v>
      </c>
      <c r="BU706">
        <v>-4.2648743800000002</v>
      </c>
      <c r="BV706">
        <v>0.17994256</v>
      </c>
      <c r="BW706">
        <v>2.5512239999999999E-2</v>
      </c>
      <c r="BX706">
        <v>1.7140852600000001</v>
      </c>
      <c r="BY706">
        <v>1.2451467300000001</v>
      </c>
      <c r="BZ706">
        <v>4.38303536</v>
      </c>
      <c r="CA706">
        <v>1.0542348399999999</v>
      </c>
      <c r="CB706">
        <v>2.36271349</v>
      </c>
      <c r="CC706">
        <v>0</v>
      </c>
      <c r="CD706">
        <v>1.26633956</v>
      </c>
      <c r="CE706">
        <v>1.2966537600000001</v>
      </c>
      <c r="CF706">
        <v>-0.34830556000000001</v>
      </c>
      <c r="CG706">
        <v>0.60595251999999999</v>
      </c>
      <c r="CH706">
        <v>-0.27080598</v>
      </c>
      <c r="CI706">
        <v>0.69837139000000004</v>
      </c>
      <c r="CJ706">
        <v>2.3914729999999999E-2</v>
      </c>
      <c r="CK706">
        <v>-0.35324707</v>
      </c>
      <c r="CL706">
        <v>-4.8291489999999999E-2</v>
      </c>
      <c r="CM706">
        <v>0.58076517999999999</v>
      </c>
      <c r="CN706">
        <v>0.72541518999999999</v>
      </c>
      <c r="CO706">
        <v>-0.20022939000000001</v>
      </c>
      <c r="CP706">
        <v>-0.43475793000000001</v>
      </c>
      <c r="CQ706">
        <v>0.34422587999999998</v>
      </c>
      <c r="CR706">
        <v>-0.48495226000000002</v>
      </c>
      <c r="CS706">
        <v>0.18250256000000001</v>
      </c>
      <c r="CT706">
        <v>-0.16623276000000001</v>
      </c>
      <c r="CU706">
        <v>-9.4743999999999995E-2</v>
      </c>
      <c r="CV706">
        <v>-1.1689752</v>
      </c>
      <c r="CW706">
        <v>-0.52188942000000005</v>
      </c>
      <c r="CX706">
        <v>0.65815442999999996</v>
      </c>
      <c r="CY706">
        <v>9.3649330000000003E-2</v>
      </c>
      <c r="CZ706">
        <v>-0.16819777</v>
      </c>
      <c r="DA706">
        <v>-0.25450494000000001</v>
      </c>
      <c r="DB706">
        <v>0.25513289</v>
      </c>
      <c r="DC706">
        <v>2.5920289999999999E-2</v>
      </c>
      <c r="DD706">
        <v>-2.5292350000000002E-2</v>
      </c>
      <c r="DE706">
        <v>0.26950531</v>
      </c>
      <c r="DF706">
        <v>-0.26887736000000001</v>
      </c>
      <c r="DG706">
        <v>0.1029841</v>
      </c>
      <c r="DH706">
        <v>-0.10235616</v>
      </c>
      <c r="DI706">
        <v>-0.19042195000000001</v>
      </c>
      <c r="DJ706">
        <v>7.7531719999999998E-2</v>
      </c>
      <c r="DK706">
        <v>-0.19522661999999999</v>
      </c>
      <c r="DL706">
        <v>-0.13095082</v>
      </c>
      <c r="DM706">
        <v>-6.0513240000000003E-2</v>
      </c>
      <c r="DN706">
        <v>0.50020885000000004</v>
      </c>
      <c r="DO706">
        <v>0.35778246000000002</v>
      </c>
      <c r="DP706">
        <v>-0.64273818000000005</v>
      </c>
      <c r="DQ706">
        <v>0.94671483000000001</v>
      </c>
      <c r="DR706">
        <v>-0.66113116000000005</v>
      </c>
      <c r="DS706">
        <v>7.7932630000000003E-2</v>
      </c>
      <c r="DT706">
        <v>-0.79014932000000004</v>
      </c>
      <c r="DU706">
        <v>1.3610861400000001</v>
      </c>
      <c r="DV706" s="10">
        <v>-0.64824150000000003</v>
      </c>
      <c r="DW706" s="8" t="s">
        <v>3705</v>
      </c>
      <c r="DX706" t="s">
        <v>3706</v>
      </c>
      <c r="DY706" s="10" t="s">
        <v>213</v>
      </c>
      <c r="DZ706" s="20">
        <v>34947</v>
      </c>
      <c r="EA706" s="21">
        <v>36007</v>
      </c>
      <c r="EB706" t="s">
        <v>3707</v>
      </c>
      <c r="EC706" s="22">
        <v>44356</v>
      </c>
      <c r="ED706" t="b">
        <f t="shared" si="31"/>
        <v>1</v>
      </c>
    </row>
    <row r="707" spans="1:134" x14ac:dyDescent="0.2">
      <c r="A707" s="8" t="s">
        <v>3708</v>
      </c>
      <c r="B707" s="8" t="s">
        <v>127</v>
      </c>
      <c r="C707" s="8" t="s">
        <v>195</v>
      </c>
      <c r="D707" s="2" t="s">
        <v>3709</v>
      </c>
      <c r="E707" s="4">
        <v>0.52871126625282105</v>
      </c>
      <c r="F707" s="28" t="b">
        <v>0</v>
      </c>
      <c r="G707" s="29">
        <f t="shared" si="32"/>
        <v>1.1022232570240835E-5</v>
      </c>
      <c r="H707" s="5" t="b">
        <f t="shared" ref="H707:H770" si="33">IF(G707&gt;threshold,TRUE,FALSE)</f>
        <v>0</v>
      </c>
      <c r="I707" s="8">
        <v>38</v>
      </c>
      <c r="J707">
        <v>3</v>
      </c>
      <c r="K707">
        <v>34</v>
      </c>
      <c r="L707">
        <v>1302</v>
      </c>
      <c r="M707">
        <v>2</v>
      </c>
      <c r="N707">
        <v>5</v>
      </c>
      <c r="O707">
        <v>9.3556331264106305</v>
      </c>
      <c r="P707">
        <v>3</v>
      </c>
      <c r="Q707">
        <v>1</v>
      </c>
      <c r="R707">
        <v>1</v>
      </c>
      <c r="S707" s="10">
        <v>68.8</v>
      </c>
      <c r="T707" s="8">
        <v>-1.4316177855911101</v>
      </c>
      <c r="U707">
        <v>2.03313292833161</v>
      </c>
      <c r="V707">
        <v>0.90669465918009495</v>
      </c>
      <c r="W707">
        <v>-0.22884285333374699</v>
      </c>
      <c r="X707">
        <v>-0.92748948436013701</v>
      </c>
      <c r="Y707">
        <v>1.38181348148064</v>
      </c>
      <c r="Z707">
        <v>-1.41491092360627</v>
      </c>
      <c r="AA707">
        <v>8.8725172209350497E-3</v>
      </c>
      <c r="AB707">
        <v>-1.4988236991813999</v>
      </c>
      <c r="AC707">
        <v>-1.38724643350897</v>
      </c>
      <c r="AD707" s="10">
        <v>-1.2725071332074001</v>
      </c>
      <c r="AE707" s="8">
        <v>0</v>
      </c>
      <c r="AF707">
        <v>0</v>
      </c>
      <c r="AG707">
        <v>0</v>
      </c>
      <c r="AH707">
        <v>0</v>
      </c>
      <c r="AI707">
        <v>0</v>
      </c>
      <c r="AJ707">
        <v>0</v>
      </c>
      <c r="AK707">
        <v>0</v>
      </c>
      <c r="AL707">
        <v>0</v>
      </c>
      <c r="AM707">
        <v>0</v>
      </c>
      <c r="AN707">
        <v>0</v>
      </c>
      <c r="AO707">
        <v>0</v>
      </c>
      <c r="AP707">
        <v>0</v>
      </c>
      <c r="AQ707">
        <v>0</v>
      </c>
      <c r="AR707">
        <v>1</v>
      </c>
      <c r="AS707">
        <v>0</v>
      </c>
      <c r="AT707">
        <v>0</v>
      </c>
      <c r="AU707">
        <v>0</v>
      </c>
      <c r="AV707">
        <v>0</v>
      </c>
      <c r="AW707">
        <v>0</v>
      </c>
      <c r="AX707">
        <v>0</v>
      </c>
      <c r="AY707">
        <v>1</v>
      </c>
      <c r="AZ707">
        <v>0</v>
      </c>
      <c r="BA707">
        <v>1</v>
      </c>
      <c r="BB707">
        <v>0</v>
      </c>
      <c r="BC707">
        <v>1</v>
      </c>
      <c r="BD707">
        <v>0</v>
      </c>
      <c r="BE707">
        <v>0</v>
      </c>
      <c r="BF707">
        <v>1</v>
      </c>
      <c r="BG707">
        <v>0</v>
      </c>
      <c r="BH707">
        <v>0</v>
      </c>
      <c r="BI707">
        <v>0</v>
      </c>
      <c r="BJ707">
        <v>0</v>
      </c>
      <c r="BK707">
        <v>0</v>
      </c>
      <c r="BL707">
        <v>1</v>
      </c>
      <c r="BM707">
        <v>0</v>
      </c>
      <c r="BN707">
        <v>1</v>
      </c>
      <c r="BO707">
        <v>0</v>
      </c>
      <c r="BP707">
        <v>0</v>
      </c>
      <c r="BQ707">
        <v>0</v>
      </c>
      <c r="BR707">
        <v>0</v>
      </c>
      <c r="BS707">
        <v>1</v>
      </c>
      <c r="BT707" s="10">
        <v>0</v>
      </c>
      <c r="BU707">
        <v>-4.2648743800000002</v>
      </c>
      <c r="BV707">
        <v>0.17994256</v>
      </c>
      <c r="BW707">
        <v>2.5512239999999999E-2</v>
      </c>
      <c r="BX707">
        <v>1.7140852600000001</v>
      </c>
      <c r="BY707">
        <v>1.2451467300000001</v>
      </c>
      <c r="BZ707">
        <v>4.38303536</v>
      </c>
      <c r="CA707">
        <v>1.0542348399999999</v>
      </c>
      <c r="CB707">
        <v>2.36271349</v>
      </c>
      <c r="CC707">
        <v>0</v>
      </c>
      <c r="CD707">
        <v>1.26633956</v>
      </c>
      <c r="CE707">
        <v>1.2966537600000001</v>
      </c>
      <c r="CF707">
        <v>-0.34830556000000001</v>
      </c>
      <c r="CG707">
        <v>0.60595251999999999</v>
      </c>
      <c r="CH707">
        <v>-0.27080598</v>
      </c>
      <c r="CI707">
        <v>0.69837139000000004</v>
      </c>
      <c r="CJ707">
        <v>2.3914729999999999E-2</v>
      </c>
      <c r="CK707">
        <v>-0.35324707</v>
      </c>
      <c r="CL707">
        <v>-4.8291489999999999E-2</v>
      </c>
      <c r="CM707">
        <v>0.58076517999999999</v>
      </c>
      <c r="CN707">
        <v>0.72541518999999999</v>
      </c>
      <c r="CO707">
        <v>-0.20022939000000001</v>
      </c>
      <c r="CP707">
        <v>-0.43475793000000001</v>
      </c>
      <c r="CQ707">
        <v>0.34422587999999998</v>
      </c>
      <c r="CR707">
        <v>-0.48495226000000002</v>
      </c>
      <c r="CS707">
        <v>0.18250256000000001</v>
      </c>
      <c r="CT707">
        <v>-0.16623276000000001</v>
      </c>
      <c r="CU707">
        <v>-9.4743999999999995E-2</v>
      </c>
      <c r="CV707">
        <v>-1.1689752</v>
      </c>
      <c r="CW707">
        <v>-0.52188942000000005</v>
      </c>
      <c r="CX707">
        <v>0.65815442999999996</v>
      </c>
      <c r="CY707">
        <v>9.3649330000000003E-2</v>
      </c>
      <c r="CZ707">
        <v>-0.16819777</v>
      </c>
      <c r="DA707">
        <v>-0.25450494000000001</v>
      </c>
      <c r="DB707">
        <v>0.25513289</v>
      </c>
      <c r="DC707">
        <v>2.5920289999999999E-2</v>
      </c>
      <c r="DD707">
        <v>-2.5292350000000002E-2</v>
      </c>
      <c r="DE707">
        <v>0.26950531</v>
      </c>
      <c r="DF707">
        <v>-0.26887736000000001</v>
      </c>
      <c r="DG707">
        <v>0.1029841</v>
      </c>
      <c r="DH707">
        <v>-0.10235616</v>
      </c>
      <c r="DI707">
        <v>-0.19042195000000001</v>
      </c>
      <c r="DJ707">
        <v>7.7531719999999998E-2</v>
      </c>
      <c r="DK707">
        <v>-0.19522661999999999</v>
      </c>
      <c r="DL707">
        <v>-0.13095082</v>
      </c>
      <c r="DM707">
        <v>-6.0513240000000003E-2</v>
      </c>
      <c r="DN707">
        <v>0.50020885000000004</v>
      </c>
      <c r="DO707">
        <v>0.35778246000000002</v>
      </c>
      <c r="DP707">
        <v>-0.64273818000000005</v>
      </c>
      <c r="DQ707">
        <v>0.94671483000000001</v>
      </c>
      <c r="DR707">
        <v>-0.66113116000000005</v>
      </c>
      <c r="DS707">
        <v>7.7932630000000003E-2</v>
      </c>
      <c r="DT707">
        <v>-0.79014932000000004</v>
      </c>
      <c r="DU707">
        <v>1.3610861400000001</v>
      </c>
      <c r="DV707" s="10">
        <v>-0.64824150000000003</v>
      </c>
      <c r="DW707" s="8" t="s">
        <v>3710</v>
      </c>
      <c r="DX707" t="s">
        <v>3711</v>
      </c>
      <c r="DY707" s="10" t="s">
        <v>425</v>
      </c>
      <c r="DZ707" s="20">
        <v>34883</v>
      </c>
      <c r="EA707" s="21">
        <v>35015</v>
      </c>
      <c r="EB707" t="s">
        <v>3712</v>
      </c>
      <c r="EC707" s="22">
        <v>44843</v>
      </c>
      <c r="ED707" t="b">
        <f t="shared" si="31"/>
        <v>1</v>
      </c>
    </row>
    <row r="708" spans="1:134" x14ac:dyDescent="0.2">
      <c r="A708" s="8" t="s">
        <v>404</v>
      </c>
      <c r="B708" s="8" t="s">
        <v>119</v>
      </c>
      <c r="C708" s="8" t="s">
        <v>216</v>
      </c>
      <c r="D708" s="2" t="s">
        <v>3713</v>
      </c>
      <c r="E708" s="4">
        <v>0.69892819164338305</v>
      </c>
      <c r="F708" s="28" t="b">
        <v>1</v>
      </c>
      <c r="G708" s="29">
        <f t="shared" si="32"/>
        <v>0.16547864203198528</v>
      </c>
      <c r="H708" s="5" t="b">
        <f t="shared" si="33"/>
        <v>0</v>
      </c>
      <c r="I708" s="8">
        <v>69</v>
      </c>
      <c r="J708">
        <v>0</v>
      </c>
      <c r="K708">
        <v>29</v>
      </c>
      <c r="L708">
        <v>2403</v>
      </c>
      <c r="M708">
        <v>3</v>
      </c>
      <c r="N708">
        <v>4</v>
      </c>
      <c r="O708">
        <v>65.297429155025199</v>
      </c>
      <c r="P708">
        <v>4</v>
      </c>
      <c r="Q708">
        <v>3</v>
      </c>
      <c r="R708">
        <v>3</v>
      </c>
      <c r="S708" s="10">
        <v>83.5</v>
      </c>
      <c r="T708" s="8">
        <v>1.48046563654304</v>
      </c>
      <c r="U708">
        <v>-1.00517281761849</v>
      </c>
      <c r="V708">
        <v>0.260670676864387</v>
      </c>
      <c r="W708">
        <v>1.05464957691742</v>
      </c>
      <c r="X708">
        <v>-0.60931127360194304</v>
      </c>
      <c r="Y708">
        <v>0.68524713920936597</v>
      </c>
      <c r="Z708">
        <v>0.51008518237225697</v>
      </c>
      <c r="AA708">
        <v>0.71867389489572897</v>
      </c>
      <c r="AB708">
        <v>-4.5418899975194001E-2</v>
      </c>
      <c r="AC708">
        <v>1.7560081436822399E-2</v>
      </c>
      <c r="AD708" s="10">
        <v>1.8993207359149</v>
      </c>
      <c r="AE708" s="8">
        <v>0</v>
      </c>
      <c r="AF708">
        <v>0</v>
      </c>
      <c r="AG708">
        <v>1</v>
      </c>
      <c r="AH708">
        <v>0</v>
      </c>
      <c r="AI708">
        <v>0</v>
      </c>
      <c r="AJ708">
        <v>0</v>
      </c>
      <c r="AK708">
        <v>0</v>
      </c>
      <c r="AL708">
        <v>0</v>
      </c>
      <c r="AM708">
        <v>0</v>
      </c>
      <c r="AN708">
        <v>0</v>
      </c>
      <c r="AO708">
        <v>0</v>
      </c>
      <c r="AP708">
        <v>0</v>
      </c>
      <c r="AQ708">
        <v>0</v>
      </c>
      <c r="AR708">
        <v>0</v>
      </c>
      <c r="AS708">
        <v>0</v>
      </c>
      <c r="AT708">
        <v>0</v>
      </c>
      <c r="AU708">
        <v>0</v>
      </c>
      <c r="AV708">
        <v>0</v>
      </c>
      <c r="AW708">
        <v>0</v>
      </c>
      <c r="AX708">
        <v>0</v>
      </c>
      <c r="AY708">
        <v>0</v>
      </c>
      <c r="AZ708">
        <v>1</v>
      </c>
      <c r="BA708">
        <v>0</v>
      </c>
      <c r="BB708">
        <v>1</v>
      </c>
      <c r="BC708">
        <v>0</v>
      </c>
      <c r="BD708">
        <v>1</v>
      </c>
      <c r="BE708">
        <v>0</v>
      </c>
      <c r="BF708">
        <v>1</v>
      </c>
      <c r="BG708">
        <v>1</v>
      </c>
      <c r="BH708">
        <v>0</v>
      </c>
      <c r="BI708">
        <v>0</v>
      </c>
      <c r="BJ708">
        <v>0</v>
      </c>
      <c r="BK708">
        <v>0</v>
      </c>
      <c r="BL708">
        <v>0</v>
      </c>
      <c r="BM708">
        <v>1</v>
      </c>
      <c r="BN708">
        <v>0</v>
      </c>
      <c r="BO708">
        <v>0</v>
      </c>
      <c r="BP708">
        <v>0</v>
      </c>
      <c r="BQ708">
        <v>0</v>
      </c>
      <c r="BR708">
        <v>0</v>
      </c>
      <c r="BS708">
        <v>1</v>
      </c>
      <c r="BT708" s="10">
        <v>0</v>
      </c>
      <c r="BU708">
        <v>-4.2648743800000002</v>
      </c>
      <c r="BV708">
        <v>0.17994256</v>
      </c>
      <c r="BW708">
        <v>2.5512239999999999E-2</v>
      </c>
      <c r="BX708">
        <v>1.7140852600000001</v>
      </c>
      <c r="BY708">
        <v>1.2451467300000001</v>
      </c>
      <c r="BZ708">
        <v>4.38303536</v>
      </c>
      <c r="CA708">
        <v>1.0542348399999999</v>
      </c>
      <c r="CB708">
        <v>2.36271349</v>
      </c>
      <c r="CC708">
        <v>0</v>
      </c>
      <c r="CD708">
        <v>1.26633956</v>
      </c>
      <c r="CE708">
        <v>1.2966537600000001</v>
      </c>
      <c r="CF708">
        <v>-0.34830556000000001</v>
      </c>
      <c r="CG708">
        <v>0.60595251999999999</v>
      </c>
      <c r="CH708">
        <v>-0.27080598</v>
      </c>
      <c r="CI708">
        <v>0.69837139000000004</v>
      </c>
      <c r="CJ708">
        <v>2.3914729999999999E-2</v>
      </c>
      <c r="CK708">
        <v>-0.35324707</v>
      </c>
      <c r="CL708">
        <v>-4.8291489999999999E-2</v>
      </c>
      <c r="CM708">
        <v>0.58076517999999999</v>
      </c>
      <c r="CN708">
        <v>0.72541518999999999</v>
      </c>
      <c r="CO708">
        <v>-0.20022939000000001</v>
      </c>
      <c r="CP708">
        <v>-0.43475793000000001</v>
      </c>
      <c r="CQ708">
        <v>0.34422587999999998</v>
      </c>
      <c r="CR708">
        <v>-0.48495226000000002</v>
      </c>
      <c r="CS708">
        <v>0.18250256000000001</v>
      </c>
      <c r="CT708">
        <v>-0.16623276000000001</v>
      </c>
      <c r="CU708">
        <v>-9.4743999999999995E-2</v>
      </c>
      <c r="CV708">
        <v>-1.1689752</v>
      </c>
      <c r="CW708">
        <v>-0.52188942000000005</v>
      </c>
      <c r="CX708">
        <v>0.65815442999999996</v>
      </c>
      <c r="CY708">
        <v>9.3649330000000003E-2</v>
      </c>
      <c r="CZ708">
        <v>-0.16819777</v>
      </c>
      <c r="DA708">
        <v>-0.25450494000000001</v>
      </c>
      <c r="DB708">
        <v>0.25513289</v>
      </c>
      <c r="DC708">
        <v>2.5920289999999999E-2</v>
      </c>
      <c r="DD708">
        <v>-2.5292350000000002E-2</v>
      </c>
      <c r="DE708">
        <v>0.26950531</v>
      </c>
      <c r="DF708">
        <v>-0.26887736000000001</v>
      </c>
      <c r="DG708">
        <v>0.1029841</v>
      </c>
      <c r="DH708">
        <v>-0.10235616</v>
      </c>
      <c r="DI708">
        <v>-0.19042195000000001</v>
      </c>
      <c r="DJ708">
        <v>7.7531719999999998E-2</v>
      </c>
      <c r="DK708">
        <v>-0.19522661999999999</v>
      </c>
      <c r="DL708">
        <v>-0.13095082</v>
      </c>
      <c r="DM708">
        <v>-6.0513240000000003E-2</v>
      </c>
      <c r="DN708">
        <v>0.50020885000000004</v>
      </c>
      <c r="DO708">
        <v>0.35778246000000002</v>
      </c>
      <c r="DP708">
        <v>-0.64273818000000005</v>
      </c>
      <c r="DQ708">
        <v>0.94671483000000001</v>
      </c>
      <c r="DR708">
        <v>-0.66113116000000005</v>
      </c>
      <c r="DS708">
        <v>7.7932630000000003E-2</v>
      </c>
      <c r="DT708">
        <v>-0.79014932000000004</v>
      </c>
      <c r="DU708">
        <v>1.3610861400000001</v>
      </c>
      <c r="DV708" s="10">
        <v>-0.64824150000000003</v>
      </c>
      <c r="DW708" s="8" t="s">
        <v>3714</v>
      </c>
      <c r="DX708" t="s">
        <v>3715</v>
      </c>
      <c r="DY708" s="10" t="s">
        <v>896</v>
      </c>
      <c r="DZ708" s="20">
        <v>35399</v>
      </c>
      <c r="EA708" s="21">
        <v>38733</v>
      </c>
      <c r="EB708" t="s">
        <v>3716</v>
      </c>
      <c r="EC708" s="22">
        <v>44891</v>
      </c>
      <c r="ED708" t="b">
        <f t="shared" ref="ED708:ED771" si="34">F708=H708</f>
        <v>0</v>
      </c>
    </row>
    <row r="709" spans="1:134" x14ac:dyDescent="0.2">
      <c r="A709" s="8" t="s">
        <v>3717</v>
      </c>
      <c r="B709" s="8" t="s">
        <v>168</v>
      </c>
      <c r="C709" s="8" t="s">
        <v>491</v>
      </c>
      <c r="D709" s="2" t="s">
        <v>3718</v>
      </c>
      <c r="E709" s="4">
        <v>0.35552676863605198</v>
      </c>
      <c r="F709" s="28" t="b">
        <v>0</v>
      </c>
      <c r="G709" s="29">
        <f t="shared" si="32"/>
        <v>1.9877202829920302E-5</v>
      </c>
      <c r="H709" s="5" t="b">
        <f t="shared" si="33"/>
        <v>0</v>
      </c>
      <c r="I709" s="8">
        <v>65</v>
      </c>
      <c r="J709">
        <v>0</v>
      </c>
      <c r="K709">
        <v>27</v>
      </c>
      <c r="L709">
        <v>568</v>
      </c>
      <c r="M709">
        <v>5</v>
      </c>
      <c r="N709">
        <v>4</v>
      </c>
      <c r="O709">
        <v>14.330050984693001</v>
      </c>
      <c r="P709">
        <v>5</v>
      </c>
      <c r="Q709">
        <v>1</v>
      </c>
      <c r="R709">
        <v>2</v>
      </c>
      <c r="S709" s="10">
        <v>71.599999999999994</v>
      </c>
      <c r="T709" s="8">
        <v>1.1047129369128199</v>
      </c>
      <c r="U709">
        <v>-1.00517281761849</v>
      </c>
      <c r="V709">
        <v>2.2610839381047498E-3</v>
      </c>
      <c r="W709">
        <v>-1.0845044735011899</v>
      </c>
      <c r="X709">
        <v>2.70451479144465E-2</v>
      </c>
      <c r="Y709">
        <v>0.68524713920936597</v>
      </c>
      <c r="Z709">
        <v>-1.24373774565171</v>
      </c>
      <c r="AA709">
        <v>1.4284752725705201</v>
      </c>
      <c r="AB709">
        <v>-1.4988236991813999</v>
      </c>
      <c r="AC709">
        <v>-0.68484317603607703</v>
      </c>
      <c r="AD709" s="10">
        <v>-0.66834944385077399</v>
      </c>
      <c r="AE709" s="8">
        <v>0</v>
      </c>
      <c r="AF709">
        <v>0</v>
      </c>
      <c r="AG709">
        <v>1</v>
      </c>
      <c r="AH709">
        <v>0</v>
      </c>
      <c r="AI709">
        <v>0</v>
      </c>
      <c r="AJ709">
        <v>0</v>
      </c>
      <c r="AK709">
        <v>0</v>
      </c>
      <c r="AL709">
        <v>0</v>
      </c>
      <c r="AM709">
        <v>0</v>
      </c>
      <c r="AN709">
        <v>0</v>
      </c>
      <c r="AO709">
        <v>0</v>
      </c>
      <c r="AP709">
        <v>0</v>
      </c>
      <c r="AQ709">
        <v>0</v>
      </c>
      <c r="AR709">
        <v>0</v>
      </c>
      <c r="AS709">
        <v>0</v>
      </c>
      <c r="AT709">
        <v>0</v>
      </c>
      <c r="AU709">
        <v>0</v>
      </c>
      <c r="AV709">
        <v>0</v>
      </c>
      <c r="AW709">
        <v>0</v>
      </c>
      <c r="AX709">
        <v>0</v>
      </c>
      <c r="AY709">
        <v>1</v>
      </c>
      <c r="AZ709">
        <v>0</v>
      </c>
      <c r="BA709">
        <v>1</v>
      </c>
      <c r="BB709">
        <v>0</v>
      </c>
      <c r="BC709">
        <v>1</v>
      </c>
      <c r="BD709">
        <v>0</v>
      </c>
      <c r="BE709">
        <v>0</v>
      </c>
      <c r="BF709">
        <v>1</v>
      </c>
      <c r="BG709">
        <v>0</v>
      </c>
      <c r="BH709">
        <v>1</v>
      </c>
      <c r="BI709">
        <v>0</v>
      </c>
      <c r="BJ709">
        <v>0</v>
      </c>
      <c r="BK709">
        <v>0</v>
      </c>
      <c r="BL709">
        <v>0</v>
      </c>
      <c r="BM709">
        <v>0</v>
      </c>
      <c r="BN709">
        <v>0</v>
      </c>
      <c r="BO709">
        <v>0</v>
      </c>
      <c r="BP709">
        <v>1</v>
      </c>
      <c r="BQ709">
        <v>0</v>
      </c>
      <c r="BR709">
        <v>1</v>
      </c>
      <c r="BS709">
        <v>0</v>
      </c>
      <c r="BT709" s="10">
        <v>0</v>
      </c>
      <c r="BU709">
        <v>-4.2648743800000002</v>
      </c>
      <c r="BV709">
        <v>0.17994256</v>
      </c>
      <c r="BW709">
        <v>2.5512239999999999E-2</v>
      </c>
      <c r="BX709">
        <v>1.7140852600000001</v>
      </c>
      <c r="BY709">
        <v>1.2451467300000001</v>
      </c>
      <c r="BZ709">
        <v>4.38303536</v>
      </c>
      <c r="CA709">
        <v>1.0542348399999999</v>
      </c>
      <c r="CB709">
        <v>2.36271349</v>
      </c>
      <c r="CC709">
        <v>0</v>
      </c>
      <c r="CD709">
        <v>1.26633956</v>
      </c>
      <c r="CE709">
        <v>1.2966537600000001</v>
      </c>
      <c r="CF709">
        <v>-0.34830556000000001</v>
      </c>
      <c r="CG709">
        <v>0.60595251999999999</v>
      </c>
      <c r="CH709">
        <v>-0.27080598</v>
      </c>
      <c r="CI709">
        <v>0.69837139000000004</v>
      </c>
      <c r="CJ709">
        <v>2.3914729999999999E-2</v>
      </c>
      <c r="CK709">
        <v>-0.35324707</v>
      </c>
      <c r="CL709">
        <v>-4.8291489999999999E-2</v>
      </c>
      <c r="CM709">
        <v>0.58076517999999999</v>
      </c>
      <c r="CN709">
        <v>0.72541518999999999</v>
      </c>
      <c r="CO709">
        <v>-0.20022939000000001</v>
      </c>
      <c r="CP709">
        <v>-0.43475793000000001</v>
      </c>
      <c r="CQ709">
        <v>0.34422587999999998</v>
      </c>
      <c r="CR709">
        <v>-0.48495226000000002</v>
      </c>
      <c r="CS709">
        <v>0.18250256000000001</v>
      </c>
      <c r="CT709">
        <v>-0.16623276000000001</v>
      </c>
      <c r="CU709">
        <v>-9.4743999999999995E-2</v>
      </c>
      <c r="CV709">
        <v>-1.1689752</v>
      </c>
      <c r="CW709">
        <v>-0.52188942000000005</v>
      </c>
      <c r="CX709">
        <v>0.65815442999999996</v>
      </c>
      <c r="CY709">
        <v>9.3649330000000003E-2</v>
      </c>
      <c r="CZ709">
        <v>-0.16819777</v>
      </c>
      <c r="DA709">
        <v>-0.25450494000000001</v>
      </c>
      <c r="DB709">
        <v>0.25513289</v>
      </c>
      <c r="DC709">
        <v>2.5920289999999999E-2</v>
      </c>
      <c r="DD709">
        <v>-2.5292350000000002E-2</v>
      </c>
      <c r="DE709">
        <v>0.26950531</v>
      </c>
      <c r="DF709">
        <v>-0.26887736000000001</v>
      </c>
      <c r="DG709">
        <v>0.1029841</v>
      </c>
      <c r="DH709">
        <v>-0.10235616</v>
      </c>
      <c r="DI709">
        <v>-0.19042195000000001</v>
      </c>
      <c r="DJ709">
        <v>7.7531719999999998E-2</v>
      </c>
      <c r="DK709">
        <v>-0.19522661999999999</v>
      </c>
      <c r="DL709">
        <v>-0.13095082</v>
      </c>
      <c r="DM709">
        <v>-6.0513240000000003E-2</v>
      </c>
      <c r="DN709">
        <v>0.50020885000000004</v>
      </c>
      <c r="DO709">
        <v>0.35778246000000002</v>
      </c>
      <c r="DP709">
        <v>-0.64273818000000005</v>
      </c>
      <c r="DQ709">
        <v>0.94671483000000001</v>
      </c>
      <c r="DR709">
        <v>-0.66113116000000005</v>
      </c>
      <c r="DS709">
        <v>7.7932630000000003E-2</v>
      </c>
      <c r="DT709">
        <v>-0.79014932000000004</v>
      </c>
      <c r="DU709">
        <v>1.3610861400000001</v>
      </c>
      <c r="DV709" s="10">
        <v>-0.64824150000000003</v>
      </c>
      <c r="DW709" s="8" t="s">
        <v>3719</v>
      </c>
      <c r="DX709" t="s">
        <v>3720</v>
      </c>
      <c r="DY709" s="10" t="s">
        <v>800</v>
      </c>
      <c r="DZ709" s="20">
        <v>37217</v>
      </c>
      <c r="EA709" s="21">
        <v>37992</v>
      </c>
      <c r="EB709" t="s">
        <v>3721</v>
      </c>
      <c r="EC709" s="22">
        <v>44960</v>
      </c>
      <c r="ED709" t="b">
        <f t="shared" si="34"/>
        <v>1</v>
      </c>
    </row>
    <row r="710" spans="1:134" x14ac:dyDescent="0.2">
      <c r="A710" s="8" t="s">
        <v>3722</v>
      </c>
      <c r="B710" s="8" t="s">
        <v>119</v>
      </c>
      <c r="C710" s="8" t="s">
        <v>245</v>
      </c>
      <c r="D710" s="2" t="s">
        <v>3723</v>
      </c>
      <c r="E710" s="4">
        <v>0.65444467505829695</v>
      </c>
      <c r="F710" s="28" t="b">
        <v>1</v>
      </c>
      <c r="G710" s="29">
        <f t="shared" ref="G710:G773" si="35">1/(1+EXP(-(SUMPRODUCT(T710:BT710,BV710:DV710)+BU710)))</f>
        <v>3.8259421806210323E-2</v>
      </c>
      <c r="H710" s="5" t="b">
        <f t="shared" si="33"/>
        <v>0</v>
      </c>
      <c r="I710" s="8">
        <v>49</v>
      </c>
      <c r="J710">
        <v>1</v>
      </c>
      <c r="K710">
        <v>35</v>
      </c>
      <c r="L710">
        <v>2895</v>
      </c>
      <c r="M710">
        <v>3</v>
      </c>
      <c r="N710">
        <v>5</v>
      </c>
      <c r="O710">
        <v>43.055670862482003</v>
      </c>
      <c r="P710">
        <v>5</v>
      </c>
      <c r="Q710">
        <v>2</v>
      </c>
      <c r="R710">
        <v>3</v>
      </c>
      <c r="S710" s="10">
        <v>66.900000000000006</v>
      </c>
      <c r="T710" s="8">
        <v>-0.39829786160802699</v>
      </c>
      <c r="U710">
        <v>7.5957643648752104E-3</v>
      </c>
      <c r="V710">
        <v>1.0358994556432299</v>
      </c>
      <c r="W710">
        <v>1.6281993277653499</v>
      </c>
      <c r="X710">
        <v>-0.60931127360194304</v>
      </c>
      <c r="Y710">
        <v>1.38181348148064</v>
      </c>
      <c r="Z710">
        <v>-0.25526918846991298</v>
      </c>
      <c r="AA710">
        <v>1.4284752725705201</v>
      </c>
      <c r="AB710">
        <v>-0.772121299578298</v>
      </c>
      <c r="AC710">
        <v>1.7560081436822399E-2</v>
      </c>
      <c r="AD710" s="10">
        <v>-1.68247127955654</v>
      </c>
      <c r="AE710" s="8">
        <v>0</v>
      </c>
      <c r="AF710">
        <v>0</v>
      </c>
      <c r="AG710">
        <v>0</v>
      </c>
      <c r="AH710">
        <v>0</v>
      </c>
      <c r="AI710">
        <v>0</v>
      </c>
      <c r="AJ710">
        <v>0</v>
      </c>
      <c r="AK710">
        <v>0</v>
      </c>
      <c r="AL710">
        <v>0</v>
      </c>
      <c r="AM710">
        <v>0</v>
      </c>
      <c r="AN710">
        <v>0</v>
      </c>
      <c r="AO710">
        <v>0</v>
      </c>
      <c r="AP710">
        <v>0</v>
      </c>
      <c r="AQ710">
        <v>0</v>
      </c>
      <c r="AR710">
        <v>0</v>
      </c>
      <c r="AS710">
        <v>0</v>
      </c>
      <c r="AT710">
        <v>0</v>
      </c>
      <c r="AU710">
        <v>0</v>
      </c>
      <c r="AV710">
        <v>1</v>
      </c>
      <c r="AW710">
        <v>0</v>
      </c>
      <c r="AX710">
        <v>0</v>
      </c>
      <c r="AY710">
        <v>1</v>
      </c>
      <c r="AZ710">
        <v>0</v>
      </c>
      <c r="BA710">
        <v>1</v>
      </c>
      <c r="BB710">
        <v>0</v>
      </c>
      <c r="BC710">
        <v>0</v>
      </c>
      <c r="BD710">
        <v>1</v>
      </c>
      <c r="BE710">
        <v>0</v>
      </c>
      <c r="BF710">
        <v>1</v>
      </c>
      <c r="BG710">
        <v>0</v>
      </c>
      <c r="BH710">
        <v>0</v>
      </c>
      <c r="BI710">
        <v>0</v>
      </c>
      <c r="BJ710">
        <v>1</v>
      </c>
      <c r="BK710">
        <v>0</v>
      </c>
      <c r="BL710">
        <v>0</v>
      </c>
      <c r="BM710">
        <v>1</v>
      </c>
      <c r="BN710">
        <v>0</v>
      </c>
      <c r="BO710">
        <v>0</v>
      </c>
      <c r="BP710">
        <v>0</v>
      </c>
      <c r="BQ710">
        <v>0</v>
      </c>
      <c r="BR710">
        <v>1</v>
      </c>
      <c r="BS710">
        <v>0</v>
      </c>
      <c r="BT710" s="10">
        <v>0</v>
      </c>
      <c r="BU710">
        <v>-4.2648743800000002</v>
      </c>
      <c r="BV710">
        <v>0.17994256</v>
      </c>
      <c r="BW710">
        <v>2.5512239999999999E-2</v>
      </c>
      <c r="BX710">
        <v>1.7140852600000001</v>
      </c>
      <c r="BY710">
        <v>1.2451467300000001</v>
      </c>
      <c r="BZ710">
        <v>4.38303536</v>
      </c>
      <c r="CA710">
        <v>1.0542348399999999</v>
      </c>
      <c r="CB710">
        <v>2.36271349</v>
      </c>
      <c r="CC710">
        <v>0</v>
      </c>
      <c r="CD710">
        <v>1.26633956</v>
      </c>
      <c r="CE710">
        <v>1.2966537600000001</v>
      </c>
      <c r="CF710">
        <v>-0.34830556000000001</v>
      </c>
      <c r="CG710">
        <v>0.60595251999999999</v>
      </c>
      <c r="CH710">
        <v>-0.27080598</v>
      </c>
      <c r="CI710">
        <v>0.69837139000000004</v>
      </c>
      <c r="CJ710">
        <v>2.3914729999999999E-2</v>
      </c>
      <c r="CK710">
        <v>-0.35324707</v>
      </c>
      <c r="CL710">
        <v>-4.8291489999999999E-2</v>
      </c>
      <c r="CM710">
        <v>0.58076517999999999</v>
      </c>
      <c r="CN710">
        <v>0.72541518999999999</v>
      </c>
      <c r="CO710">
        <v>-0.20022939000000001</v>
      </c>
      <c r="CP710">
        <v>-0.43475793000000001</v>
      </c>
      <c r="CQ710">
        <v>0.34422587999999998</v>
      </c>
      <c r="CR710">
        <v>-0.48495226000000002</v>
      </c>
      <c r="CS710">
        <v>0.18250256000000001</v>
      </c>
      <c r="CT710">
        <v>-0.16623276000000001</v>
      </c>
      <c r="CU710">
        <v>-9.4743999999999995E-2</v>
      </c>
      <c r="CV710">
        <v>-1.1689752</v>
      </c>
      <c r="CW710">
        <v>-0.52188942000000005</v>
      </c>
      <c r="CX710">
        <v>0.65815442999999996</v>
      </c>
      <c r="CY710">
        <v>9.3649330000000003E-2</v>
      </c>
      <c r="CZ710">
        <v>-0.16819777</v>
      </c>
      <c r="DA710">
        <v>-0.25450494000000001</v>
      </c>
      <c r="DB710">
        <v>0.25513289</v>
      </c>
      <c r="DC710">
        <v>2.5920289999999999E-2</v>
      </c>
      <c r="DD710">
        <v>-2.5292350000000002E-2</v>
      </c>
      <c r="DE710">
        <v>0.26950531</v>
      </c>
      <c r="DF710">
        <v>-0.26887736000000001</v>
      </c>
      <c r="DG710">
        <v>0.1029841</v>
      </c>
      <c r="DH710">
        <v>-0.10235616</v>
      </c>
      <c r="DI710">
        <v>-0.19042195000000001</v>
      </c>
      <c r="DJ710">
        <v>7.7531719999999998E-2</v>
      </c>
      <c r="DK710">
        <v>-0.19522661999999999</v>
      </c>
      <c r="DL710">
        <v>-0.13095082</v>
      </c>
      <c r="DM710">
        <v>-6.0513240000000003E-2</v>
      </c>
      <c r="DN710">
        <v>0.50020885000000004</v>
      </c>
      <c r="DO710">
        <v>0.35778246000000002</v>
      </c>
      <c r="DP710">
        <v>-0.64273818000000005</v>
      </c>
      <c r="DQ710">
        <v>0.94671483000000001</v>
      </c>
      <c r="DR710">
        <v>-0.66113116000000005</v>
      </c>
      <c r="DS710">
        <v>7.7932630000000003E-2</v>
      </c>
      <c r="DT710">
        <v>-0.79014932000000004</v>
      </c>
      <c r="DU710">
        <v>1.3610861400000001</v>
      </c>
      <c r="DV710" s="10">
        <v>-0.64824150000000003</v>
      </c>
      <c r="DW710" s="8" t="s">
        <v>3724</v>
      </c>
      <c r="DX710" t="s">
        <v>3725</v>
      </c>
      <c r="DY710" s="10" t="s">
        <v>390</v>
      </c>
      <c r="DZ710" s="20">
        <v>38136</v>
      </c>
      <c r="EA710" s="21">
        <v>39796</v>
      </c>
      <c r="EB710" t="s">
        <v>3726</v>
      </c>
      <c r="EC710" s="22">
        <v>44183</v>
      </c>
      <c r="ED710" t="b">
        <f t="shared" si="34"/>
        <v>0</v>
      </c>
    </row>
    <row r="711" spans="1:134" x14ac:dyDescent="0.2">
      <c r="A711" s="8" t="s">
        <v>3727</v>
      </c>
      <c r="B711" s="8" t="s">
        <v>168</v>
      </c>
      <c r="C711" s="8" t="s">
        <v>154</v>
      </c>
      <c r="D711" s="2" t="s">
        <v>3728</v>
      </c>
      <c r="E711" s="4">
        <v>0.35682902977607101</v>
      </c>
      <c r="F711" s="28" t="b">
        <v>0</v>
      </c>
      <c r="G711" s="29">
        <f t="shared" si="35"/>
        <v>0.12896044204661936</v>
      </c>
      <c r="H711" s="5" t="b">
        <f t="shared" si="33"/>
        <v>0</v>
      </c>
      <c r="I711" s="8">
        <v>65</v>
      </c>
      <c r="J711">
        <v>2</v>
      </c>
      <c r="K711">
        <v>19</v>
      </c>
      <c r="L711">
        <v>2062</v>
      </c>
      <c r="M711">
        <v>9</v>
      </c>
      <c r="N711">
        <v>2</v>
      </c>
      <c r="O711">
        <v>35.914514888035903</v>
      </c>
      <c r="P711">
        <v>4</v>
      </c>
      <c r="Q711">
        <v>2</v>
      </c>
      <c r="R711">
        <v>5</v>
      </c>
      <c r="S711" s="10">
        <v>78</v>
      </c>
      <c r="T711" s="8">
        <v>1.1047129369128199</v>
      </c>
      <c r="U711">
        <v>1.0203643463482399</v>
      </c>
      <c r="V711">
        <v>-1.03137728776702</v>
      </c>
      <c r="W711">
        <v>0.65712830651265397</v>
      </c>
      <c r="X711">
        <v>1.2997579909472201</v>
      </c>
      <c r="Y711">
        <v>-0.70788554533318204</v>
      </c>
      <c r="Z711">
        <v>-0.50100133185627305</v>
      </c>
      <c r="AA711">
        <v>0.71867389489572897</v>
      </c>
      <c r="AB711">
        <v>-0.772121299578298</v>
      </c>
      <c r="AC711">
        <v>1.42236659638262</v>
      </c>
      <c r="AD711" s="10">
        <v>0.71258241753580998</v>
      </c>
      <c r="AE711" s="8">
        <v>0</v>
      </c>
      <c r="AF711">
        <v>0</v>
      </c>
      <c r="AG711">
        <v>0</v>
      </c>
      <c r="AH711">
        <v>0</v>
      </c>
      <c r="AI711">
        <v>0</v>
      </c>
      <c r="AJ711">
        <v>0</v>
      </c>
      <c r="AK711">
        <v>0</v>
      </c>
      <c r="AL711">
        <v>0</v>
      </c>
      <c r="AM711">
        <v>1</v>
      </c>
      <c r="AN711">
        <v>0</v>
      </c>
      <c r="AO711">
        <v>0</v>
      </c>
      <c r="AP711">
        <v>0</v>
      </c>
      <c r="AQ711">
        <v>0</v>
      </c>
      <c r="AR711">
        <v>0</v>
      </c>
      <c r="AS711">
        <v>0</v>
      </c>
      <c r="AT711">
        <v>0</v>
      </c>
      <c r="AU711">
        <v>0</v>
      </c>
      <c r="AV711">
        <v>0</v>
      </c>
      <c r="AW711">
        <v>0</v>
      </c>
      <c r="AX711">
        <v>0</v>
      </c>
      <c r="AY711">
        <v>1</v>
      </c>
      <c r="AZ711">
        <v>0</v>
      </c>
      <c r="BA711">
        <v>1</v>
      </c>
      <c r="BB711">
        <v>0</v>
      </c>
      <c r="BC711">
        <v>0</v>
      </c>
      <c r="BD711">
        <v>1</v>
      </c>
      <c r="BE711">
        <v>0</v>
      </c>
      <c r="BF711">
        <v>1</v>
      </c>
      <c r="BG711">
        <v>0</v>
      </c>
      <c r="BH711">
        <v>1</v>
      </c>
      <c r="BI711">
        <v>0</v>
      </c>
      <c r="BJ711">
        <v>0</v>
      </c>
      <c r="BK711">
        <v>0</v>
      </c>
      <c r="BL711">
        <v>0</v>
      </c>
      <c r="BM711">
        <v>0</v>
      </c>
      <c r="BN711">
        <v>0</v>
      </c>
      <c r="BO711">
        <v>0</v>
      </c>
      <c r="BP711">
        <v>1</v>
      </c>
      <c r="BQ711">
        <v>1</v>
      </c>
      <c r="BR711">
        <v>0</v>
      </c>
      <c r="BS711">
        <v>0</v>
      </c>
      <c r="BT711" s="10">
        <v>0</v>
      </c>
      <c r="BU711">
        <v>-4.2648743800000002</v>
      </c>
      <c r="BV711">
        <v>0.17994256</v>
      </c>
      <c r="BW711">
        <v>2.5512239999999999E-2</v>
      </c>
      <c r="BX711">
        <v>1.7140852600000001</v>
      </c>
      <c r="BY711">
        <v>1.2451467300000001</v>
      </c>
      <c r="BZ711">
        <v>4.38303536</v>
      </c>
      <c r="CA711">
        <v>1.0542348399999999</v>
      </c>
      <c r="CB711">
        <v>2.36271349</v>
      </c>
      <c r="CC711">
        <v>0</v>
      </c>
      <c r="CD711">
        <v>1.26633956</v>
      </c>
      <c r="CE711">
        <v>1.2966537600000001</v>
      </c>
      <c r="CF711">
        <v>-0.34830556000000001</v>
      </c>
      <c r="CG711">
        <v>0.60595251999999999</v>
      </c>
      <c r="CH711">
        <v>-0.27080598</v>
      </c>
      <c r="CI711">
        <v>0.69837139000000004</v>
      </c>
      <c r="CJ711">
        <v>2.3914729999999999E-2</v>
      </c>
      <c r="CK711">
        <v>-0.35324707</v>
      </c>
      <c r="CL711">
        <v>-4.8291489999999999E-2</v>
      </c>
      <c r="CM711">
        <v>0.58076517999999999</v>
      </c>
      <c r="CN711">
        <v>0.72541518999999999</v>
      </c>
      <c r="CO711">
        <v>-0.20022939000000001</v>
      </c>
      <c r="CP711">
        <v>-0.43475793000000001</v>
      </c>
      <c r="CQ711">
        <v>0.34422587999999998</v>
      </c>
      <c r="CR711">
        <v>-0.48495226000000002</v>
      </c>
      <c r="CS711">
        <v>0.18250256000000001</v>
      </c>
      <c r="CT711">
        <v>-0.16623276000000001</v>
      </c>
      <c r="CU711">
        <v>-9.4743999999999995E-2</v>
      </c>
      <c r="CV711">
        <v>-1.1689752</v>
      </c>
      <c r="CW711">
        <v>-0.52188942000000005</v>
      </c>
      <c r="CX711">
        <v>0.65815442999999996</v>
      </c>
      <c r="CY711">
        <v>9.3649330000000003E-2</v>
      </c>
      <c r="CZ711">
        <v>-0.16819777</v>
      </c>
      <c r="DA711">
        <v>-0.25450494000000001</v>
      </c>
      <c r="DB711">
        <v>0.25513289</v>
      </c>
      <c r="DC711">
        <v>2.5920289999999999E-2</v>
      </c>
      <c r="DD711">
        <v>-2.5292350000000002E-2</v>
      </c>
      <c r="DE711">
        <v>0.26950531</v>
      </c>
      <c r="DF711">
        <v>-0.26887736000000001</v>
      </c>
      <c r="DG711">
        <v>0.1029841</v>
      </c>
      <c r="DH711">
        <v>-0.10235616</v>
      </c>
      <c r="DI711">
        <v>-0.19042195000000001</v>
      </c>
      <c r="DJ711">
        <v>7.7531719999999998E-2</v>
      </c>
      <c r="DK711">
        <v>-0.19522661999999999</v>
      </c>
      <c r="DL711">
        <v>-0.13095082</v>
      </c>
      <c r="DM711">
        <v>-6.0513240000000003E-2</v>
      </c>
      <c r="DN711">
        <v>0.50020885000000004</v>
      </c>
      <c r="DO711">
        <v>0.35778246000000002</v>
      </c>
      <c r="DP711">
        <v>-0.64273818000000005</v>
      </c>
      <c r="DQ711">
        <v>0.94671483000000001</v>
      </c>
      <c r="DR711">
        <v>-0.66113116000000005</v>
      </c>
      <c r="DS711">
        <v>7.7932630000000003E-2</v>
      </c>
      <c r="DT711">
        <v>-0.79014932000000004</v>
      </c>
      <c r="DU711">
        <v>1.3610861400000001</v>
      </c>
      <c r="DV711" s="10">
        <v>-0.64824150000000003</v>
      </c>
      <c r="DW711" s="8" t="s">
        <v>3729</v>
      </c>
      <c r="DX711" t="s">
        <v>3730</v>
      </c>
      <c r="DY711" s="10" t="s">
        <v>1447</v>
      </c>
      <c r="DZ711" s="20">
        <v>35665</v>
      </c>
      <c r="EA711" s="21">
        <v>35927</v>
      </c>
      <c r="EB711" t="s">
        <v>1483</v>
      </c>
      <c r="EC711" s="22">
        <v>43922</v>
      </c>
      <c r="ED711" t="b">
        <f t="shared" si="34"/>
        <v>1</v>
      </c>
    </row>
    <row r="712" spans="1:134" x14ac:dyDescent="0.2">
      <c r="A712" s="8" t="s">
        <v>3731</v>
      </c>
      <c r="B712" s="8" t="s">
        <v>127</v>
      </c>
      <c r="C712" s="8" t="s">
        <v>181</v>
      </c>
      <c r="D712" s="2" t="s">
        <v>3732</v>
      </c>
      <c r="E712" s="4">
        <v>0.42805404592890101</v>
      </c>
      <c r="F712" s="28" t="b">
        <v>0</v>
      </c>
      <c r="G712" s="29">
        <f t="shared" si="35"/>
        <v>1.6295509922160888E-4</v>
      </c>
      <c r="H712" s="5" t="b">
        <f t="shared" si="33"/>
        <v>0</v>
      </c>
      <c r="I712" s="8">
        <v>68</v>
      </c>
      <c r="J712">
        <v>3</v>
      </c>
      <c r="K712">
        <v>32</v>
      </c>
      <c r="L712">
        <v>951</v>
      </c>
      <c r="M712">
        <v>5</v>
      </c>
      <c r="N712">
        <v>2</v>
      </c>
      <c r="O712">
        <v>2.7020229644504998</v>
      </c>
      <c r="P712">
        <v>3</v>
      </c>
      <c r="Q712">
        <v>2</v>
      </c>
      <c r="R712">
        <v>4</v>
      </c>
      <c r="S712" s="10">
        <v>78.099999999999994</v>
      </c>
      <c r="T712" s="8">
        <v>1.3865274616354899</v>
      </c>
      <c r="U712">
        <v>2.03313292833161</v>
      </c>
      <c r="V712">
        <v>0.64828506625381199</v>
      </c>
      <c r="W712">
        <v>-0.63802163899965103</v>
      </c>
      <c r="X712">
        <v>2.70451479144465E-2</v>
      </c>
      <c r="Y712">
        <v>-0.70788554533318204</v>
      </c>
      <c r="Z712">
        <v>-1.64386627652202</v>
      </c>
      <c r="AA712">
        <v>8.8725172209350497E-3</v>
      </c>
      <c r="AB712">
        <v>-0.772121299578298</v>
      </c>
      <c r="AC712">
        <v>0.71996333890972197</v>
      </c>
      <c r="AD712" s="10">
        <v>0.73415947786997404</v>
      </c>
      <c r="AE712" s="8">
        <v>0</v>
      </c>
      <c r="AF712">
        <v>0</v>
      </c>
      <c r="AG712">
        <v>0</v>
      </c>
      <c r="AH712">
        <v>0</v>
      </c>
      <c r="AI712">
        <v>0</v>
      </c>
      <c r="AJ712">
        <v>0</v>
      </c>
      <c r="AK712">
        <v>0</v>
      </c>
      <c r="AL712">
        <v>0</v>
      </c>
      <c r="AM712">
        <v>0</v>
      </c>
      <c r="AN712">
        <v>0</v>
      </c>
      <c r="AO712">
        <v>0</v>
      </c>
      <c r="AP712">
        <v>0</v>
      </c>
      <c r="AQ712">
        <v>0</v>
      </c>
      <c r="AR712">
        <v>0</v>
      </c>
      <c r="AS712">
        <v>0</v>
      </c>
      <c r="AT712">
        <v>0</v>
      </c>
      <c r="AU712">
        <v>0</v>
      </c>
      <c r="AV712">
        <v>0</v>
      </c>
      <c r="AW712">
        <v>0</v>
      </c>
      <c r="AX712">
        <v>1</v>
      </c>
      <c r="AY712">
        <v>1</v>
      </c>
      <c r="AZ712">
        <v>0</v>
      </c>
      <c r="BA712">
        <v>1</v>
      </c>
      <c r="BB712">
        <v>0</v>
      </c>
      <c r="BC712">
        <v>1</v>
      </c>
      <c r="BD712">
        <v>0</v>
      </c>
      <c r="BE712">
        <v>0</v>
      </c>
      <c r="BF712">
        <v>1</v>
      </c>
      <c r="BG712">
        <v>1</v>
      </c>
      <c r="BH712">
        <v>0</v>
      </c>
      <c r="BI712">
        <v>0</v>
      </c>
      <c r="BJ712">
        <v>0</v>
      </c>
      <c r="BK712">
        <v>0</v>
      </c>
      <c r="BL712">
        <v>0</v>
      </c>
      <c r="BM712">
        <v>0</v>
      </c>
      <c r="BN712">
        <v>0</v>
      </c>
      <c r="BO712">
        <v>1</v>
      </c>
      <c r="BP712">
        <v>0</v>
      </c>
      <c r="BQ712">
        <v>0</v>
      </c>
      <c r="BR712">
        <v>1</v>
      </c>
      <c r="BS712">
        <v>0</v>
      </c>
      <c r="BT712" s="10">
        <v>0</v>
      </c>
      <c r="BU712">
        <v>-4.2648743800000002</v>
      </c>
      <c r="BV712">
        <v>0.17994256</v>
      </c>
      <c r="BW712">
        <v>2.5512239999999999E-2</v>
      </c>
      <c r="BX712">
        <v>1.7140852600000001</v>
      </c>
      <c r="BY712">
        <v>1.2451467300000001</v>
      </c>
      <c r="BZ712">
        <v>4.38303536</v>
      </c>
      <c r="CA712">
        <v>1.0542348399999999</v>
      </c>
      <c r="CB712">
        <v>2.36271349</v>
      </c>
      <c r="CC712">
        <v>0</v>
      </c>
      <c r="CD712">
        <v>1.26633956</v>
      </c>
      <c r="CE712">
        <v>1.2966537600000001</v>
      </c>
      <c r="CF712">
        <v>-0.34830556000000001</v>
      </c>
      <c r="CG712">
        <v>0.60595251999999999</v>
      </c>
      <c r="CH712">
        <v>-0.27080598</v>
      </c>
      <c r="CI712">
        <v>0.69837139000000004</v>
      </c>
      <c r="CJ712">
        <v>2.3914729999999999E-2</v>
      </c>
      <c r="CK712">
        <v>-0.35324707</v>
      </c>
      <c r="CL712">
        <v>-4.8291489999999999E-2</v>
      </c>
      <c r="CM712">
        <v>0.58076517999999999</v>
      </c>
      <c r="CN712">
        <v>0.72541518999999999</v>
      </c>
      <c r="CO712">
        <v>-0.20022939000000001</v>
      </c>
      <c r="CP712">
        <v>-0.43475793000000001</v>
      </c>
      <c r="CQ712">
        <v>0.34422587999999998</v>
      </c>
      <c r="CR712">
        <v>-0.48495226000000002</v>
      </c>
      <c r="CS712">
        <v>0.18250256000000001</v>
      </c>
      <c r="CT712">
        <v>-0.16623276000000001</v>
      </c>
      <c r="CU712">
        <v>-9.4743999999999995E-2</v>
      </c>
      <c r="CV712">
        <v>-1.1689752</v>
      </c>
      <c r="CW712">
        <v>-0.52188942000000005</v>
      </c>
      <c r="CX712">
        <v>0.65815442999999996</v>
      </c>
      <c r="CY712">
        <v>9.3649330000000003E-2</v>
      </c>
      <c r="CZ712">
        <v>-0.16819777</v>
      </c>
      <c r="DA712">
        <v>-0.25450494000000001</v>
      </c>
      <c r="DB712">
        <v>0.25513289</v>
      </c>
      <c r="DC712">
        <v>2.5920289999999999E-2</v>
      </c>
      <c r="DD712">
        <v>-2.5292350000000002E-2</v>
      </c>
      <c r="DE712">
        <v>0.26950531</v>
      </c>
      <c r="DF712">
        <v>-0.26887736000000001</v>
      </c>
      <c r="DG712">
        <v>0.1029841</v>
      </c>
      <c r="DH712">
        <v>-0.10235616</v>
      </c>
      <c r="DI712">
        <v>-0.19042195000000001</v>
      </c>
      <c r="DJ712">
        <v>7.7531719999999998E-2</v>
      </c>
      <c r="DK712">
        <v>-0.19522661999999999</v>
      </c>
      <c r="DL712">
        <v>-0.13095082</v>
      </c>
      <c r="DM712">
        <v>-6.0513240000000003E-2</v>
      </c>
      <c r="DN712">
        <v>0.50020885000000004</v>
      </c>
      <c r="DO712">
        <v>0.35778246000000002</v>
      </c>
      <c r="DP712">
        <v>-0.64273818000000005</v>
      </c>
      <c r="DQ712">
        <v>0.94671483000000001</v>
      </c>
      <c r="DR712">
        <v>-0.66113116000000005</v>
      </c>
      <c r="DS712">
        <v>7.7932630000000003E-2</v>
      </c>
      <c r="DT712">
        <v>-0.79014932000000004</v>
      </c>
      <c r="DU712">
        <v>1.3610861400000001</v>
      </c>
      <c r="DV712" s="10">
        <v>-0.64824150000000003</v>
      </c>
      <c r="DW712" s="8" t="s">
        <v>3733</v>
      </c>
      <c r="DX712" t="s">
        <v>3734</v>
      </c>
      <c r="DY712" s="10" t="s">
        <v>1084</v>
      </c>
      <c r="DZ712" s="20">
        <v>36386</v>
      </c>
      <c r="EA712" s="21">
        <v>38204</v>
      </c>
      <c r="EB712" t="s">
        <v>3735</v>
      </c>
      <c r="EC712" s="22">
        <v>44523</v>
      </c>
      <c r="ED712" t="b">
        <f t="shared" si="34"/>
        <v>1</v>
      </c>
    </row>
    <row r="713" spans="1:134" x14ac:dyDescent="0.2">
      <c r="A713" s="8" t="s">
        <v>3736</v>
      </c>
      <c r="B713" s="8" t="s">
        <v>119</v>
      </c>
      <c r="C713" s="8" t="s">
        <v>188</v>
      </c>
      <c r="D713" s="2" t="s">
        <v>3737</v>
      </c>
      <c r="E713" s="4">
        <v>0.593205289738166</v>
      </c>
      <c r="F713" s="28" t="b">
        <v>0</v>
      </c>
      <c r="G713" s="29">
        <f t="shared" si="35"/>
        <v>5.233005172945429E-4</v>
      </c>
      <c r="H713" s="5" t="b">
        <f t="shared" si="33"/>
        <v>0</v>
      </c>
      <c r="I713" s="8">
        <v>50</v>
      </c>
      <c r="J713">
        <v>1</v>
      </c>
      <c r="K713">
        <v>20</v>
      </c>
      <c r="L713">
        <v>536</v>
      </c>
      <c r="M713">
        <v>2</v>
      </c>
      <c r="N713">
        <v>2</v>
      </c>
      <c r="O713">
        <v>89.735978202416604</v>
      </c>
      <c r="P713">
        <v>1</v>
      </c>
      <c r="Q713">
        <v>5</v>
      </c>
      <c r="R713">
        <v>5</v>
      </c>
      <c r="S713" s="10">
        <v>78.2</v>
      </c>
      <c r="T713" s="8">
        <v>-0.30435968670047298</v>
      </c>
      <c r="U713">
        <v>7.5957643648752104E-3</v>
      </c>
      <c r="V713">
        <v>-0.90217249130388599</v>
      </c>
      <c r="W713">
        <v>-1.1218085223368299</v>
      </c>
      <c r="X713">
        <v>-0.92748948436013701</v>
      </c>
      <c r="Y713">
        <v>-0.70788554533318204</v>
      </c>
      <c r="Z713">
        <v>1.3510326508434201</v>
      </c>
      <c r="AA713">
        <v>-1.4107302381286499</v>
      </c>
      <c r="AB713">
        <v>1.4079858992310099</v>
      </c>
      <c r="AC713">
        <v>1.42236659638262</v>
      </c>
      <c r="AD713" s="10">
        <v>0.755736538204141</v>
      </c>
      <c r="AE713" s="8">
        <v>0</v>
      </c>
      <c r="AF713">
        <v>0</v>
      </c>
      <c r="AG713">
        <v>0</v>
      </c>
      <c r="AH713">
        <v>0</v>
      </c>
      <c r="AI713">
        <v>0</v>
      </c>
      <c r="AJ713">
        <v>0</v>
      </c>
      <c r="AK713">
        <v>0</v>
      </c>
      <c r="AL713">
        <v>0</v>
      </c>
      <c r="AM713">
        <v>0</v>
      </c>
      <c r="AN713">
        <v>0</v>
      </c>
      <c r="AO713">
        <v>0</v>
      </c>
      <c r="AP713">
        <v>0</v>
      </c>
      <c r="AQ713">
        <v>0</v>
      </c>
      <c r="AR713">
        <v>0</v>
      </c>
      <c r="AS713">
        <v>0</v>
      </c>
      <c r="AT713">
        <v>1</v>
      </c>
      <c r="AU713">
        <v>0</v>
      </c>
      <c r="AV713">
        <v>0</v>
      </c>
      <c r="AW713">
        <v>0</v>
      </c>
      <c r="AX713">
        <v>0</v>
      </c>
      <c r="AY713">
        <v>1</v>
      </c>
      <c r="AZ713">
        <v>0</v>
      </c>
      <c r="BA713">
        <v>0</v>
      </c>
      <c r="BB713">
        <v>1</v>
      </c>
      <c r="BC713">
        <v>1</v>
      </c>
      <c r="BD713">
        <v>0</v>
      </c>
      <c r="BE713">
        <v>0</v>
      </c>
      <c r="BF713">
        <v>1</v>
      </c>
      <c r="BG713">
        <v>1</v>
      </c>
      <c r="BH713">
        <v>0</v>
      </c>
      <c r="BI713">
        <v>0</v>
      </c>
      <c r="BJ713">
        <v>0</v>
      </c>
      <c r="BK713">
        <v>0</v>
      </c>
      <c r="BL713">
        <v>0</v>
      </c>
      <c r="BM713">
        <v>0</v>
      </c>
      <c r="BN713">
        <v>1</v>
      </c>
      <c r="BO713">
        <v>0</v>
      </c>
      <c r="BP713">
        <v>0</v>
      </c>
      <c r="BQ713">
        <v>1</v>
      </c>
      <c r="BR713">
        <v>0</v>
      </c>
      <c r="BS713">
        <v>0</v>
      </c>
      <c r="BT713" s="10">
        <v>0</v>
      </c>
      <c r="BU713">
        <v>-4.2648743800000002</v>
      </c>
      <c r="BV713">
        <v>0.17994256</v>
      </c>
      <c r="BW713">
        <v>2.5512239999999999E-2</v>
      </c>
      <c r="BX713">
        <v>1.7140852600000001</v>
      </c>
      <c r="BY713">
        <v>1.2451467300000001</v>
      </c>
      <c r="BZ713">
        <v>4.38303536</v>
      </c>
      <c r="CA713">
        <v>1.0542348399999999</v>
      </c>
      <c r="CB713">
        <v>2.36271349</v>
      </c>
      <c r="CC713">
        <v>0</v>
      </c>
      <c r="CD713">
        <v>1.26633956</v>
      </c>
      <c r="CE713">
        <v>1.2966537600000001</v>
      </c>
      <c r="CF713">
        <v>-0.34830556000000001</v>
      </c>
      <c r="CG713">
        <v>0.60595251999999999</v>
      </c>
      <c r="CH713">
        <v>-0.27080598</v>
      </c>
      <c r="CI713">
        <v>0.69837139000000004</v>
      </c>
      <c r="CJ713">
        <v>2.3914729999999999E-2</v>
      </c>
      <c r="CK713">
        <v>-0.35324707</v>
      </c>
      <c r="CL713">
        <v>-4.8291489999999999E-2</v>
      </c>
      <c r="CM713">
        <v>0.58076517999999999</v>
      </c>
      <c r="CN713">
        <v>0.72541518999999999</v>
      </c>
      <c r="CO713">
        <v>-0.20022939000000001</v>
      </c>
      <c r="CP713">
        <v>-0.43475793000000001</v>
      </c>
      <c r="CQ713">
        <v>0.34422587999999998</v>
      </c>
      <c r="CR713">
        <v>-0.48495226000000002</v>
      </c>
      <c r="CS713">
        <v>0.18250256000000001</v>
      </c>
      <c r="CT713">
        <v>-0.16623276000000001</v>
      </c>
      <c r="CU713">
        <v>-9.4743999999999995E-2</v>
      </c>
      <c r="CV713">
        <v>-1.1689752</v>
      </c>
      <c r="CW713">
        <v>-0.52188942000000005</v>
      </c>
      <c r="CX713">
        <v>0.65815442999999996</v>
      </c>
      <c r="CY713">
        <v>9.3649330000000003E-2</v>
      </c>
      <c r="CZ713">
        <v>-0.16819777</v>
      </c>
      <c r="DA713">
        <v>-0.25450494000000001</v>
      </c>
      <c r="DB713">
        <v>0.25513289</v>
      </c>
      <c r="DC713">
        <v>2.5920289999999999E-2</v>
      </c>
      <c r="DD713">
        <v>-2.5292350000000002E-2</v>
      </c>
      <c r="DE713">
        <v>0.26950531</v>
      </c>
      <c r="DF713">
        <v>-0.26887736000000001</v>
      </c>
      <c r="DG713">
        <v>0.1029841</v>
      </c>
      <c r="DH713">
        <v>-0.10235616</v>
      </c>
      <c r="DI713">
        <v>-0.19042195000000001</v>
      </c>
      <c r="DJ713">
        <v>7.7531719999999998E-2</v>
      </c>
      <c r="DK713">
        <v>-0.19522661999999999</v>
      </c>
      <c r="DL713">
        <v>-0.13095082</v>
      </c>
      <c r="DM713">
        <v>-6.0513240000000003E-2</v>
      </c>
      <c r="DN713">
        <v>0.50020885000000004</v>
      </c>
      <c r="DO713">
        <v>0.35778246000000002</v>
      </c>
      <c r="DP713">
        <v>-0.64273818000000005</v>
      </c>
      <c r="DQ713">
        <v>0.94671483000000001</v>
      </c>
      <c r="DR713">
        <v>-0.66113116000000005</v>
      </c>
      <c r="DS713">
        <v>7.7932630000000003E-2</v>
      </c>
      <c r="DT713">
        <v>-0.79014932000000004</v>
      </c>
      <c r="DU713">
        <v>1.3610861400000001</v>
      </c>
      <c r="DV713" s="10">
        <v>-0.64824150000000003</v>
      </c>
      <c r="DW713" s="8" t="s">
        <v>3738</v>
      </c>
      <c r="DX713" t="s">
        <v>3739</v>
      </c>
      <c r="DY713" s="10" t="s">
        <v>592</v>
      </c>
      <c r="DZ713" s="20">
        <v>36280</v>
      </c>
      <c r="EA713" s="21">
        <v>39068</v>
      </c>
      <c r="EB713" t="s">
        <v>3740</v>
      </c>
      <c r="EC713" s="22">
        <v>45350</v>
      </c>
      <c r="ED713" t="b">
        <f t="shared" si="34"/>
        <v>1</v>
      </c>
    </row>
    <row r="714" spans="1:134" x14ac:dyDescent="0.2">
      <c r="A714" s="8" t="s">
        <v>3741</v>
      </c>
      <c r="B714" s="8" t="s">
        <v>119</v>
      </c>
      <c r="C714" s="8" t="s">
        <v>363</v>
      </c>
      <c r="D714" s="2" t="s">
        <v>3742</v>
      </c>
      <c r="E714" s="4">
        <v>0.42131055505451098</v>
      </c>
      <c r="F714" s="28" t="b">
        <v>0</v>
      </c>
      <c r="G714" s="29">
        <f t="shared" si="35"/>
        <v>0.83883098152826385</v>
      </c>
      <c r="H714" s="5" t="b">
        <f t="shared" si="33"/>
        <v>1</v>
      </c>
      <c r="I714" s="8">
        <v>45</v>
      </c>
      <c r="J714">
        <v>1</v>
      </c>
      <c r="K714">
        <v>14</v>
      </c>
      <c r="L714">
        <v>2457</v>
      </c>
      <c r="M714">
        <v>8</v>
      </c>
      <c r="N714">
        <v>1</v>
      </c>
      <c r="O714">
        <v>67.321944193922405</v>
      </c>
      <c r="P714">
        <v>3</v>
      </c>
      <c r="Q714">
        <v>5</v>
      </c>
      <c r="R714">
        <v>3</v>
      </c>
      <c r="S714" s="10">
        <v>71.400000000000006</v>
      </c>
      <c r="T714" s="8">
        <v>-0.77405056123824101</v>
      </c>
      <c r="U714">
        <v>7.5957643648752104E-3</v>
      </c>
      <c r="V714">
        <v>-1.6774012700827301</v>
      </c>
      <c r="W714">
        <v>1.11760015932756</v>
      </c>
      <c r="X714">
        <v>0.98157978018903103</v>
      </c>
      <c r="Y714">
        <v>-1.4044518876044501</v>
      </c>
      <c r="Z714">
        <v>0.57975015280650399</v>
      </c>
      <c r="AA714">
        <v>8.8725172209350497E-3</v>
      </c>
      <c r="AB714">
        <v>1.4079858992310099</v>
      </c>
      <c r="AC714">
        <v>1.7560081436822399E-2</v>
      </c>
      <c r="AD714" s="10">
        <v>-0.71150356451910302</v>
      </c>
      <c r="AE714" s="8">
        <v>1</v>
      </c>
      <c r="AF714">
        <v>0</v>
      </c>
      <c r="AG714">
        <v>0</v>
      </c>
      <c r="AH714">
        <v>0</v>
      </c>
      <c r="AI714">
        <v>0</v>
      </c>
      <c r="AJ714">
        <v>0</v>
      </c>
      <c r="AK714">
        <v>0</v>
      </c>
      <c r="AL714">
        <v>0</v>
      </c>
      <c r="AM714">
        <v>0</v>
      </c>
      <c r="AN714">
        <v>0</v>
      </c>
      <c r="AO714">
        <v>0</v>
      </c>
      <c r="AP714">
        <v>0</v>
      </c>
      <c r="AQ714">
        <v>0</v>
      </c>
      <c r="AR714">
        <v>0</v>
      </c>
      <c r="AS714">
        <v>0</v>
      </c>
      <c r="AT714">
        <v>0</v>
      </c>
      <c r="AU714">
        <v>0</v>
      </c>
      <c r="AV714">
        <v>0</v>
      </c>
      <c r="AW714">
        <v>0</v>
      </c>
      <c r="AX714">
        <v>0</v>
      </c>
      <c r="AY714">
        <v>0</v>
      </c>
      <c r="AZ714">
        <v>1</v>
      </c>
      <c r="BA714">
        <v>1</v>
      </c>
      <c r="BB714">
        <v>0</v>
      </c>
      <c r="BC714">
        <v>1</v>
      </c>
      <c r="BD714">
        <v>0</v>
      </c>
      <c r="BE714">
        <v>0</v>
      </c>
      <c r="BF714">
        <v>1</v>
      </c>
      <c r="BG714">
        <v>0</v>
      </c>
      <c r="BH714">
        <v>0</v>
      </c>
      <c r="BI714">
        <v>0</v>
      </c>
      <c r="BJ714">
        <v>0</v>
      </c>
      <c r="BK714">
        <v>1</v>
      </c>
      <c r="BL714">
        <v>0</v>
      </c>
      <c r="BM714">
        <v>0</v>
      </c>
      <c r="BN714">
        <v>0</v>
      </c>
      <c r="BO714">
        <v>1</v>
      </c>
      <c r="BP714">
        <v>0</v>
      </c>
      <c r="BQ714">
        <v>0</v>
      </c>
      <c r="BR714">
        <v>0</v>
      </c>
      <c r="BS714">
        <v>0</v>
      </c>
      <c r="BT714" s="10">
        <v>1</v>
      </c>
      <c r="BU714">
        <v>-4.2648743800000002</v>
      </c>
      <c r="BV714">
        <v>0.17994256</v>
      </c>
      <c r="BW714">
        <v>2.5512239999999999E-2</v>
      </c>
      <c r="BX714">
        <v>1.7140852600000001</v>
      </c>
      <c r="BY714">
        <v>1.2451467300000001</v>
      </c>
      <c r="BZ714">
        <v>4.38303536</v>
      </c>
      <c r="CA714">
        <v>1.0542348399999999</v>
      </c>
      <c r="CB714">
        <v>2.36271349</v>
      </c>
      <c r="CC714">
        <v>0</v>
      </c>
      <c r="CD714">
        <v>1.26633956</v>
      </c>
      <c r="CE714">
        <v>1.2966537600000001</v>
      </c>
      <c r="CF714">
        <v>-0.34830556000000001</v>
      </c>
      <c r="CG714">
        <v>0.60595251999999999</v>
      </c>
      <c r="CH714">
        <v>-0.27080598</v>
      </c>
      <c r="CI714">
        <v>0.69837139000000004</v>
      </c>
      <c r="CJ714">
        <v>2.3914729999999999E-2</v>
      </c>
      <c r="CK714">
        <v>-0.35324707</v>
      </c>
      <c r="CL714">
        <v>-4.8291489999999999E-2</v>
      </c>
      <c r="CM714">
        <v>0.58076517999999999</v>
      </c>
      <c r="CN714">
        <v>0.72541518999999999</v>
      </c>
      <c r="CO714">
        <v>-0.20022939000000001</v>
      </c>
      <c r="CP714">
        <v>-0.43475793000000001</v>
      </c>
      <c r="CQ714">
        <v>0.34422587999999998</v>
      </c>
      <c r="CR714">
        <v>-0.48495226000000002</v>
      </c>
      <c r="CS714">
        <v>0.18250256000000001</v>
      </c>
      <c r="CT714">
        <v>-0.16623276000000001</v>
      </c>
      <c r="CU714">
        <v>-9.4743999999999995E-2</v>
      </c>
      <c r="CV714">
        <v>-1.1689752</v>
      </c>
      <c r="CW714">
        <v>-0.52188942000000005</v>
      </c>
      <c r="CX714">
        <v>0.65815442999999996</v>
      </c>
      <c r="CY714">
        <v>9.3649330000000003E-2</v>
      </c>
      <c r="CZ714">
        <v>-0.16819777</v>
      </c>
      <c r="DA714">
        <v>-0.25450494000000001</v>
      </c>
      <c r="DB714">
        <v>0.25513289</v>
      </c>
      <c r="DC714">
        <v>2.5920289999999999E-2</v>
      </c>
      <c r="DD714">
        <v>-2.5292350000000002E-2</v>
      </c>
      <c r="DE714">
        <v>0.26950531</v>
      </c>
      <c r="DF714">
        <v>-0.26887736000000001</v>
      </c>
      <c r="DG714">
        <v>0.1029841</v>
      </c>
      <c r="DH714">
        <v>-0.10235616</v>
      </c>
      <c r="DI714">
        <v>-0.19042195000000001</v>
      </c>
      <c r="DJ714">
        <v>7.7531719999999998E-2</v>
      </c>
      <c r="DK714">
        <v>-0.19522661999999999</v>
      </c>
      <c r="DL714">
        <v>-0.13095082</v>
      </c>
      <c r="DM714">
        <v>-6.0513240000000003E-2</v>
      </c>
      <c r="DN714">
        <v>0.50020885000000004</v>
      </c>
      <c r="DO714">
        <v>0.35778246000000002</v>
      </c>
      <c r="DP714">
        <v>-0.64273818000000005</v>
      </c>
      <c r="DQ714">
        <v>0.94671483000000001</v>
      </c>
      <c r="DR714">
        <v>-0.66113116000000005</v>
      </c>
      <c r="DS714">
        <v>7.7932630000000003E-2</v>
      </c>
      <c r="DT714">
        <v>-0.79014932000000004</v>
      </c>
      <c r="DU714">
        <v>1.3610861400000001</v>
      </c>
      <c r="DV714" s="10">
        <v>-0.64824150000000003</v>
      </c>
      <c r="DW714" s="8" t="s">
        <v>3743</v>
      </c>
      <c r="DX714" t="s">
        <v>3744</v>
      </c>
      <c r="DY714" s="10" t="s">
        <v>279</v>
      </c>
      <c r="DZ714" s="20">
        <v>38054</v>
      </c>
      <c r="EA714" s="21">
        <v>38929</v>
      </c>
      <c r="EB714" t="s">
        <v>3745</v>
      </c>
      <c r="EC714" s="22">
        <v>44648</v>
      </c>
      <c r="ED714" t="b">
        <f t="shared" si="34"/>
        <v>0</v>
      </c>
    </row>
    <row r="715" spans="1:134" x14ac:dyDescent="0.2">
      <c r="A715" s="8" t="s">
        <v>3746</v>
      </c>
      <c r="B715" s="8" t="s">
        <v>168</v>
      </c>
      <c r="C715" s="8" t="s">
        <v>161</v>
      </c>
      <c r="D715" s="2" t="s">
        <v>3747</v>
      </c>
      <c r="E715" s="4">
        <v>0.63375697216514804</v>
      </c>
      <c r="F715" s="28" t="b">
        <v>1</v>
      </c>
      <c r="G715" s="29">
        <f t="shared" si="35"/>
        <v>1.0266286090829526E-3</v>
      </c>
      <c r="H715" s="5" t="b">
        <f t="shared" si="33"/>
        <v>0</v>
      </c>
      <c r="I715" s="8">
        <v>35</v>
      </c>
      <c r="J715">
        <v>0</v>
      </c>
      <c r="K715">
        <v>27</v>
      </c>
      <c r="L715">
        <v>411</v>
      </c>
      <c r="M715">
        <v>1</v>
      </c>
      <c r="N715">
        <v>5</v>
      </c>
      <c r="O715">
        <v>76.886819415907496</v>
      </c>
      <c r="P715">
        <v>3</v>
      </c>
      <c r="Q715">
        <v>5</v>
      </c>
      <c r="R715">
        <v>1</v>
      </c>
      <c r="S715" s="10">
        <v>69.7</v>
      </c>
      <c r="T715" s="8">
        <v>-1.7134323103137701</v>
      </c>
      <c r="U715">
        <v>-1.00517281761849</v>
      </c>
      <c r="V715">
        <v>2.2610839381047498E-3</v>
      </c>
      <c r="W715">
        <v>-1.26752746310104</v>
      </c>
      <c r="X715">
        <v>-1.2456676951183301</v>
      </c>
      <c r="Y715">
        <v>1.38181348148064</v>
      </c>
      <c r="Z715">
        <v>0.90888416107241299</v>
      </c>
      <c r="AA715">
        <v>8.8725172209350497E-3</v>
      </c>
      <c r="AB715">
        <v>1.4079858992310099</v>
      </c>
      <c r="AC715">
        <v>-1.38724643350897</v>
      </c>
      <c r="AD715" s="10">
        <v>-1.0783135901999099</v>
      </c>
      <c r="AE715" s="8">
        <v>0</v>
      </c>
      <c r="AF715">
        <v>0</v>
      </c>
      <c r="AG715">
        <v>1</v>
      </c>
      <c r="AH715">
        <v>0</v>
      </c>
      <c r="AI715">
        <v>0</v>
      </c>
      <c r="AJ715">
        <v>0</v>
      </c>
      <c r="AK715">
        <v>0</v>
      </c>
      <c r="AL715">
        <v>0</v>
      </c>
      <c r="AM715">
        <v>0</v>
      </c>
      <c r="AN715">
        <v>0</v>
      </c>
      <c r="AO715">
        <v>0</v>
      </c>
      <c r="AP715">
        <v>0</v>
      </c>
      <c r="AQ715">
        <v>0</v>
      </c>
      <c r="AR715">
        <v>0</v>
      </c>
      <c r="AS715">
        <v>0</v>
      </c>
      <c r="AT715">
        <v>0</v>
      </c>
      <c r="AU715">
        <v>0</v>
      </c>
      <c r="AV715">
        <v>0</v>
      </c>
      <c r="AW715">
        <v>0</v>
      </c>
      <c r="AX715">
        <v>0</v>
      </c>
      <c r="AY715">
        <v>0</v>
      </c>
      <c r="AZ715">
        <v>1</v>
      </c>
      <c r="BA715">
        <v>1</v>
      </c>
      <c r="BB715">
        <v>0</v>
      </c>
      <c r="BC715">
        <v>1</v>
      </c>
      <c r="BD715">
        <v>0</v>
      </c>
      <c r="BE715">
        <v>1</v>
      </c>
      <c r="BF715">
        <v>0</v>
      </c>
      <c r="BG715">
        <v>0</v>
      </c>
      <c r="BH715">
        <v>0</v>
      </c>
      <c r="BI715">
        <v>0</v>
      </c>
      <c r="BJ715">
        <v>1</v>
      </c>
      <c r="BK715">
        <v>0</v>
      </c>
      <c r="BL715">
        <v>0</v>
      </c>
      <c r="BM715">
        <v>1</v>
      </c>
      <c r="BN715">
        <v>0</v>
      </c>
      <c r="BO715">
        <v>0</v>
      </c>
      <c r="BP715">
        <v>0</v>
      </c>
      <c r="BQ715">
        <v>0</v>
      </c>
      <c r="BR715">
        <v>1</v>
      </c>
      <c r="BS715">
        <v>0</v>
      </c>
      <c r="BT715" s="10">
        <v>0</v>
      </c>
      <c r="BU715">
        <v>-4.2648743800000002</v>
      </c>
      <c r="BV715">
        <v>0.17994256</v>
      </c>
      <c r="BW715">
        <v>2.5512239999999999E-2</v>
      </c>
      <c r="BX715">
        <v>1.7140852600000001</v>
      </c>
      <c r="BY715">
        <v>1.2451467300000001</v>
      </c>
      <c r="BZ715">
        <v>4.38303536</v>
      </c>
      <c r="CA715">
        <v>1.0542348399999999</v>
      </c>
      <c r="CB715">
        <v>2.36271349</v>
      </c>
      <c r="CC715">
        <v>0</v>
      </c>
      <c r="CD715">
        <v>1.26633956</v>
      </c>
      <c r="CE715">
        <v>1.2966537600000001</v>
      </c>
      <c r="CF715">
        <v>-0.34830556000000001</v>
      </c>
      <c r="CG715">
        <v>0.60595251999999999</v>
      </c>
      <c r="CH715">
        <v>-0.27080598</v>
      </c>
      <c r="CI715">
        <v>0.69837139000000004</v>
      </c>
      <c r="CJ715">
        <v>2.3914729999999999E-2</v>
      </c>
      <c r="CK715">
        <v>-0.35324707</v>
      </c>
      <c r="CL715">
        <v>-4.8291489999999999E-2</v>
      </c>
      <c r="CM715">
        <v>0.58076517999999999</v>
      </c>
      <c r="CN715">
        <v>0.72541518999999999</v>
      </c>
      <c r="CO715">
        <v>-0.20022939000000001</v>
      </c>
      <c r="CP715">
        <v>-0.43475793000000001</v>
      </c>
      <c r="CQ715">
        <v>0.34422587999999998</v>
      </c>
      <c r="CR715">
        <v>-0.48495226000000002</v>
      </c>
      <c r="CS715">
        <v>0.18250256000000001</v>
      </c>
      <c r="CT715">
        <v>-0.16623276000000001</v>
      </c>
      <c r="CU715">
        <v>-9.4743999999999995E-2</v>
      </c>
      <c r="CV715">
        <v>-1.1689752</v>
      </c>
      <c r="CW715">
        <v>-0.52188942000000005</v>
      </c>
      <c r="CX715">
        <v>0.65815442999999996</v>
      </c>
      <c r="CY715">
        <v>9.3649330000000003E-2</v>
      </c>
      <c r="CZ715">
        <v>-0.16819777</v>
      </c>
      <c r="DA715">
        <v>-0.25450494000000001</v>
      </c>
      <c r="DB715">
        <v>0.25513289</v>
      </c>
      <c r="DC715">
        <v>2.5920289999999999E-2</v>
      </c>
      <c r="DD715">
        <v>-2.5292350000000002E-2</v>
      </c>
      <c r="DE715">
        <v>0.26950531</v>
      </c>
      <c r="DF715">
        <v>-0.26887736000000001</v>
      </c>
      <c r="DG715">
        <v>0.1029841</v>
      </c>
      <c r="DH715">
        <v>-0.10235616</v>
      </c>
      <c r="DI715">
        <v>-0.19042195000000001</v>
      </c>
      <c r="DJ715">
        <v>7.7531719999999998E-2</v>
      </c>
      <c r="DK715">
        <v>-0.19522661999999999</v>
      </c>
      <c r="DL715">
        <v>-0.13095082</v>
      </c>
      <c r="DM715">
        <v>-6.0513240000000003E-2</v>
      </c>
      <c r="DN715">
        <v>0.50020885000000004</v>
      </c>
      <c r="DO715">
        <v>0.35778246000000002</v>
      </c>
      <c r="DP715">
        <v>-0.64273818000000005</v>
      </c>
      <c r="DQ715">
        <v>0.94671483000000001</v>
      </c>
      <c r="DR715">
        <v>-0.66113116000000005</v>
      </c>
      <c r="DS715">
        <v>7.7932630000000003E-2</v>
      </c>
      <c r="DT715">
        <v>-0.79014932000000004</v>
      </c>
      <c r="DU715">
        <v>1.3610861400000001</v>
      </c>
      <c r="DV715" s="10">
        <v>-0.64824150000000003</v>
      </c>
      <c r="DW715" s="8" t="s">
        <v>3748</v>
      </c>
      <c r="DX715" t="s">
        <v>3749</v>
      </c>
      <c r="DY715" s="10" t="s">
        <v>1116</v>
      </c>
      <c r="DZ715" s="20">
        <v>35223</v>
      </c>
      <c r="EA715" s="21">
        <v>39747</v>
      </c>
      <c r="EB715" t="s">
        <v>3750</v>
      </c>
      <c r="EC715" s="22">
        <v>44346</v>
      </c>
      <c r="ED715" t="b">
        <f t="shared" si="34"/>
        <v>0</v>
      </c>
    </row>
    <row r="716" spans="1:134" x14ac:dyDescent="0.2">
      <c r="A716" s="8" t="s">
        <v>3751</v>
      </c>
      <c r="B716" s="8" t="s">
        <v>119</v>
      </c>
      <c r="C716" s="8" t="s">
        <v>181</v>
      </c>
      <c r="D716" s="2" t="s">
        <v>3752</v>
      </c>
      <c r="E716" s="4">
        <v>0.185151631932644</v>
      </c>
      <c r="F716" s="28" t="b">
        <v>0</v>
      </c>
      <c r="G716" s="29">
        <f t="shared" si="35"/>
        <v>6.5794830510119474E-4</v>
      </c>
      <c r="H716" s="5" t="b">
        <f t="shared" si="33"/>
        <v>0</v>
      </c>
      <c r="I716" s="8">
        <v>63</v>
      </c>
      <c r="J716">
        <v>3</v>
      </c>
      <c r="K716">
        <v>23</v>
      </c>
      <c r="L716">
        <v>724</v>
      </c>
      <c r="M716">
        <v>9</v>
      </c>
      <c r="N716">
        <v>2</v>
      </c>
      <c r="O716">
        <v>29.1091492996553</v>
      </c>
      <c r="P716">
        <v>2</v>
      </c>
      <c r="Q716">
        <v>2</v>
      </c>
      <c r="R716">
        <v>1</v>
      </c>
      <c r="S716" s="10">
        <v>73.3</v>
      </c>
      <c r="T716" s="8">
        <v>0.91683658709772198</v>
      </c>
      <c r="U716">
        <v>2.03313292833161</v>
      </c>
      <c r="V716">
        <v>-0.51455810191446105</v>
      </c>
      <c r="W716">
        <v>-0.90264723542745795</v>
      </c>
      <c r="X716">
        <v>1.2997579909472201</v>
      </c>
      <c r="Y716">
        <v>-0.70788554533318204</v>
      </c>
      <c r="Z716">
        <v>-0.73517869453322404</v>
      </c>
      <c r="AA716">
        <v>-0.70092886045385905</v>
      </c>
      <c r="AB716">
        <v>-0.772121299578298</v>
      </c>
      <c r="AC716">
        <v>-1.38724643350897</v>
      </c>
      <c r="AD716" s="10">
        <v>-0.30153941816996199</v>
      </c>
      <c r="AE716" s="8">
        <v>0</v>
      </c>
      <c r="AF716">
        <v>0</v>
      </c>
      <c r="AG716">
        <v>0</v>
      </c>
      <c r="AH716">
        <v>0</v>
      </c>
      <c r="AI716">
        <v>0</v>
      </c>
      <c r="AJ716">
        <v>0</v>
      </c>
      <c r="AK716">
        <v>0</v>
      </c>
      <c r="AL716">
        <v>0</v>
      </c>
      <c r="AM716">
        <v>0</v>
      </c>
      <c r="AN716">
        <v>0</v>
      </c>
      <c r="AO716">
        <v>0</v>
      </c>
      <c r="AP716">
        <v>0</v>
      </c>
      <c r="AQ716">
        <v>0</v>
      </c>
      <c r="AR716">
        <v>0</v>
      </c>
      <c r="AS716">
        <v>0</v>
      </c>
      <c r="AT716">
        <v>1</v>
      </c>
      <c r="AU716">
        <v>0</v>
      </c>
      <c r="AV716">
        <v>0</v>
      </c>
      <c r="AW716">
        <v>0</v>
      </c>
      <c r="AX716">
        <v>0</v>
      </c>
      <c r="AY716">
        <v>0</v>
      </c>
      <c r="AZ716">
        <v>1</v>
      </c>
      <c r="BA716">
        <v>1</v>
      </c>
      <c r="BB716">
        <v>0</v>
      </c>
      <c r="BC716">
        <v>0</v>
      </c>
      <c r="BD716">
        <v>1</v>
      </c>
      <c r="BE716">
        <v>1</v>
      </c>
      <c r="BF716">
        <v>0</v>
      </c>
      <c r="BG716">
        <v>0</v>
      </c>
      <c r="BH716">
        <v>0</v>
      </c>
      <c r="BI716">
        <v>1</v>
      </c>
      <c r="BJ716">
        <v>0</v>
      </c>
      <c r="BK716">
        <v>0</v>
      </c>
      <c r="BL716">
        <v>0</v>
      </c>
      <c r="BM716">
        <v>0</v>
      </c>
      <c r="BN716">
        <v>1</v>
      </c>
      <c r="BO716">
        <v>0</v>
      </c>
      <c r="BP716">
        <v>0</v>
      </c>
      <c r="BQ716">
        <v>1</v>
      </c>
      <c r="BR716">
        <v>0</v>
      </c>
      <c r="BS716">
        <v>0</v>
      </c>
      <c r="BT716" s="10">
        <v>0</v>
      </c>
      <c r="BU716">
        <v>-4.2648743800000002</v>
      </c>
      <c r="BV716">
        <v>0.17994256</v>
      </c>
      <c r="BW716">
        <v>2.5512239999999999E-2</v>
      </c>
      <c r="BX716">
        <v>1.7140852600000001</v>
      </c>
      <c r="BY716">
        <v>1.2451467300000001</v>
      </c>
      <c r="BZ716">
        <v>4.38303536</v>
      </c>
      <c r="CA716">
        <v>1.0542348399999999</v>
      </c>
      <c r="CB716">
        <v>2.36271349</v>
      </c>
      <c r="CC716">
        <v>0</v>
      </c>
      <c r="CD716">
        <v>1.26633956</v>
      </c>
      <c r="CE716">
        <v>1.2966537600000001</v>
      </c>
      <c r="CF716">
        <v>-0.34830556000000001</v>
      </c>
      <c r="CG716">
        <v>0.60595251999999999</v>
      </c>
      <c r="CH716">
        <v>-0.27080598</v>
      </c>
      <c r="CI716">
        <v>0.69837139000000004</v>
      </c>
      <c r="CJ716">
        <v>2.3914729999999999E-2</v>
      </c>
      <c r="CK716">
        <v>-0.35324707</v>
      </c>
      <c r="CL716">
        <v>-4.8291489999999999E-2</v>
      </c>
      <c r="CM716">
        <v>0.58076517999999999</v>
      </c>
      <c r="CN716">
        <v>0.72541518999999999</v>
      </c>
      <c r="CO716">
        <v>-0.20022939000000001</v>
      </c>
      <c r="CP716">
        <v>-0.43475793000000001</v>
      </c>
      <c r="CQ716">
        <v>0.34422587999999998</v>
      </c>
      <c r="CR716">
        <v>-0.48495226000000002</v>
      </c>
      <c r="CS716">
        <v>0.18250256000000001</v>
      </c>
      <c r="CT716">
        <v>-0.16623276000000001</v>
      </c>
      <c r="CU716">
        <v>-9.4743999999999995E-2</v>
      </c>
      <c r="CV716">
        <v>-1.1689752</v>
      </c>
      <c r="CW716">
        <v>-0.52188942000000005</v>
      </c>
      <c r="CX716">
        <v>0.65815442999999996</v>
      </c>
      <c r="CY716">
        <v>9.3649330000000003E-2</v>
      </c>
      <c r="CZ716">
        <v>-0.16819777</v>
      </c>
      <c r="DA716">
        <v>-0.25450494000000001</v>
      </c>
      <c r="DB716">
        <v>0.25513289</v>
      </c>
      <c r="DC716">
        <v>2.5920289999999999E-2</v>
      </c>
      <c r="DD716">
        <v>-2.5292350000000002E-2</v>
      </c>
      <c r="DE716">
        <v>0.26950531</v>
      </c>
      <c r="DF716">
        <v>-0.26887736000000001</v>
      </c>
      <c r="DG716">
        <v>0.1029841</v>
      </c>
      <c r="DH716">
        <v>-0.10235616</v>
      </c>
      <c r="DI716">
        <v>-0.19042195000000001</v>
      </c>
      <c r="DJ716">
        <v>7.7531719999999998E-2</v>
      </c>
      <c r="DK716">
        <v>-0.19522661999999999</v>
      </c>
      <c r="DL716">
        <v>-0.13095082</v>
      </c>
      <c r="DM716">
        <v>-6.0513240000000003E-2</v>
      </c>
      <c r="DN716">
        <v>0.50020885000000004</v>
      </c>
      <c r="DO716">
        <v>0.35778246000000002</v>
      </c>
      <c r="DP716">
        <v>-0.64273818000000005</v>
      </c>
      <c r="DQ716">
        <v>0.94671483000000001</v>
      </c>
      <c r="DR716">
        <v>-0.66113116000000005</v>
      </c>
      <c r="DS716">
        <v>7.7932630000000003E-2</v>
      </c>
      <c r="DT716">
        <v>-0.79014932000000004</v>
      </c>
      <c r="DU716">
        <v>1.3610861400000001</v>
      </c>
      <c r="DV716" s="10">
        <v>-0.64824150000000003</v>
      </c>
      <c r="DW716" s="8" t="s">
        <v>3753</v>
      </c>
      <c r="DX716" t="s">
        <v>3754</v>
      </c>
      <c r="DY716" s="10" t="s">
        <v>242</v>
      </c>
      <c r="DZ716" s="20">
        <v>36188</v>
      </c>
      <c r="EA716" s="21">
        <v>38856</v>
      </c>
      <c r="EB716" t="s">
        <v>3755</v>
      </c>
      <c r="EC716" s="22">
        <v>44771</v>
      </c>
      <c r="ED716" t="b">
        <f t="shared" si="34"/>
        <v>1</v>
      </c>
    </row>
    <row r="717" spans="1:134" x14ac:dyDescent="0.2">
      <c r="A717" s="8" t="s">
        <v>3756</v>
      </c>
      <c r="B717" s="8" t="s">
        <v>119</v>
      </c>
      <c r="C717" s="8" t="s">
        <v>216</v>
      </c>
      <c r="D717" s="2" t="s">
        <v>3757</v>
      </c>
      <c r="E717" s="4">
        <v>0.40444988181112901</v>
      </c>
      <c r="F717" s="28" t="b">
        <v>0</v>
      </c>
      <c r="G717" s="29">
        <f t="shared" si="35"/>
        <v>0.63733064235484183</v>
      </c>
      <c r="H717" s="5" t="b">
        <f t="shared" si="33"/>
        <v>1</v>
      </c>
      <c r="I717" s="8">
        <v>69</v>
      </c>
      <c r="J717">
        <v>0</v>
      </c>
      <c r="K717">
        <v>20</v>
      </c>
      <c r="L717">
        <v>1540</v>
      </c>
      <c r="M717">
        <v>9</v>
      </c>
      <c r="N717">
        <v>4</v>
      </c>
      <c r="O717">
        <v>48.891607572231102</v>
      </c>
      <c r="P717">
        <v>4</v>
      </c>
      <c r="Q717">
        <v>3</v>
      </c>
      <c r="R717">
        <v>2</v>
      </c>
      <c r="S717" s="10">
        <v>76.5</v>
      </c>
      <c r="T717" s="8">
        <v>1.48046563654304</v>
      </c>
      <c r="U717">
        <v>-1.00517281761849</v>
      </c>
      <c r="V717">
        <v>-0.90217249130388599</v>
      </c>
      <c r="W717">
        <v>4.86060098813101E-2</v>
      </c>
      <c r="X717">
        <v>1.2997579909472201</v>
      </c>
      <c r="Y717">
        <v>0.68524713920936597</v>
      </c>
      <c r="Z717">
        <v>-5.4450547694455502E-2</v>
      </c>
      <c r="AA717">
        <v>0.71867389489572897</v>
      </c>
      <c r="AB717">
        <v>-4.5418899975194001E-2</v>
      </c>
      <c r="AC717">
        <v>-0.68484317603607703</v>
      </c>
      <c r="AD717" s="10">
        <v>0.38892651252332899</v>
      </c>
      <c r="AE717" s="8">
        <v>0</v>
      </c>
      <c r="AF717">
        <v>0</v>
      </c>
      <c r="AG717">
        <v>0</v>
      </c>
      <c r="AH717">
        <v>0</v>
      </c>
      <c r="AI717">
        <v>0</v>
      </c>
      <c r="AJ717">
        <v>0</v>
      </c>
      <c r="AK717">
        <v>0</v>
      </c>
      <c r="AL717">
        <v>0</v>
      </c>
      <c r="AM717">
        <v>0</v>
      </c>
      <c r="AN717">
        <v>0</v>
      </c>
      <c r="AO717">
        <v>1</v>
      </c>
      <c r="AP717">
        <v>0</v>
      </c>
      <c r="AQ717">
        <v>0</v>
      </c>
      <c r="AR717">
        <v>0</v>
      </c>
      <c r="AS717">
        <v>0</v>
      </c>
      <c r="AT717">
        <v>0</v>
      </c>
      <c r="AU717">
        <v>0</v>
      </c>
      <c r="AV717">
        <v>0</v>
      </c>
      <c r="AW717">
        <v>0</v>
      </c>
      <c r="AX717">
        <v>0</v>
      </c>
      <c r="AY717">
        <v>1</v>
      </c>
      <c r="AZ717">
        <v>0</v>
      </c>
      <c r="BA717">
        <v>1</v>
      </c>
      <c r="BB717">
        <v>0</v>
      </c>
      <c r="BC717">
        <v>1</v>
      </c>
      <c r="BD717">
        <v>0</v>
      </c>
      <c r="BE717">
        <v>1</v>
      </c>
      <c r="BF717">
        <v>0</v>
      </c>
      <c r="BG717">
        <v>0</v>
      </c>
      <c r="BH717">
        <v>1</v>
      </c>
      <c r="BI717">
        <v>0</v>
      </c>
      <c r="BJ717">
        <v>0</v>
      </c>
      <c r="BK717">
        <v>0</v>
      </c>
      <c r="BL717">
        <v>0</v>
      </c>
      <c r="BM717">
        <v>0</v>
      </c>
      <c r="BN717">
        <v>0</v>
      </c>
      <c r="BO717">
        <v>1</v>
      </c>
      <c r="BP717">
        <v>0</v>
      </c>
      <c r="BQ717">
        <v>0</v>
      </c>
      <c r="BR717">
        <v>0</v>
      </c>
      <c r="BS717">
        <v>0</v>
      </c>
      <c r="BT717" s="10">
        <v>1</v>
      </c>
      <c r="BU717">
        <v>-4.2648743800000002</v>
      </c>
      <c r="BV717">
        <v>0.17994256</v>
      </c>
      <c r="BW717">
        <v>2.5512239999999999E-2</v>
      </c>
      <c r="BX717">
        <v>1.7140852600000001</v>
      </c>
      <c r="BY717">
        <v>1.2451467300000001</v>
      </c>
      <c r="BZ717">
        <v>4.38303536</v>
      </c>
      <c r="CA717">
        <v>1.0542348399999999</v>
      </c>
      <c r="CB717">
        <v>2.36271349</v>
      </c>
      <c r="CC717">
        <v>0</v>
      </c>
      <c r="CD717">
        <v>1.26633956</v>
      </c>
      <c r="CE717">
        <v>1.2966537600000001</v>
      </c>
      <c r="CF717">
        <v>-0.34830556000000001</v>
      </c>
      <c r="CG717">
        <v>0.60595251999999999</v>
      </c>
      <c r="CH717">
        <v>-0.27080598</v>
      </c>
      <c r="CI717">
        <v>0.69837139000000004</v>
      </c>
      <c r="CJ717">
        <v>2.3914729999999999E-2</v>
      </c>
      <c r="CK717">
        <v>-0.35324707</v>
      </c>
      <c r="CL717">
        <v>-4.8291489999999999E-2</v>
      </c>
      <c r="CM717">
        <v>0.58076517999999999</v>
      </c>
      <c r="CN717">
        <v>0.72541518999999999</v>
      </c>
      <c r="CO717">
        <v>-0.20022939000000001</v>
      </c>
      <c r="CP717">
        <v>-0.43475793000000001</v>
      </c>
      <c r="CQ717">
        <v>0.34422587999999998</v>
      </c>
      <c r="CR717">
        <v>-0.48495226000000002</v>
      </c>
      <c r="CS717">
        <v>0.18250256000000001</v>
      </c>
      <c r="CT717">
        <v>-0.16623276000000001</v>
      </c>
      <c r="CU717">
        <v>-9.4743999999999995E-2</v>
      </c>
      <c r="CV717">
        <v>-1.1689752</v>
      </c>
      <c r="CW717">
        <v>-0.52188942000000005</v>
      </c>
      <c r="CX717">
        <v>0.65815442999999996</v>
      </c>
      <c r="CY717">
        <v>9.3649330000000003E-2</v>
      </c>
      <c r="CZ717">
        <v>-0.16819777</v>
      </c>
      <c r="DA717">
        <v>-0.25450494000000001</v>
      </c>
      <c r="DB717">
        <v>0.25513289</v>
      </c>
      <c r="DC717">
        <v>2.5920289999999999E-2</v>
      </c>
      <c r="DD717">
        <v>-2.5292350000000002E-2</v>
      </c>
      <c r="DE717">
        <v>0.26950531</v>
      </c>
      <c r="DF717">
        <v>-0.26887736000000001</v>
      </c>
      <c r="DG717">
        <v>0.1029841</v>
      </c>
      <c r="DH717">
        <v>-0.10235616</v>
      </c>
      <c r="DI717">
        <v>-0.19042195000000001</v>
      </c>
      <c r="DJ717">
        <v>7.7531719999999998E-2</v>
      </c>
      <c r="DK717">
        <v>-0.19522661999999999</v>
      </c>
      <c r="DL717">
        <v>-0.13095082</v>
      </c>
      <c r="DM717">
        <v>-6.0513240000000003E-2</v>
      </c>
      <c r="DN717">
        <v>0.50020885000000004</v>
      </c>
      <c r="DO717">
        <v>0.35778246000000002</v>
      </c>
      <c r="DP717">
        <v>-0.64273818000000005</v>
      </c>
      <c r="DQ717">
        <v>0.94671483000000001</v>
      </c>
      <c r="DR717">
        <v>-0.66113116000000005</v>
      </c>
      <c r="DS717">
        <v>7.7932630000000003E-2</v>
      </c>
      <c r="DT717">
        <v>-0.79014932000000004</v>
      </c>
      <c r="DU717">
        <v>1.3610861400000001</v>
      </c>
      <c r="DV717" s="10">
        <v>-0.64824150000000003</v>
      </c>
      <c r="DW717" s="8" t="s">
        <v>3758</v>
      </c>
      <c r="DX717" t="s">
        <v>3759</v>
      </c>
      <c r="DY717" s="10" t="s">
        <v>348</v>
      </c>
      <c r="DZ717" s="20">
        <v>34793</v>
      </c>
      <c r="EA717" s="21">
        <v>38241</v>
      </c>
      <c r="EB717" t="s">
        <v>3760</v>
      </c>
      <c r="EC717" s="22">
        <v>44983</v>
      </c>
      <c r="ED717" t="b">
        <f t="shared" si="34"/>
        <v>0</v>
      </c>
    </row>
    <row r="718" spans="1:134" x14ac:dyDescent="0.2">
      <c r="A718" s="8" t="s">
        <v>3761</v>
      </c>
      <c r="B718" s="8" t="s">
        <v>119</v>
      </c>
      <c r="C718" s="8" t="s">
        <v>363</v>
      </c>
      <c r="D718" s="2" t="s">
        <v>3762</v>
      </c>
      <c r="E718" s="4">
        <v>0.76069744446724796</v>
      </c>
      <c r="F718" s="28" t="b">
        <v>1</v>
      </c>
      <c r="G718" s="29">
        <f t="shared" si="35"/>
        <v>6.441813625840605E-4</v>
      </c>
      <c r="H718" s="5" t="b">
        <f t="shared" si="33"/>
        <v>0</v>
      </c>
      <c r="I718" s="8">
        <v>65</v>
      </c>
      <c r="J718">
        <v>1</v>
      </c>
      <c r="K718">
        <v>37</v>
      </c>
      <c r="L718">
        <v>1637</v>
      </c>
      <c r="M718">
        <v>0</v>
      </c>
      <c r="N718">
        <v>5</v>
      </c>
      <c r="O718">
        <v>57.848722233624201</v>
      </c>
      <c r="P718">
        <v>3</v>
      </c>
      <c r="Q718">
        <v>3</v>
      </c>
      <c r="R718">
        <v>2</v>
      </c>
      <c r="S718" s="10">
        <v>70.3</v>
      </c>
      <c r="T718" s="8">
        <v>1.1047129369128199</v>
      </c>
      <c r="U718">
        <v>7.5957643648752104E-3</v>
      </c>
      <c r="V718">
        <v>1.2943090485695199</v>
      </c>
      <c r="W718">
        <v>0.16168390791433701</v>
      </c>
      <c r="X718">
        <v>-1.5638459058765199</v>
      </c>
      <c r="Y718">
        <v>1.38181348148064</v>
      </c>
      <c r="Z718">
        <v>0.25376999701535902</v>
      </c>
      <c r="AA718">
        <v>8.8725172209350497E-3</v>
      </c>
      <c r="AB718">
        <v>-4.5418899975194001E-2</v>
      </c>
      <c r="AC718">
        <v>-0.68484317603607703</v>
      </c>
      <c r="AD718" s="10">
        <v>-0.94885122819492396</v>
      </c>
      <c r="AE718" s="8">
        <v>0</v>
      </c>
      <c r="AF718">
        <v>0</v>
      </c>
      <c r="AG718">
        <v>0</v>
      </c>
      <c r="AH718">
        <v>0</v>
      </c>
      <c r="AI718">
        <v>0</v>
      </c>
      <c r="AJ718">
        <v>0</v>
      </c>
      <c r="AK718">
        <v>0</v>
      </c>
      <c r="AL718">
        <v>0</v>
      </c>
      <c r="AM718">
        <v>0</v>
      </c>
      <c r="AN718">
        <v>0</v>
      </c>
      <c r="AO718">
        <v>0</v>
      </c>
      <c r="AP718">
        <v>0</v>
      </c>
      <c r="AQ718">
        <v>0</v>
      </c>
      <c r="AR718">
        <v>0</v>
      </c>
      <c r="AS718">
        <v>0</v>
      </c>
      <c r="AT718">
        <v>0</v>
      </c>
      <c r="AU718">
        <v>0</v>
      </c>
      <c r="AV718">
        <v>0</v>
      </c>
      <c r="AW718">
        <v>1</v>
      </c>
      <c r="AX718">
        <v>0</v>
      </c>
      <c r="AY718">
        <v>0</v>
      </c>
      <c r="AZ718">
        <v>1</v>
      </c>
      <c r="BA718">
        <v>0</v>
      </c>
      <c r="BB718">
        <v>1</v>
      </c>
      <c r="BC718">
        <v>1</v>
      </c>
      <c r="BD718">
        <v>0</v>
      </c>
      <c r="BE718">
        <v>0</v>
      </c>
      <c r="BF718">
        <v>1</v>
      </c>
      <c r="BG718">
        <v>0</v>
      </c>
      <c r="BH718">
        <v>0</v>
      </c>
      <c r="BI718">
        <v>1</v>
      </c>
      <c r="BJ718">
        <v>0</v>
      </c>
      <c r="BK718">
        <v>0</v>
      </c>
      <c r="BL718">
        <v>0</v>
      </c>
      <c r="BM718">
        <v>0</v>
      </c>
      <c r="BN718">
        <v>0</v>
      </c>
      <c r="BO718">
        <v>0</v>
      </c>
      <c r="BP718">
        <v>1</v>
      </c>
      <c r="BQ718">
        <v>1</v>
      </c>
      <c r="BR718">
        <v>0</v>
      </c>
      <c r="BS718">
        <v>0</v>
      </c>
      <c r="BT718" s="10">
        <v>0</v>
      </c>
      <c r="BU718">
        <v>-4.2648743800000002</v>
      </c>
      <c r="BV718">
        <v>0.17994256</v>
      </c>
      <c r="BW718">
        <v>2.5512239999999999E-2</v>
      </c>
      <c r="BX718">
        <v>1.7140852600000001</v>
      </c>
      <c r="BY718">
        <v>1.2451467300000001</v>
      </c>
      <c r="BZ718">
        <v>4.38303536</v>
      </c>
      <c r="CA718">
        <v>1.0542348399999999</v>
      </c>
      <c r="CB718">
        <v>2.36271349</v>
      </c>
      <c r="CC718">
        <v>0</v>
      </c>
      <c r="CD718">
        <v>1.26633956</v>
      </c>
      <c r="CE718">
        <v>1.2966537600000001</v>
      </c>
      <c r="CF718">
        <v>-0.34830556000000001</v>
      </c>
      <c r="CG718">
        <v>0.60595251999999999</v>
      </c>
      <c r="CH718">
        <v>-0.27080598</v>
      </c>
      <c r="CI718">
        <v>0.69837139000000004</v>
      </c>
      <c r="CJ718">
        <v>2.3914729999999999E-2</v>
      </c>
      <c r="CK718">
        <v>-0.35324707</v>
      </c>
      <c r="CL718">
        <v>-4.8291489999999999E-2</v>
      </c>
      <c r="CM718">
        <v>0.58076517999999999</v>
      </c>
      <c r="CN718">
        <v>0.72541518999999999</v>
      </c>
      <c r="CO718">
        <v>-0.20022939000000001</v>
      </c>
      <c r="CP718">
        <v>-0.43475793000000001</v>
      </c>
      <c r="CQ718">
        <v>0.34422587999999998</v>
      </c>
      <c r="CR718">
        <v>-0.48495226000000002</v>
      </c>
      <c r="CS718">
        <v>0.18250256000000001</v>
      </c>
      <c r="CT718">
        <v>-0.16623276000000001</v>
      </c>
      <c r="CU718">
        <v>-9.4743999999999995E-2</v>
      </c>
      <c r="CV718">
        <v>-1.1689752</v>
      </c>
      <c r="CW718">
        <v>-0.52188942000000005</v>
      </c>
      <c r="CX718">
        <v>0.65815442999999996</v>
      </c>
      <c r="CY718">
        <v>9.3649330000000003E-2</v>
      </c>
      <c r="CZ718">
        <v>-0.16819777</v>
      </c>
      <c r="DA718">
        <v>-0.25450494000000001</v>
      </c>
      <c r="DB718">
        <v>0.25513289</v>
      </c>
      <c r="DC718">
        <v>2.5920289999999999E-2</v>
      </c>
      <c r="DD718">
        <v>-2.5292350000000002E-2</v>
      </c>
      <c r="DE718">
        <v>0.26950531</v>
      </c>
      <c r="DF718">
        <v>-0.26887736000000001</v>
      </c>
      <c r="DG718">
        <v>0.1029841</v>
      </c>
      <c r="DH718">
        <v>-0.10235616</v>
      </c>
      <c r="DI718">
        <v>-0.19042195000000001</v>
      </c>
      <c r="DJ718">
        <v>7.7531719999999998E-2</v>
      </c>
      <c r="DK718">
        <v>-0.19522661999999999</v>
      </c>
      <c r="DL718">
        <v>-0.13095082</v>
      </c>
      <c r="DM718">
        <v>-6.0513240000000003E-2</v>
      </c>
      <c r="DN718">
        <v>0.50020885000000004</v>
      </c>
      <c r="DO718">
        <v>0.35778246000000002</v>
      </c>
      <c r="DP718">
        <v>-0.64273818000000005</v>
      </c>
      <c r="DQ718">
        <v>0.94671483000000001</v>
      </c>
      <c r="DR718">
        <v>-0.66113116000000005</v>
      </c>
      <c r="DS718">
        <v>7.7932630000000003E-2</v>
      </c>
      <c r="DT718">
        <v>-0.79014932000000004</v>
      </c>
      <c r="DU718">
        <v>1.3610861400000001</v>
      </c>
      <c r="DV718" s="10">
        <v>-0.64824150000000003</v>
      </c>
      <c r="DW718" s="8" t="s">
        <v>3763</v>
      </c>
      <c r="DX718" t="s">
        <v>3764</v>
      </c>
      <c r="DY718" s="10" t="s">
        <v>763</v>
      </c>
      <c r="DZ718" s="20">
        <v>36569</v>
      </c>
      <c r="EA718" s="21">
        <v>37127</v>
      </c>
      <c r="EB718" t="s">
        <v>3765</v>
      </c>
      <c r="EC718" s="22">
        <v>45471</v>
      </c>
      <c r="ED718" t="b">
        <f t="shared" si="34"/>
        <v>0</v>
      </c>
    </row>
    <row r="719" spans="1:134" x14ac:dyDescent="0.2">
      <c r="A719" s="8" t="s">
        <v>3766</v>
      </c>
      <c r="B719" s="8" t="s">
        <v>127</v>
      </c>
      <c r="C719" s="8" t="s">
        <v>399</v>
      </c>
      <c r="D719" s="2" t="s">
        <v>3767</v>
      </c>
      <c r="E719" s="4">
        <v>0.53059733709669998</v>
      </c>
      <c r="F719" s="28" t="b">
        <v>0</v>
      </c>
      <c r="G719" s="29">
        <f t="shared" si="35"/>
        <v>2.6113762370268256E-5</v>
      </c>
      <c r="H719" s="5" t="b">
        <f t="shared" si="33"/>
        <v>0</v>
      </c>
      <c r="I719" s="8">
        <v>64</v>
      </c>
      <c r="J719">
        <v>0</v>
      </c>
      <c r="K719">
        <v>27</v>
      </c>
      <c r="L719">
        <v>1351</v>
      </c>
      <c r="M719">
        <v>3</v>
      </c>
      <c r="N719">
        <v>5</v>
      </c>
      <c r="O719">
        <v>21.132001881683401</v>
      </c>
      <c r="P719">
        <v>4</v>
      </c>
      <c r="Q719">
        <v>2</v>
      </c>
      <c r="R719">
        <v>2</v>
      </c>
      <c r="S719" s="10">
        <v>78.2</v>
      </c>
      <c r="T719" s="8">
        <v>1.0107747620052701</v>
      </c>
      <c r="U719">
        <v>-1.00517281761849</v>
      </c>
      <c r="V719">
        <v>2.2610839381047498E-3</v>
      </c>
      <c r="W719">
        <v>-0.17172102855417601</v>
      </c>
      <c r="X719">
        <v>-0.60931127360194304</v>
      </c>
      <c r="Y719">
        <v>1.38181348148064</v>
      </c>
      <c r="Z719">
        <v>-1.0096778848802399</v>
      </c>
      <c r="AA719">
        <v>0.71867389489572897</v>
      </c>
      <c r="AB719">
        <v>-0.772121299578298</v>
      </c>
      <c r="AC719">
        <v>-0.68484317603607703</v>
      </c>
      <c r="AD719" s="10">
        <v>0.755736538204141</v>
      </c>
      <c r="AE719" s="8">
        <v>0</v>
      </c>
      <c r="AF719">
        <v>0</v>
      </c>
      <c r="AG719">
        <v>0</v>
      </c>
      <c r="AH719">
        <v>0</v>
      </c>
      <c r="AI719">
        <v>0</v>
      </c>
      <c r="AJ719">
        <v>0</v>
      </c>
      <c r="AK719">
        <v>0</v>
      </c>
      <c r="AL719">
        <v>0</v>
      </c>
      <c r="AM719">
        <v>0</v>
      </c>
      <c r="AN719">
        <v>0</v>
      </c>
      <c r="AO719">
        <v>1</v>
      </c>
      <c r="AP719">
        <v>0</v>
      </c>
      <c r="AQ719">
        <v>0</v>
      </c>
      <c r="AR719">
        <v>0</v>
      </c>
      <c r="AS719">
        <v>0</v>
      </c>
      <c r="AT719">
        <v>0</v>
      </c>
      <c r="AU719">
        <v>0</v>
      </c>
      <c r="AV719">
        <v>0</v>
      </c>
      <c r="AW719">
        <v>0</v>
      </c>
      <c r="AX719">
        <v>0</v>
      </c>
      <c r="AY719">
        <v>0</v>
      </c>
      <c r="AZ719">
        <v>1</v>
      </c>
      <c r="BA719">
        <v>1</v>
      </c>
      <c r="BB719">
        <v>0</v>
      </c>
      <c r="BC719">
        <v>0</v>
      </c>
      <c r="BD719">
        <v>1</v>
      </c>
      <c r="BE719">
        <v>0</v>
      </c>
      <c r="BF719">
        <v>1</v>
      </c>
      <c r="BG719">
        <v>0</v>
      </c>
      <c r="BH719">
        <v>0</v>
      </c>
      <c r="BI719">
        <v>1</v>
      </c>
      <c r="BJ719">
        <v>0</v>
      </c>
      <c r="BK719">
        <v>0</v>
      </c>
      <c r="BL719">
        <v>0</v>
      </c>
      <c r="BM719">
        <v>0</v>
      </c>
      <c r="BN719">
        <v>1</v>
      </c>
      <c r="BO719">
        <v>0</v>
      </c>
      <c r="BP719">
        <v>0</v>
      </c>
      <c r="BQ719">
        <v>1</v>
      </c>
      <c r="BR719">
        <v>0</v>
      </c>
      <c r="BS719">
        <v>0</v>
      </c>
      <c r="BT719" s="10">
        <v>0</v>
      </c>
      <c r="BU719">
        <v>-4.2648743800000002</v>
      </c>
      <c r="BV719">
        <v>0.17994256</v>
      </c>
      <c r="BW719">
        <v>2.5512239999999999E-2</v>
      </c>
      <c r="BX719">
        <v>1.7140852600000001</v>
      </c>
      <c r="BY719">
        <v>1.2451467300000001</v>
      </c>
      <c r="BZ719">
        <v>4.38303536</v>
      </c>
      <c r="CA719">
        <v>1.0542348399999999</v>
      </c>
      <c r="CB719">
        <v>2.36271349</v>
      </c>
      <c r="CC719">
        <v>0</v>
      </c>
      <c r="CD719">
        <v>1.26633956</v>
      </c>
      <c r="CE719">
        <v>1.2966537600000001</v>
      </c>
      <c r="CF719">
        <v>-0.34830556000000001</v>
      </c>
      <c r="CG719">
        <v>0.60595251999999999</v>
      </c>
      <c r="CH719">
        <v>-0.27080598</v>
      </c>
      <c r="CI719">
        <v>0.69837139000000004</v>
      </c>
      <c r="CJ719">
        <v>2.3914729999999999E-2</v>
      </c>
      <c r="CK719">
        <v>-0.35324707</v>
      </c>
      <c r="CL719">
        <v>-4.8291489999999999E-2</v>
      </c>
      <c r="CM719">
        <v>0.58076517999999999</v>
      </c>
      <c r="CN719">
        <v>0.72541518999999999</v>
      </c>
      <c r="CO719">
        <v>-0.20022939000000001</v>
      </c>
      <c r="CP719">
        <v>-0.43475793000000001</v>
      </c>
      <c r="CQ719">
        <v>0.34422587999999998</v>
      </c>
      <c r="CR719">
        <v>-0.48495226000000002</v>
      </c>
      <c r="CS719">
        <v>0.18250256000000001</v>
      </c>
      <c r="CT719">
        <v>-0.16623276000000001</v>
      </c>
      <c r="CU719">
        <v>-9.4743999999999995E-2</v>
      </c>
      <c r="CV719">
        <v>-1.1689752</v>
      </c>
      <c r="CW719">
        <v>-0.52188942000000005</v>
      </c>
      <c r="CX719">
        <v>0.65815442999999996</v>
      </c>
      <c r="CY719">
        <v>9.3649330000000003E-2</v>
      </c>
      <c r="CZ719">
        <v>-0.16819777</v>
      </c>
      <c r="DA719">
        <v>-0.25450494000000001</v>
      </c>
      <c r="DB719">
        <v>0.25513289</v>
      </c>
      <c r="DC719">
        <v>2.5920289999999999E-2</v>
      </c>
      <c r="DD719">
        <v>-2.5292350000000002E-2</v>
      </c>
      <c r="DE719">
        <v>0.26950531</v>
      </c>
      <c r="DF719">
        <v>-0.26887736000000001</v>
      </c>
      <c r="DG719">
        <v>0.1029841</v>
      </c>
      <c r="DH719">
        <v>-0.10235616</v>
      </c>
      <c r="DI719">
        <v>-0.19042195000000001</v>
      </c>
      <c r="DJ719">
        <v>7.7531719999999998E-2</v>
      </c>
      <c r="DK719">
        <v>-0.19522661999999999</v>
      </c>
      <c r="DL719">
        <v>-0.13095082</v>
      </c>
      <c r="DM719">
        <v>-6.0513240000000003E-2</v>
      </c>
      <c r="DN719">
        <v>0.50020885000000004</v>
      </c>
      <c r="DO719">
        <v>0.35778246000000002</v>
      </c>
      <c r="DP719">
        <v>-0.64273818000000005</v>
      </c>
      <c r="DQ719">
        <v>0.94671483000000001</v>
      </c>
      <c r="DR719">
        <v>-0.66113116000000005</v>
      </c>
      <c r="DS719">
        <v>7.7932630000000003E-2</v>
      </c>
      <c r="DT719">
        <v>-0.79014932000000004</v>
      </c>
      <c r="DU719">
        <v>1.3610861400000001</v>
      </c>
      <c r="DV719" s="10">
        <v>-0.64824150000000003</v>
      </c>
      <c r="DW719" s="8" t="s">
        <v>3768</v>
      </c>
      <c r="DX719" t="s">
        <v>3769</v>
      </c>
      <c r="DY719" s="10" t="s">
        <v>703</v>
      </c>
      <c r="DZ719" s="20">
        <v>38104</v>
      </c>
      <c r="EA719" s="21">
        <v>39134</v>
      </c>
      <c r="EB719" t="s">
        <v>3770</v>
      </c>
      <c r="EC719" s="22">
        <v>45106</v>
      </c>
      <c r="ED719" t="b">
        <f t="shared" si="34"/>
        <v>1</v>
      </c>
    </row>
    <row r="720" spans="1:134" x14ac:dyDescent="0.2">
      <c r="A720" s="8" t="s">
        <v>3771</v>
      </c>
      <c r="B720" s="8" t="s">
        <v>168</v>
      </c>
      <c r="C720" s="8" t="s">
        <v>181</v>
      </c>
      <c r="D720" s="2" t="s">
        <v>3772</v>
      </c>
      <c r="E720" s="4">
        <v>0.67159277947096196</v>
      </c>
      <c r="F720" s="28" t="b">
        <v>1</v>
      </c>
      <c r="G720" s="29">
        <f t="shared" si="35"/>
        <v>2.1857075484777416E-2</v>
      </c>
      <c r="H720" s="5" t="b">
        <f t="shared" si="33"/>
        <v>0</v>
      </c>
      <c r="I720" s="8">
        <v>44</v>
      </c>
      <c r="J720">
        <v>1</v>
      </c>
      <c r="K720">
        <v>31</v>
      </c>
      <c r="L720">
        <v>2082</v>
      </c>
      <c r="M720">
        <v>3</v>
      </c>
      <c r="N720">
        <v>3</v>
      </c>
      <c r="O720">
        <v>49.963056402147501</v>
      </c>
      <c r="P720">
        <v>4</v>
      </c>
      <c r="Q720">
        <v>5</v>
      </c>
      <c r="R720">
        <v>5</v>
      </c>
      <c r="S720" s="10">
        <v>74.599999999999994</v>
      </c>
      <c r="T720" s="8">
        <v>-0.86798873614579497</v>
      </c>
      <c r="U720">
        <v>7.5957643648752104E-3</v>
      </c>
      <c r="V720">
        <v>0.51908026979067101</v>
      </c>
      <c r="W720">
        <v>0.68044333703492799</v>
      </c>
      <c r="X720">
        <v>-0.60931127360194304</v>
      </c>
      <c r="Y720">
        <v>-1.13192030619081E-2</v>
      </c>
      <c r="Z720">
        <v>-1.75812483196322E-2</v>
      </c>
      <c r="AA720">
        <v>0.71867389489572897</v>
      </c>
      <c r="AB720">
        <v>1.4079858992310099</v>
      </c>
      <c r="AC720">
        <v>1.42236659638262</v>
      </c>
      <c r="AD720" s="10">
        <v>-2.1037633825813501E-2</v>
      </c>
      <c r="AE720" s="8">
        <v>0</v>
      </c>
      <c r="AF720">
        <v>0</v>
      </c>
      <c r="AG720">
        <v>0</v>
      </c>
      <c r="AH720">
        <v>0</v>
      </c>
      <c r="AI720">
        <v>0</v>
      </c>
      <c r="AJ720">
        <v>0</v>
      </c>
      <c r="AK720">
        <v>0</v>
      </c>
      <c r="AL720">
        <v>0</v>
      </c>
      <c r="AM720">
        <v>0</v>
      </c>
      <c r="AN720">
        <v>0</v>
      </c>
      <c r="AO720">
        <v>0</v>
      </c>
      <c r="AP720">
        <v>1</v>
      </c>
      <c r="AQ720">
        <v>0</v>
      </c>
      <c r="AR720">
        <v>0</v>
      </c>
      <c r="AS720">
        <v>0</v>
      </c>
      <c r="AT720">
        <v>0</v>
      </c>
      <c r="AU720">
        <v>0</v>
      </c>
      <c r="AV720">
        <v>0</v>
      </c>
      <c r="AW720">
        <v>0</v>
      </c>
      <c r="AX720">
        <v>0</v>
      </c>
      <c r="AY720">
        <v>1</v>
      </c>
      <c r="AZ720">
        <v>0</v>
      </c>
      <c r="BA720">
        <v>1</v>
      </c>
      <c r="BB720">
        <v>0</v>
      </c>
      <c r="BC720">
        <v>1</v>
      </c>
      <c r="BD720">
        <v>0</v>
      </c>
      <c r="BE720">
        <v>0</v>
      </c>
      <c r="BF720">
        <v>1</v>
      </c>
      <c r="BG720">
        <v>1</v>
      </c>
      <c r="BH720">
        <v>0</v>
      </c>
      <c r="BI720">
        <v>0</v>
      </c>
      <c r="BJ720">
        <v>0</v>
      </c>
      <c r="BK720">
        <v>0</v>
      </c>
      <c r="BL720">
        <v>0</v>
      </c>
      <c r="BM720">
        <v>0</v>
      </c>
      <c r="BN720">
        <v>1</v>
      </c>
      <c r="BO720">
        <v>0</v>
      </c>
      <c r="BP720">
        <v>0</v>
      </c>
      <c r="BQ720">
        <v>0</v>
      </c>
      <c r="BR720">
        <v>0</v>
      </c>
      <c r="BS720">
        <v>0</v>
      </c>
      <c r="BT720" s="10">
        <v>1</v>
      </c>
      <c r="BU720">
        <v>-4.2648743800000002</v>
      </c>
      <c r="BV720">
        <v>0.17994256</v>
      </c>
      <c r="BW720">
        <v>2.5512239999999999E-2</v>
      </c>
      <c r="BX720">
        <v>1.7140852600000001</v>
      </c>
      <c r="BY720">
        <v>1.2451467300000001</v>
      </c>
      <c r="BZ720">
        <v>4.38303536</v>
      </c>
      <c r="CA720">
        <v>1.0542348399999999</v>
      </c>
      <c r="CB720">
        <v>2.36271349</v>
      </c>
      <c r="CC720">
        <v>0</v>
      </c>
      <c r="CD720">
        <v>1.26633956</v>
      </c>
      <c r="CE720">
        <v>1.2966537600000001</v>
      </c>
      <c r="CF720">
        <v>-0.34830556000000001</v>
      </c>
      <c r="CG720">
        <v>0.60595251999999999</v>
      </c>
      <c r="CH720">
        <v>-0.27080598</v>
      </c>
      <c r="CI720">
        <v>0.69837139000000004</v>
      </c>
      <c r="CJ720">
        <v>2.3914729999999999E-2</v>
      </c>
      <c r="CK720">
        <v>-0.35324707</v>
      </c>
      <c r="CL720">
        <v>-4.8291489999999999E-2</v>
      </c>
      <c r="CM720">
        <v>0.58076517999999999</v>
      </c>
      <c r="CN720">
        <v>0.72541518999999999</v>
      </c>
      <c r="CO720">
        <v>-0.20022939000000001</v>
      </c>
      <c r="CP720">
        <v>-0.43475793000000001</v>
      </c>
      <c r="CQ720">
        <v>0.34422587999999998</v>
      </c>
      <c r="CR720">
        <v>-0.48495226000000002</v>
      </c>
      <c r="CS720">
        <v>0.18250256000000001</v>
      </c>
      <c r="CT720">
        <v>-0.16623276000000001</v>
      </c>
      <c r="CU720">
        <v>-9.4743999999999995E-2</v>
      </c>
      <c r="CV720">
        <v>-1.1689752</v>
      </c>
      <c r="CW720">
        <v>-0.52188942000000005</v>
      </c>
      <c r="CX720">
        <v>0.65815442999999996</v>
      </c>
      <c r="CY720">
        <v>9.3649330000000003E-2</v>
      </c>
      <c r="CZ720">
        <v>-0.16819777</v>
      </c>
      <c r="DA720">
        <v>-0.25450494000000001</v>
      </c>
      <c r="DB720">
        <v>0.25513289</v>
      </c>
      <c r="DC720">
        <v>2.5920289999999999E-2</v>
      </c>
      <c r="DD720">
        <v>-2.5292350000000002E-2</v>
      </c>
      <c r="DE720">
        <v>0.26950531</v>
      </c>
      <c r="DF720">
        <v>-0.26887736000000001</v>
      </c>
      <c r="DG720">
        <v>0.1029841</v>
      </c>
      <c r="DH720">
        <v>-0.10235616</v>
      </c>
      <c r="DI720">
        <v>-0.19042195000000001</v>
      </c>
      <c r="DJ720">
        <v>7.7531719999999998E-2</v>
      </c>
      <c r="DK720">
        <v>-0.19522661999999999</v>
      </c>
      <c r="DL720">
        <v>-0.13095082</v>
      </c>
      <c r="DM720">
        <v>-6.0513240000000003E-2</v>
      </c>
      <c r="DN720">
        <v>0.50020885000000004</v>
      </c>
      <c r="DO720">
        <v>0.35778246000000002</v>
      </c>
      <c r="DP720">
        <v>-0.64273818000000005</v>
      </c>
      <c r="DQ720">
        <v>0.94671483000000001</v>
      </c>
      <c r="DR720">
        <v>-0.66113116000000005</v>
      </c>
      <c r="DS720">
        <v>7.7932630000000003E-2</v>
      </c>
      <c r="DT720">
        <v>-0.79014932000000004</v>
      </c>
      <c r="DU720">
        <v>1.3610861400000001</v>
      </c>
      <c r="DV720" s="10">
        <v>-0.64824150000000003</v>
      </c>
      <c r="DW720" s="8" t="s">
        <v>3773</v>
      </c>
      <c r="DX720" t="s">
        <v>3774</v>
      </c>
      <c r="DY720" s="10" t="s">
        <v>816</v>
      </c>
      <c r="DZ720" s="20">
        <v>35875</v>
      </c>
      <c r="EA720" s="21">
        <v>39464</v>
      </c>
      <c r="EB720" t="s">
        <v>3775</v>
      </c>
      <c r="EC720" s="22">
        <v>45340</v>
      </c>
      <c r="ED720" t="b">
        <f t="shared" si="34"/>
        <v>0</v>
      </c>
    </row>
    <row r="721" spans="1:134" x14ac:dyDescent="0.2">
      <c r="A721" s="8" t="s">
        <v>3776</v>
      </c>
      <c r="B721" s="8" t="s">
        <v>119</v>
      </c>
      <c r="C721" s="8" t="s">
        <v>399</v>
      </c>
      <c r="D721" s="2" t="s">
        <v>3777</v>
      </c>
      <c r="E721" s="4">
        <v>0.79528252524537402</v>
      </c>
      <c r="F721" s="28" t="b">
        <v>1</v>
      </c>
      <c r="G721" s="29">
        <f t="shared" si="35"/>
        <v>2.1643015103241909E-3</v>
      </c>
      <c r="H721" s="5" t="b">
        <f t="shared" si="33"/>
        <v>0</v>
      </c>
      <c r="I721" s="8">
        <v>61</v>
      </c>
      <c r="J721">
        <v>0</v>
      </c>
      <c r="K721">
        <v>29</v>
      </c>
      <c r="L721">
        <v>1443</v>
      </c>
      <c r="M721">
        <v>0</v>
      </c>
      <c r="N721">
        <v>3</v>
      </c>
      <c r="O721">
        <v>73.474595956020494</v>
      </c>
      <c r="P721">
        <v>5</v>
      </c>
      <c r="Q721">
        <v>5</v>
      </c>
      <c r="R721">
        <v>3</v>
      </c>
      <c r="S721" s="10">
        <v>73.900000000000006</v>
      </c>
      <c r="T721" s="8">
        <v>0.72896023728261505</v>
      </c>
      <c r="U721">
        <v>-1.00517281761849</v>
      </c>
      <c r="V721">
        <v>0.260670676864387</v>
      </c>
      <c r="W721">
        <v>-6.4471888151717505E-2</v>
      </c>
      <c r="X721">
        <v>-1.5638459058765199</v>
      </c>
      <c r="Y721">
        <v>-1.13192030619081E-2</v>
      </c>
      <c r="Z721">
        <v>0.79146717879227202</v>
      </c>
      <c r="AA721">
        <v>1.4284752725705201</v>
      </c>
      <c r="AB721">
        <v>1.4079858992310099</v>
      </c>
      <c r="AC721">
        <v>1.7560081436822399E-2</v>
      </c>
      <c r="AD721" s="10">
        <v>-0.17207705616496799</v>
      </c>
      <c r="AE721" s="8">
        <v>0</v>
      </c>
      <c r="AF721">
        <v>0</v>
      </c>
      <c r="AG721">
        <v>0</v>
      </c>
      <c r="AH721">
        <v>0</v>
      </c>
      <c r="AI721">
        <v>0</v>
      </c>
      <c r="AJ721">
        <v>0</v>
      </c>
      <c r="AK721">
        <v>0</v>
      </c>
      <c r="AL721">
        <v>0</v>
      </c>
      <c r="AM721">
        <v>0</v>
      </c>
      <c r="AN721">
        <v>0</v>
      </c>
      <c r="AO721">
        <v>0</v>
      </c>
      <c r="AP721">
        <v>0</v>
      </c>
      <c r="AQ721">
        <v>0</v>
      </c>
      <c r="AR721">
        <v>0</v>
      </c>
      <c r="AS721">
        <v>0</v>
      </c>
      <c r="AT721">
        <v>0</v>
      </c>
      <c r="AU721">
        <v>0</v>
      </c>
      <c r="AV721">
        <v>1</v>
      </c>
      <c r="AW721">
        <v>0</v>
      </c>
      <c r="AX721">
        <v>0</v>
      </c>
      <c r="AY721">
        <v>0</v>
      </c>
      <c r="AZ721">
        <v>1</v>
      </c>
      <c r="BA721">
        <v>0</v>
      </c>
      <c r="BB721">
        <v>1</v>
      </c>
      <c r="BC721">
        <v>0</v>
      </c>
      <c r="BD721">
        <v>1</v>
      </c>
      <c r="BE721">
        <v>1</v>
      </c>
      <c r="BF721">
        <v>0</v>
      </c>
      <c r="BG721">
        <v>0</v>
      </c>
      <c r="BH721">
        <v>0</v>
      </c>
      <c r="BI721">
        <v>0</v>
      </c>
      <c r="BJ721">
        <v>0</v>
      </c>
      <c r="BK721">
        <v>0</v>
      </c>
      <c r="BL721">
        <v>1</v>
      </c>
      <c r="BM721">
        <v>1</v>
      </c>
      <c r="BN721">
        <v>0</v>
      </c>
      <c r="BO721">
        <v>0</v>
      </c>
      <c r="BP721">
        <v>0</v>
      </c>
      <c r="BQ721">
        <v>0</v>
      </c>
      <c r="BR721">
        <v>1</v>
      </c>
      <c r="BS721">
        <v>0</v>
      </c>
      <c r="BT721" s="10">
        <v>0</v>
      </c>
      <c r="BU721">
        <v>-4.2648743800000002</v>
      </c>
      <c r="BV721">
        <v>0.17994256</v>
      </c>
      <c r="BW721">
        <v>2.5512239999999999E-2</v>
      </c>
      <c r="BX721">
        <v>1.7140852600000001</v>
      </c>
      <c r="BY721">
        <v>1.2451467300000001</v>
      </c>
      <c r="BZ721">
        <v>4.38303536</v>
      </c>
      <c r="CA721">
        <v>1.0542348399999999</v>
      </c>
      <c r="CB721">
        <v>2.36271349</v>
      </c>
      <c r="CC721">
        <v>0</v>
      </c>
      <c r="CD721">
        <v>1.26633956</v>
      </c>
      <c r="CE721">
        <v>1.2966537600000001</v>
      </c>
      <c r="CF721">
        <v>-0.34830556000000001</v>
      </c>
      <c r="CG721">
        <v>0.60595251999999999</v>
      </c>
      <c r="CH721">
        <v>-0.27080598</v>
      </c>
      <c r="CI721">
        <v>0.69837139000000004</v>
      </c>
      <c r="CJ721">
        <v>2.3914729999999999E-2</v>
      </c>
      <c r="CK721">
        <v>-0.35324707</v>
      </c>
      <c r="CL721">
        <v>-4.8291489999999999E-2</v>
      </c>
      <c r="CM721">
        <v>0.58076517999999999</v>
      </c>
      <c r="CN721">
        <v>0.72541518999999999</v>
      </c>
      <c r="CO721">
        <v>-0.20022939000000001</v>
      </c>
      <c r="CP721">
        <v>-0.43475793000000001</v>
      </c>
      <c r="CQ721">
        <v>0.34422587999999998</v>
      </c>
      <c r="CR721">
        <v>-0.48495226000000002</v>
      </c>
      <c r="CS721">
        <v>0.18250256000000001</v>
      </c>
      <c r="CT721">
        <v>-0.16623276000000001</v>
      </c>
      <c r="CU721">
        <v>-9.4743999999999995E-2</v>
      </c>
      <c r="CV721">
        <v>-1.1689752</v>
      </c>
      <c r="CW721">
        <v>-0.52188942000000005</v>
      </c>
      <c r="CX721">
        <v>0.65815442999999996</v>
      </c>
      <c r="CY721">
        <v>9.3649330000000003E-2</v>
      </c>
      <c r="CZ721">
        <v>-0.16819777</v>
      </c>
      <c r="DA721">
        <v>-0.25450494000000001</v>
      </c>
      <c r="DB721">
        <v>0.25513289</v>
      </c>
      <c r="DC721">
        <v>2.5920289999999999E-2</v>
      </c>
      <c r="DD721">
        <v>-2.5292350000000002E-2</v>
      </c>
      <c r="DE721">
        <v>0.26950531</v>
      </c>
      <c r="DF721">
        <v>-0.26887736000000001</v>
      </c>
      <c r="DG721">
        <v>0.1029841</v>
      </c>
      <c r="DH721">
        <v>-0.10235616</v>
      </c>
      <c r="DI721">
        <v>-0.19042195000000001</v>
      </c>
      <c r="DJ721">
        <v>7.7531719999999998E-2</v>
      </c>
      <c r="DK721">
        <v>-0.19522661999999999</v>
      </c>
      <c r="DL721">
        <v>-0.13095082</v>
      </c>
      <c r="DM721">
        <v>-6.0513240000000003E-2</v>
      </c>
      <c r="DN721">
        <v>0.50020885000000004</v>
      </c>
      <c r="DO721">
        <v>0.35778246000000002</v>
      </c>
      <c r="DP721">
        <v>-0.64273818000000005</v>
      </c>
      <c r="DQ721">
        <v>0.94671483000000001</v>
      </c>
      <c r="DR721">
        <v>-0.66113116000000005</v>
      </c>
      <c r="DS721">
        <v>7.7932630000000003E-2</v>
      </c>
      <c r="DT721">
        <v>-0.79014932000000004</v>
      </c>
      <c r="DU721">
        <v>1.3610861400000001</v>
      </c>
      <c r="DV721" s="10">
        <v>-0.64824150000000003</v>
      </c>
      <c r="DW721" s="8" t="s">
        <v>3778</v>
      </c>
      <c r="DX721" t="s">
        <v>3779</v>
      </c>
      <c r="DY721" s="10" t="s">
        <v>151</v>
      </c>
      <c r="DZ721" s="20">
        <v>37610</v>
      </c>
      <c r="EA721" s="21">
        <v>38456</v>
      </c>
      <c r="EB721" t="s">
        <v>3780</v>
      </c>
      <c r="EC721" s="22">
        <v>44123</v>
      </c>
      <c r="ED721" t="b">
        <f t="shared" si="34"/>
        <v>0</v>
      </c>
    </row>
    <row r="722" spans="1:134" x14ac:dyDescent="0.2">
      <c r="A722" s="8" t="s">
        <v>3781</v>
      </c>
      <c r="B722" s="8" t="s">
        <v>119</v>
      </c>
      <c r="C722" s="8" t="s">
        <v>181</v>
      </c>
      <c r="D722" s="2">
        <v>6038823270</v>
      </c>
      <c r="E722" s="4">
        <v>0.72566920807327495</v>
      </c>
      <c r="F722" s="28" t="b">
        <v>1</v>
      </c>
      <c r="G722" s="29">
        <f t="shared" si="35"/>
        <v>6.1129537533548703E-2</v>
      </c>
      <c r="H722" s="5" t="b">
        <f t="shared" si="33"/>
        <v>0</v>
      </c>
      <c r="I722" s="8">
        <v>55</v>
      </c>
      <c r="J722">
        <v>2</v>
      </c>
      <c r="K722">
        <v>36</v>
      </c>
      <c r="L722">
        <v>3948</v>
      </c>
      <c r="M722">
        <v>0</v>
      </c>
      <c r="N722">
        <v>1</v>
      </c>
      <c r="O722">
        <v>81.167937369971099</v>
      </c>
      <c r="P722">
        <v>1</v>
      </c>
      <c r="Q722">
        <v>4</v>
      </c>
      <c r="R722">
        <v>4</v>
      </c>
      <c r="S722" s="10">
        <v>73</v>
      </c>
      <c r="T722" s="8">
        <v>0.165331187837294</v>
      </c>
      <c r="U722">
        <v>1.0203643463482399</v>
      </c>
      <c r="V722">
        <v>1.1651042521063699</v>
      </c>
      <c r="W722">
        <v>2.8557356847630602</v>
      </c>
      <c r="X722">
        <v>-1.5638459058765199</v>
      </c>
      <c r="Y722">
        <v>-1.4044518876044501</v>
      </c>
      <c r="Z722">
        <v>1.0562004071684701</v>
      </c>
      <c r="AA722">
        <v>-1.4107302381286499</v>
      </c>
      <c r="AB722">
        <v>0.68128349962791002</v>
      </c>
      <c r="AC722">
        <v>0.71996333890972197</v>
      </c>
      <c r="AD722" s="10">
        <v>-0.36627059917245802</v>
      </c>
      <c r="AE722" s="8">
        <v>0</v>
      </c>
      <c r="AF722">
        <v>0</v>
      </c>
      <c r="AG722">
        <v>0</v>
      </c>
      <c r="AH722">
        <v>0</v>
      </c>
      <c r="AI722">
        <v>0</v>
      </c>
      <c r="AJ722">
        <v>0</v>
      </c>
      <c r="AK722">
        <v>0</v>
      </c>
      <c r="AL722">
        <v>0</v>
      </c>
      <c r="AM722">
        <v>0</v>
      </c>
      <c r="AN722">
        <v>0</v>
      </c>
      <c r="AO722">
        <v>0</v>
      </c>
      <c r="AP722">
        <v>0</v>
      </c>
      <c r="AQ722">
        <v>0</v>
      </c>
      <c r="AR722">
        <v>1</v>
      </c>
      <c r="AS722">
        <v>0</v>
      </c>
      <c r="AT722">
        <v>0</v>
      </c>
      <c r="AU722">
        <v>0</v>
      </c>
      <c r="AV722">
        <v>0</v>
      </c>
      <c r="AW722">
        <v>0</v>
      </c>
      <c r="AX722">
        <v>0</v>
      </c>
      <c r="AY722">
        <v>1</v>
      </c>
      <c r="AZ722">
        <v>0</v>
      </c>
      <c r="BA722">
        <v>1</v>
      </c>
      <c r="BB722">
        <v>0</v>
      </c>
      <c r="BC722">
        <v>1</v>
      </c>
      <c r="BD722">
        <v>0</v>
      </c>
      <c r="BE722">
        <v>0</v>
      </c>
      <c r="BF722">
        <v>1</v>
      </c>
      <c r="BG722">
        <v>0</v>
      </c>
      <c r="BH722">
        <v>0</v>
      </c>
      <c r="BI722">
        <v>0</v>
      </c>
      <c r="BJ722">
        <v>0</v>
      </c>
      <c r="BK722">
        <v>0</v>
      </c>
      <c r="BL722">
        <v>1</v>
      </c>
      <c r="BM722">
        <v>1</v>
      </c>
      <c r="BN722">
        <v>0</v>
      </c>
      <c r="BO722">
        <v>0</v>
      </c>
      <c r="BP722">
        <v>0</v>
      </c>
      <c r="BQ722">
        <v>0</v>
      </c>
      <c r="BR722">
        <v>1</v>
      </c>
      <c r="BS722">
        <v>0</v>
      </c>
      <c r="BT722" s="10">
        <v>0</v>
      </c>
      <c r="BU722">
        <v>-4.2648743800000002</v>
      </c>
      <c r="BV722">
        <v>0.17994256</v>
      </c>
      <c r="BW722">
        <v>2.5512239999999999E-2</v>
      </c>
      <c r="BX722">
        <v>1.7140852600000001</v>
      </c>
      <c r="BY722">
        <v>1.2451467300000001</v>
      </c>
      <c r="BZ722">
        <v>4.38303536</v>
      </c>
      <c r="CA722">
        <v>1.0542348399999999</v>
      </c>
      <c r="CB722">
        <v>2.36271349</v>
      </c>
      <c r="CC722">
        <v>0</v>
      </c>
      <c r="CD722">
        <v>1.26633956</v>
      </c>
      <c r="CE722">
        <v>1.2966537600000001</v>
      </c>
      <c r="CF722">
        <v>-0.34830556000000001</v>
      </c>
      <c r="CG722">
        <v>0.60595251999999999</v>
      </c>
      <c r="CH722">
        <v>-0.27080598</v>
      </c>
      <c r="CI722">
        <v>0.69837139000000004</v>
      </c>
      <c r="CJ722">
        <v>2.3914729999999999E-2</v>
      </c>
      <c r="CK722">
        <v>-0.35324707</v>
      </c>
      <c r="CL722">
        <v>-4.8291489999999999E-2</v>
      </c>
      <c r="CM722">
        <v>0.58076517999999999</v>
      </c>
      <c r="CN722">
        <v>0.72541518999999999</v>
      </c>
      <c r="CO722">
        <v>-0.20022939000000001</v>
      </c>
      <c r="CP722">
        <v>-0.43475793000000001</v>
      </c>
      <c r="CQ722">
        <v>0.34422587999999998</v>
      </c>
      <c r="CR722">
        <v>-0.48495226000000002</v>
      </c>
      <c r="CS722">
        <v>0.18250256000000001</v>
      </c>
      <c r="CT722">
        <v>-0.16623276000000001</v>
      </c>
      <c r="CU722">
        <v>-9.4743999999999995E-2</v>
      </c>
      <c r="CV722">
        <v>-1.1689752</v>
      </c>
      <c r="CW722">
        <v>-0.52188942000000005</v>
      </c>
      <c r="CX722">
        <v>0.65815442999999996</v>
      </c>
      <c r="CY722">
        <v>9.3649330000000003E-2</v>
      </c>
      <c r="CZ722">
        <v>-0.16819777</v>
      </c>
      <c r="DA722">
        <v>-0.25450494000000001</v>
      </c>
      <c r="DB722">
        <v>0.25513289</v>
      </c>
      <c r="DC722">
        <v>2.5920289999999999E-2</v>
      </c>
      <c r="DD722">
        <v>-2.5292350000000002E-2</v>
      </c>
      <c r="DE722">
        <v>0.26950531</v>
      </c>
      <c r="DF722">
        <v>-0.26887736000000001</v>
      </c>
      <c r="DG722">
        <v>0.1029841</v>
      </c>
      <c r="DH722">
        <v>-0.10235616</v>
      </c>
      <c r="DI722">
        <v>-0.19042195000000001</v>
      </c>
      <c r="DJ722">
        <v>7.7531719999999998E-2</v>
      </c>
      <c r="DK722">
        <v>-0.19522661999999999</v>
      </c>
      <c r="DL722">
        <v>-0.13095082</v>
      </c>
      <c r="DM722">
        <v>-6.0513240000000003E-2</v>
      </c>
      <c r="DN722">
        <v>0.50020885000000004</v>
      </c>
      <c r="DO722">
        <v>0.35778246000000002</v>
      </c>
      <c r="DP722">
        <v>-0.64273818000000005</v>
      </c>
      <c r="DQ722">
        <v>0.94671483000000001</v>
      </c>
      <c r="DR722">
        <v>-0.66113116000000005</v>
      </c>
      <c r="DS722">
        <v>7.7932630000000003E-2</v>
      </c>
      <c r="DT722">
        <v>-0.79014932000000004</v>
      </c>
      <c r="DU722">
        <v>1.3610861400000001</v>
      </c>
      <c r="DV722" s="10">
        <v>-0.64824150000000003</v>
      </c>
      <c r="DW722" s="8" t="s">
        <v>3782</v>
      </c>
      <c r="DX722" t="s">
        <v>3783</v>
      </c>
      <c r="DY722" s="10" t="s">
        <v>1478</v>
      </c>
      <c r="DZ722" s="20">
        <v>37696</v>
      </c>
      <c r="EA722" s="21">
        <v>37771</v>
      </c>
      <c r="EB722" t="s">
        <v>3784</v>
      </c>
      <c r="EC722" s="22">
        <v>45182</v>
      </c>
      <c r="ED722" t="b">
        <f t="shared" si="34"/>
        <v>0</v>
      </c>
    </row>
    <row r="723" spans="1:134" x14ac:dyDescent="0.2">
      <c r="A723" s="8" t="s">
        <v>3785</v>
      </c>
      <c r="B723" s="8" t="s">
        <v>168</v>
      </c>
      <c r="C723" s="8" t="s">
        <v>363</v>
      </c>
      <c r="D723" s="2">
        <f>1-594-949-1219</f>
        <v>-2761</v>
      </c>
      <c r="E723" s="4">
        <v>0.54614507093648501</v>
      </c>
      <c r="F723" s="28" t="b">
        <v>0</v>
      </c>
      <c r="G723" s="29">
        <f t="shared" si="35"/>
        <v>3.0640321895898284E-6</v>
      </c>
      <c r="H723" s="5" t="b">
        <f t="shared" si="33"/>
        <v>0</v>
      </c>
      <c r="I723" s="8">
        <v>49</v>
      </c>
      <c r="J723">
        <v>1</v>
      </c>
      <c r="K723">
        <v>37</v>
      </c>
      <c r="L723">
        <v>698</v>
      </c>
      <c r="M723">
        <v>1</v>
      </c>
      <c r="N723">
        <v>1</v>
      </c>
      <c r="O723">
        <v>43.222535468242697</v>
      </c>
      <c r="P723">
        <v>2</v>
      </c>
      <c r="Q723">
        <v>2</v>
      </c>
      <c r="R723">
        <v>5</v>
      </c>
      <c r="S723" s="10">
        <v>74.7</v>
      </c>
      <c r="T723" s="8">
        <v>-0.39829786160802699</v>
      </c>
      <c r="U723">
        <v>7.5957643648752104E-3</v>
      </c>
      <c r="V723">
        <v>1.2943090485695199</v>
      </c>
      <c r="W723">
        <v>-0.93295677510641395</v>
      </c>
      <c r="X723">
        <v>-1.2456676951183301</v>
      </c>
      <c r="Y723">
        <v>-1.4044518876044501</v>
      </c>
      <c r="Z723">
        <v>-0.249527261339961</v>
      </c>
      <c r="AA723">
        <v>-0.70092886045385905</v>
      </c>
      <c r="AB723">
        <v>-0.772121299578298</v>
      </c>
      <c r="AC723">
        <v>1.42236659638262</v>
      </c>
      <c r="AD723" s="10">
        <v>5.39426508353643E-4</v>
      </c>
      <c r="AE723" s="8">
        <v>0</v>
      </c>
      <c r="AF723">
        <v>0</v>
      </c>
      <c r="AG723">
        <v>0</v>
      </c>
      <c r="AH723">
        <v>0</v>
      </c>
      <c r="AI723">
        <v>0</v>
      </c>
      <c r="AJ723">
        <v>0</v>
      </c>
      <c r="AK723">
        <v>0</v>
      </c>
      <c r="AL723">
        <v>0</v>
      </c>
      <c r="AM723">
        <v>0</v>
      </c>
      <c r="AN723">
        <v>0</v>
      </c>
      <c r="AO723">
        <v>0</v>
      </c>
      <c r="AP723">
        <v>0</v>
      </c>
      <c r="AQ723">
        <v>0</v>
      </c>
      <c r="AR723">
        <v>0</v>
      </c>
      <c r="AS723">
        <v>0</v>
      </c>
      <c r="AT723">
        <v>1</v>
      </c>
      <c r="AU723">
        <v>0</v>
      </c>
      <c r="AV723">
        <v>0</v>
      </c>
      <c r="AW723">
        <v>0</v>
      </c>
      <c r="AX723">
        <v>0</v>
      </c>
      <c r="AY723">
        <v>1</v>
      </c>
      <c r="AZ723">
        <v>0</v>
      </c>
      <c r="BA723">
        <v>0</v>
      </c>
      <c r="BB723">
        <v>1</v>
      </c>
      <c r="BC723">
        <v>0</v>
      </c>
      <c r="BD723">
        <v>1</v>
      </c>
      <c r="BE723">
        <v>0</v>
      </c>
      <c r="BF723">
        <v>1</v>
      </c>
      <c r="BG723">
        <v>0</v>
      </c>
      <c r="BH723">
        <v>0</v>
      </c>
      <c r="BI723">
        <v>0</v>
      </c>
      <c r="BJ723">
        <v>0</v>
      </c>
      <c r="BK723">
        <v>0</v>
      </c>
      <c r="BL723">
        <v>1</v>
      </c>
      <c r="BM723">
        <v>0</v>
      </c>
      <c r="BN723">
        <v>1</v>
      </c>
      <c r="BO723">
        <v>0</v>
      </c>
      <c r="BP723">
        <v>0</v>
      </c>
      <c r="BQ723">
        <v>0</v>
      </c>
      <c r="BR723">
        <v>1</v>
      </c>
      <c r="BS723">
        <v>0</v>
      </c>
      <c r="BT723" s="10">
        <v>0</v>
      </c>
      <c r="BU723">
        <v>-4.2648743800000002</v>
      </c>
      <c r="BV723">
        <v>0.17994256</v>
      </c>
      <c r="BW723">
        <v>2.5512239999999999E-2</v>
      </c>
      <c r="BX723">
        <v>1.7140852600000001</v>
      </c>
      <c r="BY723">
        <v>1.2451467300000001</v>
      </c>
      <c r="BZ723">
        <v>4.38303536</v>
      </c>
      <c r="CA723">
        <v>1.0542348399999999</v>
      </c>
      <c r="CB723">
        <v>2.36271349</v>
      </c>
      <c r="CC723">
        <v>0</v>
      </c>
      <c r="CD723">
        <v>1.26633956</v>
      </c>
      <c r="CE723">
        <v>1.2966537600000001</v>
      </c>
      <c r="CF723">
        <v>-0.34830556000000001</v>
      </c>
      <c r="CG723">
        <v>0.60595251999999999</v>
      </c>
      <c r="CH723">
        <v>-0.27080598</v>
      </c>
      <c r="CI723">
        <v>0.69837139000000004</v>
      </c>
      <c r="CJ723">
        <v>2.3914729999999999E-2</v>
      </c>
      <c r="CK723">
        <v>-0.35324707</v>
      </c>
      <c r="CL723">
        <v>-4.8291489999999999E-2</v>
      </c>
      <c r="CM723">
        <v>0.58076517999999999</v>
      </c>
      <c r="CN723">
        <v>0.72541518999999999</v>
      </c>
      <c r="CO723">
        <v>-0.20022939000000001</v>
      </c>
      <c r="CP723">
        <v>-0.43475793000000001</v>
      </c>
      <c r="CQ723">
        <v>0.34422587999999998</v>
      </c>
      <c r="CR723">
        <v>-0.48495226000000002</v>
      </c>
      <c r="CS723">
        <v>0.18250256000000001</v>
      </c>
      <c r="CT723">
        <v>-0.16623276000000001</v>
      </c>
      <c r="CU723">
        <v>-9.4743999999999995E-2</v>
      </c>
      <c r="CV723">
        <v>-1.1689752</v>
      </c>
      <c r="CW723">
        <v>-0.52188942000000005</v>
      </c>
      <c r="CX723">
        <v>0.65815442999999996</v>
      </c>
      <c r="CY723">
        <v>9.3649330000000003E-2</v>
      </c>
      <c r="CZ723">
        <v>-0.16819777</v>
      </c>
      <c r="DA723">
        <v>-0.25450494000000001</v>
      </c>
      <c r="DB723">
        <v>0.25513289</v>
      </c>
      <c r="DC723">
        <v>2.5920289999999999E-2</v>
      </c>
      <c r="DD723">
        <v>-2.5292350000000002E-2</v>
      </c>
      <c r="DE723">
        <v>0.26950531</v>
      </c>
      <c r="DF723">
        <v>-0.26887736000000001</v>
      </c>
      <c r="DG723">
        <v>0.1029841</v>
      </c>
      <c r="DH723">
        <v>-0.10235616</v>
      </c>
      <c r="DI723">
        <v>-0.19042195000000001</v>
      </c>
      <c r="DJ723">
        <v>7.7531719999999998E-2</v>
      </c>
      <c r="DK723">
        <v>-0.19522661999999999</v>
      </c>
      <c r="DL723">
        <v>-0.13095082</v>
      </c>
      <c r="DM723">
        <v>-6.0513240000000003E-2</v>
      </c>
      <c r="DN723">
        <v>0.50020885000000004</v>
      </c>
      <c r="DO723">
        <v>0.35778246000000002</v>
      </c>
      <c r="DP723">
        <v>-0.64273818000000005</v>
      </c>
      <c r="DQ723">
        <v>0.94671483000000001</v>
      </c>
      <c r="DR723">
        <v>-0.66113116000000005</v>
      </c>
      <c r="DS723">
        <v>7.7932630000000003E-2</v>
      </c>
      <c r="DT723">
        <v>-0.79014932000000004</v>
      </c>
      <c r="DU723">
        <v>1.3610861400000001</v>
      </c>
      <c r="DV723" s="10">
        <v>-0.64824150000000003</v>
      </c>
      <c r="DW723" s="8" t="s">
        <v>3786</v>
      </c>
      <c r="DX723" t="s">
        <v>3787</v>
      </c>
      <c r="DY723" s="10" t="s">
        <v>870</v>
      </c>
      <c r="DZ723" s="20">
        <v>36695</v>
      </c>
      <c r="EA723" s="21">
        <v>39715</v>
      </c>
      <c r="EB723" t="s">
        <v>3788</v>
      </c>
      <c r="EC723" s="22">
        <v>43905</v>
      </c>
      <c r="ED723" t="b">
        <f t="shared" si="34"/>
        <v>1</v>
      </c>
    </row>
    <row r="724" spans="1:134" x14ac:dyDescent="0.2">
      <c r="A724" s="8" t="s">
        <v>3789</v>
      </c>
      <c r="B724" s="8" t="s">
        <v>168</v>
      </c>
      <c r="C724" s="8" t="s">
        <v>188</v>
      </c>
      <c r="D724" s="2" t="s">
        <v>3790</v>
      </c>
      <c r="E724" s="4">
        <v>0.40464443243273501</v>
      </c>
      <c r="F724" s="28" t="b">
        <v>0</v>
      </c>
      <c r="G724" s="29">
        <f t="shared" si="35"/>
        <v>0.20654780824097416</v>
      </c>
      <c r="H724" s="5" t="b">
        <f t="shared" si="33"/>
        <v>0</v>
      </c>
      <c r="I724" s="8">
        <v>43</v>
      </c>
      <c r="J724">
        <v>0</v>
      </c>
      <c r="K724">
        <v>30</v>
      </c>
      <c r="L724">
        <v>564</v>
      </c>
      <c r="M724">
        <v>8</v>
      </c>
      <c r="N724">
        <v>3</v>
      </c>
      <c r="O724">
        <v>58.355549549700797</v>
      </c>
      <c r="P724">
        <v>3</v>
      </c>
      <c r="Q724">
        <v>4</v>
      </c>
      <c r="R724">
        <v>3</v>
      </c>
      <c r="S724" s="10">
        <v>82.9</v>
      </c>
      <c r="T724" s="8">
        <v>-0.96192691105334804</v>
      </c>
      <c r="U724">
        <v>-1.00517281761849</v>
      </c>
      <c r="V724">
        <v>0.38987547332752898</v>
      </c>
      <c r="W724">
        <v>-1.0891674796056401</v>
      </c>
      <c r="X724">
        <v>0.98157978018903103</v>
      </c>
      <c r="Y724">
        <v>-1.13192030619081E-2</v>
      </c>
      <c r="Z724">
        <v>0.27121027743381099</v>
      </c>
      <c r="AA724">
        <v>8.8725172209350497E-3</v>
      </c>
      <c r="AB724">
        <v>0.68128349962791002</v>
      </c>
      <c r="AC724">
        <v>1.7560081436822399E-2</v>
      </c>
      <c r="AD724" s="10">
        <v>1.7698583739099101</v>
      </c>
      <c r="AE724" s="8">
        <v>0</v>
      </c>
      <c r="AF724">
        <v>0</v>
      </c>
      <c r="AG724">
        <v>0</v>
      </c>
      <c r="AH724">
        <v>0</v>
      </c>
      <c r="AI724">
        <v>0</v>
      </c>
      <c r="AJ724">
        <v>0</v>
      </c>
      <c r="AK724">
        <v>0</v>
      </c>
      <c r="AL724">
        <v>0</v>
      </c>
      <c r="AM724">
        <v>0</v>
      </c>
      <c r="AN724">
        <v>0</v>
      </c>
      <c r="AO724">
        <v>0</v>
      </c>
      <c r="AP724">
        <v>0</v>
      </c>
      <c r="AQ724">
        <v>0</v>
      </c>
      <c r="AR724">
        <v>0</v>
      </c>
      <c r="AS724">
        <v>0</v>
      </c>
      <c r="AT724">
        <v>0</v>
      </c>
      <c r="AU724">
        <v>1</v>
      </c>
      <c r="AV724">
        <v>0</v>
      </c>
      <c r="AW724">
        <v>0</v>
      </c>
      <c r="AX724">
        <v>0</v>
      </c>
      <c r="AY724">
        <v>1</v>
      </c>
      <c r="AZ724">
        <v>0</v>
      </c>
      <c r="BA724">
        <v>0</v>
      </c>
      <c r="BB724">
        <v>1</v>
      </c>
      <c r="BC724">
        <v>1</v>
      </c>
      <c r="BD724">
        <v>0</v>
      </c>
      <c r="BE724">
        <v>0</v>
      </c>
      <c r="BF724">
        <v>1</v>
      </c>
      <c r="BG724">
        <v>0</v>
      </c>
      <c r="BH724">
        <v>0</v>
      </c>
      <c r="BI724">
        <v>1</v>
      </c>
      <c r="BJ724">
        <v>0</v>
      </c>
      <c r="BK724">
        <v>0</v>
      </c>
      <c r="BL724">
        <v>0</v>
      </c>
      <c r="BM724">
        <v>0</v>
      </c>
      <c r="BN724">
        <v>1</v>
      </c>
      <c r="BO724">
        <v>0</v>
      </c>
      <c r="BP724">
        <v>0</v>
      </c>
      <c r="BQ724">
        <v>1</v>
      </c>
      <c r="BR724">
        <v>0</v>
      </c>
      <c r="BS724">
        <v>0</v>
      </c>
      <c r="BT724" s="10">
        <v>0</v>
      </c>
      <c r="BU724">
        <v>-4.2648743800000002</v>
      </c>
      <c r="BV724">
        <v>0.17994256</v>
      </c>
      <c r="BW724">
        <v>2.5512239999999999E-2</v>
      </c>
      <c r="BX724">
        <v>1.7140852600000001</v>
      </c>
      <c r="BY724">
        <v>1.2451467300000001</v>
      </c>
      <c r="BZ724">
        <v>4.38303536</v>
      </c>
      <c r="CA724">
        <v>1.0542348399999999</v>
      </c>
      <c r="CB724">
        <v>2.36271349</v>
      </c>
      <c r="CC724">
        <v>0</v>
      </c>
      <c r="CD724">
        <v>1.26633956</v>
      </c>
      <c r="CE724">
        <v>1.2966537600000001</v>
      </c>
      <c r="CF724">
        <v>-0.34830556000000001</v>
      </c>
      <c r="CG724">
        <v>0.60595251999999999</v>
      </c>
      <c r="CH724">
        <v>-0.27080598</v>
      </c>
      <c r="CI724">
        <v>0.69837139000000004</v>
      </c>
      <c r="CJ724">
        <v>2.3914729999999999E-2</v>
      </c>
      <c r="CK724">
        <v>-0.35324707</v>
      </c>
      <c r="CL724">
        <v>-4.8291489999999999E-2</v>
      </c>
      <c r="CM724">
        <v>0.58076517999999999</v>
      </c>
      <c r="CN724">
        <v>0.72541518999999999</v>
      </c>
      <c r="CO724">
        <v>-0.20022939000000001</v>
      </c>
      <c r="CP724">
        <v>-0.43475793000000001</v>
      </c>
      <c r="CQ724">
        <v>0.34422587999999998</v>
      </c>
      <c r="CR724">
        <v>-0.48495226000000002</v>
      </c>
      <c r="CS724">
        <v>0.18250256000000001</v>
      </c>
      <c r="CT724">
        <v>-0.16623276000000001</v>
      </c>
      <c r="CU724">
        <v>-9.4743999999999995E-2</v>
      </c>
      <c r="CV724">
        <v>-1.1689752</v>
      </c>
      <c r="CW724">
        <v>-0.52188942000000005</v>
      </c>
      <c r="CX724">
        <v>0.65815442999999996</v>
      </c>
      <c r="CY724">
        <v>9.3649330000000003E-2</v>
      </c>
      <c r="CZ724">
        <v>-0.16819777</v>
      </c>
      <c r="DA724">
        <v>-0.25450494000000001</v>
      </c>
      <c r="DB724">
        <v>0.25513289</v>
      </c>
      <c r="DC724">
        <v>2.5920289999999999E-2</v>
      </c>
      <c r="DD724">
        <v>-2.5292350000000002E-2</v>
      </c>
      <c r="DE724">
        <v>0.26950531</v>
      </c>
      <c r="DF724">
        <v>-0.26887736000000001</v>
      </c>
      <c r="DG724">
        <v>0.1029841</v>
      </c>
      <c r="DH724">
        <v>-0.10235616</v>
      </c>
      <c r="DI724">
        <v>-0.19042195000000001</v>
      </c>
      <c r="DJ724">
        <v>7.7531719999999998E-2</v>
      </c>
      <c r="DK724">
        <v>-0.19522661999999999</v>
      </c>
      <c r="DL724">
        <v>-0.13095082</v>
      </c>
      <c r="DM724">
        <v>-6.0513240000000003E-2</v>
      </c>
      <c r="DN724">
        <v>0.50020885000000004</v>
      </c>
      <c r="DO724">
        <v>0.35778246000000002</v>
      </c>
      <c r="DP724">
        <v>-0.64273818000000005</v>
      </c>
      <c r="DQ724">
        <v>0.94671483000000001</v>
      </c>
      <c r="DR724">
        <v>-0.66113116000000005</v>
      </c>
      <c r="DS724">
        <v>7.7932630000000003E-2</v>
      </c>
      <c r="DT724">
        <v>-0.79014932000000004</v>
      </c>
      <c r="DU724">
        <v>1.3610861400000001</v>
      </c>
      <c r="DV724" s="10">
        <v>-0.64824150000000003</v>
      </c>
      <c r="DW724" s="8" t="s">
        <v>3791</v>
      </c>
      <c r="DX724" t="s">
        <v>3792</v>
      </c>
      <c r="DY724" s="10" t="s">
        <v>631</v>
      </c>
      <c r="DZ724" s="20">
        <v>34809</v>
      </c>
      <c r="EA724" s="21">
        <v>37593</v>
      </c>
      <c r="EB724" t="s">
        <v>3793</v>
      </c>
      <c r="EC724" s="22">
        <v>44551</v>
      </c>
      <c r="ED724" t="b">
        <f t="shared" si="34"/>
        <v>1</v>
      </c>
    </row>
    <row r="725" spans="1:134" x14ac:dyDescent="0.2">
      <c r="A725" s="8" t="s">
        <v>3794</v>
      </c>
      <c r="B725" s="8" t="s">
        <v>127</v>
      </c>
      <c r="C725" s="8" t="s">
        <v>120</v>
      </c>
      <c r="D725" s="2" t="s">
        <v>3795</v>
      </c>
      <c r="E725" s="4">
        <v>0.25257663114055401</v>
      </c>
      <c r="F725" s="28" t="b">
        <v>0</v>
      </c>
      <c r="G725" s="29">
        <f t="shared" si="35"/>
        <v>9.7997113121885745E-3</v>
      </c>
      <c r="H725" s="5" t="b">
        <f t="shared" si="33"/>
        <v>0</v>
      </c>
      <c r="I725" s="8">
        <v>38</v>
      </c>
      <c r="J725">
        <v>1</v>
      </c>
      <c r="K725">
        <v>35</v>
      </c>
      <c r="L725">
        <v>478</v>
      </c>
      <c r="M725">
        <v>9</v>
      </c>
      <c r="N725">
        <v>5</v>
      </c>
      <c r="O725">
        <v>11.2716489036104</v>
      </c>
      <c r="P725">
        <v>3</v>
      </c>
      <c r="Q725">
        <v>2</v>
      </c>
      <c r="R725">
        <v>1</v>
      </c>
      <c r="S725" s="10">
        <v>82.4</v>
      </c>
      <c r="T725" s="8">
        <v>-1.4316177855911101</v>
      </c>
      <c r="U725">
        <v>7.5957643648752104E-3</v>
      </c>
      <c r="V725">
        <v>1.0358994556432299</v>
      </c>
      <c r="W725">
        <v>-1.18942211085142</v>
      </c>
      <c r="X725">
        <v>1.2997579909472201</v>
      </c>
      <c r="Y725">
        <v>1.38181348148064</v>
      </c>
      <c r="Z725">
        <v>-1.34897948822267</v>
      </c>
      <c r="AA725">
        <v>8.8725172209350497E-3</v>
      </c>
      <c r="AB725">
        <v>-0.772121299578298</v>
      </c>
      <c r="AC725">
        <v>-1.38724643350897</v>
      </c>
      <c r="AD725" s="10">
        <v>1.66197307223908</v>
      </c>
      <c r="AE725" s="8">
        <v>0</v>
      </c>
      <c r="AF725">
        <v>0</v>
      </c>
      <c r="AG725">
        <v>0</v>
      </c>
      <c r="AH725">
        <v>0</v>
      </c>
      <c r="AI725">
        <v>0</v>
      </c>
      <c r="AJ725">
        <v>1</v>
      </c>
      <c r="AK725">
        <v>0</v>
      </c>
      <c r="AL725">
        <v>0</v>
      </c>
      <c r="AM725">
        <v>0</v>
      </c>
      <c r="AN725">
        <v>0</v>
      </c>
      <c r="AO725">
        <v>0</v>
      </c>
      <c r="AP725">
        <v>0</v>
      </c>
      <c r="AQ725">
        <v>0</v>
      </c>
      <c r="AR725">
        <v>0</v>
      </c>
      <c r="AS725">
        <v>0</v>
      </c>
      <c r="AT725">
        <v>0</v>
      </c>
      <c r="AU725">
        <v>0</v>
      </c>
      <c r="AV725">
        <v>0</v>
      </c>
      <c r="AW725">
        <v>0</v>
      </c>
      <c r="AX725">
        <v>0</v>
      </c>
      <c r="AY725">
        <v>0</v>
      </c>
      <c r="AZ725">
        <v>1</v>
      </c>
      <c r="BA725">
        <v>0</v>
      </c>
      <c r="BB725">
        <v>1</v>
      </c>
      <c r="BC725">
        <v>0</v>
      </c>
      <c r="BD725">
        <v>1</v>
      </c>
      <c r="BE725">
        <v>0</v>
      </c>
      <c r="BF725">
        <v>1</v>
      </c>
      <c r="BG725">
        <v>0</v>
      </c>
      <c r="BH725">
        <v>0</v>
      </c>
      <c r="BI725">
        <v>0</v>
      </c>
      <c r="BJ725">
        <v>0</v>
      </c>
      <c r="BK725">
        <v>0</v>
      </c>
      <c r="BL725">
        <v>1</v>
      </c>
      <c r="BM725">
        <v>0</v>
      </c>
      <c r="BN725">
        <v>0</v>
      </c>
      <c r="BO725">
        <v>0</v>
      </c>
      <c r="BP725">
        <v>1</v>
      </c>
      <c r="BQ725">
        <v>0</v>
      </c>
      <c r="BR725">
        <v>0</v>
      </c>
      <c r="BS725">
        <v>0</v>
      </c>
      <c r="BT725" s="10">
        <v>1</v>
      </c>
      <c r="BU725">
        <v>-4.2648743800000002</v>
      </c>
      <c r="BV725">
        <v>0.17994256</v>
      </c>
      <c r="BW725">
        <v>2.5512239999999999E-2</v>
      </c>
      <c r="BX725">
        <v>1.7140852600000001</v>
      </c>
      <c r="BY725">
        <v>1.2451467300000001</v>
      </c>
      <c r="BZ725">
        <v>4.38303536</v>
      </c>
      <c r="CA725">
        <v>1.0542348399999999</v>
      </c>
      <c r="CB725">
        <v>2.36271349</v>
      </c>
      <c r="CC725">
        <v>0</v>
      </c>
      <c r="CD725">
        <v>1.26633956</v>
      </c>
      <c r="CE725">
        <v>1.2966537600000001</v>
      </c>
      <c r="CF725">
        <v>-0.34830556000000001</v>
      </c>
      <c r="CG725">
        <v>0.60595251999999999</v>
      </c>
      <c r="CH725">
        <v>-0.27080598</v>
      </c>
      <c r="CI725">
        <v>0.69837139000000004</v>
      </c>
      <c r="CJ725">
        <v>2.3914729999999999E-2</v>
      </c>
      <c r="CK725">
        <v>-0.35324707</v>
      </c>
      <c r="CL725">
        <v>-4.8291489999999999E-2</v>
      </c>
      <c r="CM725">
        <v>0.58076517999999999</v>
      </c>
      <c r="CN725">
        <v>0.72541518999999999</v>
      </c>
      <c r="CO725">
        <v>-0.20022939000000001</v>
      </c>
      <c r="CP725">
        <v>-0.43475793000000001</v>
      </c>
      <c r="CQ725">
        <v>0.34422587999999998</v>
      </c>
      <c r="CR725">
        <v>-0.48495226000000002</v>
      </c>
      <c r="CS725">
        <v>0.18250256000000001</v>
      </c>
      <c r="CT725">
        <v>-0.16623276000000001</v>
      </c>
      <c r="CU725">
        <v>-9.4743999999999995E-2</v>
      </c>
      <c r="CV725">
        <v>-1.1689752</v>
      </c>
      <c r="CW725">
        <v>-0.52188942000000005</v>
      </c>
      <c r="CX725">
        <v>0.65815442999999996</v>
      </c>
      <c r="CY725">
        <v>9.3649330000000003E-2</v>
      </c>
      <c r="CZ725">
        <v>-0.16819777</v>
      </c>
      <c r="DA725">
        <v>-0.25450494000000001</v>
      </c>
      <c r="DB725">
        <v>0.25513289</v>
      </c>
      <c r="DC725">
        <v>2.5920289999999999E-2</v>
      </c>
      <c r="DD725">
        <v>-2.5292350000000002E-2</v>
      </c>
      <c r="DE725">
        <v>0.26950531</v>
      </c>
      <c r="DF725">
        <v>-0.26887736000000001</v>
      </c>
      <c r="DG725">
        <v>0.1029841</v>
      </c>
      <c r="DH725">
        <v>-0.10235616</v>
      </c>
      <c r="DI725">
        <v>-0.19042195000000001</v>
      </c>
      <c r="DJ725">
        <v>7.7531719999999998E-2</v>
      </c>
      <c r="DK725">
        <v>-0.19522661999999999</v>
      </c>
      <c r="DL725">
        <v>-0.13095082</v>
      </c>
      <c r="DM725">
        <v>-6.0513240000000003E-2</v>
      </c>
      <c r="DN725">
        <v>0.50020885000000004</v>
      </c>
      <c r="DO725">
        <v>0.35778246000000002</v>
      </c>
      <c r="DP725">
        <v>-0.64273818000000005</v>
      </c>
      <c r="DQ725">
        <v>0.94671483000000001</v>
      </c>
      <c r="DR725">
        <v>-0.66113116000000005</v>
      </c>
      <c r="DS725">
        <v>7.7932630000000003E-2</v>
      </c>
      <c r="DT725">
        <v>-0.79014932000000004</v>
      </c>
      <c r="DU725">
        <v>1.3610861400000001</v>
      </c>
      <c r="DV725" s="10">
        <v>-0.64824150000000003</v>
      </c>
      <c r="DW725" s="8" t="s">
        <v>3796</v>
      </c>
      <c r="DX725" t="s">
        <v>3797</v>
      </c>
      <c r="DY725" s="10" t="s">
        <v>342</v>
      </c>
      <c r="DZ725" s="20">
        <v>37734</v>
      </c>
      <c r="EA725" s="21">
        <v>38399</v>
      </c>
      <c r="EB725" t="s">
        <v>3798</v>
      </c>
      <c r="EC725" s="22">
        <v>44002</v>
      </c>
      <c r="ED725" t="b">
        <f t="shared" si="34"/>
        <v>1</v>
      </c>
    </row>
    <row r="726" spans="1:134" x14ac:dyDescent="0.2">
      <c r="A726" s="8" t="s">
        <v>3799</v>
      </c>
      <c r="B726" s="8" t="s">
        <v>127</v>
      </c>
      <c r="C726" s="8" t="s">
        <v>188</v>
      </c>
      <c r="D726" s="2" t="s">
        <v>3800</v>
      </c>
      <c r="E726" s="4">
        <v>0.32706509995895799</v>
      </c>
      <c r="F726" s="28" t="b">
        <v>0</v>
      </c>
      <c r="G726" s="29">
        <f t="shared" si="35"/>
        <v>5.5284383461469986E-7</v>
      </c>
      <c r="H726" s="5" t="b">
        <f t="shared" si="33"/>
        <v>0</v>
      </c>
      <c r="I726" s="8">
        <v>40</v>
      </c>
      <c r="J726">
        <v>3</v>
      </c>
      <c r="K726">
        <v>27</v>
      </c>
      <c r="L726">
        <v>2380</v>
      </c>
      <c r="M726">
        <v>4</v>
      </c>
      <c r="N726">
        <v>1</v>
      </c>
      <c r="O726">
        <v>4.3658833128126098</v>
      </c>
      <c r="P726">
        <v>3</v>
      </c>
      <c r="Q726">
        <v>1</v>
      </c>
      <c r="R726">
        <v>1</v>
      </c>
      <c r="S726" s="10">
        <v>69.8</v>
      </c>
      <c r="T726" s="8">
        <v>-1.2437414357759999</v>
      </c>
      <c r="U726">
        <v>2.03313292833161</v>
      </c>
      <c r="V726">
        <v>2.2610839381047498E-3</v>
      </c>
      <c r="W726">
        <v>1.0278372918167999</v>
      </c>
      <c r="X726">
        <v>-0.29113306284374801</v>
      </c>
      <c r="Y726">
        <v>-1.4044518876044501</v>
      </c>
      <c r="Z726">
        <v>-1.58661168480582</v>
      </c>
      <c r="AA726">
        <v>8.8725172209350497E-3</v>
      </c>
      <c r="AB726">
        <v>-1.4988236991813999</v>
      </c>
      <c r="AC726">
        <v>-1.38724643350897</v>
      </c>
      <c r="AD726" s="10">
        <v>-1.0567365298657501</v>
      </c>
      <c r="AE726" s="8">
        <v>0</v>
      </c>
      <c r="AF726">
        <v>0</v>
      </c>
      <c r="AG726">
        <v>0</v>
      </c>
      <c r="AH726">
        <v>0</v>
      </c>
      <c r="AI726">
        <v>0</v>
      </c>
      <c r="AJ726">
        <v>0</v>
      </c>
      <c r="AK726">
        <v>0</v>
      </c>
      <c r="AL726">
        <v>0</v>
      </c>
      <c r="AM726">
        <v>0</v>
      </c>
      <c r="AN726">
        <v>0</v>
      </c>
      <c r="AO726">
        <v>0</v>
      </c>
      <c r="AP726">
        <v>0</v>
      </c>
      <c r="AQ726">
        <v>0</v>
      </c>
      <c r="AR726">
        <v>1</v>
      </c>
      <c r="AS726">
        <v>0</v>
      </c>
      <c r="AT726">
        <v>0</v>
      </c>
      <c r="AU726">
        <v>0</v>
      </c>
      <c r="AV726">
        <v>0</v>
      </c>
      <c r="AW726">
        <v>0</v>
      </c>
      <c r="AX726">
        <v>0</v>
      </c>
      <c r="AY726">
        <v>0</v>
      </c>
      <c r="AZ726">
        <v>1</v>
      </c>
      <c r="BA726">
        <v>1</v>
      </c>
      <c r="BB726">
        <v>0</v>
      </c>
      <c r="BC726">
        <v>0</v>
      </c>
      <c r="BD726">
        <v>1</v>
      </c>
      <c r="BE726">
        <v>1</v>
      </c>
      <c r="BF726">
        <v>0</v>
      </c>
      <c r="BG726">
        <v>0</v>
      </c>
      <c r="BH726">
        <v>0</v>
      </c>
      <c r="BI726">
        <v>0</v>
      </c>
      <c r="BJ726">
        <v>0</v>
      </c>
      <c r="BK726">
        <v>1</v>
      </c>
      <c r="BL726">
        <v>0</v>
      </c>
      <c r="BM726">
        <v>0</v>
      </c>
      <c r="BN726">
        <v>0</v>
      </c>
      <c r="BO726">
        <v>0</v>
      </c>
      <c r="BP726">
        <v>1</v>
      </c>
      <c r="BQ726">
        <v>0</v>
      </c>
      <c r="BR726">
        <v>0</v>
      </c>
      <c r="BS726">
        <v>0</v>
      </c>
      <c r="BT726" s="10">
        <v>1</v>
      </c>
      <c r="BU726">
        <v>-4.2648743800000002</v>
      </c>
      <c r="BV726">
        <v>0.17994256</v>
      </c>
      <c r="BW726">
        <v>2.5512239999999999E-2</v>
      </c>
      <c r="BX726">
        <v>1.7140852600000001</v>
      </c>
      <c r="BY726">
        <v>1.2451467300000001</v>
      </c>
      <c r="BZ726">
        <v>4.38303536</v>
      </c>
      <c r="CA726">
        <v>1.0542348399999999</v>
      </c>
      <c r="CB726">
        <v>2.36271349</v>
      </c>
      <c r="CC726">
        <v>0</v>
      </c>
      <c r="CD726">
        <v>1.26633956</v>
      </c>
      <c r="CE726">
        <v>1.2966537600000001</v>
      </c>
      <c r="CF726">
        <v>-0.34830556000000001</v>
      </c>
      <c r="CG726">
        <v>0.60595251999999999</v>
      </c>
      <c r="CH726">
        <v>-0.27080598</v>
      </c>
      <c r="CI726">
        <v>0.69837139000000004</v>
      </c>
      <c r="CJ726">
        <v>2.3914729999999999E-2</v>
      </c>
      <c r="CK726">
        <v>-0.35324707</v>
      </c>
      <c r="CL726">
        <v>-4.8291489999999999E-2</v>
      </c>
      <c r="CM726">
        <v>0.58076517999999999</v>
      </c>
      <c r="CN726">
        <v>0.72541518999999999</v>
      </c>
      <c r="CO726">
        <v>-0.20022939000000001</v>
      </c>
      <c r="CP726">
        <v>-0.43475793000000001</v>
      </c>
      <c r="CQ726">
        <v>0.34422587999999998</v>
      </c>
      <c r="CR726">
        <v>-0.48495226000000002</v>
      </c>
      <c r="CS726">
        <v>0.18250256000000001</v>
      </c>
      <c r="CT726">
        <v>-0.16623276000000001</v>
      </c>
      <c r="CU726">
        <v>-9.4743999999999995E-2</v>
      </c>
      <c r="CV726">
        <v>-1.1689752</v>
      </c>
      <c r="CW726">
        <v>-0.52188942000000005</v>
      </c>
      <c r="CX726">
        <v>0.65815442999999996</v>
      </c>
      <c r="CY726">
        <v>9.3649330000000003E-2</v>
      </c>
      <c r="CZ726">
        <v>-0.16819777</v>
      </c>
      <c r="DA726">
        <v>-0.25450494000000001</v>
      </c>
      <c r="DB726">
        <v>0.25513289</v>
      </c>
      <c r="DC726">
        <v>2.5920289999999999E-2</v>
      </c>
      <c r="DD726">
        <v>-2.5292350000000002E-2</v>
      </c>
      <c r="DE726">
        <v>0.26950531</v>
      </c>
      <c r="DF726">
        <v>-0.26887736000000001</v>
      </c>
      <c r="DG726">
        <v>0.1029841</v>
      </c>
      <c r="DH726">
        <v>-0.10235616</v>
      </c>
      <c r="DI726">
        <v>-0.19042195000000001</v>
      </c>
      <c r="DJ726">
        <v>7.7531719999999998E-2</v>
      </c>
      <c r="DK726">
        <v>-0.19522661999999999</v>
      </c>
      <c r="DL726">
        <v>-0.13095082</v>
      </c>
      <c r="DM726">
        <v>-6.0513240000000003E-2</v>
      </c>
      <c r="DN726">
        <v>0.50020885000000004</v>
      </c>
      <c r="DO726">
        <v>0.35778246000000002</v>
      </c>
      <c r="DP726">
        <v>-0.64273818000000005</v>
      </c>
      <c r="DQ726">
        <v>0.94671483000000001</v>
      </c>
      <c r="DR726">
        <v>-0.66113116000000005</v>
      </c>
      <c r="DS726">
        <v>7.7932630000000003E-2</v>
      </c>
      <c r="DT726">
        <v>-0.79014932000000004</v>
      </c>
      <c r="DU726">
        <v>1.3610861400000001</v>
      </c>
      <c r="DV726" s="10">
        <v>-0.64824150000000003</v>
      </c>
      <c r="DW726" s="8" t="s">
        <v>3801</v>
      </c>
      <c r="DX726" t="s">
        <v>3802</v>
      </c>
      <c r="DY726" s="10" t="s">
        <v>279</v>
      </c>
      <c r="DZ726" s="20">
        <v>35269</v>
      </c>
      <c r="EA726" s="21">
        <v>39554</v>
      </c>
      <c r="EB726" t="s">
        <v>3803</v>
      </c>
      <c r="EC726" s="22">
        <v>43845</v>
      </c>
      <c r="ED726" t="b">
        <f t="shared" si="34"/>
        <v>1</v>
      </c>
    </row>
    <row r="727" spans="1:134" x14ac:dyDescent="0.2">
      <c r="A727" s="8" t="s">
        <v>3804</v>
      </c>
      <c r="B727" s="8" t="s">
        <v>168</v>
      </c>
      <c r="C727" s="8" t="s">
        <v>399</v>
      </c>
      <c r="D727" s="2" t="s">
        <v>3805</v>
      </c>
      <c r="E727" s="4">
        <v>0.42441484198737001</v>
      </c>
      <c r="F727" s="28" t="b">
        <v>0</v>
      </c>
      <c r="G727" s="29">
        <f t="shared" si="35"/>
        <v>8.7698415626936625E-6</v>
      </c>
      <c r="H727" s="5" t="b">
        <f t="shared" si="33"/>
        <v>0</v>
      </c>
      <c r="I727" s="8">
        <v>61</v>
      </c>
      <c r="J727">
        <v>0</v>
      </c>
      <c r="K727">
        <v>21</v>
      </c>
      <c r="L727">
        <v>734</v>
      </c>
      <c r="M727">
        <v>4</v>
      </c>
      <c r="N727">
        <v>3</v>
      </c>
      <c r="O727">
        <v>36.3240876603518</v>
      </c>
      <c r="P727">
        <v>4</v>
      </c>
      <c r="Q727">
        <v>3</v>
      </c>
      <c r="R727">
        <v>2</v>
      </c>
      <c r="S727" s="10">
        <v>75.3</v>
      </c>
      <c r="T727" s="8">
        <v>0.72896023728261505</v>
      </c>
      <c r="U727">
        <v>-1.00517281761849</v>
      </c>
      <c r="V727">
        <v>-0.77296769484074401</v>
      </c>
      <c r="W727">
        <v>-0.89098972016632105</v>
      </c>
      <c r="X727">
        <v>-0.29113306284374801</v>
      </c>
      <c r="Y727">
        <v>-1.13192030619081E-2</v>
      </c>
      <c r="Z727">
        <v>-0.48690764792414498</v>
      </c>
      <c r="AA727">
        <v>0.71867389489572897</v>
      </c>
      <c r="AB727">
        <v>-4.5418899975194001E-2</v>
      </c>
      <c r="AC727">
        <v>-0.68484317603607703</v>
      </c>
      <c r="AD727" s="10">
        <v>0.13000178851334401</v>
      </c>
      <c r="AE727" s="8">
        <v>0</v>
      </c>
      <c r="AF727">
        <v>0</v>
      </c>
      <c r="AG727">
        <v>0</v>
      </c>
      <c r="AH727">
        <v>0</v>
      </c>
      <c r="AI727">
        <v>0</v>
      </c>
      <c r="AJ727">
        <v>0</v>
      </c>
      <c r="AK727">
        <v>0</v>
      </c>
      <c r="AL727">
        <v>0</v>
      </c>
      <c r="AM727">
        <v>0</v>
      </c>
      <c r="AN727">
        <v>0</v>
      </c>
      <c r="AO727">
        <v>0</v>
      </c>
      <c r="AP727">
        <v>0</v>
      </c>
      <c r="AQ727">
        <v>0</v>
      </c>
      <c r="AR727">
        <v>0</v>
      </c>
      <c r="AS727">
        <v>1</v>
      </c>
      <c r="AT727">
        <v>0</v>
      </c>
      <c r="AU727">
        <v>0</v>
      </c>
      <c r="AV727">
        <v>0</v>
      </c>
      <c r="AW727">
        <v>0</v>
      </c>
      <c r="AX727">
        <v>0</v>
      </c>
      <c r="AY727">
        <v>0</v>
      </c>
      <c r="AZ727">
        <v>1</v>
      </c>
      <c r="BA727">
        <v>1</v>
      </c>
      <c r="BB727">
        <v>0</v>
      </c>
      <c r="BC727">
        <v>0</v>
      </c>
      <c r="BD727">
        <v>1</v>
      </c>
      <c r="BE727">
        <v>1</v>
      </c>
      <c r="BF727">
        <v>0</v>
      </c>
      <c r="BG727">
        <v>1</v>
      </c>
      <c r="BH727">
        <v>0</v>
      </c>
      <c r="BI727">
        <v>0</v>
      </c>
      <c r="BJ727">
        <v>0</v>
      </c>
      <c r="BK727">
        <v>0</v>
      </c>
      <c r="BL727">
        <v>0</v>
      </c>
      <c r="BM727">
        <v>0</v>
      </c>
      <c r="BN727">
        <v>0</v>
      </c>
      <c r="BO727">
        <v>0</v>
      </c>
      <c r="BP727">
        <v>1</v>
      </c>
      <c r="BQ727">
        <v>0</v>
      </c>
      <c r="BR727">
        <v>1</v>
      </c>
      <c r="BS727">
        <v>0</v>
      </c>
      <c r="BT727" s="10">
        <v>0</v>
      </c>
      <c r="BU727">
        <v>-4.2648743800000002</v>
      </c>
      <c r="BV727">
        <v>0.17994256</v>
      </c>
      <c r="BW727">
        <v>2.5512239999999999E-2</v>
      </c>
      <c r="BX727">
        <v>1.7140852600000001</v>
      </c>
      <c r="BY727">
        <v>1.2451467300000001</v>
      </c>
      <c r="BZ727">
        <v>4.38303536</v>
      </c>
      <c r="CA727">
        <v>1.0542348399999999</v>
      </c>
      <c r="CB727">
        <v>2.36271349</v>
      </c>
      <c r="CC727">
        <v>0</v>
      </c>
      <c r="CD727">
        <v>1.26633956</v>
      </c>
      <c r="CE727">
        <v>1.2966537600000001</v>
      </c>
      <c r="CF727">
        <v>-0.34830556000000001</v>
      </c>
      <c r="CG727">
        <v>0.60595251999999999</v>
      </c>
      <c r="CH727">
        <v>-0.27080598</v>
      </c>
      <c r="CI727">
        <v>0.69837139000000004</v>
      </c>
      <c r="CJ727">
        <v>2.3914729999999999E-2</v>
      </c>
      <c r="CK727">
        <v>-0.35324707</v>
      </c>
      <c r="CL727">
        <v>-4.8291489999999999E-2</v>
      </c>
      <c r="CM727">
        <v>0.58076517999999999</v>
      </c>
      <c r="CN727">
        <v>0.72541518999999999</v>
      </c>
      <c r="CO727">
        <v>-0.20022939000000001</v>
      </c>
      <c r="CP727">
        <v>-0.43475793000000001</v>
      </c>
      <c r="CQ727">
        <v>0.34422587999999998</v>
      </c>
      <c r="CR727">
        <v>-0.48495226000000002</v>
      </c>
      <c r="CS727">
        <v>0.18250256000000001</v>
      </c>
      <c r="CT727">
        <v>-0.16623276000000001</v>
      </c>
      <c r="CU727">
        <v>-9.4743999999999995E-2</v>
      </c>
      <c r="CV727">
        <v>-1.1689752</v>
      </c>
      <c r="CW727">
        <v>-0.52188942000000005</v>
      </c>
      <c r="CX727">
        <v>0.65815442999999996</v>
      </c>
      <c r="CY727">
        <v>9.3649330000000003E-2</v>
      </c>
      <c r="CZ727">
        <v>-0.16819777</v>
      </c>
      <c r="DA727">
        <v>-0.25450494000000001</v>
      </c>
      <c r="DB727">
        <v>0.25513289</v>
      </c>
      <c r="DC727">
        <v>2.5920289999999999E-2</v>
      </c>
      <c r="DD727">
        <v>-2.5292350000000002E-2</v>
      </c>
      <c r="DE727">
        <v>0.26950531</v>
      </c>
      <c r="DF727">
        <v>-0.26887736000000001</v>
      </c>
      <c r="DG727">
        <v>0.1029841</v>
      </c>
      <c r="DH727">
        <v>-0.10235616</v>
      </c>
      <c r="DI727">
        <v>-0.19042195000000001</v>
      </c>
      <c r="DJ727">
        <v>7.7531719999999998E-2</v>
      </c>
      <c r="DK727">
        <v>-0.19522661999999999</v>
      </c>
      <c r="DL727">
        <v>-0.13095082</v>
      </c>
      <c r="DM727">
        <v>-6.0513240000000003E-2</v>
      </c>
      <c r="DN727">
        <v>0.50020885000000004</v>
      </c>
      <c r="DO727">
        <v>0.35778246000000002</v>
      </c>
      <c r="DP727">
        <v>-0.64273818000000005</v>
      </c>
      <c r="DQ727">
        <v>0.94671483000000001</v>
      </c>
      <c r="DR727">
        <v>-0.66113116000000005</v>
      </c>
      <c r="DS727">
        <v>7.7932630000000003E-2</v>
      </c>
      <c r="DT727">
        <v>-0.79014932000000004</v>
      </c>
      <c r="DU727">
        <v>1.3610861400000001</v>
      </c>
      <c r="DV727" s="10">
        <v>-0.64824150000000003</v>
      </c>
      <c r="DW727" s="8" t="s">
        <v>3806</v>
      </c>
      <c r="DX727" t="s">
        <v>3807</v>
      </c>
      <c r="DY727" s="10" t="s">
        <v>906</v>
      </c>
      <c r="DZ727" s="20">
        <v>35323</v>
      </c>
      <c r="EA727" s="21">
        <v>37149</v>
      </c>
      <c r="EB727" t="s">
        <v>3808</v>
      </c>
      <c r="EC727" s="22">
        <v>44875</v>
      </c>
      <c r="ED727" t="b">
        <f t="shared" si="34"/>
        <v>1</v>
      </c>
    </row>
    <row r="728" spans="1:134" x14ac:dyDescent="0.2">
      <c r="A728" s="8" t="s">
        <v>3809</v>
      </c>
      <c r="B728" s="8" t="s">
        <v>119</v>
      </c>
      <c r="C728" s="8" t="s">
        <v>120</v>
      </c>
      <c r="D728" s="2" t="s">
        <v>3810</v>
      </c>
      <c r="E728" s="4">
        <v>0.62056761386310799</v>
      </c>
      <c r="F728" s="28" t="b">
        <v>1</v>
      </c>
      <c r="G728" s="29">
        <f t="shared" si="35"/>
        <v>1.0387441531864329E-2</v>
      </c>
      <c r="H728" s="5" t="b">
        <f t="shared" si="33"/>
        <v>0</v>
      </c>
      <c r="I728" s="8">
        <v>67</v>
      </c>
      <c r="J728">
        <v>2</v>
      </c>
      <c r="K728">
        <v>26</v>
      </c>
      <c r="L728">
        <v>2238</v>
      </c>
      <c r="M728">
        <v>3</v>
      </c>
      <c r="N728">
        <v>5</v>
      </c>
      <c r="O728">
        <v>73.617140264887396</v>
      </c>
      <c r="P728">
        <v>3</v>
      </c>
      <c r="Q728">
        <v>1</v>
      </c>
      <c r="R728">
        <v>1</v>
      </c>
      <c r="S728" s="10">
        <v>74.099999999999994</v>
      </c>
      <c r="T728" s="8">
        <v>1.2925892867279301</v>
      </c>
      <c r="U728">
        <v>1.0203643463482399</v>
      </c>
      <c r="V728">
        <v>-0.126943712525036</v>
      </c>
      <c r="W728">
        <v>0.86230057510866298</v>
      </c>
      <c r="X728">
        <v>-0.60931127360194304</v>
      </c>
      <c r="Y728">
        <v>1.38181348148064</v>
      </c>
      <c r="Z728">
        <v>0.79637222759259696</v>
      </c>
      <c r="AA728">
        <v>8.8725172209350497E-3</v>
      </c>
      <c r="AB728">
        <v>-1.4988236991813999</v>
      </c>
      <c r="AC728">
        <v>-1.38724643350897</v>
      </c>
      <c r="AD728" s="10">
        <v>-0.12892293549664</v>
      </c>
      <c r="AE728" s="8">
        <v>0</v>
      </c>
      <c r="AF728">
        <v>0</v>
      </c>
      <c r="AG728">
        <v>0</v>
      </c>
      <c r="AH728">
        <v>0</v>
      </c>
      <c r="AI728">
        <v>0</v>
      </c>
      <c r="AJ728">
        <v>0</v>
      </c>
      <c r="AK728">
        <v>0</v>
      </c>
      <c r="AL728">
        <v>0</v>
      </c>
      <c r="AM728">
        <v>0</v>
      </c>
      <c r="AN728">
        <v>0</v>
      </c>
      <c r="AO728">
        <v>0</v>
      </c>
      <c r="AP728">
        <v>0</v>
      </c>
      <c r="AQ728">
        <v>0</v>
      </c>
      <c r="AR728">
        <v>0</v>
      </c>
      <c r="AS728">
        <v>1</v>
      </c>
      <c r="AT728">
        <v>0</v>
      </c>
      <c r="AU728">
        <v>0</v>
      </c>
      <c r="AV728">
        <v>0</v>
      </c>
      <c r="AW728">
        <v>0</v>
      </c>
      <c r="AX728">
        <v>0</v>
      </c>
      <c r="AY728">
        <v>1</v>
      </c>
      <c r="AZ728">
        <v>0</v>
      </c>
      <c r="BA728">
        <v>1</v>
      </c>
      <c r="BB728">
        <v>0</v>
      </c>
      <c r="BC728">
        <v>1</v>
      </c>
      <c r="BD728">
        <v>0</v>
      </c>
      <c r="BE728">
        <v>1</v>
      </c>
      <c r="BF728">
        <v>0</v>
      </c>
      <c r="BG728">
        <v>1</v>
      </c>
      <c r="BH728">
        <v>0</v>
      </c>
      <c r="BI728">
        <v>0</v>
      </c>
      <c r="BJ728">
        <v>0</v>
      </c>
      <c r="BK728">
        <v>0</v>
      </c>
      <c r="BL728">
        <v>0</v>
      </c>
      <c r="BM728">
        <v>1</v>
      </c>
      <c r="BN728">
        <v>0</v>
      </c>
      <c r="BO728">
        <v>0</v>
      </c>
      <c r="BP728">
        <v>0</v>
      </c>
      <c r="BQ728">
        <v>0</v>
      </c>
      <c r="BR728">
        <v>0</v>
      </c>
      <c r="BS728">
        <v>1</v>
      </c>
      <c r="BT728" s="10">
        <v>0</v>
      </c>
      <c r="BU728">
        <v>-4.2648743800000002</v>
      </c>
      <c r="BV728">
        <v>0.17994256</v>
      </c>
      <c r="BW728">
        <v>2.5512239999999999E-2</v>
      </c>
      <c r="BX728">
        <v>1.7140852600000001</v>
      </c>
      <c r="BY728">
        <v>1.2451467300000001</v>
      </c>
      <c r="BZ728">
        <v>4.38303536</v>
      </c>
      <c r="CA728">
        <v>1.0542348399999999</v>
      </c>
      <c r="CB728">
        <v>2.36271349</v>
      </c>
      <c r="CC728">
        <v>0</v>
      </c>
      <c r="CD728">
        <v>1.26633956</v>
      </c>
      <c r="CE728">
        <v>1.2966537600000001</v>
      </c>
      <c r="CF728">
        <v>-0.34830556000000001</v>
      </c>
      <c r="CG728">
        <v>0.60595251999999999</v>
      </c>
      <c r="CH728">
        <v>-0.27080598</v>
      </c>
      <c r="CI728">
        <v>0.69837139000000004</v>
      </c>
      <c r="CJ728">
        <v>2.3914729999999999E-2</v>
      </c>
      <c r="CK728">
        <v>-0.35324707</v>
      </c>
      <c r="CL728">
        <v>-4.8291489999999999E-2</v>
      </c>
      <c r="CM728">
        <v>0.58076517999999999</v>
      </c>
      <c r="CN728">
        <v>0.72541518999999999</v>
      </c>
      <c r="CO728">
        <v>-0.20022939000000001</v>
      </c>
      <c r="CP728">
        <v>-0.43475793000000001</v>
      </c>
      <c r="CQ728">
        <v>0.34422587999999998</v>
      </c>
      <c r="CR728">
        <v>-0.48495226000000002</v>
      </c>
      <c r="CS728">
        <v>0.18250256000000001</v>
      </c>
      <c r="CT728">
        <v>-0.16623276000000001</v>
      </c>
      <c r="CU728">
        <v>-9.4743999999999995E-2</v>
      </c>
      <c r="CV728">
        <v>-1.1689752</v>
      </c>
      <c r="CW728">
        <v>-0.52188942000000005</v>
      </c>
      <c r="CX728">
        <v>0.65815442999999996</v>
      </c>
      <c r="CY728">
        <v>9.3649330000000003E-2</v>
      </c>
      <c r="CZ728">
        <v>-0.16819777</v>
      </c>
      <c r="DA728">
        <v>-0.25450494000000001</v>
      </c>
      <c r="DB728">
        <v>0.25513289</v>
      </c>
      <c r="DC728">
        <v>2.5920289999999999E-2</v>
      </c>
      <c r="DD728">
        <v>-2.5292350000000002E-2</v>
      </c>
      <c r="DE728">
        <v>0.26950531</v>
      </c>
      <c r="DF728">
        <v>-0.26887736000000001</v>
      </c>
      <c r="DG728">
        <v>0.1029841</v>
      </c>
      <c r="DH728">
        <v>-0.10235616</v>
      </c>
      <c r="DI728">
        <v>-0.19042195000000001</v>
      </c>
      <c r="DJ728">
        <v>7.7531719999999998E-2</v>
      </c>
      <c r="DK728">
        <v>-0.19522661999999999</v>
      </c>
      <c r="DL728">
        <v>-0.13095082</v>
      </c>
      <c r="DM728">
        <v>-6.0513240000000003E-2</v>
      </c>
      <c r="DN728">
        <v>0.50020885000000004</v>
      </c>
      <c r="DO728">
        <v>0.35778246000000002</v>
      </c>
      <c r="DP728">
        <v>-0.64273818000000005</v>
      </c>
      <c r="DQ728">
        <v>0.94671483000000001</v>
      </c>
      <c r="DR728">
        <v>-0.66113116000000005</v>
      </c>
      <c r="DS728">
        <v>7.7932630000000003E-2</v>
      </c>
      <c r="DT728">
        <v>-0.79014932000000004</v>
      </c>
      <c r="DU728">
        <v>1.3610861400000001</v>
      </c>
      <c r="DV728" s="10">
        <v>-0.64824150000000003</v>
      </c>
      <c r="DW728" s="8" t="s">
        <v>3811</v>
      </c>
      <c r="DX728" t="s">
        <v>3812</v>
      </c>
      <c r="DY728" s="10" t="s">
        <v>442</v>
      </c>
      <c r="DZ728" s="20">
        <v>34766</v>
      </c>
      <c r="EA728" s="21">
        <v>38133</v>
      </c>
      <c r="EB728" t="s">
        <v>3813</v>
      </c>
      <c r="EC728" s="22">
        <v>45294</v>
      </c>
      <c r="ED728" t="b">
        <f t="shared" si="34"/>
        <v>0</v>
      </c>
    </row>
    <row r="729" spans="1:134" x14ac:dyDescent="0.2">
      <c r="A729" s="8" t="s">
        <v>3814</v>
      </c>
      <c r="B729" s="8" t="s">
        <v>127</v>
      </c>
      <c r="C729" s="8" t="s">
        <v>399</v>
      </c>
      <c r="D729" s="2" t="s">
        <v>3815</v>
      </c>
      <c r="E729" s="4">
        <v>0.36792485191711499</v>
      </c>
      <c r="F729" s="28" t="b">
        <v>0</v>
      </c>
      <c r="G729" s="29">
        <f t="shared" si="35"/>
        <v>6.4312731519602646E-4</v>
      </c>
      <c r="H729" s="5" t="b">
        <f t="shared" si="33"/>
        <v>0</v>
      </c>
      <c r="I729" s="8">
        <v>56</v>
      </c>
      <c r="J729">
        <v>0</v>
      </c>
      <c r="K729">
        <v>25</v>
      </c>
      <c r="L729">
        <v>279</v>
      </c>
      <c r="M729">
        <v>6</v>
      </c>
      <c r="N729">
        <v>5</v>
      </c>
      <c r="O729">
        <v>35.537425958557399</v>
      </c>
      <c r="P729">
        <v>3</v>
      </c>
      <c r="Q729">
        <v>3</v>
      </c>
      <c r="R729">
        <v>2</v>
      </c>
      <c r="S729" s="10">
        <v>78.7</v>
      </c>
      <c r="T729" s="8">
        <v>0.25926936274484702</v>
      </c>
      <c r="U729">
        <v>-1.00517281761849</v>
      </c>
      <c r="V729">
        <v>-0.25614850898817798</v>
      </c>
      <c r="W729">
        <v>-1.4214066645480401</v>
      </c>
      <c r="X729">
        <v>0.34522335867264098</v>
      </c>
      <c r="Y729">
        <v>1.38181348148064</v>
      </c>
      <c r="Z729">
        <v>-0.51397722416552905</v>
      </c>
      <c r="AA729">
        <v>8.8725172209350497E-3</v>
      </c>
      <c r="AB729">
        <v>-4.5418899975194001E-2</v>
      </c>
      <c r="AC729">
        <v>-0.68484317603607703</v>
      </c>
      <c r="AD729" s="10">
        <v>0.86362183987496799</v>
      </c>
      <c r="AE729" s="8">
        <v>0</v>
      </c>
      <c r="AF729">
        <v>0</v>
      </c>
      <c r="AG729">
        <v>0</v>
      </c>
      <c r="AH729">
        <v>0</v>
      </c>
      <c r="AI729">
        <v>0</v>
      </c>
      <c r="AJ729">
        <v>0</v>
      </c>
      <c r="AK729">
        <v>0</v>
      </c>
      <c r="AL729">
        <v>0</v>
      </c>
      <c r="AM729">
        <v>0</v>
      </c>
      <c r="AN729">
        <v>0</v>
      </c>
      <c r="AO729">
        <v>0</v>
      </c>
      <c r="AP729">
        <v>0</v>
      </c>
      <c r="AQ729">
        <v>0</v>
      </c>
      <c r="AR729">
        <v>0</v>
      </c>
      <c r="AS729">
        <v>0</v>
      </c>
      <c r="AT729">
        <v>1</v>
      </c>
      <c r="AU729">
        <v>0</v>
      </c>
      <c r="AV729">
        <v>0</v>
      </c>
      <c r="AW729">
        <v>0</v>
      </c>
      <c r="AX729">
        <v>0</v>
      </c>
      <c r="AY729">
        <v>1</v>
      </c>
      <c r="AZ729">
        <v>0</v>
      </c>
      <c r="BA729">
        <v>0</v>
      </c>
      <c r="BB729">
        <v>1</v>
      </c>
      <c r="BC729">
        <v>0</v>
      </c>
      <c r="BD729">
        <v>1</v>
      </c>
      <c r="BE729">
        <v>1</v>
      </c>
      <c r="BF729">
        <v>0</v>
      </c>
      <c r="BG729">
        <v>0</v>
      </c>
      <c r="BH729">
        <v>0</v>
      </c>
      <c r="BI729">
        <v>0</v>
      </c>
      <c r="BJ729">
        <v>0</v>
      </c>
      <c r="BK729">
        <v>0</v>
      </c>
      <c r="BL729">
        <v>1</v>
      </c>
      <c r="BM729">
        <v>1</v>
      </c>
      <c r="BN729">
        <v>0</v>
      </c>
      <c r="BO729">
        <v>0</v>
      </c>
      <c r="BP729">
        <v>0</v>
      </c>
      <c r="BQ729">
        <v>0</v>
      </c>
      <c r="BR729">
        <v>0</v>
      </c>
      <c r="BS729">
        <v>0</v>
      </c>
      <c r="BT729" s="10">
        <v>1</v>
      </c>
      <c r="BU729">
        <v>-4.2648743800000002</v>
      </c>
      <c r="BV729">
        <v>0.17994256</v>
      </c>
      <c r="BW729">
        <v>2.5512239999999999E-2</v>
      </c>
      <c r="BX729">
        <v>1.7140852600000001</v>
      </c>
      <c r="BY729">
        <v>1.2451467300000001</v>
      </c>
      <c r="BZ729">
        <v>4.38303536</v>
      </c>
      <c r="CA729">
        <v>1.0542348399999999</v>
      </c>
      <c r="CB729">
        <v>2.36271349</v>
      </c>
      <c r="CC729">
        <v>0</v>
      </c>
      <c r="CD729">
        <v>1.26633956</v>
      </c>
      <c r="CE729">
        <v>1.2966537600000001</v>
      </c>
      <c r="CF729">
        <v>-0.34830556000000001</v>
      </c>
      <c r="CG729">
        <v>0.60595251999999999</v>
      </c>
      <c r="CH729">
        <v>-0.27080598</v>
      </c>
      <c r="CI729">
        <v>0.69837139000000004</v>
      </c>
      <c r="CJ729">
        <v>2.3914729999999999E-2</v>
      </c>
      <c r="CK729">
        <v>-0.35324707</v>
      </c>
      <c r="CL729">
        <v>-4.8291489999999999E-2</v>
      </c>
      <c r="CM729">
        <v>0.58076517999999999</v>
      </c>
      <c r="CN729">
        <v>0.72541518999999999</v>
      </c>
      <c r="CO729">
        <v>-0.20022939000000001</v>
      </c>
      <c r="CP729">
        <v>-0.43475793000000001</v>
      </c>
      <c r="CQ729">
        <v>0.34422587999999998</v>
      </c>
      <c r="CR729">
        <v>-0.48495226000000002</v>
      </c>
      <c r="CS729">
        <v>0.18250256000000001</v>
      </c>
      <c r="CT729">
        <v>-0.16623276000000001</v>
      </c>
      <c r="CU729">
        <v>-9.4743999999999995E-2</v>
      </c>
      <c r="CV729">
        <v>-1.1689752</v>
      </c>
      <c r="CW729">
        <v>-0.52188942000000005</v>
      </c>
      <c r="CX729">
        <v>0.65815442999999996</v>
      </c>
      <c r="CY729">
        <v>9.3649330000000003E-2</v>
      </c>
      <c r="CZ729">
        <v>-0.16819777</v>
      </c>
      <c r="DA729">
        <v>-0.25450494000000001</v>
      </c>
      <c r="DB729">
        <v>0.25513289</v>
      </c>
      <c r="DC729">
        <v>2.5920289999999999E-2</v>
      </c>
      <c r="DD729">
        <v>-2.5292350000000002E-2</v>
      </c>
      <c r="DE729">
        <v>0.26950531</v>
      </c>
      <c r="DF729">
        <v>-0.26887736000000001</v>
      </c>
      <c r="DG729">
        <v>0.1029841</v>
      </c>
      <c r="DH729">
        <v>-0.10235616</v>
      </c>
      <c r="DI729">
        <v>-0.19042195000000001</v>
      </c>
      <c r="DJ729">
        <v>7.7531719999999998E-2</v>
      </c>
      <c r="DK729">
        <v>-0.19522661999999999</v>
      </c>
      <c r="DL729">
        <v>-0.13095082</v>
      </c>
      <c r="DM729">
        <v>-6.0513240000000003E-2</v>
      </c>
      <c r="DN729">
        <v>0.50020885000000004</v>
      </c>
      <c r="DO729">
        <v>0.35778246000000002</v>
      </c>
      <c r="DP729">
        <v>-0.64273818000000005</v>
      </c>
      <c r="DQ729">
        <v>0.94671483000000001</v>
      </c>
      <c r="DR729">
        <v>-0.66113116000000005</v>
      </c>
      <c r="DS729">
        <v>7.7932630000000003E-2</v>
      </c>
      <c r="DT729">
        <v>-0.79014932000000004</v>
      </c>
      <c r="DU729">
        <v>1.3610861400000001</v>
      </c>
      <c r="DV729" s="10">
        <v>-0.64824150000000003</v>
      </c>
      <c r="DW729" s="8" t="s">
        <v>3816</v>
      </c>
      <c r="DX729" t="s">
        <v>3817</v>
      </c>
      <c r="DY729" s="10" t="s">
        <v>396</v>
      </c>
      <c r="DZ729" s="20">
        <v>36367</v>
      </c>
      <c r="EA729" s="21">
        <v>39636</v>
      </c>
      <c r="EB729" t="s">
        <v>3818</v>
      </c>
      <c r="EC729" s="22">
        <v>44767</v>
      </c>
      <c r="ED729" t="b">
        <f t="shared" si="34"/>
        <v>1</v>
      </c>
    </row>
    <row r="730" spans="1:134" x14ac:dyDescent="0.2">
      <c r="A730" s="8" t="s">
        <v>3819</v>
      </c>
      <c r="B730" s="8" t="s">
        <v>168</v>
      </c>
      <c r="C730" s="8" t="s">
        <v>216</v>
      </c>
      <c r="D730" s="2" t="s">
        <v>3820</v>
      </c>
      <c r="E730" s="4">
        <v>0.71871530266848005</v>
      </c>
      <c r="F730" s="28" t="b">
        <v>1</v>
      </c>
      <c r="G730" s="29">
        <f t="shared" si="35"/>
        <v>0.20944396130177376</v>
      </c>
      <c r="H730" s="5" t="b">
        <f t="shared" si="33"/>
        <v>0</v>
      </c>
      <c r="I730" s="8">
        <v>46</v>
      </c>
      <c r="J730">
        <v>0</v>
      </c>
      <c r="K730">
        <v>28</v>
      </c>
      <c r="L730">
        <v>884</v>
      </c>
      <c r="M730">
        <v>3</v>
      </c>
      <c r="N730">
        <v>5</v>
      </c>
      <c r="O730">
        <v>89.724318000906706</v>
      </c>
      <c r="P730">
        <v>3</v>
      </c>
      <c r="Q730">
        <v>4</v>
      </c>
      <c r="R730">
        <v>5</v>
      </c>
      <c r="S730" s="10">
        <v>74.599999999999994</v>
      </c>
      <c r="T730" s="8">
        <v>-0.68011238633068705</v>
      </c>
      <c r="U730">
        <v>-1.00517281761849</v>
      </c>
      <c r="V730">
        <v>0.13146588040124599</v>
      </c>
      <c r="W730">
        <v>-0.71612699124926804</v>
      </c>
      <c r="X730">
        <v>-0.60931127360194304</v>
      </c>
      <c r="Y730">
        <v>1.38181348148064</v>
      </c>
      <c r="Z730">
        <v>1.35063141520039</v>
      </c>
      <c r="AA730">
        <v>8.8725172209350497E-3</v>
      </c>
      <c r="AB730">
        <v>0.68128349962791002</v>
      </c>
      <c r="AC730">
        <v>1.42236659638262</v>
      </c>
      <c r="AD730" s="10">
        <v>-2.1037633825813501E-2</v>
      </c>
      <c r="AE730" s="8">
        <v>0</v>
      </c>
      <c r="AF730">
        <v>0</v>
      </c>
      <c r="AG730">
        <v>0</v>
      </c>
      <c r="AH730">
        <v>0</v>
      </c>
      <c r="AI730">
        <v>0</v>
      </c>
      <c r="AJ730">
        <v>0</v>
      </c>
      <c r="AK730">
        <v>0</v>
      </c>
      <c r="AL730">
        <v>0</v>
      </c>
      <c r="AM730">
        <v>0</v>
      </c>
      <c r="AN730">
        <v>0</v>
      </c>
      <c r="AO730">
        <v>0</v>
      </c>
      <c r="AP730">
        <v>0</v>
      </c>
      <c r="AQ730">
        <v>0</v>
      </c>
      <c r="AR730">
        <v>0</v>
      </c>
      <c r="AS730">
        <v>0</v>
      </c>
      <c r="AT730">
        <v>0</v>
      </c>
      <c r="AU730">
        <v>0</v>
      </c>
      <c r="AV730">
        <v>1</v>
      </c>
      <c r="AW730">
        <v>0</v>
      </c>
      <c r="AX730">
        <v>0</v>
      </c>
      <c r="AY730">
        <v>1</v>
      </c>
      <c r="AZ730">
        <v>0</v>
      </c>
      <c r="BA730">
        <v>0</v>
      </c>
      <c r="BB730">
        <v>1</v>
      </c>
      <c r="BC730">
        <v>1</v>
      </c>
      <c r="BD730">
        <v>0</v>
      </c>
      <c r="BE730">
        <v>0</v>
      </c>
      <c r="BF730">
        <v>1</v>
      </c>
      <c r="BG730">
        <v>0</v>
      </c>
      <c r="BH730">
        <v>0</v>
      </c>
      <c r="BI730">
        <v>1</v>
      </c>
      <c r="BJ730">
        <v>0</v>
      </c>
      <c r="BK730">
        <v>0</v>
      </c>
      <c r="BL730">
        <v>0</v>
      </c>
      <c r="BM730">
        <v>0</v>
      </c>
      <c r="BN730">
        <v>1</v>
      </c>
      <c r="BO730">
        <v>0</v>
      </c>
      <c r="BP730">
        <v>0</v>
      </c>
      <c r="BQ730">
        <v>0</v>
      </c>
      <c r="BR730">
        <v>0</v>
      </c>
      <c r="BS730">
        <v>0</v>
      </c>
      <c r="BT730" s="10">
        <v>1</v>
      </c>
      <c r="BU730">
        <v>-4.2648743800000002</v>
      </c>
      <c r="BV730">
        <v>0.17994256</v>
      </c>
      <c r="BW730">
        <v>2.5512239999999999E-2</v>
      </c>
      <c r="BX730">
        <v>1.7140852600000001</v>
      </c>
      <c r="BY730">
        <v>1.2451467300000001</v>
      </c>
      <c r="BZ730">
        <v>4.38303536</v>
      </c>
      <c r="CA730">
        <v>1.0542348399999999</v>
      </c>
      <c r="CB730">
        <v>2.36271349</v>
      </c>
      <c r="CC730">
        <v>0</v>
      </c>
      <c r="CD730">
        <v>1.26633956</v>
      </c>
      <c r="CE730">
        <v>1.2966537600000001</v>
      </c>
      <c r="CF730">
        <v>-0.34830556000000001</v>
      </c>
      <c r="CG730">
        <v>0.60595251999999999</v>
      </c>
      <c r="CH730">
        <v>-0.27080598</v>
      </c>
      <c r="CI730">
        <v>0.69837139000000004</v>
      </c>
      <c r="CJ730">
        <v>2.3914729999999999E-2</v>
      </c>
      <c r="CK730">
        <v>-0.35324707</v>
      </c>
      <c r="CL730">
        <v>-4.8291489999999999E-2</v>
      </c>
      <c r="CM730">
        <v>0.58076517999999999</v>
      </c>
      <c r="CN730">
        <v>0.72541518999999999</v>
      </c>
      <c r="CO730">
        <v>-0.20022939000000001</v>
      </c>
      <c r="CP730">
        <v>-0.43475793000000001</v>
      </c>
      <c r="CQ730">
        <v>0.34422587999999998</v>
      </c>
      <c r="CR730">
        <v>-0.48495226000000002</v>
      </c>
      <c r="CS730">
        <v>0.18250256000000001</v>
      </c>
      <c r="CT730">
        <v>-0.16623276000000001</v>
      </c>
      <c r="CU730">
        <v>-9.4743999999999995E-2</v>
      </c>
      <c r="CV730">
        <v>-1.1689752</v>
      </c>
      <c r="CW730">
        <v>-0.52188942000000005</v>
      </c>
      <c r="CX730">
        <v>0.65815442999999996</v>
      </c>
      <c r="CY730">
        <v>9.3649330000000003E-2</v>
      </c>
      <c r="CZ730">
        <v>-0.16819777</v>
      </c>
      <c r="DA730">
        <v>-0.25450494000000001</v>
      </c>
      <c r="DB730">
        <v>0.25513289</v>
      </c>
      <c r="DC730">
        <v>2.5920289999999999E-2</v>
      </c>
      <c r="DD730">
        <v>-2.5292350000000002E-2</v>
      </c>
      <c r="DE730">
        <v>0.26950531</v>
      </c>
      <c r="DF730">
        <v>-0.26887736000000001</v>
      </c>
      <c r="DG730">
        <v>0.1029841</v>
      </c>
      <c r="DH730">
        <v>-0.10235616</v>
      </c>
      <c r="DI730">
        <v>-0.19042195000000001</v>
      </c>
      <c r="DJ730">
        <v>7.7531719999999998E-2</v>
      </c>
      <c r="DK730">
        <v>-0.19522661999999999</v>
      </c>
      <c r="DL730">
        <v>-0.13095082</v>
      </c>
      <c r="DM730">
        <v>-6.0513240000000003E-2</v>
      </c>
      <c r="DN730">
        <v>0.50020885000000004</v>
      </c>
      <c r="DO730">
        <v>0.35778246000000002</v>
      </c>
      <c r="DP730">
        <v>-0.64273818000000005</v>
      </c>
      <c r="DQ730">
        <v>0.94671483000000001</v>
      </c>
      <c r="DR730">
        <v>-0.66113116000000005</v>
      </c>
      <c r="DS730">
        <v>7.7932630000000003E-2</v>
      </c>
      <c r="DT730">
        <v>-0.79014932000000004</v>
      </c>
      <c r="DU730">
        <v>1.3610861400000001</v>
      </c>
      <c r="DV730" s="10">
        <v>-0.64824150000000003</v>
      </c>
      <c r="DW730" s="8" t="s">
        <v>3821</v>
      </c>
      <c r="DX730" t="s">
        <v>3822</v>
      </c>
      <c r="DY730" s="10" t="s">
        <v>318</v>
      </c>
      <c r="DZ730" s="20">
        <v>35593</v>
      </c>
      <c r="EA730" s="21">
        <v>37901</v>
      </c>
      <c r="EB730" t="s">
        <v>3823</v>
      </c>
      <c r="EC730" s="22">
        <v>44249</v>
      </c>
      <c r="ED730" t="b">
        <f t="shared" si="34"/>
        <v>0</v>
      </c>
    </row>
    <row r="731" spans="1:134" x14ac:dyDescent="0.2">
      <c r="A731" s="8" t="s">
        <v>3824</v>
      </c>
      <c r="B731" s="8" t="s">
        <v>127</v>
      </c>
      <c r="C731" s="8" t="s">
        <v>181</v>
      </c>
      <c r="D731" s="2">
        <v>2386050626</v>
      </c>
      <c r="E731" s="4">
        <v>0.62817211589348998</v>
      </c>
      <c r="F731" s="28" t="b">
        <v>1</v>
      </c>
      <c r="G731" s="29">
        <f t="shared" si="35"/>
        <v>3.6841987818622278E-3</v>
      </c>
      <c r="H731" s="5" t="b">
        <f t="shared" si="33"/>
        <v>0</v>
      </c>
      <c r="I731" s="8">
        <v>46</v>
      </c>
      <c r="J731">
        <v>3</v>
      </c>
      <c r="K731">
        <v>30</v>
      </c>
      <c r="L731">
        <v>1825</v>
      </c>
      <c r="M731">
        <v>3</v>
      </c>
      <c r="N731">
        <v>2</v>
      </c>
      <c r="O731">
        <v>99.0860579467451</v>
      </c>
      <c r="P731">
        <v>3</v>
      </c>
      <c r="Q731">
        <v>1</v>
      </c>
      <c r="R731">
        <v>5</v>
      </c>
      <c r="S731" s="10">
        <v>81.2</v>
      </c>
      <c r="T731" s="8">
        <v>-0.68011238633068705</v>
      </c>
      <c r="U731">
        <v>2.03313292833161</v>
      </c>
      <c r="V731">
        <v>0.38987547332752898</v>
      </c>
      <c r="W731">
        <v>0.38084519482370999</v>
      </c>
      <c r="X731">
        <v>-0.60931127360194304</v>
      </c>
      <c r="Y731">
        <v>-0.70788554533318204</v>
      </c>
      <c r="Z731">
        <v>1.6727753973439901</v>
      </c>
      <c r="AA731">
        <v>8.8725172209350497E-3</v>
      </c>
      <c r="AB731">
        <v>-1.4988236991813999</v>
      </c>
      <c r="AC731">
        <v>1.42236659638262</v>
      </c>
      <c r="AD731" s="10">
        <v>1.4030483482291001</v>
      </c>
      <c r="AE731" s="8">
        <v>0</v>
      </c>
      <c r="AF731">
        <v>0</v>
      </c>
      <c r="AG731">
        <v>0</v>
      </c>
      <c r="AH731">
        <v>0</v>
      </c>
      <c r="AI731">
        <v>0</v>
      </c>
      <c r="AJ731">
        <v>0</v>
      </c>
      <c r="AK731">
        <v>0</v>
      </c>
      <c r="AL731">
        <v>0</v>
      </c>
      <c r="AM731">
        <v>0</v>
      </c>
      <c r="AN731">
        <v>0</v>
      </c>
      <c r="AO731">
        <v>0</v>
      </c>
      <c r="AP731">
        <v>0</v>
      </c>
      <c r="AQ731">
        <v>0</v>
      </c>
      <c r="AR731">
        <v>0</v>
      </c>
      <c r="AS731">
        <v>0</v>
      </c>
      <c r="AT731">
        <v>1</v>
      </c>
      <c r="AU731">
        <v>0</v>
      </c>
      <c r="AV731">
        <v>0</v>
      </c>
      <c r="AW731">
        <v>0</v>
      </c>
      <c r="AX731">
        <v>0</v>
      </c>
      <c r="AY731">
        <v>0</v>
      </c>
      <c r="AZ731">
        <v>1</v>
      </c>
      <c r="BA731">
        <v>0</v>
      </c>
      <c r="BB731">
        <v>1</v>
      </c>
      <c r="BC731">
        <v>1</v>
      </c>
      <c r="BD731">
        <v>0</v>
      </c>
      <c r="BE731">
        <v>0</v>
      </c>
      <c r="BF731">
        <v>1</v>
      </c>
      <c r="BG731">
        <v>0</v>
      </c>
      <c r="BH731">
        <v>0</v>
      </c>
      <c r="BI731">
        <v>1</v>
      </c>
      <c r="BJ731">
        <v>0</v>
      </c>
      <c r="BK731">
        <v>0</v>
      </c>
      <c r="BL731">
        <v>0</v>
      </c>
      <c r="BM731">
        <v>0</v>
      </c>
      <c r="BN731">
        <v>1</v>
      </c>
      <c r="BO731">
        <v>0</v>
      </c>
      <c r="BP731">
        <v>0</v>
      </c>
      <c r="BQ731">
        <v>0</v>
      </c>
      <c r="BR731">
        <v>1</v>
      </c>
      <c r="BS731">
        <v>0</v>
      </c>
      <c r="BT731" s="10">
        <v>0</v>
      </c>
      <c r="BU731">
        <v>-4.2648743800000002</v>
      </c>
      <c r="BV731">
        <v>0.17994256</v>
      </c>
      <c r="BW731">
        <v>2.5512239999999999E-2</v>
      </c>
      <c r="BX731">
        <v>1.7140852600000001</v>
      </c>
      <c r="BY731">
        <v>1.2451467300000001</v>
      </c>
      <c r="BZ731">
        <v>4.38303536</v>
      </c>
      <c r="CA731">
        <v>1.0542348399999999</v>
      </c>
      <c r="CB731">
        <v>2.36271349</v>
      </c>
      <c r="CC731">
        <v>0</v>
      </c>
      <c r="CD731">
        <v>1.26633956</v>
      </c>
      <c r="CE731">
        <v>1.2966537600000001</v>
      </c>
      <c r="CF731">
        <v>-0.34830556000000001</v>
      </c>
      <c r="CG731">
        <v>0.60595251999999999</v>
      </c>
      <c r="CH731">
        <v>-0.27080598</v>
      </c>
      <c r="CI731">
        <v>0.69837139000000004</v>
      </c>
      <c r="CJ731">
        <v>2.3914729999999999E-2</v>
      </c>
      <c r="CK731">
        <v>-0.35324707</v>
      </c>
      <c r="CL731">
        <v>-4.8291489999999999E-2</v>
      </c>
      <c r="CM731">
        <v>0.58076517999999999</v>
      </c>
      <c r="CN731">
        <v>0.72541518999999999</v>
      </c>
      <c r="CO731">
        <v>-0.20022939000000001</v>
      </c>
      <c r="CP731">
        <v>-0.43475793000000001</v>
      </c>
      <c r="CQ731">
        <v>0.34422587999999998</v>
      </c>
      <c r="CR731">
        <v>-0.48495226000000002</v>
      </c>
      <c r="CS731">
        <v>0.18250256000000001</v>
      </c>
      <c r="CT731">
        <v>-0.16623276000000001</v>
      </c>
      <c r="CU731">
        <v>-9.4743999999999995E-2</v>
      </c>
      <c r="CV731">
        <v>-1.1689752</v>
      </c>
      <c r="CW731">
        <v>-0.52188942000000005</v>
      </c>
      <c r="CX731">
        <v>0.65815442999999996</v>
      </c>
      <c r="CY731">
        <v>9.3649330000000003E-2</v>
      </c>
      <c r="CZ731">
        <v>-0.16819777</v>
      </c>
      <c r="DA731">
        <v>-0.25450494000000001</v>
      </c>
      <c r="DB731">
        <v>0.25513289</v>
      </c>
      <c r="DC731">
        <v>2.5920289999999999E-2</v>
      </c>
      <c r="DD731">
        <v>-2.5292350000000002E-2</v>
      </c>
      <c r="DE731">
        <v>0.26950531</v>
      </c>
      <c r="DF731">
        <v>-0.26887736000000001</v>
      </c>
      <c r="DG731">
        <v>0.1029841</v>
      </c>
      <c r="DH731">
        <v>-0.10235616</v>
      </c>
      <c r="DI731">
        <v>-0.19042195000000001</v>
      </c>
      <c r="DJ731">
        <v>7.7531719999999998E-2</v>
      </c>
      <c r="DK731">
        <v>-0.19522661999999999</v>
      </c>
      <c r="DL731">
        <v>-0.13095082</v>
      </c>
      <c r="DM731">
        <v>-6.0513240000000003E-2</v>
      </c>
      <c r="DN731">
        <v>0.50020885000000004</v>
      </c>
      <c r="DO731">
        <v>0.35778246000000002</v>
      </c>
      <c r="DP731">
        <v>-0.64273818000000005</v>
      </c>
      <c r="DQ731">
        <v>0.94671483000000001</v>
      </c>
      <c r="DR731">
        <v>-0.66113116000000005</v>
      </c>
      <c r="DS731">
        <v>7.7932630000000003E-2</v>
      </c>
      <c r="DT731">
        <v>-0.79014932000000004</v>
      </c>
      <c r="DU731">
        <v>1.3610861400000001</v>
      </c>
      <c r="DV731" s="10">
        <v>-0.64824150000000003</v>
      </c>
      <c r="DW731" s="8" t="s">
        <v>3825</v>
      </c>
      <c r="DX731" t="s">
        <v>3826</v>
      </c>
      <c r="DY731" s="10" t="s">
        <v>1239</v>
      </c>
      <c r="DZ731" s="20">
        <v>37181</v>
      </c>
      <c r="EA731" s="21">
        <v>38349</v>
      </c>
      <c r="EB731" t="s">
        <v>3827</v>
      </c>
      <c r="EC731" s="22">
        <v>44234</v>
      </c>
      <c r="ED731" t="b">
        <f t="shared" si="34"/>
        <v>0</v>
      </c>
    </row>
    <row r="732" spans="1:134" x14ac:dyDescent="0.2">
      <c r="A732" s="8" t="s">
        <v>3828</v>
      </c>
      <c r="B732" s="8" t="s">
        <v>168</v>
      </c>
      <c r="C732" s="8" t="s">
        <v>216</v>
      </c>
      <c r="D732" s="2" t="s">
        <v>3829</v>
      </c>
      <c r="E732" s="4">
        <v>0.61638483378328601</v>
      </c>
      <c r="F732" s="28" t="b">
        <v>1</v>
      </c>
      <c r="G732" s="29">
        <f t="shared" si="35"/>
        <v>0.3948441586894918</v>
      </c>
      <c r="H732" s="5" t="b">
        <f t="shared" si="33"/>
        <v>0</v>
      </c>
      <c r="I732" s="8">
        <v>56</v>
      </c>
      <c r="J732">
        <v>2</v>
      </c>
      <c r="K732">
        <v>22</v>
      </c>
      <c r="L732">
        <v>1858</v>
      </c>
      <c r="M732">
        <v>4</v>
      </c>
      <c r="N732">
        <v>5</v>
      </c>
      <c r="O732">
        <v>68.192416891643404</v>
      </c>
      <c r="P732">
        <v>2</v>
      </c>
      <c r="Q732">
        <v>5</v>
      </c>
      <c r="R732">
        <v>5</v>
      </c>
      <c r="S732" s="10">
        <v>71.599999999999994</v>
      </c>
      <c r="T732" s="8">
        <v>0.25926936274484702</v>
      </c>
      <c r="U732">
        <v>1.0203643463482399</v>
      </c>
      <c r="V732">
        <v>-0.64376289837760303</v>
      </c>
      <c r="W732">
        <v>0.419314995185462</v>
      </c>
      <c r="X732">
        <v>-0.29113306284374801</v>
      </c>
      <c r="Y732">
        <v>1.38181348148064</v>
      </c>
      <c r="Z732">
        <v>0.60970372370394899</v>
      </c>
      <c r="AA732">
        <v>-0.70092886045385905</v>
      </c>
      <c r="AB732">
        <v>1.4079858992310099</v>
      </c>
      <c r="AC732">
        <v>1.42236659638262</v>
      </c>
      <c r="AD732" s="10">
        <v>-0.66834944385077399</v>
      </c>
      <c r="AE732" s="8">
        <v>1</v>
      </c>
      <c r="AF732">
        <v>0</v>
      </c>
      <c r="AG732">
        <v>0</v>
      </c>
      <c r="AH732">
        <v>0</v>
      </c>
      <c r="AI732">
        <v>0</v>
      </c>
      <c r="AJ732">
        <v>0</v>
      </c>
      <c r="AK732">
        <v>0</v>
      </c>
      <c r="AL732">
        <v>0</v>
      </c>
      <c r="AM732">
        <v>0</v>
      </c>
      <c r="AN732">
        <v>0</v>
      </c>
      <c r="AO732">
        <v>0</v>
      </c>
      <c r="AP732">
        <v>0</v>
      </c>
      <c r="AQ732">
        <v>0</v>
      </c>
      <c r="AR732">
        <v>0</v>
      </c>
      <c r="AS732">
        <v>0</v>
      </c>
      <c r="AT732">
        <v>0</v>
      </c>
      <c r="AU732">
        <v>0</v>
      </c>
      <c r="AV732">
        <v>0</v>
      </c>
      <c r="AW732">
        <v>0</v>
      </c>
      <c r="AX732">
        <v>0</v>
      </c>
      <c r="AY732">
        <v>1</v>
      </c>
      <c r="AZ732">
        <v>0</v>
      </c>
      <c r="BA732">
        <v>0</v>
      </c>
      <c r="BB732">
        <v>1</v>
      </c>
      <c r="BC732">
        <v>1</v>
      </c>
      <c r="BD732">
        <v>0</v>
      </c>
      <c r="BE732">
        <v>0</v>
      </c>
      <c r="BF732">
        <v>1</v>
      </c>
      <c r="BG732">
        <v>0</v>
      </c>
      <c r="BH732">
        <v>0</v>
      </c>
      <c r="BI732">
        <v>1</v>
      </c>
      <c r="BJ732">
        <v>0</v>
      </c>
      <c r="BK732">
        <v>0</v>
      </c>
      <c r="BL732">
        <v>0</v>
      </c>
      <c r="BM732">
        <v>0</v>
      </c>
      <c r="BN732">
        <v>1</v>
      </c>
      <c r="BO732">
        <v>0</v>
      </c>
      <c r="BP732">
        <v>0</v>
      </c>
      <c r="BQ732">
        <v>0</v>
      </c>
      <c r="BR732">
        <v>1</v>
      </c>
      <c r="BS732">
        <v>0</v>
      </c>
      <c r="BT732" s="10">
        <v>0</v>
      </c>
      <c r="BU732">
        <v>-4.2648743800000002</v>
      </c>
      <c r="BV732">
        <v>0.17994256</v>
      </c>
      <c r="BW732">
        <v>2.5512239999999999E-2</v>
      </c>
      <c r="BX732">
        <v>1.7140852600000001</v>
      </c>
      <c r="BY732">
        <v>1.2451467300000001</v>
      </c>
      <c r="BZ732">
        <v>4.38303536</v>
      </c>
      <c r="CA732">
        <v>1.0542348399999999</v>
      </c>
      <c r="CB732">
        <v>2.36271349</v>
      </c>
      <c r="CC732">
        <v>0</v>
      </c>
      <c r="CD732">
        <v>1.26633956</v>
      </c>
      <c r="CE732">
        <v>1.2966537600000001</v>
      </c>
      <c r="CF732">
        <v>-0.34830556000000001</v>
      </c>
      <c r="CG732">
        <v>0.60595251999999999</v>
      </c>
      <c r="CH732">
        <v>-0.27080598</v>
      </c>
      <c r="CI732">
        <v>0.69837139000000004</v>
      </c>
      <c r="CJ732">
        <v>2.3914729999999999E-2</v>
      </c>
      <c r="CK732">
        <v>-0.35324707</v>
      </c>
      <c r="CL732">
        <v>-4.8291489999999999E-2</v>
      </c>
      <c r="CM732">
        <v>0.58076517999999999</v>
      </c>
      <c r="CN732">
        <v>0.72541518999999999</v>
      </c>
      <c r="CO732">
        <v>-0.20022939000000001</v>
      </c>
      <c r="CP732">
        <v>-0.43475793000000001</v>
      </c>
      <c r="CQ732">
        <v>0.34422587999999998</v>
      </c>
      <c r="CR732">
        <v>-0.48495226000000002</v>
      </c>
      <c r="CS732">
        <v>0.18250256000000001</v>
      </c>
      <c r="CT732">
        <v>-0.16623276000000001</v>
      </c>
      <c r="CU732">
        <v>-9.4743999999999995E-2</v>
      </c>
      <c r="CV732">
        <v>-1.1689752</v>
      </c>
      <c r="CW732">
        <v>-0.52188942000000005</v>
      </c>
      <c r="CX732">
        <v>0.65815442999999996</v>
      </c>
      <c r="CY732">
        <v>9.3649330000000003E-2</v>
      </c>
      <c r="CZ732">
        <v>-0.16819777</v>
      </c>
      <c r="DA732">
        <v>-0.25450494000000001</v>
      </c>
      <c r="DB732">
        <v>0.25513289</v>
      </c>
      <c r="DC732">
        <v>2.5920289999999999E-2</v>
      </c>
      <c r="DD732">
        <v>-2.5292350000000002E-2</v>
      </c>
      <c r="DE732">
        <v>0.26950531</v>
      </c>
      <c r="DF732">
        <v>-0.26887736000000001</v>
      </c>
      <c r="DG732">
        <v>0.1029841</v>
      </c>
      <c r="DH732">
        <v>-0.10235616</v>
      </c>
      <c r="DI732">
        <v>-0.19042195000000001</v>
      </c>
      <c r="DJ732">
        <v>7.7531719999999998E-2</v>
      </c>
      <c r="DK732">
        <v>-0.19522661999999999</v>
      </c>
      <c r="DL732">
        <v>-0.13095082</v>
      </c>
      <c r="DM732">
        <v>-6.0513240000000003E-2</v>
      </c>
      <c r="DN732">
        <v>0.50020885000000004</v>
      </c>
      <c r="DO732">
        <v>0.35778246000000002</v>
      </c>
      <c r="DP732">
        <v>-0.64273818000000005</v>
      </c>
      <c r="DQ732">
        <v>0.94671483000000001</v>
      </c>
      <c r="DR732">
        <v>-0.66113116000000005</v>
      </c>
      <c r="DS732">
        <v>7.7932630000000003E-2</v>
      </c>
      <c r="DT732">
        <v>-0.79014932000000004</v>
      </c>
      <c r="DU732">
        <v>1.3610861400000001</v>
      </c>
      <c r="DV732" s="10">
        <v>-0.64824150000000003</v>
      </c>
      <c r="DW732" s="8" t="s">
        <v>3830</v>
      </c>
      <c r="DX732" t="s">
        <v>3831</v>
      </c>
      <c r="DY732" s="10" t="s">
        <v>442</v>
      </c>
      <c r="DZ732" s="20">
        <v>35637</v>
      </c>
      <c r="EA732" s="21">
        <v>39868</v>
      </c>
      <c r="EB732" t="s">
        <v>3832</v>
      </c>
      <c r="EC732" s="22">
        <v>44635</v>
      </c>
      <c r="ED732" t="b">
        <f t="shared" si="34"/>
        <v>0</v>
      </c>
    </row>
    <row r="733" spans="1:134" x14ac:dyDescent="0.2">
      <c r="A733" s="8" t="s">
        <v>3833</v>
      </c>
      <c r="B733" s="8" t="s">
        <v>119</v>
      </c>
      <c r="C733" s="8" t="s">
        <v>188</v>
      </c>
      <c r="D733" s="2" t="s">
        <v>3834</v>
      </c>
      <c r="E733" s="4">
        <v>0.69696797868263705</v>
      </c>
      <c r="F733" s="28" t="b">
        <v>1</v>
      </c>
      <c r="G733" s="29">
        <f t="shared" si="35"/>
        <v>2.4601347649896681E-5</v>
      </c>
      <c r="H733" s="5" t="b">
        <f t="shared" si="33"/>
        <v>0</v>
      </c>
      <c r="I733" s="8">
        <v>51</v>
      </c>
      <c r="J733">
        <v>1</v>
      </c>
      <c r="K733">
        <v>30</v>
      </c>
      <c r="L733">
        <v>1229</v>
      </c>
      <c r="M733">
        <v>0</v>
      </c>
      <c r="N733">
        <v>1</v>
      </c>
      <c r="O733">
        <v>53.483989341318498</v>
      </c>
      <c r="P733">
        <v>3</v>
      </c>
      <c r="Q733">
        <v>5</v>
      </c>
      <c r="R733">
        <v>3</v>
      </c>
      <c r="S733" s="10">
        <v>74.599999999999994</v>
      </c>
      <c r="T733" s="8">
        <v>-0.21042151179292001</v>
      </c>
      <c r="U733">
        <v>7.5957643648752104E-3</v>
      </c>
      <c r="V733">
        <v>0.38987547332752898</v>
      </c>
      <c r="W733">
        <v>-0.31394271474004598</v>
      </c>
      <c r="X733">
        <v>-1.5638459058765199</v>
      </c>
      <c r="Y733">
        <v>-1.4044518876044501</v>
      </c>
      <c r="Z733">
        <v>0.103576502744505</v>
      </c>
      <c r="AA733">
        <v>8.8725172209350497E-3</v>
      </c>
      <c r="AB733">
        <v>1.4079858992310099</v>
      </c>
      <c r="AC733">
        <v>1.7560081436822399E-2</v>
      </c>
      <c r="AD733" s="10">
        <v>-2.1037633825813501E-2</v>
      </c>
      <c r="AE733" s="8">
        <v>0</v>
      </c>
      <c r="AF733">
        <v>0</v>
      </c>
      <c r="AG733">
        <v>0</v>
      </c>
      <c r="AH733">
        <v>0</v>
      </c>
      <c r="AI733">
        <v>0</v>
      </c>
      <c r="AJ733">
        <v>0</v>
      </c>
      <c r="AK733">
        <v>1</v>
      </c>
      <c r="AL733">
        <v>0</v>
      </c>
      <c r="AM733">
        <v>0</v>
      </c>
      <c r="AN733">
        <v>0</v>
      </c>
      <c r="AO733">
        <v>0</v>
      </c>
      <c r="AP733">
        <v>0</v>
      </c>
      <c r="AQ733">
        <v>0</v>
      </c>
      <c r="AR733">
        <v>0</v>
      </c>
      <c r="AS733">
        <v>0</v>
      </c>
      <c r="AT733">
        <v>0</v>
      </c>
      <c r="AU733">
        <v>0</v>
      </c>
      <c r="AV733">
        <v>0</v>
      </c>
      <c r="AW733">
        <v>0</v>
      </c>
      <c r="AX733">
        <v>0</v>
      </c>
      <c r="AY733">
        <v>1</v>
      </c>
      <c r="AZ733">
        <v>0</v>
      </c>
      <c r="BA733">
        <v>0</v>
      </c>
      <c r="BB733">
        <v>1</v>
      </c>
      <c r="BC733">
        <v>1</v>
      </c>
      <c r="BD733">
        <v>0</v>
      </c>
      <c r="BE733">
        <v>0</v>
      </c>
      <c r="BF733">
        <v>1</v>
      </c>
      <c r="BG733">
        <v>0</v>
      </c>
      <c r="BH733">
        <v>0</v>
      </c>
      <c r="BI733">
        <v>1</v>
      </c>
      <c r="BJ733">
        <v>0</v>
      </c>
      <c r="BK733">
        <v>0</v>
      </c>
      <c r="BL733">
        <v>0</v>
      </c>
      <c r="BM733">
        <v>0</v>
      </c>
      <c r="BN733">
        <v>0</v>
      </c>
      <c r="BO733">
        <v>0</v>
      </c>
      <c r="BP733">
        <v>1</v>
      </c>
      <c r="BQ733">
        <v>1</v>
      </c>
      <c r="BR733">
        <v>0</v>
      </c>
      <c r="BS733">
        <v>0</v>
      </c>
      <c r="BT733" s="10">
        <v>0</v>
      </c>
      <c r="BU733">
        <v>-4.2648743800000002</v>
      </c>
      <c r="BV733">
        <v>0.17994256</v>
      </c>
      <c r="BW733">
        <v>2.5512239999999999E-2</v>
      </c>
      <c r="BX733">
        <v>1.7140852600000001</v>
      </c>
      <c r="BY733">
        <v>1.2451467300000001</v>
      </c>
      <c r="BZ733">
        <v>4.38303536</v>
      </c>
      <c r="CA733">
        <v>1.0542348399999999</v>
      </c>
      <c r="CB733">
        <v>2.36271349</v>
      </c>
      <c r="CC733">
        <v>0</v>
      </c>
      <c r="CD733">
        <v>1.26633956</v>
      </c>
      <c r="CE733">
        <v>1.2966537600000001</v>
      </c>
      <c r="CF733">
        <v>-0.34830556000000001</v>
      </c>
      <c r="CG733">
        <v>0.60595251999999999</v>
      </c>
      <c r="CH733">
        <v>-0.27080598</v>
      </c>
      <c r="CI733">
        <v>0.69837139000000004</v>
      </c>
      <c r="CJ733">
        <v>2.3914729999999999E-2</v>
      </c>
      <c r="CK733">
        <v>-0.35324707</v>
      </c>
      <c r="CL733">
        <v>-4.8291489999999999E-2</v>
      </c>
      <c r="CM733">
        <v>0.58076517999999999</v>
      </c>
      <c r="CN733">
        <v>0.72541518999999999</v>
      </c>
      <c r="CO733">
        <v>-0.20022939000000001</v>
      </c>
      <c r="CP733">
        <v>-0.43475793000000001</v>
      </c>
      <c r="CQ733">
        <v>0.34422587999999998</v>
      </c>
      <c r="CR733">
        <v>-0.48495226000000002</v>
      </c>
      <c r="CS733">
        <v>0.18250256000000001</v>
      </c>
      <c r="CT733">
        <v>-0.16623276000000001</v>
      </c>
      <c r="CU733">
        <v>-9.4743999999999995E-2</v>
      </c>
      <c r="CV733">
        <v>-1.1689752</v>
      </c>
      <c r="CW733">
        <v>-0.52188942000000005</v>
      </c>
      <c r="CX733">
        <v>0.65815442999999996</v>
      </c>
      <c r="CY733">
        <v>9.3649330000000003E-2</v>
      </c>
      <c r="CZ733">
        <v>-0.16819777</v>
      </c>
      <c r="DA733">
        <v>-0.25450494000000001</v>
      </c>
      <c r="DB733">
        <v>0.25513289</v>
      </c>
      <c r="DC733">
        <v>2.5920289999999999E-2</v>
      </c>
      <c r="DD733">
        <v>-2.5292350000000002E-2</v>
      </c>
      <c r="DE733">
        <v>0.26950531</v>
      </c>
      <c r="DF733">
        <v>-0.26887736000000001</v>
      </c>
      <c r="DG733">
        <v>0.1029841</v>
      </c>
      <c r="DH733">
        <v>-0.10235616</v>
      </c>
      <c r="DI733">
        <v>-0.19042195000000001</v>
      </c>
      <c r="DJ733">
        <v>7.7531719999999998E-2</v>
      </c>
      <c r="DK733">
        <v>-0.19522661999999999</v>
      </c>
      <c r="DL733">
        <v>-0.13095082</v>
      </c>
      <c r="DM733">
        <v>-6.0513240000000003E-2</v>
      </c>
      <c r="DN733">
        <v>0.50020885000000004</v>
      </c>
      <c r="DO733">
        <v>0.35778246000000002</v>
      </c>
      <c r="DP733">
        <v>-0.64273818000000005</v>
      </c>
      <c r="DQ733">
        <v>0.94671483000000001</v>
      </c>
      <c r="DR733">
        <v>-0.66113116000000005</v>
      </c>
      <c r="DS733">
        <v>7.7932630000000003E-2</v>
      </c>
      <c r="DT733">
        <v>-0.79014932000000004</v>
      </c>
      <c r="DU733">
        <v>1.3610861400000001</v>
      </c>
      <c r="DV733" s="10">
        <v>-0.64824150000000003</v>
      </c>
      <c r="DW733" s="8" t="s">
        <v>3835</v>
      </c>
      <c r="DX733" t="s">
        <v>3836</v>
      </c>
      <c r="DY733" s="10" t="s">
        <v>279</v>
      </c>
      <c r="DZ733" s="20">
        <v>38169</v>
      </c>
      <c r="EA733" s="21">
        <v>38979</v>
      </c>
      <c r="EB733" t="s">
        <v>3837</v>
      </c>
      <c r="EC733" s="22">
        <v>44314</v>
      </c>
      <c r="ED733" t="b">
        <f t="shared" si="34"/>
        <v>0</v>
      </c>
    </row>
    <row r="734" spans="1:134" x14ac:dyDescent="0.2">
      <c r="A734" s="8" t="s">
        <v>3838</v>
      </c>
      <c r="B734" s="8" t="s">
        <v>168</v>
      </c>
      <c r="C734" s="8" t="s">
        <v>216</v>
      </c>
      <c r="D734" s="2" t="s">
        <v>3839</v>
      </c>
      <c r="E734" s="4">
        <v>0.38046064782050099</v>
      </c>
      <c r="F734" s="28" t="b">
        <v>0</v>
      </c>
      <c r="G734" s="29">
        <f t="shared" si="35"/>
        <v>0.98467434108547536</v>
      </c>
      <c r="H734" s="5" t="b">
        <f t="shared" si="33"/>
        <v>1</v>
      </c>
      <c r="I734" s="8">
        <v>69</v>
      </c>
      <c r="J734">
        <v>0</v>
      </c>
      <c r="K734">
        <v>22</v>
      </c>
      <c r="L734">
        <v>1063</v>
      </c>
      <c r="M734">
        <v>10</v>
      </c>
      <c r="N734">
        <v>5</v>
      </c>
      <c r="O734">
        <v>48.563657243583798</v>
      </c>
      <c r="P734">
        <v>1</v>
      </c>
      <c r="Q734">
        <v>2</v>
      </c>
      <c r="R734">
        <v>4</v>
      </c>
      <c r="S734" s="10">
        <v>69.5</v>
      </c>
      <c r="T734" s="8">
        <v>1.48046563654304</v>
      </c>
      <c r="U734">
        <v>-1.00517281761849</v>
      </c>
      <c r="V734">
        <v>-0.64376289837760303</v>
      </c>
      <c r="W734">
        <v>-0.50745746807491798</v>
      </c>
      <c r="X734">
        <v>1.61793620170542</v>
      </c>
      <c r="Y734">
        <v>1.38181348148064</v>
      </c>
      <c r="Z734">
        <v>-6.5735546575749607E-2</v>
      </c>
      <c r="AA734">
        <v>-1.4107302381286499</v>
      </c>
      <c r="AB734">
        <v>-0.772121299578298</v>
      </c>
      <c r="AC734">
        <v>0.71996333890972197</v>
      </c>
      <c r="AD734" s="10">
        <v>-1.12146771086824</v>
      </c>
      <c r="AE734" s="8">
        <v>0</v>
      </c>
      <c r="AF734">
        <v>0</v>
      </c>
      <c r="AG734">
        <v>0</v>
      </c>
      <c r="AH734">
        <v>0</v>
      </c>
      <c r="AI734">
        <v>0</v>
      </c>
      <c r="AJ734">
        <v>1</v>
      </c>
      <c r="AK734">
        <v>0</v>
      </c>
      <c r="AL734">
        <v>0</v>
      </c>
      <c r="AM734">
        <v>0</v>
      </c>
      <c r="AN734">
        <v>0</v>
      </c>
      <c r="AO734">
        <v>0</v>
      </c>
      <c r="AP734">
        <v>0</v>
      </c>
      <c r="AQ734">
        <v>0</v>
      </c>
      <c r="AR734">
        <v>0</v>
      </c>
      <c r="AS734">
        <v>0</v>
      </c>
      <c r="AT734">
        <v>0</v>
      </c>
      <c r="AU734">
        <v>0</v>
      </c>
      <c r="AV734">
        <v>0</v>
      </c>
      <c r="AW734">
        <v>0</v>
      </c>
      <c r="AX734">
        <v>0</v>
      </c>
      <c r="AY734">
        <v>0</v>
      </c>
      <c r="AZ734">
        <v>1</v>
      </c>
      <c r="BA734">
        <v>0</v>
      </c>
      <c r="BB734">
        <v>1</v>
      </c>
      <c r="BC734">
        <v>1</v>
      </c>
      <c r="BD734">
        <v>0</v>
      </c>
      <c r="BE734">
        <v>0</v>
      </c>
      <c r="BF734">
        <v>1</v>
      </c>
      <c r="BG734">
        <v>1</v>
      </c>
      <c r="BH734">
        <v>0</v>
      </c>
      <c r="BI734">
        <v>0</v>
      </c>
      <c r="BJ734">
        <v>0</v>
      </c>
      <c r="BK734">
        <v>0</v>
      </c>
      <c r="BL734">
        <v>0</v>
      </c>
      <c r="BM734">
        <v>0</v>
      </c>
      <c r="BN734">
        <v>0</v>
      </c>
      <c r="BO734">
        <v>1</v>
      </c>
      <c r="BP734">
        <v>0</v>
      </c>
      <c r="BQ734">
        <v>1</v>
      </c>
      <c r="BR734">
        <v>0</v>
      </c>
      <c r="BS734">
        <v>0</v>
      </c>
      <c r="BT734" s="10">
        <v>0</v>
      </c>
      <c r="BU734">
        <v>-4.2648743800000002</v>
      </c>
      <c r="BV734">
        <v>0.17994256</v>
      </c>
      <c r="BW734">
        <v>2.5512239999999999E-2</v>
      </c>
      <c r="BX734">
        <v>1.7140852600000001</v>
      </c>
      <c r="BY734">
        <v>1.2451467300000001</v>
      </c>
      <c r="BZ734">
        <v>4.38303536</v>
      </c>
      <c r="CA734">
        <v>1.0542348399999999</v>
      </c>
      <c r="CB734">
        <v>2.36271349</v>
      </c>
      <c r="CC734">
        <v>0</v>
      </c>
      <c r="CD734">
        <v>1.26633956</v>
      </c>
      <c r="CE734">
        <v>1.2966537600000001</v>
      </c>
      <c r="CF734">
        <v>-0.34830556000000001</v>
      </c>
      <c r="CG734">
        <v>0.60595251999999999</v>
      </c>
      <c r="CH734">
        <v>-0.27080598</v>
      </c>
      <c r="CI734">
        <v>0.69837139000000004</v>
      </c>
      <c r="CJ734">
        <v>2.3914729999999999E-2</v>
      </c>
      <c r="CK734">
        <v>-0.35324707</v>
      </c>
      <c r="CL734">
        <v>-4.8291489999999999E-2</v>
      </c>
      <c r="CM734">
        <v>0.58076517999999999</v>
      </c>
      <c r="CN734">
        <v>0.72541518999999999</v>
      </c>
      <c r="CO734">
        <v>-0.20022939000000001</v>
      </c>
      <c r="CP734">
        <v>-0.43475793000000001</v>
      </c>
      <c r="CQ734">
        <v>0.34422587999999998</v>
      </c>
      <c r="CR734">
        <v>-0.48495226000000002</v>
      </c>
      <c r="CS734">
        <v>0.18250256000000001</v>
      </c>
      <c r="CT734">
        <v>-0.16623276000000001</v>
      </c>
      <c r="CU734">
        <v>-9.4743999999999995E-2</v>
      </c>
      <c r="CV734">
        <v>-1.1689752</v>
      </c>
      <c r="CW734">
        <v>-0.52188942000000005</v>
      </c>
      <c r="CX734">
        <v>0.65815442999999996</v>
      </c>
      <c r="CY734">
        <v>9.3649330000000003E-2</v>
      </c>
      <c r="CZ734">
        <v>-0.16819777</v>
      </c>
      <c r="DA734">
        <v>-0.25450494000000001</v>
      </c>
      <c r="DB734">
        <v>0.25513289</v>
      </c>
      <c r="DC734">
        <v>2.5920289999999999E-2</v>
      </c>
      <c r="DD734">
        <v>-2.5292350000000002E-2</v>
      </c>
      <c r="DE734">
        <v>0.26950531</v>
      </c>
      <c r="DF734">
        <v>-0.26887736000000001</v>
      </c>
      <c r="DG734">
        <v>0.1029841</v>
      </c>
      <c r="DH734">
        <v>-0.10235616</v>
      </c>
      <c r="DI734">
        <v>-0.19042195000000001</v>
      </c>
      <c r="DJ734">
        <v>7.7531719999999998E-2</v>
      </c>
      <c r="DK734">
        <v>-0.19522661999999999</v>
      </c>
      <c r="DL734">
        <v>-0.13095082</v>
      </c>
      <c r="DM734">
        <v>-6.0513240000000003E-2</v>
      </c>
      <c r="DN734">
        <v>0.50020885000000004</v>
      </c>
      <c r="DO734">
        <v>0.35778246000000002</v>
      </c>
      <c r="DP734">
        <v>-0.64273818000000005</v>
      </c>
      <c r="DQ734">
        <v>0.94671483000000001</v>
      </c>
      <c r="DR734">
        <v>-0.66113116000000005</v>
      </c>
      <c r="DS734">
        <v>7.7932630000000003E-2</v>
      </c>
      <c r="DT734">
        <v>-0.79014932000000004</v>
      </c>
      <c r="DU734">
        <v>1.3610861400000001</v>
      </c>
      <c r="DV734" s="10">
        <v>-0.64824150000000003</v>
      </c>
      <c r="DW734" s="8" t="s">
        <v>3840</v>
      </c>
      <c r="DX734" t="s">
        <v>3841</v>
      </c>
      <c r="DY734" s="10" t="s">
        <v>220</v>
      </c>
      <c r="DZ734" s="20">
        <v>35826</v>
      </c>
      <c r="EA734" s="21">
        <v>36085</v>
      </c>
      <c r="EB734" t="s">
        <v>3842</v>
      </c>
      <c r="EC734" s="22">
        <v>44016</v>
      </c>
      <c r="ED734" t="b">
        <f t="shared" si="34"/>
        <v>0</v>
      </c>
    </row>
    <row r="735" spans="1:134" x14ac:dyDescent="0.2">
      <c r="A735" s="8" t="s">
        <v>3843</v>
      </c>
      <c r="B735" s="8" t="s">
        <v>168</v>
      </c>
      <c r="C735" s="8" t="s">
        <v>154</v>
      </c>
      <c r="D735" s="2" t="s">
        <v>3844</v>
      </c>
      <c r="E735" s="4">
        <v>0.359511630384101</v>
      </c>
      <c r="F735" s="28" t="b">
        <v>0</v>
      </c>
      <c r="G735" s="29">
        <f t="shared" si="35"/>
        <v>2.8017166071588999E-5</v>
      </c>
      <c r="H735" s="5" t="b">
        <f t="shared" si="33"/>
        <v>0</v>
      </c>
      <c r="I735" s="8">
        <v>48</v>
      </c>
      <c r="J735">
        <v>1</v>
      </c>
      <c r="K735">
        <v>16</v>
      </c>
      <c r="L735">
        <v>1033</v>
      </c>
      <c r="M735">
        <v>6</v>
      </c>
      <c r="N735">
        <v>1</v>
      </c>
      <c r="O735">
        <v>1.4224818587174</v>
      </c>
      <c r="P735">
        <v>4</v>
      </c>
      <c r="Q735">
        <v>3</v>
      </c>
      <c r="R735">
        <v>4</v>
      </c>
      <c r="S735" s="10">
        <v>73.3</v>
      </c>
      <c r="T735" s="8">
        <v>-0.49223603651558001</v>
      </c>
      <c r="U735">
        <v>7.5957643648752104E-3</v>
      </c>
      <c r="V735">
        <v>-1.4189916771564499</v>
      </c>
      <c r="W735">
        <v>-0.54243001385832901</v>
      </c>
      <c r="X735">
        <v>0.34522335867264098</v>
      </c>
      <c r="Y735">
        <v>-1.4044518876044501</v>
      </c>
      <c r="Z735">
        <v>-1.6878961758251401</v>
      </c>
      <c r="AA735">
        <v>0.71867389489572897</v>
      </c>
      <c r="AB735">
        <v>-4.5418899975194001E-2</v>
      </c>
      <c r="AC735">
        <v>0.71996333890972197</v>
      </c>
      <c r="AD735" s="10">
        <v>-0.30153941816996199</v>
      </c>
      <c r="AE735" s="8">
        <v>0</v>
      </c>
      <c r="AF735">
        <v>0</v>
      </c>
      <c r="AG735">
        <v>0</v>
      </c>
      <c r="AH735">
        <v>0</v>
      </c>
      <c r="AI735">
        <v>0</v>
      </c>
      <c r="AJ735">
        <v>0</v>
      </c>
      <c r="AK735">
        <v>0</v>
      </c>
      <c r="AL735">
        <v>0</v>
      </c>
      <c r="AM735">
        <v>0</v>
      </c>
      <c r="AN735">
        <v>0</v>
      </c>
      <c r="AO735">
        <v>0</v>
      </c>
      <c r="AP735">
        <v>0</v>
      </c>
      <c r="AQ735">
        <v>0</v>
      </c>
      <c r="AR735">
        <v>0</v>
      </c>
      <c r="AS735">
        <v>0</v>
      </c>
      <c r="AT735">
        <v>0</v>
      </c>
      <c r="AU735">
        <v>0</v>
      </c>
      <c r="AV735">
        <v>0</v>
      </c>
      <c r="AW735">
        <v>1</v>
      </c>
      <c r="AX735">
        <v>0</v>
      </c>
      <c r="AY735">
        <v>1</v>
      </c>
      <c r="AZ735">
        <v>0</v>
      </c>
      <c r="BA735">
        <v>0</v>
      </c>
      <c r="BB735">
        <v>1</v>
      </c>
      <c r="BC735">
        <v>0</v>
      </c>
      <c r="BD735">
        <v>1</v>
      </c>
      <c r="BE735">
        <v>1</v>
      </c>
      <c r="BF735">
        <v>0</v>
      </c>
      <c r="BG735">
        <v>0</v>
      </c>
      <c r="BH735">
        <v>0</v>
      </c>
      <c r="BI735">
        <v>0</v>
      </c>
      <c r="BJ735">
        <v>1</v>
      </c>
      <c r="BK735">
        <v>0</v>
      </c>
      <c r="BL735">
        <v>0</v>
      </c>
      <c r="BM735">
        <v>1</v>
      </c>
      <c r="BN735">
        <v>0</v>
      </c>
      <c r="BO735">
        <v>0</v>
      </c>
      <c r="BP735">
        <v>0</v>
      </c>
      <c r="BQ735">
        <v>1</v>
      </c>
      <c r="BR735">
        <v>0</v>
      </c>
      <c r="BS735">
        <v>0</v>
      </c>
      <c r="BT735" s="10">
        <v>0</v>
      </c>
      <c r="BU735">
        <v>-4.2648743800000002</v>
      </c>
      <c r="BV735">
        <v>0.17994256</v>
      </c>
      <c r="BW735">
        <v>2.5512239999999999E-2</v>
      </c>
      <c r="BX735">
        <v>1.7140852600000001</v>
      </c>
      <c r="BY735">
        <v>1.2451467300000001</v>
      </c>
      <c r="BZ735">
        <v>4.38303536</v>
      </c>
      <c r="CA735">
        <v>1.0542348399999999</v>
      </c>
      <c r="CB735">
        <v>2.36271349</v>
      </c>
      <c r="CC735">
        <v>0</v>
      </c>
      <c r="CD735">
        <v>1.26633956</v>
      </c>
      <c r="CE735">
        <v>1.2966537600000001</v>
      </c>
      <c r="CF735">
        <v>-0.34830556000000001</v>
      </c>
      <c r="CG735">
        <v>0.60595251999999999</v>
      </c>
      <c r="CH735">
        <v>-0.27080598</v>
      </c>
      <c r="CI735">
        <v>0.69837139000000004</v>
      </c>
      <c r="CJ735">
        <v>2.3914729999999999E-2</v>
      </c>
      <c r="CK735">
        <v>-0.35324707</v>
      </c>
      <c r="CL735">
        <v>-4.8291489999999999E-2</v>
      </c>
      <c r="CM735">
        <v>0.58076517999999999</v>
      </c>
      <c r="CN735">
        <v>0.72541518999999999</v>
      </c>
      <c r="CO735">
        <v>-0.20022939000000001</v>
      </c>
      <c r="CP735">
        <v>-0.43475793000000001</v>
      </c>
      <c r="CQ735">
        <v>0.34422587999999998</v>
      </c>
      <c r="CR735">
        <v>-0.48495226000000002</v>
      </c>
      <c r="CS735">
        <v>0.18250256000000001</v>
      </c>
      <c r="CT735">
        <v>-0.16623276000000001</v>
      </c>
      <c r="CU735">
        <v>-9.4743999999999995E-2</v>
      </c>
      <c r="CV735">
        <v>-1.1689752</v>
      </c>
      <c r="CW735">
        <v>-0.52188942000000005</v>
      </c>
      <c r="CX735">
        <v>0.65815442999999996</v>
      </c>
      <c r="CY735">
        <v>9.3649330000000003E-2</v>
      </c>
      <c r="CZ735">
        <v>-0.16819777</v>
      </c>
      <c r="DA735">
        <v>-0.25450494000000001</v>
      </c>
      <c r="DB735">
        <v>0.25513289</v>
      </c>
      <c r="DC735">
        <v>2.5920289999999999E-2</v>
      </c>
      <c r="DD735">
        <v>-2.5292350000000002E-2</v>
      </c>
      <c r="DE735">
        <v>0.26950531</v>
      </c>
      <c r="DF735">
        <v>-0.26887736000000001</v>
      </c>
      <c r="DG735">
        <v>0.1029841</v>
      </c>
      <c r="DH735">
        <v>-0.10235616</v>
      </c>
      <c r="DI735">
        <v>-0.19042195000000001</v>
      </c>
      <c r="DJ735">
        <v>7.7531719999999998E-2</v>
      </c>
      <c r="DK735">
        <v>-0.19522661999999999</v>
      </c>
      <c r="DL735">
        <v>-0.13095082</v>
      </c>
      <c r="DM735">
        <v>-6.0513240000000003E-2</v>
      </c>
      <c r="DN735">
        <v>0.50020885000000004</v>
      </c>
      <c r="DO735">
        <v>0.35778246000000002</v>
      </c>
      <c r="DP735">
        <v>-0.64273818000000005</v>
      </c>
      <c r="DQ735">
        <v>0.94671483000000001</v>
      </c>
      <c r="DR735">
        <v>-0.66113116000000005</v>
      </c>
      <c r="DS735">
        <v>7.7932630000000003E-2</v>
      </c>
      <c r="DT735">
        <v>-0.79014932000000004</v>
      </c>
      <c r="DU735">
        <v>1.3610861400000001</v>
      </c>
      <c r="DV735" s="10">
        <v>-0.64824150000000003</v>
      </c>
      <c r="DW735" s="8" t="s">
        <v>3845</v>
      </c>
      <c r="DX735" t="s">
        <v>3846</v>
      </c>
      <c r="DY735" s="10" t="s">
        <v>3627</v>
      </c>
      <c r="DZ735" s="20">
        <v>37711</v>
      </c>
      <c r="EA735" s="21">
        <v>38569</v>
      </c>
      <c r="EB735" t="s">
        <v>3847</v>
      </c>
      <c r="EC735" s="22">
        <v>45191</v>
      </c>
      <c r="ED735" t="b">
        <f t="shared" si="34"/>
        <v>1</v>
      </c>
    </row>
    <row r="736" spans="1:134" x14ac:dyDescent="0.2">
      <c r="A736" s="8" t="s">
        <v>3848</v>
      </c>
      <c r="B736" s="8" t="s">
        <v>127</v>
      </c>
      <c r="C736" s="8" t="s">
        <v>209</v>
      </c>
      <c r="D736" s="2" t="s">
        <v>3849</v>
      </c>
      <c r="E736" s="4">
        <v>0.317565079891728</v>
      </c>
      <c r="F736" s="28" t="b">
        <v>0</v>
      </c>
      <c r="G736" s="29">
        <f t="shared" si="35"/>
        <v>1.7478463704270975E-2</v>
      </c>
      <c r="H736" s="5" t="b">
        <f t="shared" si="33"/>
        <v>0</v>
      </c>
      <c r="I736" s="8">
        <v>41</v>
      </c>
      <c r="J736">
        <v>1</v>
      </c>
      <c r="K736">
        <v>37</v>
      </c>
      <c r="L736">
        <v>2664</v>
      </c>
      <c r="M736">
        <v>7</v>
      </c>
      <c r="N736">
        <v>2</v>
      </c>
      <c r="O736">
        <v>26.2825399458644</v>
      </c>
      <c r="P736">
        <v>1</v>
      </c>
      <c r="Q736">
        <v>3</v>
      </c>
      <c r="R736">
        <v>1</v>
      </c>
      <c r="S736" s="10">
        <v>74.8</v>
      </c>
      <c r="T736" s="8">
        <v>-1.1498032608684501</v>
      </c>
      <c r="U736">
        <v>7.5957643648752104E-3</v>
      </c>
      <c r="V736">
        <v>1.2943090485695199</v>
      </c>
      <c r="W736">
        <v>1.3589107252330901</v>
      </c>
      <c r="X736">
        <v>0.66340156943083595</v>
      </c>
      <c r="Y736">
        <v>-0.70788554533318204</v>
      </c>
      <c r="Z736">
        <v>-0.83244428815819205</v>
      </c>
      <c r="AA736">
        <v>-1.4107302381286499</v>
      </c>
      <c r="AB736">
        <v>-4.5418899975194001E-2</v>
      </c>
      <c r="AC736">
        <v>-1.38724643350897</v>
      </c>
      <c r="AD736" s="10">
        <v>2.2116486842517699E-2</v>
      </c>
      <c r="AE736" s="8">
        <v>0</v>
      </c>
      <c r="AF736">
        <v>0</v>
      </c>
      <c r="AG736">
        <v>0</v>
      </c>
      <c r="AH736">
        <v>0</v>
      </c>
      <c r="AI736">
        <v>1</v>
      </c>
      <c r="AJ736">
        <v>0</v>
      </c>
      <c r="AK736">
        <v>0</v>
      </c>
      <c r="AL736">
        <v>0</v>
      </c>
      <c r="AM736">
        <v>0</v>
      </c>
      <c r="AN736">
        <v>0</v>
      </c>
      <c r="AO736">
        <v>0</v>
      </c>
      <c r="AP736">
        <v>0</v>
      </c>
      <c r="AQ736">
        <v>0</v>
      </c>
      <c r="AR736">
        <v>0</v>
      </c>
      <c r="AS736">
        <v>0</v>
      </c>
      <c r="AT736">
        <v>0</v>
      </c>
      <c r="AU736">
        <v>0</v>
      </c>
      <c r="AV736">
        <v>0</v>
      </c>
      <c r="AW736">
        <v>0</v>
      </c>
      <c r="AX736">
        <v>0</v>
      </c>
      <c r="AY736">
        <v>0</v>
      </c>
      <c r="AZ736">
        <v>1</v>
      </c>
      <c r="BA736">
        <v>1</v>
      </c>
      <c r="BB736">
        <v>0</v>
      </c>
      <c r="BC736">
        <v>0</v>
      </c>
      <c r="BD736">
        <v>1</v>
      </c>
      <c r="BE736">
        <v>0</v>
      </c>
      <c r="BF736">
        <v>1</v>
      </c>
      <c r="BG736">
        <v>0</v>
      </c>
      <c r="BH736">
        <v>1</v>
      </c>
      <c r="BI736">
        <v>0</v>
      </c>
      <c r="BJ736">
        <v>0</v>
      </c>
      <c r="BK736">
        <v>0</v>
      </c>
      <c r="BL736">
        <v>0</v>
      </c>
      <c r="BM736">
        <v>0</v>
      </c>
      <c r="BN736">
        <v>1</v>
      </c>
      <c r="BO736">
        <v>0</v>
      </c>
      <c r="BP736">
        <v>0</v>
      </c>
      <c r="BQ736">
        <v>0</v>
      </c>
      <c r="BR736">
        <v>1</v>
      </c>
      <c r="BS736">
        <v>0</v>
      </c>
      <c r="BT736" s="10">
        <v>0</v>
      </c>
      <c r="BU736">
        <v>-4.2648743800000002</v>
      </c>
      <c r="BV736">
        <v>0.17994256</v>
      </c>
      <c r="BW736">
        <v>2.5512239999999999E-2</v>
      </c>
      <c r="BX736">
        <v>1.7140852600000001</v>
      </c>
      <c r="BY736">
        <v>1.2451467300000001</v>
      </c>
      <c r="BZ736">
        <v>4.38303536</v>
      </c>
      <c r="CA736">
        <v>1.0542348399999999</v>
      </c>
      <c r="CB736">
        <v>2.36271349</v>
      </c>
      <c r="CC736">
        <v>0</v>
      </c>
      <c r="CD736">
        <v>1.26633956</v>
      </c>
      <c r="CE736">
        <v>1.2966537600000001</v>
      </c>
      <c r="CF736">
        <v>-0.34830556000000001</v>
      </c>
      <c r="CG736">
        <v>0.60595251999999999</v>
      </c>
      <c r="CH736">
        <v>-0.27080598</v>
      </c>
      <c r="CI736">
        <v>0.69837139000000004</v>
      </c>
      <c r="CJ736">
        <v>2.3914729999999999E-2</v>
      </c>
      <c r="CK736">
        <v>-0.35324707</v>
      </c>
      <c r="CL736">
        <v>-4.8291489999999999E-2</v>
      </c>
      <c r="CM736">
        <v>0.58076517999999999</v>
      </c>
      <c r="CN736">
        <v>0.72541518999999999</v>
      </c>
      <c r="CO736">
        <v>-0.20022939000000001</v>
      </c>
      <c r="CP736">
        <v>-0.43475793000000001</v>
      </c>
      <c r="CQ736">
        <v>0.34422587999999998</v>
      </c>
      <c r="CR736">
        <v>-0.48495226000000002</v>
      </c>
      <c r="CS736">
        <v>0.18250256000000001</v>
      </c>
      <c r="CT736">
        <v>-0.16623276000000001</v>
      </c>
      <c r="CU736">
        <v>-9.4743999999999995E-2</v>
      </c>
      <c r="CV736">
        <v>-1.1689752</v>
      </c>
      <c r="CW736">
        <v>-0.52188942000000005</v>
      </c>
      <c r="CX736">
        <v>0.65815442999999996</v>
      </c>
      <c r="CY736">
        <v>9.3649330000000003E-2</v>
      </c>
      <c r="CZ736">
        <v>-0.16819777</v>
      </c>
      <c r="DA736">
        <v>-0.25450494000000001</v>
      </c>
      <c r="DB736">
        <v>0.25513289</v>
      </c>
      <c r="DC736">
        <v>2.5920289999999999E-2</v>
      </c>
      <c r="DD736">
        <v>-2.5292350000000002E-2</v>
      </c>
      <c r="DE736">
        <v>0.26950531</v>
      </c>
      <c r="DF736">
        <v>-0.26887736000000001</v>
      </c>
      <c r="DG736">
        <v>0.1029841</v>
      </c>
      <c r="DH736">
        <v>-0.10235616</v>
      </c>
      <c r="DI736">
        <v>-0.19042195000000001</v>
      </c>
      <c r="DJ736">
        <v>7.7531719999999998E-2</v>
      </c>
      <c r="DK736">
        <v>-0.19522661999999999</v>
      </c>
      <c r="DL736">
        <v>-0.13095082</v>
      </c>
      <c r="DM736">
        <v>-6.0513240000000003E-2</v>
      </c>
      <c r="DN736">
        <v>0.50020885000000004</v>
      </c>
      <c r="DO736">
        <v>0.35778246000000002</v>
      </c>
      <c r="DP736">
        <v>-0.64273818000000005</v>
      </c>
      <c r="DQ736">
        <v>0.94671483000000001</v>
      </c>
      <c r="DR736">
        <v>-0.66113116000000005</v>
      </c>
      <c r="DS736">
        <v>7.7932630000000003E-2</v>
      </c>
      <c r="DT736">
        <v>-0.79014932000000004</v>
      </c>
      <c r="DU736">
        <v>1.3610861400000001</v>
      </c>
      <c r="DV736" s="10">
        <v>-0.64824150000000003</v>
      </c>
      <c r="DW736" s="8" t="s">
        <v>3850</v>
      </c>
      <c r="DX736" t="s">
        <v>3851</v>
      </c>
      <c r="DY736" s="10" t="s">
        <v>158</v>
      </c>
      <c r="DZ736" s="20">
        <v>37292</v>
      </c>
      <c r="EA736" s="21">
        <v>38390</v>
      </c>
      <c r="EB736" t="s">
        <v>3852</v>
      </c>
      <c r="EC736" s="22">
        <v>44950</v>
      </c>
      <c r="ED736" t="b">
        <f t="shared" si="34"/>
        <v>1</v>
      </c>
    </row>
    <row r="737" spans="1:134" x14ac:dyDescent="0.2">
      <c r="A737" s="8" t="s">
        <v>3853</v>
      </c>
      <c r="B737" s="8" t="s">
        <v>119</v>
      </c>
      <c r="C737" s="8" t="s">
        <v>188</v>
      </c>
      <c r="D737" s="2" t="s">
        <v>3854</v>
      </c>
      <c r="E737" s="4">
        <v>0.32005771421252199</v>
      </c>
      <c r="F737" s="28" t="b">
        <v>0</v>
      </c>
      <c r="G737" s="29">
        <f t="shared" si="35"/>
        <v>7.7365854099073266E-4</v>
      </c>
      <c r="H737" s="5" t="b">
        <f t="shared" si="33"/>
        <v>0</v>
      </c>
      <c r="I737" s="8">
        <v>45</v>
      </c>
      <c r="J737">
        <v>2</v>
      </c>
      <c r="K737">
        <v>25</v>
      </c>
      <c r="L737">
        <v>944</v>
      </c>
      <c r="M737">
        <v>7</v>
      </c>
      <c r="N737">
        <v>5</v>
      </c>
      <c r="O737">
        <v>6.7288571062612803</v>
      </c>
      <c r="P737">
        <v>1</v>
      </c>
      <c r="Q737">
        <v>1</v>
      </c>
      <c r="R737">
        <v>3</v>
      </c>
      <c r="S737" s="10">
        <v>70.599999999999994</v>
      </c>
      <c r="T737" s="8">
        <v>-0.77405056123824101</v>
      </c>
      <c r="U737">
        <v>1.0203643463482399</v>
      </c>
      <c r="V737">
        <v>-0.25614850898817798</v>
      </c>
      <c r="W737">
        <v>-0.64618189968244699</v>
      </c>
      <c r="X737">
        <v>0.66340156943083595</v>
      </c>
      <c r="Y737">
        <v>1.38181348148064</v>
      </c>
      <c r="Z737">
        <v>-1.50530011324685</v>
      </c>
      <c r="AA737">
        <v>-1.4107302381286499</v>
      </c>
      <c r="AB737">
        <v>-1.4988236991813999</v>
      </c>
      <c r="AC737">
        <v>1.7560081436822399E-2</v>
      </c>
      <c r="AD737" s="10">
        <v>-0.88412004719242798</v>
      </c>
      <c r="AE737" s="8">
        <v>0</v>
      </c>
      <c r="AF737">
        <v>1</v>
      </c>
      <c r="AG737">
        <v>0</v>
      </c>
      <c r="AH737">
        <v>0</v>
      </c>
      <c r="AI737">
        <v>0</v>
      </c>
      <c r="AJ737">
        <v>0</v>
      </c>
      <c r="AK737">
        <v>0</v>
      </c>
      <c r="AL737">
        <v>0</v>
      </c>
      <c r="AM737">
        <v>0</v>
      </c>
      <c r="AN737">
        <v>0</v>
      </c>
      <c r="AO737">
        <v>0</v>
      </c>
      <c r="AP737">
        <v>0</v>
      </c>
      <c r="AQ737">
        <v>0</v>
      </c>
      <c r="AR737">
        <v>0</v>
      </c>
      <c r="AS737">
        <v>0</v>
      </c>
      <c r="AT737">
        <v>0</v>
      </c>
      <c r="AU737">
        <v>0</v>
      </c>
      <c r="AV737">
        <v>0</v>
      </c>
      <c r="AW737">
        <v>0</v>
      </c>
      <c r="AX737">
        <v>0</v>
      </c>
      <c r="AY737">
        <v>0</v>
      </c>
      <c r="AZ737">
        <v>1</v>
      </c>
      <c r="BA737">
        <v>1</v>
      </c>
      <c r="BB737">
        <v>0</v>
      </c>
      <c r="BC737">
        <v>0</v>
      </c>
      <c r="BD737">
        <v>1</v>
      </c>
      <c r="BE737">
        <v>0</v>
      </c>
      <c r="BF737">
        <v>1</v>
      </c>
      <c r="BG737">
        <v>0</v>
      </c>
      <c r="BH737">
        <v>0</v>
      </c>
      <c r="BI737">
        <v>0</v>
      </c>
      <c r="BJ737">
        <v>1</v>
      </c>
      <c r="BK737">
        <v>0</v>
      </c>
      <c r="BL737">
        <v>0</v>
      </c>
      <c r="BM737">
        <v>1</v>
      </c>
      <c r="BN737">
        <v>0</v>
      </c>
      <c r="BO737">
        <v>0</v>
      </c>
      <c r="BP737">
        <v>0</v>
      </c>
      <c r="BQ737">
        <v>0</v>
      </c>
      <c r="BR737">
        <v>0</v>
      </c>
      <c r="BS737">
        <v>0</v>
      </c>
      <c r="BT737" s="10">
        <v>1</v>
      </c>
      <c r="BU737">
        <v>-4.2648743800000002</v>
      </c>
      <c r="BV737">
        <v>0.17994256</v>
      </c>
      <c r="BW737">
        <v>2.5512239999999999E-2</v>
      </c>
      <c r="BX737">
        <v>1.7140852600000001</v>
      </c>
      <c r="BY737">
        <v>1.2451467300000001</v>
      </c>
      <c r="BZ737">
        <v>4.38303536</v>
      </c>
      <c r="CA737">
        <v>1.0542348399999999</v>
      </c>
      <c r="CB737">
        <v>2.36271349</v>
      </c>
      <c r="CC737">
        <v>0</v>
      </c>
      <c r="CD737">
        <v>1.26633956</v>
      </c>
      <c r="CE737">
        <v>1.2966537600000001</v>
      </c>
      <c r="CF737">
        <v>-0.34830556000000001</v>
      </c>
      <c r="CG737">
        <v>0.60595251999999999</v>
      </c>
      <c r="CH737">
        <v>-0.27080598</v>
      </c>
      <c r="CI737">
        <v>0.69837139000000004</v>
      </c>
      <c r="CJ737">
        <v>2.3914729999999999E-2</v>
      </c>
      <c r="CK737">
        <v>-0.35324707</v>
      </c>
      <c r="CL737">
        <v>-4.8291489999999999E-2</v>
      </c>
      <c r="CM737">
        <v>0.58076517999999999</v>
      </c>
      <c r="CN737">
        <v>0.72541518999999999</v>
      </c>
      <c r="CO737">
        <v>-0.20022939000000001</v>
      </c>
      <c r="CP737">
        <v>-0.43475793000000001</v>
      </c>
      <c r="CQ737">
        <v>0.34422587999999998</v>
      </c>
      <c r="CR737">
        <v>-0.48495226000000002</v>
      </c>
      <c r="CS737">
        <v>0.18250256000000001</v>
      </c>
      <c r="CT737">
        <v>-0.16623276000000001</v>
      </c>
      <c r="CU737">
        <v>-9.4743999999999995E-2</v>
      </c>
      <c r="CV737">
        <v>-1.1689752</v>
      </c>
      <c r="CW737">
        <v>-0.52188942000000005</v>
      </c>
      <c r="CX737">
        <v>0.65815442999999996</v>
      </c>
      <c r="CY737">
        <v>9.3649330000000003E-2</v>
      </c>
      <c r="CZ737">
        <v>-0.16819777</v>
      </c>
      <c r="DA737">
        <v>-0.25450494000000001</v>
      </c>
      <c r="DB737">
        <v>0.25513289</v>
      </c>
      <c r="DC737">
        <v>2.5920289999999999E-2</v>
      </c>
      <c r="DD737">
        <v>-2.5292350000000002E-2</v>
      </c>
      <c r="DE737">
        <v>0.26950531</v>
      </c>
      <c r="DF737">
        <v>-0.26887736000000001</v>
      </c>
      <c r="DG737">
        <v>0.1029841</v>
      </c>
      <c r="DH737">
        <v>-0.10235616</v>
      </c>
      <c r="DI737">
        <v>-0.19042195000000001</v>
      </c>
      <c r="DJ737">
        <v>7.7531719999999998E-2</v>
      </c>
      <c r="DK737">
        <v>-0.19522661999999999</v>
      </c>
      <c r="DL737">
        <v>-0.13095082</v>
      </c>
      <c r="DM737">
        <v>-6.0513240000000003E-2</v>
      </c>
      <c r="DN737">
        <v>0.50020885000000004</v>
      </c>
      <c r="DO737">
        <v>0.35778246000000002</v>
      </c>
      <c r="DP737">
        <v>-0.64273818000000005</v>
      </c>
      <c r="DQ737">
        <v>0.94671483000000001</v>
      </c>
      <c r="DR737">
        <v>-0.66113116000000005</v>
      </c>
      <c r="DS737">
        <v>7.7932630000000003E-2</v>
      </c>
      <c r="DT737">
        <v>-0.79014932000000004</v>
      </c>
      <c r="DU737">
        <v>1.3610861400000001</v>
      </c>
      <c r="DV737" s="10">
        <v>-0.64824150000000003</v>
      </c>
      <c r="DW737" s="8" t="s">
        <v>3855</v>
      </c>
      <c r="DX737" t="s">
        <v>3856</v>
      </c>
      <c r="DY737" s="10" t="s">
        <v>178</v>
      </c>
      <c r="DZ737" s="20">
        <v>36094</v>
      </c>
      <c r="EA737" s="21">
        <v>36308</v>
      </c>
      <c r="EB737" t="s">
        <v>2616</v>
      </c>
      <c r="EC737" s="22">
        <v>44439</v>
      </c>
      <c r="ED737" t="b">
        <f t="shared" si="34"/>
        <v>1</v>
      </c>
    </row>
    <row r="738" spans="1:134" x14ac:dyDescent="0.2">
      <c r="A738" s="8" t="s">
        <v>3857</v>
      </c>
      <c r="B738" s="8" t="s">
        <v>168</v>
      </c>
      <c r="C738" s="8" t="s">
        <v>188</v>
      </c>
      <c r="D738" s="2" t="s">
        <v>3858</v>
      </c>
      <c r="E738" s="4">
        <v>0.40671825265997802</v>
      </c>
      <c r="F738" s="28" t="b">
        <v>0</v>
      </c>
      <c r="G738" s="29">
        <f t="shared" si="35"/>
        <v>0.9817079375045783</v>
      </c>
      <c r="H738" s="5" t="b">
        <f t="shared" si="33"/>
        <v>1</v>
      </c>
      <c r="I738" s="8">
        <v>55</v>
      </c>
      <c r="J738">
        <v>1</v>
      </c>
      <c r="K738">
        <v>39</v>
      </c>
      <c r="L738">
        <v>2822</v>
      </c>
      <c r="M738">
        <v>9</v>
      </c>
      <c r="N738">
        <v>3</v>
      </c>
      <c r="O738">
        <v>39.192459663322403</v>
      </c>
      <c r="P738">
        <v>2</v>
      </c>
      <c r="Q738">
        <v>4</v>
      </c>
      <c r="R738">
        <v>2</v>
      </c>
      <c r="S738" s="10">
        <v>74.8</v>
      </c>
      <c r="T738" s="8">
        <v>0.165331187837294</v>
      </c>
      <c r="U738">
        <v>7.5957643648752104E-3</v>
      </c>
      <c r="V738">
        <v>1.5527186414958001</v>
      </c>
      <c r="W738">
        <v>1.54309946635905</v>
      </c>
      <c r="X738">
        <v>1.2997579909472201</v>
      </c>
      <c r="Y738">
        <v>-1.13192030619081E-2</v>
      </c>
      <c r="Z738">
        <v>-0.38820497249713498</v>
      </c>
      <c r="AA738">
        <v>-0.70092886045385905</v>
      </c>
      <c r="AB738">
        <v>0.68128349962791002</v>
      </c>
      <c r="AC738">
        <v>-0.68484317603607703</v>
      </c>
      <c r="AD738" s="10">
        <v>2.2116486842517699E-2</v>
      </c>
      <c r="AE738" s="8">
        <v>0</v>
      </c>
      <c r="AF738">
        <v>0</v>
      </c>
      <c r="AG738">
        <v>0</v>
      </c>
      <c r="AH738">
        <v>0</v>
      </c>
      <c r="AI738">
        <v>0</v>
      </c>
      <c r="AJ738">
        <v>1</v>
      </c>
      <c r="AK738">
        <v>0</v>
      </c>
      <c r="AL738">
        <v>0</v>
      </c>
      <c r="AM738">
        <v>0</v>
      </c>
      <c r="AN738">
        <v>0</v>
      </c>
      <c r="AO738">
        <v>0</v>
      </c>
      <c r="AP738">
        <v>0</v>
      </c>
      <c r="AQ738">
        <v>0</v>
      </c>
      <c r="AR738">
        <v>0</v>
      </c>
      <c r="AS738">
        <v>0</v>
      </c>
      <c r="AT738">
        <v>0</v>
      </c>
      <c r="AU738">
        <v>0</v>
      </c>
      <c r="AV738">
        <v>0</v>
      </c>
      <c r="AW738">
        <v>0</v>
      </c>
      <c r="AX738">
        <v>0</v>
      </c>
      <c r="AY738">
        <v>0</v>
      </c>
      <c r="AZ738">
        <v>1</v>
      </c>
      <c r="BA738">
        <v>1</v>
      </c>
      <c r="BB738">
        <v>0</v>
      </c>
      <c r="BC738">
        <v>1</v>
      </c>
      <c r="BD738">
        <v>0</v>
      </c>
      <c r="BE738">
        <v>0</v>
      </c>
      <c r="BF738">
        <v>1</v>
      </c>
      <c r="BG738">
        <v>1</v>
      </c>
      <c r="BH738">
        <v>0</v>
      </c>
      <c r="BI738">
        <v>0</v>
      </c>
      <c r="BJ738">
        <v>0</v>
      </c>
      <c r="BK738">
        <v>0</v>
      </c>
      <c r="BL738">
        <v>0</v>
      </c>
      <c r="BM738">
        <v>0</v>
      </c>
      <c r="BN738">
        <v>0</v>
      </c>
      <c r="BO738">
        <v>0</v>
      </c>
      <c r="BP738">
        <v>1</v>
      </c>
      <c r="BQ738">
        <v>0</v>
      </c>
      <c r="BR738">
        <v>0</v>
      </c>
      <c r="BS738">
        <v>0</v>
      </c>
      <c r="BT738" s="10">
        <v>1</v>
      </c>
      <c r="BU738">
        <v>-4.2648743800000002</v>
      </c>
      <c r="BV738">
        <v>0.17994256</v>
      </c>
      <c r="BW738">
        <v>2.5512239999999999E-2</v>
      </c>
      <c r="BX738">
        <v>1.7140852600000001</v>
      </c>
      <c r="BY738">
        <v>1.2451467300000001</v>
      </c>
      <c r="BZ738">
        <v>4.38303536</v>
      </c>
      <c r="CA738">
        <v>1.0542348399999999</v>
      </c>
      <c r="CB738">
        <v>2.36271349</v>
      </c>
      <c r="CC738">
        <v>0</v>
      </c>
      <c r="CD738">
        <v>1.26633956</v>
      </c>
      <c r="CE738">
        <v>1.2966537600000001</v>
      </c>
      <c r="CF738">
        <v>-0.34830556000000001</v>
      </c>
      <c r="CG738">
        <v>0.60595251999999999</v>
      </c>
      <c r="CH738">
        <v>-0.27080598</v>
      </c>
      <c r="CI738">
        <v>0.69837139000000004</v>
      </c>
      <c r="CJ738">
        <v>2.3914729999999999E-2</v>
      </c>
      <c r="CK738">
        <v>-0.35324707</v>
      </c>
      <c r="CL738">
        <v>-4.8291489999999999E-2</v>
      </c>
      <c r="CM738">
        <v>0.58076517999999999</v>
      </c>
      <c r="CN738">
        <v>0.72541518999999999</v>
      </c>
      <c r="CO738">
        <v>-0.20022939000000001</v>
      </c>
      <c r="CP738">
        <v>-0.43475793000000001</v>
      </c>
      <c r="CQ738">
        <v>0.34422587999999998</v>
      </c>
      <c r="CR738">
        <v>-0.48495226000000002</v>
      </c>
      <c r="CS738">
        <v>0.18250256000000001</v>
      </c>
      <c r="CT738">
        <v>-0.16623276000000001</v>
      </c>
      <c r="CU738">
        <v>-9.4743999999999995E-2</v>
      </c>
      <c r="CV738">
        <v>-1.1689752</v>
      </c>
      <c r="CW738">
        <v>-0.52188942000000005</v>
      </c>
      <c r="CX738">
        <v>0.65815442999999996</v>
      </c>
      <c r="CY738">
        <v>9.3649330000000003E-2</v>
      </c>
      <c r="CZ738">
        <v>-0.16819777</v>
      </c>
      <c r="DA738">
        <v>-0.25450494000000001</v>
      </c>
      <c r="DB738">
        <v>0.25513289</v>
      </c>
      <c r="DC738">
        <v>2.5920289999999999E-2</v>
      </c>
      <c r="DD738">
        <v>-2.5292350000000002E-2</v>
      </c>
      <c r="DE738">
        <v>0.26950531</v>
      </c>
      <c r="DF738">
        <v>-0.26887736000000001</v>
      </c>
      <c r="DG738">
        <v>0.1029841</v>
      </c>
      <c r="DH738">
        <v>-0.10235616</v>
      </c>
      <c r="DI738">
        <v>-0.19042195000000001</v>
      </c>
      <c r="DJ738">
        <v>7.7531719999999998E-2</v>
      </c>
      <c r="DK738">
        <v>-0.19522661999999999</v>
      </c>
      <c r="DL738">
        <v>-0.13095082</v>
      </c>
      <c r="DM738">
        <v>-6.0513240000000003E-2</v>
      </c>
      <c r="DN738">
        <v>0.50020885000000004</v>
      </c>
      <c r="DO738">
        <v>0.35778246000000002</v>
      </c>
      <c r="DP738">
        <v>-0.64273818000000005</v>
      </c>
      <c r="DQ738">
        <v>0.94671483000000001</v>
      </c>
      <c r="DR738">
        <v>-0.66113116000000005</v>
      </c>
      <c r="DS738">
        <v>7.7932630000000003E-2</v>
      </c>
      <c r="DT738">
        <v>-0.79014932000000004</v>
      </c>
      <c r="DU738">
        <v>1.3610861400000001</v>
      </c>
      <c r="DV738" s="10">
        <v>-0.64824150000000003</v>
      </c>
      <c r="DW738" s="8" t="s">
        <v>3859</v>
      </c>
      <c r="DX738" t="s">
        <v>3860</v>
      </c>
      <c r="DY738" s="10" t="s">
        <v>1100</v>
      </c>
      <c r="DZ738" s="20">
        <v>37423</v>
      </c>
      <c r="EA738" s="21">
        <v>39252</v>
      </c>
      <c r="EB738" t="s">
        <v>3861</v>
      </c>
      <c r="EC738" s="22">
        <v>43783</v>
      </c>
      <c r="ED738" t="b">
        <f t="shared" si="34"/>
        <v>0</v>
      </c>
    </row>
    <row r="739" spans="1:134" x14ac:dyDescent="0.2">
      <c r="A739" s="8" t="s">
        <v>3862</v>
      </c>
      <c r="B739" s="8" t="s">
        <v>127</v>
      </c>
      <c r="C739" s="8" t="s">
        <v>188</v>
      </c>
      <c r="D739" s="2" t="s">
        <v>3863</v>
      </c>
      <c r="E739" s="4">
        <v>0.51439476133894901</v>
      </c>
      <c r="F739" s="28" t="b">
        <v>0</v>
      </c>
      <c r="G739" s="29">
        <f t="shared" si="35"/>
        <v>3.8349484233046755E-5</v>
      </c>
      <c r="H739" s="5" t="b">
        <f t="shared" si="33"/>
        <v>0</v>
      </c>
      <c r="I739" s="8">
        <v>59</v>
      </c>
      <c r="J739">
        <v>0</v>
      </c>
      <c r="K739">
        <v>39</v>
      </c>
      <c r="L739">
        <v>3424</v>
      </c>
      <c r="M739">
        <v>1</v>
      </c>
      <c r="N739">
        <v>1</v>
      </c>
      <c r="O739">
        <v>3.0307140028082098</v>
      </c>
      <c r="P739">
        <v>1</v>
      </c>
      <c r="Q739">
        <v>3</v>
      </c>
      <c r="R739">
        <v>3</v>
      </c>
      <c r="S739" s="10">
        <v>77</v>
      </c>
      <c r="T739" s="8">
        <v>0.54108388746750802</v>
      </c>
      <c r="U739">
        <v>-1.00517281761849</v>
      </c>
      <c r="V739">
        <v>1.5527186414958001</v>
      </c>
      <c r="W739">
        <v>2.24488188507949</v>
      </c>
      <c r="X739">
        <v>-1.2456676951183301</v>
      </c>
      <c r="Y739">
        <v>-1.4044518876044501</v>
      </c>
      <c r="Z739">
        <v>-1.63255578930447</v>
      </c>
      <c r="AA739">
        <v>-1.4107302381286499</v>
      </c>
      <c r="AB739">
        <v>-4.5418899975194001E-2</v>
      </c>
      <c r="AC739">
        <v>1.7560081436822399E-2</v>
      </c>
      <c r="AD739" s="10">
        <v>0.49681181419415599</v>
      </c>
      <c r="AE739" s="8">
        <v>0</v>
      </c>
      <c r="AF739">
        <v>0</v>
      </c>
      <c r="AG739">
        <v>0</v>
      </c>
      <c r="AH739">
        <v>0</v>
      </c>
      <c r="AI739">
        <v>1</v>
      </c>
      <c r="AJ739">
        <v>0</v>
      </c>
      <c r="AK739">
        <v>0</v>
      </c>
      <c r="AL739">
        <v>0</v>
      </c>
      <c r="AM739">
        <v>0</v>
      </c>
      <c r="AN739">
        <v>0</v>
      </c>
      <c r="AO739">
        <v>0</v>
      </c>
      <c r="AP739">
        <v>0</v>
      </c>
      <c r="AQ739">
        <v>0</v>
      </c>
      <c r="AR739">
        <v>0</v>
      </c>
      <c r="AS739">
        <v>0</v>
      </c>
      <c r="AT739">
        <v>0</v>
      </c>
      <c r="AU739">
        <v>0</v>
      </c>
      <c r="AV739">
        <v>0</v>
      </c>
      <c r="AW739">
        <v>0</v>
      </c>
      <c r="AX739">
        <v>0</v>
      </c>
      <c r="AY739">
        <v>0</v>
      </c>
      <c r="AZ739">
        <v>1</v>
      </c>
      <c r="BA739">
        <v>0</v>
      </c>
      <c r="BB739">
        <v>1</v>
      </c>
      <c r="BC739">
        <v>0</v>
      </c>
      <c r="BD739">
        <v>1</v>
      </c>
      <c r="BE739">
        <v>0</v>
      </c>
      <c r="BF739">
        <v>1</v>
      </c>
      <c r="BG739">
        <v>0</v>
      </c>
      <c r="BH739">
        <v>0</v>
      </c>
      <c r="BI739">
        <v>0</v>
      </c>
      <c r="BJ739">
        <v>0</v>
      </c>
      <c r="BK739">
        <v>0</v>
      </c>
      <c r="BL739">
        <v>1</v>
      </c>
      <c r="BM739">
        <v>1</v>
      </c>
      <c r="BN739">
        <v>0</v>
      </c>
      <c r="BO739">
        <v>0</v>
      </c>
      <c r="BP739">
        <v>0</v>
      </c>
      <c r="BQ739">
        <v>0</v>
      </c>
      <c r="BR739">
        <v>1</v>
      </c>
      <c r="BS739">
        <v>0</v>
      </c>
      <c r="BT739" s="10">
        <v>0</v>
      </c>
      <c r="BU739">
        <v>-4.2648743800000002</v>
      </c>
      <c r="BV739">
        <v>0.17994256</v>
      </c>
      <c r="BW739">
        <v>2.5512239999999999E-2</v>
      </c>
      <c r="BX739">
        <v>1.7140852600000001</v>
      </c>
      <c r="BY739">
        <v>1.2451467300000001</v>
      </c>
      <c r="BZ739">
        <v>4.38303536</v>
      </c>
      <c r="CA739">
        <v>1.0542348399999999</v>
      </c>
      <c r="CB739">
        <v>2.36271349</v>
      </c>
      <c r="CC739">
        <v>0</v>
      </c>
      <c r="CD739">
        <v>1.26633956</v>
      </c>
      <c r="CE739">
        <v>1.2966537600000001</v>
      </c>
      <c r="CF739">
        <v>-0.34830556000000001</v>
      </c>
      <c r="CG739">
        <v>0.60595251999999999</v>
      </c>
      <c r="CH739">
        <v>-0.27080598</v>
      </c>
      <c r="CI739">
        <v>0.69837139000000004</v>
      </c>
      <c r="CJ739">
        <v>2.3914729999999999E-2</v>
      </c>
      <c r="CK739">
        <v>-0.35324707</v>
      </c>
      <c r="CL739">
        <v>-4.8291489999999999E-2</v>
      </c>
      <c r="CM739">
        <v>0.58076517999999999</v>
      </c>
      <c r="CN739">
        <v>0.72541518999999999</v>
      </c>
      <c r="CO739">
        <v>-0.20022939000000001</v>
      </c>
      <c r="CP739">
        <v>-0.43475793000000001</v>
      </c>
      <c r="CQ739">
        <v>0.34422587999999998</v>
      </c>
      <c r="CR739">
        <v>-0.48495226000000002</v>
      </c>
      <c r="CS739">
        <v>0.18250256000000001</v>
      </c>
      <c r="CT739">
        <v>-0.16623276000000001</v>
      </c>
      <c r="CU739">
        <v>-9.4743999999999995E-2</v>
      </c>
      <c r="CV739">
        <v>-1.1689752</v>
      </c>
      <c r="CW739">
        <v>-0.52188942000000005</v>
      </c>
      <c r="CX739">
        <v>0.65815442999999996</v>
      </c>
      <c r="CY739">
        <v>9.3649330000000003E-2</v>
      </c>
      <c r="CZ739">
        <v>-0.16819777</v>
      </c>
      <c r="DA739">
        <v>-0.25450494000000001</v>
      </c>
      <c r="DB739">
        <v>0.25513289</v>
      </c>
      <c r="DC739">
        <v>2.5920289999999999E-2</v>
      </c>
      <c r="DD739">
        <v>-2.5292350000000002E-2</v>
      </c>
      <c r="DE739">
        <v>0.26950531</v>
      </c>
      <c r="DF739">
        <v>-0.26887736000000001</v>
      </c>
      <c r="DG739">
        <v>0.1029841</v>
      </c>
      <c r="DH739">
        <v>-0.10235616</v>
      </c>
      <c r="DI739">
        <v>-0.19042195000000001</v>
      </c>
      <c r="DJ739">
        <v>7.7531719999999998E-2</v>
      </c>
      <c r="DK739">
        <v>-0.19522661999999999</v>
      </c>
      <c r="DL739">
        <v>-0.13095082</v>
      </c>
      <c r="DM739">
        <v>-6.0513240000000003E-2</v>
      </c>
      <c r="DN739">
        <v>0.50020885000000004</v>
      </c>
      <c r="DO739">
        <v>0.35778246000000002</v>
      </c>
      <c r="DP739">
        <v>-0.64273818000000005</v>
      </c>
      <c r="DQ739">
        <v>0.94671483000000001</v>
      </c>
      <c r="DR739">
        <v>-0.66113116000000005</v>
      </c>
      <c r="DS739">
        <v>7.7932630000000003E-2</v>
      </c>
      <c r="DT739">
        <v>-0.79014932000000004</v>
      </c>
      <c r="DU739">
        <v>1.3610861400000001</v>
      </c>
      <c r="DV739" s="10">
        <v>-0.64824150000000003</v>
      </c>
      <c r="DW739" s="8" t="s">
        <v>3864</v>
      </c>
      <c r="DX739" t="s">
        <v>3865</v>
      </c>
      <c r="DY739" s="10" t="s">
        <v>336</v>
      </c>
      <c r="DZ739" s="20">
        <v>35567</v>
      </c>
      <c r="EA739" s="21">
        <v>36133</v>
      </c>
      <c r="EB739" t="s">
        <v>3866</v>
      </c>
      <c r="EC739" s="22">
        <v>45430</v>
      </c>
      <c r="ED739" t="b">
        <f t="shared" si="34"/>
        <v>1</v>
      </c>
    </row>
    <row r="740" spans="1:134" x14ac:dyDescent="0.2">
      <c r="A740" s="8" t="s">
        <v>3867</v>
      </c>
      <c r="B740" s="8" t="s">
        <v>127</v>
      </c>
      <c r="C740" s="8" t="s">
        <v>491</v>
      </c>
      <c r="D740" s="2" t="s">
        <v>3868</v>
      </c>
      <c r="E740" s="4">
        <v>0.51985592217896703</v>
      </c>
      <c r="F740" s="28" t="b">
        <v>0</v>
      </c>
      <c r="G740" s="29">
        <f t="shared" si="35"/>
        <v>2.6513967201927592E-2</v>
      </c>
      <c r="H740" s="5" t="b">
        <f t="shared" si="33"/>
        <v>0</v>
      </c>
      <c r="I740" s="8">
        <v>70</v>
      </c>
      <c r="J740">
        <v>0</v>
      </c>
      <c r="K740">
        <v>29</v>
      </c>
      <c r="L740">
        <v>247</v>
      </c>
      <c r="M740">
        <v>3</v>
      </c>
      <c r="N740">
        <v>2</v>
      </c>
      <c r="O740">
        <v>80.569627756150297</v>
      </c>
      <c r="P740">
        <v>1</v>
      </c>
      <c r="Q740">
        <v>3</v>
      </c>
      <c r="R740">
        <v>4</v>
      </c>
      <c r="S740" s="10">
        <v>73.400000000000006</v>
      </c>
      <c r="T740" s="8">
        <v>1.5744038114505901</v>
      </c>
      <c r="U740">
        <v>-1.00517281761849</v>
      </c>
      <c r="V740">
        <v>0.260670676864387</v>
      </c>
      <c r="W740">
        <v>-1.4587107133836801</v>
      </c>
      <c r="X740">
        <v>-0.60931127360194304</v>
      </c>
      <c r="Y740">
        <v>-0.70788554533318204</v>
      </c>
      <c r="Z740">
        <v>1.03561215726342</v>
      </c>
      <c r="AA740">
        <v>-1.4107302381286499</v>
      </c>
      <c r="AB740">
        <v>-4.5418899975194001E-2</v>
      </c>
      <c r="AC740">
        <v>0.71996333890972197</v>
      </c>
      <c r="AD740" s="10">
        <v>-0.27996235783579498</v>
      </c>
      <c r="AE740" s="8">
        <v>0</v>
      </c>
      <c r="AF740">
        <v>0</v>
      </c>
      <c r="AG740">
        <v>0</v>
      </c>
      <c r="AH740">
        <v>0</v>
      </c>
      <c r="AI740">
        <v>0</v>
      </c>
      <c r="AJ740">
        <v>0</v>
      </c>
      <c r="AK740">
        <v>0</v>
      </c>
      <c r="AL740">
        <v>0</v>
      </c>
      <c r="AM740">
        <v>0</v>
      </c>
      <c r="AN740">
        <v>0</v>
      </c>
      <c r="AO740">
        <v>0</v>
      </c>
      <c r="AP740">
        <v>0</v>
      </c>
      <c r="AQ740">
        <v>0</v>
      </c>
      <c r="AR740">
        <v>0</v>
      </c>
      <c r="AS740">
        <v>0</v>
      </c>
      <c r="AT740">
        <v>0</v>
      </c>
      <c r="AU740">
        <v>0</v>
      </c>
      <c r="AV740">
        <v>1</v>
      </c>
      <c r="AW740">
        <v>0</v>
      </c>
      <c r="AX740">
        <v>0</v>
      </c>
      <c r="AY740">
        <v>0</v>
      </c>
      <c r="AZ740">
        <v>1</v>
      </c>
      <c r="BA740">
        <v>0</v>
      </c>
      <c r="BB740">
        <v>1</v>
      </c>
      <c r="BC740">
        <v>1</v>
      </c>
      <c r="BD740">
        <v>0</v>
      </c>
      <c r="BE740">
        <v>1</v>
      </c>
      <c r="BF740">
        <v>0</v>
      </c>
      <c r="BG740">
        <v>1</v>
      </c>
      <c r="BH740">
        <v>0</v>
      </c>
      <c r="BI740">
        <v>0</v>
      </c>
      <c r="BJ740">
        <v>0</v>
      </c>
      <c r="BK740">
        <v>0</v>
      </c>
      <c r="BL740">
        <v>0</v>
      </c>
      <c r="BM740">
        <v>0</v>
      </c>
      <c r="BN740">
        <v>0</v>
      </c>
      <c r="BO740">
        <v>0</v>
      </c>
      <c r="BP740">
        <v>1</v>
      </c>
      <c r="BQ740">
        <v>0</v>
      </c>
      <c r="BR740">
        <v>0</v>
      </c>
      <c r="BS740">
        <v>1</v>
      </c>
      <c r="BT740" s="10">
        <v>0</v>
      </c>
      <c r="BU740">
        <v>-4.2648743800000002</v>
      </c>
      <c r="BV740">
        <v>0.17994256</v>
      </c>
      <c r="BW740">
        <v>2.5512239999999999E-2</v>
      </c>
      <c r="BX740">
        <v>1.7140852600000001</v>
      </c>
      <c r="BY740">
        <v>1.2451467300000001</v>
      </c>
      <c r="BZ740">
        <v>4.38303536</v>
      </c>
      <c r="CA740">
        <v>1.0542348399999999</v>
      </c>
      <c r="CB740">
        <v>2.36271349</v>
      </c>
      <c r="CC740">
        <v>0</v>
      </c>
      <c r="CD740">
        <v>1.26633956</v>
      </c>
      <c r="CE740">
        <v>1.2966537600000001</v>
      </c>
      <c r="CF740">
        <v>-0.34830556000000001</v>
      </c>
      <c r="CG740">
        <v>0.60595251999999999</v>
      </c>
      <c r="CH740">
        <v>-0.27080598</v>
      </c>
      <c r="CI740">
        <v>0.69837139000000004</v>
      </c>
      <c r="CJ740">
        <v>2.3914729999999999E-2</v>
      </c>
      <c r="CK740">
        <v>-0.35324707</v>
      </c>
      <c r="CL740">
        <v>-4.8291489999999999E-2</v>
      </c>
      <c r="CM740">
        <v>0.58076517999999999</v>
      </c>
      <c r="CN740">
        <v>0.72541518999999999</v>
      </c>
      <c r="CO740">
        <v>-0.20022939000000001</v>
      </c>
      <c r="CP740">
        <v>-0.43475793000000001</v>
      </c>
      <c r="CQ740">
        <v>0.34422587999999998</v>
      </c>
      <c r="CR740">
        <v>-0.48495226000000002</v>
      </c>
      <c r="CS740">
        <v>0.18250256000000001</v>
      </c>
      <c r="CT740">
        <v>-0.16623276000000001</v>
      </c>
      <c r="CU740">
        <v>-9.4743999999999995E-2</v>
      </c>
      <c r="CV740">
        <v>-1.1689752</v>
      </c>
      <c r="CW740">
        <v>-0.52188942000000005</v>
      </c>
      <c r="CX740">
        <v>0.65815442999999996</v>
      </c>
      <c r="CY740">
        <v>9.3649330000000003E-2</v>
      </c>
      <c r="CZ740">
        <v>-0.16819777</v>
      </c>
      <c r="DA740">
        <v>-0.25450494000000001</v>
      </c>
      <c r="DB740">
        <v>0.25513289</v>
      </c>
      <c r="DC740">
        <v>2.5920289999999999E-2</v>
      </c>
      <c r="DD740">
        <v>-2.5292350000000002E-2</v>
      </c>
      <c r="DE740">
        <v>0.26950531</v>
      </c>
      <c r="DF740">
        <v>-0.26887736000000001</v>
      </c>
      <c r="DG740">
        <v>0.1029841</v>
      </c>
      <c r="DH740">
        <v>-0.10235616</v>
      </c>
      <c r="DI740">
        <v>-0.19042195000000001</v>
      </c>
      <c r="DJ740">
        <v>7.7531719999999998E-2</v>
      </c>
      <c r="DK740">
        <v>-0.19522661999999999</v>
      </c>
      <c r="DL740">
        <v>-0.13095082</v>
      </c>
      <c r="DM740">
        <v>-6.0513240000000003E-2</v>
      </c>
      <c r="DN740">
        <v>0.50020885000000004</v>
      </c>
      <c r="DO740">
        <v>0.35778246000000002</v>
      </c>
      <c r="DP740">
        <v>-0.64273818000000005</v>
      </c>
      <c r="DQ740">
        <v>0.94671483000000001</v>
      </c>
      <c r="DR740">
        <v>-0.66113116000000005</v>
      </c>
      <c r="DS740">
        <v>7.7932630000000003E-2</v>
      </c>
      <c r="DT740">
        <v>-0.79014932000000004</v>
      </c>
      <c r="DU740">
        <v>1.3610861400000001</v>
      </c>
      <c r="DV740" s="10">
        <v>-0.64824150000000003</v>
      </c>
      <c r="DW740" s="8" t="s">
        <v>3869</v>
      </c>
      <c r="DX740" t="s">
        <v>3870</v>
      </c>
      <c r="DY740" s="10" t="s">
        <v>242</v>
      </c>
      <c r="DZ740" s="20">
        <v>37680</v>
      </c>
      <c r="EA740" s="21">
        <v>39473</v>
      </c>
      <c r="EB740" t="s">
        <v>3871</v>
      </c>
      <c r="EC740" s="22">
        <v>43977</v>
      </c>
      <c r="ED740" t="b">
        <f t="shared" si="34"/>
        <v>1</v>
      </c>
    </row>
    <row r="741" spans="1:134" x14ac:dyDescent="0.2">
      <c r="A741" s="8" t="s">
        <v>3872</v>
      </c>
      <c r="B741" s="8" t="s">
        <v>127</v>
      </c>
      <c r="C741" s="8" t="s">
        <v>332</v>
      </c>
      <c r="D741" s="2" t="s">
        <v>3873</v>
      </c>
      <c r="E741" s="4">
        <v>0.309737785491979</v>
      </c>
      <c r="F741" s="28" t="b">
        <v>0</v>
      </c>
      <c r="G741" s="29">
        <f t="shared" si="35"/>
        <v>4.6271444620916931E-4</v>
      </c>
      <c r="H741" s="5" t="b">
        <f t="shared" si="33"/>
        <v>0</v>
      </c>
      <c r="I741" s="8">
        <v>64</v>
      </c>
      <c r="J741">
        <v>0</v>
      </c>
      <c r="K741">
        <v>30</v>
      </c>
      <c r="L741">
        <v>534</v>
      </c>
      <c r="M741">
        <v>6</v>
      </c>
      <c r="N741">
        <v>2</v>
      </c>
      <c r="O741">
        <v>19.8188927459897</v>
      </c>
      <c r="P741">
        <v>3</v>
      </c>
      <c r="Q741">
        <v>4</v>
      </c>
      <c r="R741">
        <v>2</v>
      </c>
      <c r="S741" s="10">
        <v>67.900000000000006</v>
      </c>
      <c r="T741" s="8">
        <v>1.0107747620052701</v>
      </c>
      <c r="U741">
        <v>-1.00517281761849</v>
      </c>
      <c r="V741">
        <v>0.38987547332752898</v>
      </c>
      <c r="W741">
        <v>-1.1241400253890499</v>
      </c>
      <c r="X741">
        <v>0.34522335867264098</v>
      </c>
      <c r="Y741">
        <v>-0.70788554533318204</v>
      </c>
      <c r="Z741">
        <v>-1.05486288343914</v>
      </c>
      <c r="AA741">
        <v>8.8725172209350497E-3</v>
      </c>
      <c r="AB741">
        <v>0.68128349962791002</v>
      </c>
      <c r="AC741">
        <v>-0.68484317603607703</v>
      </c>
      <c r="AD741" s="10">
        <v>-1.46670067621489</v>
      </c>
      <c r="AE741" s="8">
        <v>0</v>
      </c>
      <c r="AF741">
        <v>1</v>
      </c>
      <c r="AG741">
        <v>0</v>
      </c>
      <c r="AH741">
        <v>0</v>
      </c>
      <c r="AI741">
        <v>0</v>
      </c>
      <c r="AJ741">
        <v>0</v>
      </c>
      <c r="AK741">
        <v>0</v>
      </c>
      <c r="AL741">
        <v>0</v>
      </c>
      <c r="AM741">
        <v>0</v>
      </c>
      <c r="AN741">
        <v>0</v>
      </c>
      <c r="AO741">
        <v>0</v>
      </c>
      <c r="AP741">
        <v>0</v>
      </c>
      <c r="AQ741">
        <v>0</v>
      </c>
      <c r="AR741">
        <v>0</v>
      </c>
      <c r="AS741">
        <v>0</v>
      </c>
      <c r="AT741">
        <v>0</v>
      </c>
      <c r="AU741">
        <v>0</v>
      </c>
      <c r="AV741">
        <v>0</v>
      </c>
      <c r="AW741">
        <v>0</v>
      </c>
      <c r="AX741">
        <v>0</v>
      </c>
      <c r="AY741">
        <v>1</v>
      </c>
      <c r="AZ741">
        <v>0</v>
      </c>
      <c r="BA741">
        <v>1</v>
      </c>
      <c r="BB741">
        <v>0</v>
      </c>
      <c r="BC741">
        <v>0</v>
      </c>
      <c r="BD741">
        <v>1</v>
      </c>
      <c r="BE741">
        <v>1</v>
      </c>
      <c r="BF741">
        <v>0</v>
      </c>
      <c r="BG741">
        <v>0</v>
      </c>
      <c r="BH741">
        <v>0</v>
      </c>
      <c r="BI741">
        <v>0</v>
      </c>
      <c r="BJ741">
        <v>0</v>
      </c>
      <c r="BK741">
        <v>0</v>
      </c>
      <c r="BL741">
        <v>1</v>
      </c>
      <c r="BM741">
        <v>0</v>
      </c>
      <c r="BN741">
        <v>1</v>
      </c>
      <c r="BO741">
        <v>0</v>
      </c>
      <c r="BP741">
        <v>0</v>
      </c>
      <c r="BQ741">
        <v>0</v>
      </c>
      <c r="BR741">
        <v>1</v>
      </c>
      <c r="BS741">
        <v>0</v>
      </c>
      <c r="BT741" s="10">
        <v>0</v>
      </c>
      <c r="BU741">
        <v>-4.2648743800000002</v>
      </c>
      <c r="BV741">
        <v>0.17994256</v>
      </c>
      <c r="BW741">
        <v>2.5512239999999999E-2</v>
      </c>
      <c r="BX741">
        <v>1.7140852600000001</v>
      </c>
      <c r="BY741">
        <v>1.2451467300000001</v>
      </c>
      <c r="BZ741">
        <v>4.38303536</v>
      </c>
      <c r="CA741">
        <v>1.0542348399999999</v>
      </c>
      <c r="CB741">
        <v>2.36271349</v>
      </c>
      <c r="CC741">
        <v>0</v>
      </c>
      <c r="CD741">
        <v>1.26633956</v>
      </c>
      <c r="CE741">
        <v>1.2966537600000001</v>
      </c>
      <c r="CF741">
        <v>-0.34830556000000001</v>
      </c>
      <c r="CG741">
        <v>0.60595251999999999</v>
      </c>
      <c r="CH741">
        <v>-0.27080598</v>
      </c>
      <c r="CI741">
        <v>0.69837139000000004</v>
      </c>
      <c r="CJ741">
        <v>2.3914729999999999E-2</v>
      </c>
      <c r="CK741">
        <v>-0.35324707</v>
      </c>
      <c r="CL741">
        <v>-4.8291489999999999E-2</v>
      </c>
      <c r="CM741">
        <v>0.58076517999999999</v>
      </c>
      <c r="CN741">
        <v>0.72541518999999999</v>
      </c>
      <c r="CO741">
        <v>-0.20022939000000001</v>
      </c>
      <c r="CP741">
        <v>-0.43475793000000001</v>
      </c>
      <c r="CQ741">
        <v>0.34422587999999998</v>
      </c>
      <c r="CR741">
        <v>-0.48495226000000002</v>
      </c>
      <c r="CS741">
        <v>0.18250256000000001</v>
      </c>
      <c r="CT741">
        <v>-0.16623276000000001</v>
      </c>
      <c r="CU741">
        <v>-9.4743999999999995E-2</v>
      </c>
      <c r="CV741">
        <v>-1.1689752</v>
      </c>
      <c r="CW741">
        <v>-0.52188942000000005</v>
      </c>
      <c r="CX741">
        <v>0.65815442999999996</v>
      </c>
      <c r="CY741">
        <v>9.3649330000000003E-2</v>
      </c>
      <c r="CZ741">
        <v>-0.16819777</v>
      </c>
      <c r="DA741">
        <v>-0.25450494000000001</v>
      </c>
      <c r="DB741">
        <v>0.25513289</v>
      </c>
      <c r="DC741">
        <v>2.5920289999999999E-2</v>
      </c>
      <c r="DD741">
        <v>-2.5292350000000002E-2</v>
      </c>
      <c r="DE741">
        <v>0.26950531</v>
      </c>
      <c r="DF741">
        <v>-0.26887736000000001</v>
      </c>
      <c r="DG741">
        <v>0.1029841</v>
      </c>
      <c r="DH741">
        <v>-0.10235616</v>
      </c>
      <c r="DI741">
        <v>-0.19042195000000001</v>
      </c>
      <c r="DJ741">
        <v>7.7531719999999998E-2</v>
      </c>
      <c r="DK741">
        <v>-0.19522661999999999</v>
      </c>
      <c r="DL741">
        <v>-0.13095082</v>
      </c>
      <c r="DM741">
        <v>-6.0513240000000003E-2</v>
      </c>
      <c r="DN741">
        <v>0.50020885000000004</v>
      </c>
      <c r="DO741">
        <v>0.35778246000000002</v>
      </c>
      <c r="DP741">
        <v>-0.64273818000000005</v>
      </c>
      <c r="DQ741">
        <v>0.94671483000000001</v>
      </c>
      <c r="DR741">
        <v>-0.66113116000000005</v>
      </c>
      <c r="DS741">
        <v>7.7932630000000003E-2</v>
      </c>
      <c r="DT741">
        <v>-0.79014932000000004</v>
      </c>
      <c r="DU741">
        <v>1.3610861400000001</v>
      </c>
      <c r="DV741" s="10">
        <v>-0.64824150000000003</v>
      </c>
      <c r="DW741" s="8" t="s">
        <v>3874</v>
      </c>
      <c r="DX741" t="s">
        <v>3875</v>
      </c>
      <c r="DY741" s="10" t="s">
        <v>1239</v>
      </c>
      <c r="DZ741" s="20">
        <v>36426</v>
      </c>
      <c r="EA741" s="21">
        <v>38911</v>
      </c>
      <c r="EB741" t="s">
        <v>3876</v>
      </c>
      <c r="EC741" s="22">
        <v>45279</v>
      </c>
      <c r="ED741" t="b">
        <f t="shared" si="34"/>
        <v>1</v>
      </c>
    </row>
    <row r="742" spans="1:134" x14ac:dyDescent="0.2">
      <c r="A742" s="8" t="s">
        <v>3877</v>
      </c>
      <c r="B742" s="8" t="s">
        <v>119</v>
      </c>
      <c r="C742" s="8" t="s">
        <v>363</v>
      </c>
      <c r="D742" s="2" t="s">
        <v>3878</v>
      </c>
      <c r="E742" s="4">
        <v>0.57888440818020503</v>
      </c>
      <c r="F742" s="28" t="b">
        <v>0</v>
      </c>
      <c r="G742" s="29">
        <f t="shared" si="35"/>
        <v>0.99990815851254311</v>
      </c>
      <c r="H742" s="5" t="b">
        <f t="shared" si="33"/>
        <v>1</v>
      </c>
      <c r="I742" s="8">
        <v>70</v>
      </c>
      <c r="J742">
        <v>0</v>
      </c>
      <c r="K742">
        <v>23</v>
      </c>
      <c r="L742">
        <v>899</v>
      </c>
      <c r="M742">
        <v>10</v>
      </c>
      <c r="N742">
        <v>4</v>
      </c>
      <c r="O742">
        <v>91.183870756769295</v>
      </c>
      <c r="P742">
        <v>5</v>
      </c>
      <c r="Q742">
        <v>5</v>
      </c>
      <c r="R742">
        <v>5</v>
      </c>
      <c r="S742" s="10">
        <v>73.3</v>
      </c>
      <c r="T742" s="8">
        <v>1.5744038114505901</v>
      </c>
      <c r="U742">
        <v>-1.00517281761849</v>
      </c>
      <c r="V742">
        <v>-0.51455810191446105</v>
      </c>
      <c r="W742">
        <v>-0.69864071835756303</v>
      </c>
      <c r="X742">
        <v>1.61793620170542</v>
      </c>
      <c r="Y742">
        <v>0.68524713920936597</v>
      </c>
      <c r="Z742">
        <v>1.4008556405732899</v>
      </c>
      <c r="AA742">
        <v>1.4284752725705201</v>
      </c>
      <c r="AB742">
        <v>1.4079858992310099</v>
      </c>
      <c r="AC742">
        <v>1.42236659638262</v>
      </c>
      <c r="AD742" s="10">
        <v>-0.30153941816996199</v>
      </c>
      <c r="AE742" s="8">
        <v>0</v>
      </c>
      <c r="AF742">
        <v>0</v>
      </c>
      <c r="AG742">
        <v>0</v>
      </c>
      <c r="AH742">
        <v>1</v>
      </c>
      <c r="AI742">
        <v>0</v>
      </c>
      <c r="AJ742">
        <v>0</v>
      </c>
      <c r="AK742">
        <v>0</v>
      </c>
      <c r="AL742">
        <v>0</v>
      </c>
      <c r="AM742">
        <v>0</v>
      </c>
      <c r="AN742">
        <v>0</v>
      </c>
      <c r="AO742">
        <v>0</v>
      </c>
      <c r="AP742">
        <v>0</v>
      </c>
      <c r="AQ742">
        <v>0</v>
      </c>
      <c r="AR742">
        <v>0</v>
      </c>
      <c r="AS742">
        <v>0</v>
      </c>
      <c r="AT742">
        <v>0</v>
      </c>
      <c r="AU742">
        <v>0</v>
      </c>
      <c r="AV742">
        <v>0</v>
      </c>
      <c r="AW742">
        <v>0</v>
      </c>
      <c r="AX742">
        <v>0</v>
      </c>
      <c r="AY742">
        <v>1</v>
      </c>
      <c r="AZ742">
        <v>0</v>
      </c>
      <c r="BA742">
        <v>1</v>
      </c>
      <c r="BB742">
        <v>0</v>
      </c>
      <c r="BC742">
        <v>0</v>
      </c>
      <c r="BD742">
        <v>1</v>
      </c>
      <c r="BE742">
        <v>1</v>
      </c>
      <c r="BF742">
        <v>0</v>
      </c>
      <c r="BG742">
        <v>0</v>
      </c>
      <c r="BH742">
        <v>0</v>
      </c>
      <c r="BI742">
        <v>0</v>
      </c>
      <c r="BJ742">
        <v>1</v>
      </c>
      <c r="BK742">
        <v>0</v>
      </c>
      <c r="BL742">
        <v>0</v>
      </c>
      <c r="BM742">
        <v>0</v>
      </c>
      <c r="BN742">
        <v>0</v>
      </c>
      <c r="BO742">
        <v>0</v>
      </c>
      <c r="BP742">
        <v>1</v>
      </c>
      <c r="BQ742">
        <v>0</v>
      </c>
      <c r="BR742">
        <v>0</v>
      </c>
      <c r="BS742">
        <v>1</v>
      </c>
      <c r="BT742" s="10">
        <v>0</v>
      </c>
      <c r="BU742">
        <v>-4.2648743800000002</v>
      </c>
      <c r="BV742">
        <v>0.17994256</v>
      </c>
      <c r="BW742">
        <v>2.5512239999999999E-2</v>
      </c>
      <c r="BX742">
        <v>1.7140852600000001</v>
      </c>
      <c r="BY742">
        <v>1.2451467300000001</v>
      </c>
      <c r="BZ742">
        <v>4.38303536</v>
      </c>
      <c r="CA742">
        <v>1.0542348399999999</v>
      </c>
      <c r="CB742">
        <v>2.36271349</v>
      </c>
      <c r="CC742">
        <v>0</v>
      </c>
      <c r="CD742">
        <v>1.26633956</v>
      </c>
      <c r="CE742">
        <v>1.2966537600000001</v>
      </c>
      <c r="CF742">
        <v>-0.34830556000000001</v>
      </c>
      <c r="CG742">
        <v>0.60595251999999999</v>
      </c>
      <c r="CH742">
        <v>-0.27080598</v>
      </c>
      <c r="CI742">
        <v>0.69837139000000004</v>
      </c>
      <c r="CJ742">
        <v>2.3914729999999999E-2</v>
      </c>
      <c r="CK742">
        <v>-0.35324707</v>
      </c>
      <c r="CL742">
        <v>-4.8291489999999999E-2</v>
      </c>
      <c r="CM742">
        <v>0.58076517999999999</v>
      </c>
      <c r="CN742">
        <v>0.72541518999999999</v>
      </c>
      <c r="CO742">
        <v>-0.20022939000000001</v>
      </c>
      <c r="CP742">
        <v>-0.43475793000000001</v>
      </c>
      <c r="CQ742">
        <v>0.34422587999999998</v>
      </c>
      <c r="CR742">
        <v>-0.48495226000000002</v>
      </c>
      <c r="CS742">
        <v>0.18250256000000001</v>
      </c>
      <c r="CT742">
        <v>-0.16623276000000001</v>
      </c>
      <c r="CU742">
        <v>-9.4743999999999995E-2</v>
      </c>
      <c r="CV742">
        <v>-1.1689752</v>
      </c>
      <c r="CW742">
        <v>-0.52188942000000005</v>
      </c>
      <c r="CX742">
        <v>0.65815442999999996</v>
      </c>
      <c r="CY742">
        <v>9.3649330000000003E-2</v>
      </c>
      <c r="CZ742">
        <v>-0.16819777</v>
      </c>
      <c r="DA742">
        <v>-0.25450494000000001</v>
      </c>
      <c r="DB742">
        <v>0.25513289</v>
      </c>
      <c r="DC742">
        <v>2.5920289999999999E-2</v>
      </c>
      <c r="DD742">
        <v>-2.5292350000000002E-2</v>
      </c>
      <c r="DE742">
        <v>0.26950531</v>
      </c>
      <c r="DF742">
        <v>-0.26887736000000001</v>
      </c>
      <c r="DG742">
        <v>0.1029841</v>
      </c>
      <c r="DH742">
        <v>-0.10235616</v>
      </c>
      <c r="DI742">
        <v>-0.19042195000000001</v>
      </c>
      <c r="DJ742">
        <v>7.7531719999999998E-2</v>
      </c>
      <c r="DK742">
        <v>-0.19522661999999999</v>
      </c>
      <c r="DL742">
        <v>-0.13095082</v>
      </c>
      <c r="DM742">
        <v>-6.0513240000000003E-2</v>
      </c>
      <c r="DN742">
        <v>0.50020885000000004</v>
      </c>
      <c r="DO742">
        <v>0.35778246000000002</v>
      </c>
      <c r="DP742">
        <v>-0.64273818000000005</v>
      </c>
      <c r="DQ742">
        <v>0.94671483000000001</v>
      </c>
      <c r="DR742">
        <v>-0.66113116000000005</v>
      </c>
      <c r="DS742">
        <v>7.7932630000000003E-2</v>
      </c>
      <c r="DT742">
        <v>-0.79014932000000004</v>
      </c>
      <c r="DU742">
        <v>1.3610861400000001</v>
      </c>
      <c r="DV742" s="10">
        <v>-0.64824150000000003</v>
      </c>
      <c r="DW742" s="8" t="s">
        <v>3879</v>
      </c>
      <c r="DX742" t="s">
        <v>3880</v>
      </c>
      <c r="DY742" s="10" t="s">
        <v>504</v>
      </c>
      <c r="DZ742" s="20">
        <v>36967</v>
      </c>
      <c r="EA742" s="21">
        <v>37897</v>
      </c>
      <c r="EB742" t="s">
        <v>3881</v>
      </c>
      <c r="EC742" s="22">
        <v>44293</v>
      </c>
      <c r="ED742" t="b">
        <f t="shared" si="34"/>
        <v>0</v>
      </c>
    </row>
    <row r="743" spans="1:134" x14ac:dyDescent="0.2">
      <c r="A743" s="8" t="s">
        <v>3882</v>
      </c>
      <c r="B743" s="8" t="s">
        <v>127</v>
      </c>
      <c r="C743" s="8" t="s">
        <v>245</v>
      </c>
      <c r="D743" s="2">
        <v>9363401317</v>
      </c>
      <c r="E743" s="4">
        <v>0.46866437824704399</v>
      </c>
      <c r="F743" s="28" t="b">
        <v>0</v>
      </c>
      <c r="G743" s="29">
        <f t="shared" si="35"/>
        <v>0.99978573510954982</v>
      </c>
      <c r="H743" s="5" t="b">
        <f t="shared" si="33"/>
        <v>1</v>
      </c>
      <c r="I743" s="8">
        <v>43</v>
      </c>
      <c r="J743">
        <v>1</v>
      </c>
      <c r="K743">
        <v>38</v>
      </c>
      <c r="L743">
        <v>3167</v>
      </c>
      <c r="M743">
        <v>10</v>
      </c>
      <c r="N743">
        <v>5</v>
      </c>
      <c r="O743">
        <v>32.6655224568553</v>
      </c>
      <c r="P743">
        <v>4</v>
      </c>
      <c r="Q743">
        <v>2</v>
      </c>
      <c r="R743">
        <v>3</v>
      </c>
      <c r="S743" s="10">
        <v>70.400000000000006</v>
      </c>
      <c r="T743" s="8">
        <v>-0.96192691105334804</v>
      </c>
      <c r="U743">
        <v>7.5957643648752104E-3</v>
      </c>
      <c r="V743">
        <v>1.4235138450326601</v>
      </c>
      <c r="W743">
        <v>1.9452837428682701</v>
      </c>
      <c r="X743">
        <v>1.61793620170542</v>
      </c>
      <c r="Y743">
        <v>1.38181348148064</v>
      </c>
      <c r="Z743">
        <v>-0.612801420919865</v>
      </c>
      <c r="AA743">
        <v>0.71867389489572897</v>
      </c>
      <c r="AB743">
        <v>-0.772121299578298</v>
      </c>
      <c r="AC743">
        <v>1.7560081436822399E-2</v>
      </c>
      <c r="AD743" s="10">
        <v>-0.927274167860757</v>
      </c>
      <c r="AE743" s="8">
        <v>1</v>
      </c>
      <c r="AF743">
        <v>0</v>
      </c>
      <c r="AG743">
        <v>0</v>
      </c>
      <c r="AH743">
        <v>0</v>
      </c>
      <c r="AI743">
        <v>0</v>
      </c>
      <c r="AJ743">
        <v>0</v>
      </c>
      <c r="AK743">
        <v>0</v>
      </c>
      <c r="AL743">
        <v>0</v>
      </c>
      <c r="AM743">
        <v>0</v>
      </c>
      <c r="AN743">
        <v>0</v>
      </c>
      <c r="AO743">
        <v>0</v>
      </c>
      <c r="AP743">
        <v>0</v>
      </c>
      <c r="AQ743">
        <v>0</v>
      </c>
      <c r="AR743">
        <v>0</v>
      </c>
      <c r="AS743">
        <v>0</v>
      </c>
      <c r="AT743">
        <v>0</v>
      </c>
      <c r="AU743">
        <v>0</v>
      </c>
      <c r="AV743">
        <v>0</v>
      </c>
      <c r="AW743">
        <v>0</v>
      </c>
      <c r="AX743">
        <v>0</v>
      </c>
      <c r="AY743">
        <v>0</v>
      </c>
      <c r="AZ743">
        <v>1</v>
      </c>
      <c r="BA743">
        <v>1</v>
      </c>
      <c r="BB743">
        <v>0</v>
      </c>
      <c r="BC743">
        <v>0</v>
      </c>
      <c r="BD743">
        <v>1</v>
      </c>
      <c r="BE743">
        <v>1</v>
      </c>
      <c r="BF743">
        <v>0</v>
      </c>
      <c r="BG743">
        <v>1</v>
      </c>
      <c r="BH743">
        <v>0</v>
      </c>
      <c r="BI743">
        <v>0</v>
      </c>
      <c r="BJ743">
        <v>0</v>
      </c>
      <c r="BK743">
        <v>0</v>
      </c>
      <c r="BL743">
        <v>0</v>
      </c>
      <c r="BM743">
        <v>0</v>
      </c>
      <c r="BN743">
        <v>0</v>
      </c>
      <c r="BO743">
        <v>1</v>
      </c>
      <c r="BP743">
        <v>0</v>
      </c>
      <c r="BQ743">
        <v>1</v>
      </c>
      <c r="BR743">
        <v>0</v>
      </c>
      <c r="BS743">
        <v>0</v>
      </c>
      <c r="BT743" s="10">
        <v>0</v>
      </c>
      <c r="BU743">
        <v>-4.2648743800000002</v>
      </c>
      <c r="BV743">
        <v>0.17994256</v>
      </c>
      <c r="BW743">
        <v>2.5512239999999999E-2</v>
      </c>
      <c r="BX743">
        <v>1.7140852600000001</v>
      </c>
      <c r="BY743">
        <v>1.2451467300000001</v>
      </c>
      <c r="BZ743">
        <v>4.38303536</v>
      </c>
      <c r="CA743">
        <v>1.0542348399999999</v>
      </c>
      <c r="CB743">
        <v>2.36271349</v>
      </c>
      <c r="CC743">
        <v>0</v>
      </c>
      <c r="CD743">
        <v>1.26633956</v>
      </c>
      <c r="CE743">
        <v>1.2966537600000001</v>
      </c>
      <c r="CF743">
        <v>-0.34830556000000001</v>
      </c>
      <c r="CG743">
        <v>0.60595251999999999</v>
      </c>
      <c r="CH743">
        <v>-0.27080598</v>
      </c>
      <c r="CI743">
        <v>0.69837139000000004</v>
      </c>
      <c r="CJ743">
        <v>2.3914729999999999E-2</v>
      </c>
      <c r="CK743">
        <v>-0.35324707</v>
      </c>
      <c r="CL743">
        <v>-4.8291489999999999E-2</v>
      </c>
      <c r="CM743">
        <v>0.58076517999999999</v>
      </c>
      <c r="CN743">
        <v>0.72541518999999999</v>
      </c>
      <c r="CO743">
        <v>-0.20022939000000001</v>
      </c>
      <c r="CP743">
        <v>-0.43475793000000001</v>
      </c>
      <c r="CQ743">
        <v>0.34422587999999998</v>
      </c>
      <c r="CR743">
        <v>-0.48495226000000002</v>
      </c>
      <c r="CS743">
        <v>0.18250256000000001</v>
      </c>
      <c r="CT743">
        <v>-0.16623276000000001</v>
      </c>
      <c r="CU743">
        <v>-9.4743999999999995E-2</v>
      </c>
      <c r="CV743">
        <v>-1.1689752</v>
      </c>
      <c r="CW743">
        <v>-0.52188942000000005</v>
      </c>
      <c r="CX743">
        <v>0.65815442999999996</v>
      </c>
      <c r="CY743">
        <v>9.3649330000000003E-2</v>
      </c>
      <c r="CZ743">
        <v>-0.16819777</v>
      </c>
      <c r="DA743">
        <v>-0.25450494000000001</v>
      </c>
      <c r="DB743">
        <v>0.25513289</v>
      </c>
      <c r="DC743">
        <v>2.5920289999999999E-2</v>
      </c>
      <c r="DD743">
        <v>-2.5292350000000002E-2</v>
      </c>
      <c r="DE743">
        <v>0.26950531</v>
      </c>
      <c r="DF743">
        <v>-0.26887736000000001</v>
      </c>
      <c r="DG743">
        <v>0.1029841</v>
      </c>
      <c r="DH743">
        <v>-0.10235616</v>
      </c>
      <c r="DI743">
        <v>-0.19042195000000001</v>
      </c>
      <c r="DJ743">
        <v>7.7531719999999998E-2</v>
      </c>
      <c r="DK743">
        <v>-0.19522661999999999</v>
      </c>
      <c r="DL743">
        <v>-0.13095082</v>
      </c>
      <c r="DM743">
        <v>-6.0513240000000003E-2</v>
      </c>
      <c r="DN743">
        <v>0.50020885000000004</v>
      </c>
      <c r="DO743">
        <v>0.35778246000000002</v>
      </c>
      <c r="DP743">
        <v>-0.64273818000000005</v>
      </c>
      <c r="DQ743">
        <v>0.94671483000000001</v>
      </c>
      <c r="DR743">
        <v>-0.66113116000000005</v>
      </c>
      <c r="DS743">
        <v>7.7932630000000003E-2</v>
      </c>
      <c r="DT743">
        <v>-0.79014932000000004</v>
      </c>
      <c r="DU743">
        <v>1.3610861400000001</v>
      </c>
      <c r="DV743" s="10">
        <v>-0.64824150000000003</v>
      </c>
      <c r="DW743" s="8" t="s">
        <v>3883</v>
      </c>
      <c r="DX743" t="s">
        <v>3884</v>
      </c>
      <c r="DY743" s="10" t="s">
        <v>318</v>
      </c>
      <c r="DZ743" s="20">
        <v>35192</v>
      </c>
      <c r="EA743" s="21">
        <v>38654</v>
      </c>
      <c r="EB743" t="s">
        <v>3885</v>
      </c>
      <c r="EC743" s="22">
        <v>44812</v>
      </c>
      <c r="ED743" t="b">
        <f t="shared" si="34"/>
        <v>0</v>
      </c>
    </row>
    <row r="744" spans="1:134" x14ac:dyDescent="0.2">
      <c r="A744" s="8" t="s">
        <v>3886</v>
      </c>
      <c r="B744" s="8" t="s">
        <v>119</v>
      </c>
      <c r="C744" s="8" t="s">
        <v>275</v>
      </c>
      <c r="D744" s="2" t="s">
        <v>3887</v>
      </c>
      <c r="E744" s="4">
        <v>0.48958724905265799</v>
      </c>
      <c r="F744" s="28" t="b">
        <v>0</v>
      </c>
      <c r="G744" s="29">
        <f t="shared" si="35"/>
        <v>0.19391634587197168</v>
      </c>
      <c r="H744" s="5" t="b">
        <f t="shared" si="33"/>
        <v>0</v>
      </c>
      <c r="I744" s="8">
        <v>68</v>
      </c>
      <c r="J744">
        <v>1</v>
      </c>
      <c r="K744">
        <v>15</v>
      </c>
      <c r="L744">
        <v>2380</v>
      </c>
      <c r="M744">
        <v>6</v>
      </c>
      <c r="N744">
        <v>1</v>
      </c>
      <c r="O744">
        <v>97.293624526329197</v>
      </c>
      <c r="P744">
        <v>2</v>
      </c>
      <c r="Q744">
        <v>5</v>
      </c>
      <c r="R744">
        <v>2</v>
      </c>
      <c r="S744" s="10">
        <v>76.7</v>
      </c>
      <c r="T744" s="8">
        <v>1.3865274616354899</v>
      </c>
      <c r="U744">
        <v>7.5957643648752104E-3</v>
      </c>
      <c r="V744">
        <v>-1.5481964736195899</v>
      </c>
      <c r="W744">
        <v>1.0278372918167999</v>
      </c>
      <c r="X744">
        <v>0.34522335867264098</v>
      </c>
      <c r="Y744">
        <v>-1.4044518876044501</v>
      </c>
      <c r="Z744">
        <v>1.61109651680248</v>
      </c>
      <c r="AA744">
        <v>-0.70092886045385905</v>
      </c>
      <c r="AB744">
        <v>1.4079858992310099</v>
      </c>
      <c r="AC744">
        <v>-0.68484317603607703</v>
      </c>
      <c r="AD744" s="10">
        <v>0.43208063319166101</v>
      </c>
      <c r="AE744" s="8">
        <v>0</v>
      </c>
      <c r="AF744">
        <v>0</v>
      </c>
      <c r="AG744">
        <v>0</v>
      </c>
      <c r="AH744">
        <v>0</v>
      </c>
      <c r="AI744">
        <v>1</v>
      </c>
      <c r="AJ744">
        <v>0</v>
      </c>
      <c r="AK744">
        <v>0</v>
      </c>
      <c r="AL744">
        <v>0</v>
      </c>
      <c r="AM744">
        <v>0</v>
      </c>
      <c r="AN744">
        <v>0</v>
      </c>
      <c r="AO744">
        <v>0</v>
      </c>
      <c r="AP744">
        <v>0</v>
      </c>
      <c r="AQ744">
        <v>0</v>
      </c>
      <c r="AR744">
        <v>0</v>
      </c>
      <c r="AS744">
        <v>0</v>
      </c>
      <c r="AT744">
        <v>0</v>
      </c>
      <c r="AU744">
        <v>0</v>
      </c>
      <c r="AV744">
        <v>0</v>
      </c>
      <c r="AW744">
        <v>0</v>
      </c>
      <c r="AX744">
        <v>0</v>
      </c>
      <c r="AY744">
        <v>0</v>
      </c>
      <c r="AZ744">
        <v>1</v>
      </c>
      <c r="BA744">
        <v>1</v>
      </c>
      <c r="BB744">
        <v>0</v>
      </c>
      <c r="BC744">
        <v>1</v>
      </c>
      <c r="BD744">
        <v>0</v>
      </c>
      <c r="BE744">
        <v>0</v>
      </c>
      <c r="BF744">
        <v>1</v>
      </c>
      <c r="BG744">
        <v>0</v>
      </c>
      <c r="BH744">
        <v>0</v>
      </c>
      <c r="BI744">
        <v>0</v>
      </c>
      <c r="BJ744">
        <v>1</v>
      </c>
      <c r="BK744">
        <v>0</v>
      </c>
      <c r="BL744">
        <v>0</v>
      </c>
      <c r="BM744">
        <v>0</v>
      </c>
      <c r="BN744">
        <v>0</v>
      </c>
      <c r="BO744">
        <v>0</v>
      </c>
      <c r="BP744">
        <v>1</v>
      </c>
      <c r="BQ744">
        <v>1</v>
      </c>
      <c r="BR744">
        <v>0</v>
      </c>
      <c r="BS744">
        <v>0</v>
      </c>
      <c r="BT744" s="10">
        <v>0</v>
      </c>
      <c r="BU744">
        <v>-4.2648743800000002</v>
      </c>
      <c r="BV744">
        <v>0.17994256</v>
      </c>
      <c r="BW744">
        <v>2.5512239999999999E-2</v>
      </c>
      <c r="BX744">
        <v>1.7140852600000001</v>
      </c>
      <c r="BY744">
        <v>1.2451467300000001</v>
      </c>
      <c r="BZ744">
        <v>4.38303536</v>
      </c>
      <c r="CA744">
        <v>1.0542348399999999</v>
      </c>
      <c r="CB744">
        <v>2.36271349</v>
      </c>
      <c r="CC744">
        <v>0</v>
      </c>
      <c r="CD744">
        <v>1.26633956</v>
      </c>
      <c r="CE744">
        <v>1.2966537600000001</v>
      </c>
      <c r="CF744">
        <v>-0.34830556000000001</v>
      </c>
      <c r="CG744">
        <v>0.60595251999999999</v>
      </c>
      <c r="CH744">
        <v>-0.27080598</v>
      </c>
      <c r="CI744">
        <v>0.69837139000000004</v>
      </c>
      <c r="CJ744">
        <v>2.3914729999999999E-2</v>
      </c>
      <c r="CK744">
        <v>-0.35324707</v>
      </c>
      <c r="CL744">
        <v>-4.8291489999999999E-2</v>
      </c>
      <c r="CM744">
        <v>0.58076517999999999</v>
      </c>
      <c r="CN744">
        <v>0.72541518999999999</v>
      </c>
      <c r="CO744">
        <v>-0.20022939000000001</v>
      </c>
      <c r="CP744">
        <v>-0.43475793000000001</v>
      </c>
      <c r="CQ744">
        <v>0.34422587999999998</v>
      </c>
      <c r="CR744">
        <v>-0.48495226000000002</v>
      </c>
      <c r="CS744">
        <v>0.18250256000000001</v>
      </c>
      <c r="CT744">
        <v>-0.16623276000000001</v>
      </c>
      <c r="CU744">
        <v>-9.4743999999999995E-2</v>
      </c>
      <c r="CV744">
        <v>-1.1689752</v>
      </c>
      <c r="CW744">
        <v>-0.52188942000000005</v>
      </c>
      <c r="CX744">
        <v>0.65815442999999996</v>
      </c>
      <c r="CY744">
        <v>9.3649330000000003E-2</v>
      </c>
      <c r="CZ744">
        <v>-0.16819777</v>
      </c>
      <c r="DA744">
        <v>-0.25450494000000001</v>
      </c>
      <c r="DB744">
        <v>0.25513289</v>
      </c>
      <c r="DC744">
        <v>2.5920289999999999E-2</v>
      </c>
      <c r="DD744">
        <v>-2.5292350000000002E-2</v>
      </c>
      <c r="DE744">
        <v>0.26950531</v>
      </c>
      <c r="DF744">
        <v>-0.26887736000000001</v>
      </c>
      <c r="DG744">
        <v>0.1029841</v>
      </c>
      <c r="DH744">
        <v>-0.10235616</v>
      </c>
      <c r="DI744">
        <v>-0.19042195000000001</v>
      </c>
      <c r="DJ744">
        <v>7.7531719999999998E-2</v>
      </c>
      <c r="DK744">
        <v>-0.19522661999999999</v>
      </c>
      <c r="DL744">
        <v>-0.13095082</v>
      </c>
      <c r="DM744">
        <v>-6.0513240000000003E-2</v>
      </c>
      <c r="DN744">
        <v>0.50020885000000004</v>
      </c>
      <c r="DO744">
        <v>0.35778246000000002</v>
      </c>
      <c r="DP744">
        <v>-0.64273818000000005</v>
      </c>
      <c r="DQ744">
        <v>0.94671483000000001</v>
      </c>
      <c r="DR744">
        <v>-0.66113116000000005</v>
      </c>
      <c r="DS744">
        <v>7.7932630000000003E-2</v>
      </c>
      <c r="DT744">
        <v>-0.79014932000000004</v>
      </c>
      <c r="DU744">
        <v>1.3610861400000001</v>
      </c>
      <c r="DV744" s="10">
        <v>-0.64824150000000003</v>
      </c>
      <c r="DW744" s="8" t="s">
        <v>3888</v>
      </c>
      <c r="DX744" t="s">
        <v>3889</v>
      </c>
      <c r="DY744" s="10" t="s">
        <v>206</v>
      </c>
      <c r="DZ744" s="20">
        <v>34936</v>
      </c>
      <c r="EA744" s="21">
        <v>37825</v>
      </c>
      <c r="EB744" t="s">
        <v>3890</v>
      </c>
      <c r="EC744" s="22">
        <v>44604</v>
      </c>
      <c r="ED744" t="b">
        <f t="shared" si="34"/>
        <v>1</v>
      </c>
    </row>
    <row r="745" spans="1:134" x14ac:dyDescent="0.2">
      <c r="A745" s="8" t="s">
        <v>3891</v>
      </c>
      <c r="B745" s="8" t="s">
        <v>168</v>
      </c>
      <c r="C745" s="8" t="s">
        <v>128</v>
      </c>
      <c r="D745" s="2" t="s">
        <v>3892</v>
      </c>
      <c r="E745" s="4">
        <v>0.60084445508533801</v>
      </c>
      <c r="F745" s="28" t="b">
        <v>1</v>
      </c>
      <c r="G745" s="29">
        <f t="shared" si="35"/>
        <v>4.1631461815182964E-3</v>
      </c>
      <c r="H745" s="5" t="b">
        <f t="shared" si="33"/>
        <v>0</v>
      </c>
      <c r="I745" s="8">
        <v>36</v>
      </c>
      <c r="J745">
        <v>2</v>
      </c>
      <c r="K745">
        <v>32</v>
      </c>
      <c r="L745">
        <v>1227</v>
      </c>
      <c r="M745">
        <v>4</v>
      </c>
      <c r="N745">
        <v>3</v>
      </c>
      <c r="O745">
        <v>70.422227542669106</v>
      </c>
      <c r="P745">
        <v>5</v>
      </c>
      <c r="Q745">
        <v>2</v>
      </c>
      <c r="R745">
        <v>1</v>
      </c>
      <c r="S745" s="10">
        <v>66.900000000000006</v>
      </c>
      <c r="T745" s="8">
        <v>-1.61949413540622</v>
      </c>
      <c r="U745">
        <v>1.0203643463482399</v>
      </c>
      <c r="V745">
        <v>0.64828506625381199</v>
      </c>
      <c r="W745">
        <v>-0.31627421779227399</v>
      </c>
      <c r="X745">
        <v>-0.29113306284374801</v>
      </c>
      <c r="Y745">
        <v>-1.13192030619081E-2</v>
      </c>
      <c r="Z745">
        <v>0.68643305892404904</v>
      </c>
      <c r="AA745">
        <v>1.4284752725705201</v>
      </c>
      <c r="AB745">
        <v>-0.772121299578298</v>
      </c>
      <c r="AC745">
        <v>-1.38724643350897</v>
      </c>
      <c r="AD745" s="10">
        <v>-1.68247127955654</v>
      </c>
      <c r="AE745" s="8">
        <v>0</v>
      </c>
      <c r="AF745">
        <v>0</v>
      </c>
      <c r="AG745">
        <v>0</v>
      </c>
      <c r="AH745">
        <v>0</v>
      </c>
      <c r="AI745">
        <v>0</v>
      </c>
      <c r="AJ745">
        <v>0</v>
      </c>
      <c r="AK745">
        <v>0</v>
      </c>
      <c r="AL745">
        <v>0</v>
      </c>
      <c r="AM745">
        <v>0</v>
      </c>
      <c r="AN745">
        <v>0</v>
      </c>
      <c r="AO745">
        <v>0</v>
      </c>
      <c r="AP745">
        <v>0</v>
      </c>
      <c r="AQ745">
        <v>1</v>
      </c>
      <c r="AR745">
        <v>0</v>
      </c>
      <c r="AS745">
        <v>0</v>
      </c>
      <c r="AT745">
        <v>0</v>
      </c>
      <c r="AU745">
        <v>0</v>
      </c>
      <c r="AV745">
        <v>0</v>
      </c>
      <c r="AW745">
        <v>0</v>
      </c>
      <c r="AX745">
        <v>0</v>
      </c>
      <c r="AY745">
        <v>1</v>
      </c>
      <c r="AZ745">
        <v>0</v>
      </c>
      <c r="BA745">
        <v>0</v>
      </c>
      <c r="BB745">
        <v>1</v>
      </c>
      <c r="BC745">
        <v>1</v>
      </c>
      <c r="BD745">
        <v>0</v>
      </c>
      <c r="BE745">
        <v>1</v>
      </c>
      <c r="BF745">
        <v>0</v>
      </c>
      <c r="BG745">
        <v>0</v>
      </c>
      <c r="BH745">
        <v>0</v>
      </c>
      <c r="BI745">
        <v>0</v>
      </c>
      <c r="BJ745">
        <v>0</v>
      </c>
      <c r="BK745">
        <v>0</v>
      </c>
      <c r="BL745">
        <v>1</v>
      </c>
      <c r="BM745">
        <v>0</v>
      </c>
      <c r="BN745">
        <v>0</v>
      </c>
      <c r="BO745">
        <v>0</v>
      </c>
      <c r="BP745">
        <v>1</v>
      </c>
      <c r="BQ745">
        <v>1</v>
      </c>
      <c r="BR745">
        <v>0</v>
      </c>
      <c r="BS745">
        <v>0</v>
      </c>
      <c r="BT745" s="10">
        <v>0</v>
      </c>
      <c r="BU745">
        <v>-4.2648743800000002</v>
      </c>
      <c r="BV745">
        <v>0.17994256</v>
      </c>
      <c r="BW745">
        <v>2.5512239999999999E-2</v>
      </c>
      <c r="BX745">
        <v>1.7140852600000001</v>
      </c>
      <c r="BY745">
        <v>1.2451467300000001</v>
      </c>
      <c r="BZ745">
        <v>4.38303536</v>
      </c>
      <c r="CA745">
        <v>1.0542348399999999</v>
      </c>
      <c r="CB745">
        <v>2.36271349</v>
      </c>
      <c r="CC745">
        <v>0</v>
      </c>
      <c r="CD745">
        <v>1.26633956</v>
      </c>
      <c r="CE745">
        <v>1.2966537600000001</v>
      </c>
      <c r="CF745">
        <v>-0.34830556000000001</v>
      </c>
      <c r="CG745">
        <v>0.60595251999999999</v>
      </c>
      <c r="CH745">
        <v>-0.27080598</v>
      </c>
      <c r="CI745">
        <v>0.69837139000000004</v>
      </c>
      <c r="CJ745">
        <v>2.3914729999999999E-2</v>
      </c>
      <c r="CK745">
        <v>-0.35324707</v>
      </c>
      <c r="CL745">
        <v>-4.8291489999999999E-2</v>
      </c>
      <c r="CM745">
        <v>0.58076517999999999</v>
      </c>
      <c r="CN745">
        <v>0.72541518999999999</v>
      </c>
      <c r="CO745">
        <v>-0.20022939000000001</v>
      </c>
      <c r="CP745">
        <v>-0.43475793000000001</v>
      </c>
      <c r="CQ745">
        <v>0.34422587999999998</v>
      </c>
      <c r="CR745">
        <v>-0.48495226000000002</v>
      </c>
      <c r="CS745">
        <v>0.18250256000000001</v>
      </c>
      <c r="CT745">
        <v>-0.16623276000000001</v>
      </c>
      <c r="CU745">
        <v>-9.4743999999999995E-2</v>
      </c>
      <c r="CV745">
        <v>-1.1689752</v>
      </c>
      <c r="CW745">
        <v>-0.52188942000000005</v>
      </c>
      <c r="CX745">
        <v>0.65815442999999996</v>
      </c>
      <c r="CY745">
        <v>9.3649330000000003E-2</v>
      </c>
      <c r="CZ745">
        <v>-0.16819777</v>
      </c>
      <c r="DA745">
        <v>-0.25450494000000001</v>
      </c>
      <c r="DB745">
        <v>0.25513289</v>
      </c>
      <c r="DC745">
        <v>2.5920289999999999E-2</v>
      </c>
      <c r="DD745">
        <v>-2.5292350000000002E-2</v>
      </c>
      <c r="DE745">
        <v>0.26950531</v>
      </c>
      <c r="DF745">
        <v>-0.26887736000000001</v>
      </c>
      <c r="DG745">
        <v>0.1029841</v>
      </c>
      <c r="DH745">
        <v>-0.10235616</v>
      </c>
      <c r="DI745">
        <v>-0.19042195000000001</v>
      </c>
      <c r="DJ745">
        <v>7.7531719999999998E-2</v>
      </c>
      <c r="DK745">
        <v>-0.19522661999999999</v>
      </c>
      <c r="DL745">
        <v>-0.13095082</v>
      </c>
      <c r="DM745">
        <v>-6.0513240000000003E-2</v>
      </c>
      <c r="DN745">
        <v>0.50020885000000004</v>
      </c>
      <c r="DO745">
        <v>0.35778246000000002</v>
      </c>
      <c r="DP745">
        <v>-0.64273818000000005</v>
      </c>
      <c r="DQ745">
        <v>0.94671483000000001</v>
      </c>
      <c r="DR745">
        <v>-0.66113116000000005</v>
      </c>
      <c r="DS745">
        <v>7.7932630000000003E-2</v>
      </c>
      <c r="DT745">
        <v>-0.79014932000000004</v>
      </c>
      <c r="DU745">
        <v>1.3610861400000001</v>
      </c>
      <c r="DV745" s="10">
        <v>-0.64824150000000003</v>
      </c>
      <c r="DW745" s="8" t="s">
        <v>3893</v>
      </c>
      <c r="DX745" t="s">
        <v>3894</v>
      </c>
      <c r="DY745" s="10" t="s">
        <v>185</v>
      </c>
      <c r="DZ745" s="20">
        <v>35420</v>
      </c>
      <c r="EA745" s="21">
        <v>36387</v>
      </c>
      <c r="EB745" t="s">
        <v>3895</v>
      </c>
      <c r="EC745" s="22">
        <v>45273</v>
      </c>
      <c r="ED745" t="b">
        <f t="shared" si="34"/>
        <v>0</v>
      </c>
    </row>
    <row r="746" spans="1:134" x14ac:dyDescent="0.2">
      <c r="A746" s="8" t="s">
        <v>3896</v>
      </c>
      <c r="B746" s="8" t="s">
        <v>119</v>
      </c>
      <c r="C746" s="8" t="s">
        <v>195</v>
      </c>
      <c r="D746" s="2" t="s">
        <v>3897</v>
      </c>
      <c r="E746" s="4">
        <v>0.23752822550963201</v>
      </c>
      <c r="F746" s="28" t="b">
        <v>0</v>
      </c>
      <c r="G746" s="29">
        <f t="shared" si="35"/>
        <v>5.8546229418475274E-3</v>
      </c>
      <c r="H746" s="5" t="b">
        <f t="shared" si="33"/>
        <v>0</v>
      </c>
      <c r="I746" s="8">
        <v>53</v>
      </c>
      <c r="J746">
        <v>0</v>
      </c>
      <c r="K746">
        <v>16</v>
      </c>
      <c r="L746">
        <v>697</v>
      </c>
      <c r="M746">
        <v>9</v>
      </c>
      <c r="N746">
        <v>2</v>
      </c>
      <c r="O746">
        <v>53.155779421482897</v>
      </c>
      <c r="P746">
        <v>3</v>
      </c>
      <c r="Q746">
        <v>2</v>
      </c>
      <c r="R746">
        <v>3</v>
      </c>
      <c r="S746" s="10">
        <v>76.8</v>
      </c>
      <c r="T746" s="8">
        <v>-2.2545161977812998E-2</v>
      </c>
      <c r="U746">
        <v>-1.00517281761849</v>
      </c>
      <c r="V746">
        <v>-1.4189916771564499</v>
      </c>
      <c r="W746">
        <v>-0.93412252663252804</v>
      </c>
      <c r="X746">
        <v>1.2997579909472201</v>
      </c>
      <c r="Y746">
        <v>-0.70788554533318204</v>
      </c>
      <c r="Z746">
        <v>9.2282571149891093E-2</v>
      </c>
      <c r="AA746">
        <v>8.8725172209350497E-3</v>
      </c>
      <c r="AB746">
        <v>-0.772121299578298</v>
      </c>
      <c r="AC746">
        <v>1.7560081436822399E-2</v>
      </c>
      <c r="AD746" s="10">
        <v>0.45365769352582502</v>
      </c>
      <c r="AE746" s="8">
        <v>1</v>
      </c>
      <c r="AF746">
        <v>0</v>
      </c>
      <c r="AG746">
        <v>0</v>
      </c>
      <c r="AH746">
        <v>0</v>
      </c>
      <c r="AI746">
        <v>0</v>
      </c>
      <c r="AJ746">
        <v>0</v>
      </c>
      <c r="AK746">
        <v>0</v>
      </c>
      <c r="AL746">
        <v>0</v>
      </c>
      <c r="AM746">
        <v>0</v>
      </c>
      <c r="AN746">
        <v>0</v>
      </c>
      <c r="AO746">
        <v>0</v>
      </c>
      <c r="AP746">
        <v>0</v>
      </c>
      <c r="AQ746">
        <v>0</v>
      </c>
      <c r="AR746">
        <v>0</v>
      </c>
      <c r="AS746">
        <v>0</v>
      </c>
      <c r="AT746">
        <v>0</v>
      </c>
      <c r="AU746">
        <v>0</v>
      </c>
      <c r="AV746">
        <v>0</v>
      </c>
      <c r="AW746">
        <v>0</v>
      </c>
      <c r="AX746">
        <v>0</v>
      </c>
      <c r="AY746">
        <v>1</v>
      </c>
      <c r="AZ746">
        <v>0</v>
      </c>
      <c r="BA746">
        <v>1</v>
      </c>
      <c r="BB746">
        <v>0</v>
      </c>
      <c r="BC746">
        <v>0</v>
      </c>
      <c r="BD746">
        <v>1</v>
      </c>
      <c r="BE746">
        <v>1</v>
      </c>
      <c r="BF746">
        <v>0</v>
      </c>
      <c r="BG746">
        <v>0</v>
      </c>
      <c r="BH746">
        <v>0</v>
      </c>
      <c r="BI746">
        <v>0</v>
      </c>
      <c r="BJ746">
        <v>0</v>
      </c>
      <c r="BK746">
        <v>1</v>
      </c>
      <c r="BL746">
        <v>0</v>
      </c>
      <c r="BM746">
        <v>0</v>
      </c>
      <c r="BN746">
        <v>0</v>
      </c>
      <c r="BO746">
        <v>0</v>
      </c>
      <c r="BP746">
        <v>1</v>
      </c>
      <c r="BQ746">
        <v>0</v>
      </c>
      <c r="BR746">
        <v>1</v>
      </c>
      <c r="BS746">
        <v>0</v>
      </c>
      <c r="BT746" s="10">
        <v>0</v>
      </c>
      <c r="BU746">
        <v>-4.2648743800000002</v>
      </c>
      <c r="BV746">
        <v>0.17994256</v>
      </c>
      <c r="BW746">
        <v>2.5512239999999999E-2</v>
      </c>
      <c r="BX746">
        <v>1.7140852600000001</v>
      </c>
      <c r="BY746">
        <v>1.2451467300000001</v>
      </c>
      <c r="BZ746">
        <v>4.38303536</v>
      </c>
      <c r="CA746">
        <v>1.0542348399999999</v>
      </c>
      <c r="CB746">
        <v>2.36271349</v>
      </c>
      <c r="CC746">
        <v>0</v>
      </c>
      <c r="CD746">
        <v>1.26633956</v>
      </c>
      <c r="CE746">
        <v>1.2966537600000001</v>
      </c>
      <c r="CF746">
        <v>-0.34830556000000001</v>
      </c>
      <c r="CG746">
        <v>0.60595251999999999</v>
      </c>
      <c r="CH746">
        <v>-0.27080598</v>
      </c>
      <c r="CI746">
        <v>0.69837139000000004</v>
      </c>
      <c r="CJ746">
        <v>2.3914729999999999E-2</v>
      </c>
      <c r="CK746">
        <v>-0.35324707</v>
      </c>
      <c r="CL746">
        <v>-4.8291489999999999E-2</v>
      </c>
      <c r="CM746">
        <v>0.58076517999999999</v>
      </c>
      <c r="CN746">
        <v>0.72541518999999999</v>
      </c>
      <c r="CO746">
        <v>-0.20022939000000001</v>
      </c>
      <c r="CP746">
        <v>-0.43475793000000001</v>
      </c>
      <c r="CQ746">
        <v>0.34422587999999998</v>
      </c>
      <c r="CR746">
        <v>-0.48495226000000002</v>
      </c>
      <c r="CS746">
        <v>0.18250256000000001</v>
      </c>
      <c r="CT746">
        <v>-0.16623276000000001</v>
      </c>
      <c r="CU746">
        <v>-9.4743999999999995E-2</v>
      </c>
      <c r="CV746">
        <v>-1.1689752</v>
      </c>
      <c r="CW746">
        <v>-0.52188942000000005</v>
      </c>
      <c r="CX746">
        <v>0.65815442999999996</v>
      </c>
      <c r="CY746">
        <v>9.3649330000000003E-2</v>
      </c>
      <c r="CZ746">
        <v>-0.16819777</v>
      </c>
      <c r="DA746">
        <v>-0.25450494000000001</v>
      </c>
      <c r="DB746">
        <v>0.25513289</v>
      </c>
      <c r="DC746">
        <v>2.5920289999999999E-2</v>
      </c>
      <c r="DD746">
        <v>-2.5292350000000002E-2</v>
      </c>
      <c r="DE746">
        <v>0.26950531</v>
      </c>
      <c r="DF746">
        <v>-0.26887736000000001</v>
      </c>
      <c r="DG746">
        <v>0.1029841</v>
      </c>
      <c r="DH746">
        <v>-0.10235616</v>
      </c>
      <c r="DI746">
        <v>-0.19042195000000001</v>
      </c>
      <c r="DJ746">
        <v>7.7531719999999998E-2</v>
      </c>
      <c r="DK746">
        <v>-0.19522661999999999</v>
      </c>
      <c r="DL746">
        <v>-0.13095082</v>
      </c>
      <c r="DM746">
        <v>-6.0513240000000003E-2</v>
      </c>
      <c r="DN746">
        <v>0.50020885000000004</v>
      </c>
      <c r="DO746">
        <v>0.35778246000000002</v>
      </c>
      <c r="DP746">
        <v>-0.64273818000000005</v>
      </c>
      <c r="DQ746">
        <v>0.94671483000000001</v>
      </c>
      <c r="DR746">
        <v>-0.66113116000000005</v>
      </c>
      <c r="DS746">
        <v>7.7932630000000003E-2</v>
      </c>
      <c r="DT746">
        <v>-0.79014932000000004</v>
      </c>
      <c r="DU746">
        <v>1.3610861400000001</v>
      </c>
      <c r="DV746" s="10">
        <v>-0.64824150000000003</v>
      </c>
      <c r="DW746" s="8" t="s">
        <v>3898</v>
      </c>
      <c r="DX746" t="s">
        <v>3899</v>
      </c>
      <c r="DY746" s="10" t="s">
        <v>249</v>
      </c>
      <c r="DZ746" s="20">
        <v>35264</v>
      </c>
      <c r="EA746" s="21">
        <v>39340</v>
      </c>
      <c r="EB746" t="s">
        <v>3900</v>
      </c>
      <c r="EC746" s="22">
        <v>44894</v>
      </c>
      <c r="ED746" t="b">
        <f t="shared" si="34"/>
        <v>1</v>
      </c>
    </row>
    <row r="747" spans="1:134" x14ac:dyDescent="0.2">
      <c r="A747" s="8" t="s">
        <v>3901</v>
      </c>
      <c r="B747" s="8" t="s">
        <v>119</v>
      </c>
      <c r="C747" s="8" t="s">
        <v>128</v>
      </c>
      <c r="D747" s="2" t="s">
        <v>3902</v>
      </c>
      <c r="E747" s="4">
        <v>0.51667140133109302</v>
      </c>
      <c r="F747" s="28" t="b">
        <v>0</v>
      </c>
      <c r="G747" s="29">
        <f t="shared" si="35"/>
        <v>1.0239217822614234E-5</v>
      </c>
      <c r="H747" s="5" t="b">
        <f t="shared" si="33"/>
        <v>0</v>
      </c>
      <c r="I747" s="8">
        <v>45</v>
      </c>
      <c r="J747">
        <v>2</v>
      </c>
      <c r="K747">
        <v>20</v>
      </c>
      <c r="L747">
        <v>2062</v>
      </c>
      <c r="M747">
        <v>2</v>
      </c>
      <c r="N747">
        <v>3</v>
      </c>
      <c r="O747">
        <v>43.335700665546803</v>
      </c>
      <c r="P747">
        <v>3</v>
      </c>
      <c r="Q747">
        <v>2</v>
      </c>
      <c r="R747">
        <v>4</v>
      </c>
      <c r="S747" s="10">
        <v>79.400000000000006</v>
      </c>
      <c r="T747" s="8">
        <v>-0.77405056123824101</v>
      </c>
      <c r="U747">
        <v>1.0203643463482399</v>
      </c>
      <c r="V747">
        <v>-0.90217249130388599</v>
      </c>
      <c r="W747">
        <v>0.65712830651265397</v>
      </c>
      <c r="X747">
        <v>-0.92748948436013701</v>
      </c>
      <c r="Y747">
        <v>-1.13192030619081E-2</v>
      </c>
      <c r="Z747">
        <v>-0.24563316820016501</v>
      </c>
      <c r="AA747">
        <v>8.8725172209350497E-3</v>
      </c>
      <c r="AB747">
        <v>-0.772121299578298</v>
      </c>
      <c r="AC747">
        <v>0.71996333890972197</v>
      </c>
      <c r="AD747" s="10">
        <v>1.01466126221412</v>
      </c>
      <c r="AE747" s="8">
        <v>0</v>
      </c>
      <c r="AF747">
        <v>0</v>
      </c>
      <c r="AG747">
        <v>0</v>
      </c>
      <c r="AH747">
        <v>0</v>
      </c>
      <c r="AI747">
        <v>1</v>
      </c>
      <c r="AJ747">
        <v>0</v>
      </c>
      <c r="AK747">
        <v>0</v>
      </c>
      <c r="AL747">
        <v>0</v>
      </c>
      <c r="AM747">
        <v>0</v>
      </c>
      <c r="AN747">
        <v>0</v>
      </c>
      <c r="AO747">
        <v>0</v>
      </c>
      <c r="AP747">
        <v>0</v>
      </c>
      <c r="AQ747">
        <v>0</v>
      </c>
      <c r="AR747">
        <v>0</v>
      </c>
      <c r="AS747">
        <v>0</v>
      </c>
      <c r="AT747">
        <v>0</v>
      </c>
      <c r="AU747">
        <v>0</v>
      </c>
      <c r="AV747">
        <v>0</v>
      </c>
      <c r="AW747">
        <v>0</v>
      </c>
      <c r="AX747">
        <v>0</v>
      </c>
      <c r="AY747">
        <v>0</v>
      </c>
      <c r="AZ747">
        <v>1</v>
      </c>
      <c r="BA747">
        <v>1</v>
      </c>
      <c r="BB747">
        <v>0</v>
      </c>
      <c r="BC747">
        <v>1</v>
      </c>
      <c r="BD747">
        <v>0</v>
      </c>
      <c r="BE747">
        <v>1</v>
      </c>
      <c r="BF747">
        <v>0</v>
      </c>
      <c r="BG747">
        <v>0</v>
      </c>
      <c r="BH747">
        <v>0</v>
      </c>
      <c r="BI747">
        <v>1</v>
      </c>
      <c r="BJ747">
        <v>0</v>
      </c>
      <c r="BK747">
        <v>0</v>
      </c>
      <c r="BL747">
        <v>0</v>
      </c>
      <c r="BM747">
        <v>0</v>
      </c>
      <c r="BN747">
        <v>1</v>
      </c>
      <c r="BO747">
        <v>0</v>
      </c>
      <c r="BP747">
        <v>0</v>
      </c>
      <c r="BQ747">
        <v>0</v>
      </c>
      <c r="BR747">
        <v>1</v>
      </c>
      <c r="BS747">
        <v>0</v>
      </c>
      <c r="BT747" s="10">
        <v>0</v>
      </c>
      <c r="BU747">
        <v>-4.2648743800000002</v>
      </c>
      <c r="BV747">
        <v>0.17994256</v>
      </c>
      <c r="BW747">
        <v>2.5512239999999999E-2</v>
      </c>
      <c r="BX747">
        <v>1.7140852600000001</v>
      </c>
      <c r="BY747">
        <v>1.2451467300000001</v>
      </c>
      <c r="BZ747">
        <v>4.38303536</v>
      </c>
      <c r="CA747">
        <v>1.0542348399999999</v>
      </c>
      <c r="CB747">
        <v>2.36271349</v>
      </c>
      <c r="CC747">
        <v>0</v>
      </c>
      <c r="CD747">
        <v>1.26633956</v>
      </c>
      <c r="CE747">
        <v>1.2966537600000001</v>
      </c>
      <c r="CF747">
        <v>-0.34830556000000001</v>
      </c>
      <c r="CG747">
        <v>0.60595251999999999</v>
      </c>
      <c r="CH747">
        <v>-0.27080598</v>
      </c>
      <c r="CI747">
        <v>0.69837139000000004</v>
      </c>
      <c r="CJ747">
        <v>2.3914729999999999E-2</v>
      </c>
      <c r="CK747">
        <v>-0.35324707</v>
      </c>
      <c r="CL747">
        <v>-4.8291489999999999E-2</v>
      </c>
      <c r="CM747">
        <v>0.58076517999999999</v>
      </c>
      <c r="CN747">
        <v>0.72541518999999999</v>
      </c>
      <c r="CO747">
        <v>-0.20022939000000001</v>
      </c>
      <c r="CP747">
        <v>-0.43475793000000001</v>
      </c>
      <c r="CQ747">
        <v>0.34422587999999998</v>
      </c>
      <c r="CR747">
        <v>-0.48495226000000002</v>
      </c>
      <c r="CS747">
        <v>0.18250256000000001</v>
      </c>
      <c r="CT747">
        <v>-0.16623276000000001</v>
      </c>
      <c r="CU747">
        <v>-9.4743999999999995E-2</v>
      </c>
      <c r="CV747">
        <v>-1.1689752</v>
      </c>
      <c r="CW747">
        <v>-0.52188942000000005</v>
      </c>
      <c r="CX747">
        <v>0.65815442999999996</v>
      </c>
      <c r="CY747">
        <v>9.3649330000000003E-2</v>
      </c>
      <c r="CZ747">
        <v>-0.16819777</v>
      </c>
      <c r="DA747">
        <v>-0.25450494000000001</v>
      </c>
      <c r="DB747">
        <v>0.25513289</v>
      </c>
      <c r="DC747">
        <v>2.5920289999999999E-2</v>
      </c>
      <c r="DD747">
        <v>-2.5292350000000002E-2</v>
      </c>
      <c r="DE747">
        <v>0.26950531</v>
      </c>
      <c r="DF747">
        <v>-0.26887736000000001</v>
      </c>
      <c r="DG747">
        <v>0.1029841</v>
      </c>
      <c r="DH747">
        <v>-0.10235616</v>
      </c>
      <c r="DI747">
        <v>-0.19042195000000001</v>
      </c>
      <c r="DJ747">
        <v>7.7531719999999998E-2</v>
      </c>
      <c r="DK747">
        <v>-0.19522661999999999</v>
      </c>
      <c r="DL747">
        <v>-0.13095082</v>
      </c>
      <c r="DM747">
        <v>-6.0513240000000003E-2</v>
      </c>
      <c r="DN747">
        <v>0.50020885000000004</v>
      </c>
      <c r="DO747">
        <v>0.35778246000000002</v>
      </c>
      <c r="DP747">
        <v>-0.64273818000000005</v>
      </c>
      <c r="DQ747">
        <v>0.94671483000000001</v>
      </c>
      <c r="DR747">
        <v>-0.66113116000000005</v>
      </c>
      <c r="DS747">
        <v>7.7932630000000003E-2</v>
      </c>
      <c r="DT747">
        <v>-0.79014932000000004</v>
      </c>
      <c r="DU747">
        <v>1.3610861400000001</v>
      </c>
      <c r="DV747" s="10">
        <v>-0.64824150000000003</v>
      </c>
      <c r="DW747" s="8" t="s">
        <v>3903</v>
      </c>
      <c r="DX747" t="s">
        <v>3904</v>
      </c>
      <c r="DY747" s="10" t="s">
        <v>272</v>
      </c>
      <c r="DZ747" s="20">
        <v>34812</v>
      </c>
      <c r="EA747" s="21">
        <v>39502</v>
      </c>
      <c r="EB747" t="s">
        <v>3905</v>
      </c>
      <c r="EC747" s="22">
        <v>43765</v>
      </c>
      <c r="ED747" t="b">
        <f t="shared" si="34"/>
        <v>1</v>
      </c>
    </row>
    <row r="748" spans="1:134" x14ac:dyDescent="0.2">
      <c r="A748" s="8" t="s">
        <v>3906</v>
      </c>
      <c r="B748" s="8" t="s">
        <v>127</v>
      </c>
      <c r="C748" s="8" t="s">
        <v>202</v>
      </c>
      <c r="D748" s="2" t="s">
        <v>3907</v>
      </c>
      <c r="E748" s="4">
        <v>0.34001191823219601</v>
      </c>
      <c r="F748" s="28" t="b">
        <v>0</v>
      </c>
      <c r="G748" s="29">
        <f t="shared" si="35"/>
        <v>0.38232132237683542</v>
      </c>
      <c r="H748" s="5" t="b">
        <f t="shared" si="33"/>
        <v>0</v>
      </c>
      <c r="I748" s="8">
        <v>39</v>
      </c>
      <c r="J748">
        <v>2</v>
      </c>
      <c r="K748">
        <v>28</v>
      </c>
      <c r="L748">
        <v>1302</v>
      </c>
      <c r="M748">
        <v>10</v>
      </c>
      <c r="N748">
        <v>1</v>
      </c>
      <c r="O748">
        <v>65.005959116097998</v>
      </c>
      <c r="P748">
        <v>5</v>
      </c>
      <c r="Q748">
        <v>1</v>
      </c>
      <c r="R748">
        <v>4</v>
      </c>
      <c r="S748" s="10">
        <v>76.900000000000006</v>
      </c>
      <c r="T748" s="8">
        <v>-1.33767961068356</v>
      </c>
      <c r="U748">
        <v>1.0203643463482399</v>
      </c>
      <c r="V748">
        <v>0.13146588040124599</v>
      </c>
      <c r="W748">
        <v>-0.22884285333374699</v>
      </c>
      <c r="X748">
        <v>1.61793620170542</v>
      </c>
      <c r="Y748">
        <v>-1.4044518876044501</v>
      </c>
      <c r="Z748">
        <v>0.50005549563039398</v>
      </c>
      <c r="AA748">
        <v>1.4284752725705201</v>
      </c>
      <c r="AB748">
        <v>-1.4988236991813999</v>
      </c>
      <c r="AC748">
        <v>0.71996333890972197</v>
      </c>
      <c r="AD748" s="10">
        <v>0.47523475385999198</v>
      </c>
      <c r="AE748" s="8">
        <v>0</v>
      </c>
      <c r="AF748">
        <v>0</v>
      </c>
      <c r="AG748">
        <v>0</v>
      </c>
      <c r="AH748">
        <v>0</v>
      </c>
      <c r="AI748">
        <v>0</v>
      </c>
      <c r="AJ748">
        <v>0</v>
      </c>
      <c r="AK748">
        <v>0</v>
      </c>
      <c r="AL748">
        <v>0</v>
      </c>
      <c r="AM748">
        <v>0</v>
      </c>
      <c r="AN748">
        <v>0</v>
      </c>
      <c r="AO748">
        <v>0</v>
      </c>
      <c r="AP748">
        <v>0</v>
      </c>
      <c r="AQ748">
        <v>0</v>
      </c>
      <c r="AR748">
        <v>0</v>
      </c>
      <c r="AS748">
        <v>1</v>
      </c>
      <c r="AT748">
        <v>0</v>
      </c>
      <c r="AU748">
        <v>0</v>
      </c>
      <c r="AV748">
        <v>0</v>
      </c>
      <c r="AW748">
        <v>0</v>
      </c>
      <c r="AX748">
        <v>0</v>
      </c>
      <c r="AY748">
        <v>0</v>
      </c>
      <c r="AZ748">
        <v>1</v>
      </c>
      <c r="BA748">
        <v>1</v>
      </c>
      <c r="BB748">
        <v>0</v>
      </c>
      <c r="BC748">
        <v>0</v>
      </c>
      <c r="BD748">
        <v>1</v>
      </c>
      <c r="BE748">
        <v>1</v>
      </c>
      <c r="BF748">
        <v>0</v>
      </c>
      <c r="BG748">
        <v>1</v>
      </c>
      <c r="BH748">
        <v>0</v>
      </c>
      <c r="BI748">
        <v>0</v>
      </c>
      <c r="BJ748">
        <v>0</v>
      </c>
      <c r="BK748">
        <v>0</v>
      </c>
      <c r="BL748">
        <v>0</v>
      </c>
      <c r="BM748">
        <v>0</v>
      </c>
      <c r="BN748">
        <v>1</v>
      </c>
      <c r="BO748">
        <v>0</v>
      </c>
      <c r="BP748">
        <v>0</v>
      </c>
      <c r="BQ748">
        <v>0</v>
      </c>
      <c r="BR748">
        <v>1</v>
      </c>
      <c r="BS748">
        <v>0</v>
      </c>
      <c r="BT748" s="10">
        <v>0</v>
      </c>
      <c r="BU748">
        <v>-4.2648743800000002</v>
      </c>
      <c r="BV748">
        <v>0.17994256</v>
      </c>
      <c r="BW748">
        <v>2.5512239999999999E-2</v>
      </c>
      <c r="BX748">
        <v>1.7140852600000001</v>
      </c>
      <c r="BY748">
        <v>1.2451467300000001</v>
      </c>
      <c r="BZ748">
        <v>4.38303536</v>
      </c>
      <c r="CA748">
        <v>1.0542348399999999</v>
      </c>
      <c r="CB748">
        <v>2.36271349</v>
      </c>
      <c r="CC748">
        <v>0</v>
      </c>
      <c r="CD748">
        <v>1.26633956</v>
      </c>
      <c r="CE748">
        <v>1.2966537600000001</v>
      </c>
      <c r="CF748">
        <v>-0.34830556000000001</v>
      </c>
      <c r="CG748">
        <v>0.60595251999999999</v>
      </c>
      <c r="CH748">
        <v>-0.27080598</v>
      </c>
      <c r="CI748">
        <v>0.69837139000000004</v>
      </c>
      <c r="CJ748">
        <v>2.3914729999999999E-2</v>
      </c>
      <c r="CK748">
        <v>-0.35324707</v>
      </c>
      <c r="CL748">
        <v>-4.8291489999999999E-2</v>
      </c>
      <c r="CM748">
        <v>0.58076517999999999</v>
      </c>
      <c r="CN748">
        <v>0.72541518999999999</v>
      </c>
      <c r="CO748">
        <v>-0.20022939000000001</v>
      </c>
      <c r="CP748">
        <v>-0.43475793000000001</v>
      </c>
      <c r="CQ748">
        <v>0.34422587999999998</v>
      </c>
      <c r="CR748">
        <v>-0.48495226000000002</v>
      </c>
      <c r="CS748">
        <v>0.18250256000000001</v>
      </c>
      <c r="CT748">
        <v>-0.16623276000000001</v>
      </c>
      <c r="CU748">
        <v>-9.4743999999999995E-2</v>
      </c>
      <c r="CV748">
        <v>-1.1689752</v>
      </c>
      <c r="CW748">
        <v>-0.52188942000000005</v>
      </c>
      <c r="CX748">
        <v>0.65815442999999996</v>
      </c>
      <c r="CY748">
        <v>9.3649330000000003E-2</v>
      </c>
      <c r="CZ748">
        <v>-0.16819777</v>
      </c>
      <c r="DA748">
        <v>-0.25450494000000001</v>
      </c>
      <c r="DB748">
        <v>0.25513289</v>
      </c>
      <c r="DC748">
        <v>2.5920289999999999E-2</v>
      </c>
      <c r="DD748">
        <v>-2.5292350000000002E-2</v>
      </c>
      <c r="DE748">
        <v>0.26950531</v>
      </c>
      <c r="DF748">
        <v>-0.26887736000000001</v>
      </c>
      <c r="DG748">
        <v>0.1029841</v>
      </c>
      <c r="DH748">
        <v>-0.10235616</v>
      </c>
      <c r="DI748">
        <v>-0.19042195000000001</v>
      </c>
      <c r="DJ748">
        <v>7.7531719999999998E-2</v>
      </c>
      <c r="DK748">
        <v>-0.19522661999999999</v>
      </c>
      <c r="DL748">
        <v>-0.13095082</v>
      </c>
      <c r="DM748">
        <v>-6.0513240000000003E-2</v>
      </c>
      <c r="DN748">
        <v>0.50020885000000004</v>
      </c>
      <c r="DO748">
        <v>0.35778246000000002</v>
      </c>
      <c r="DP748">
        <v>-0.64273818000000005</v>
      </c>
      <c r="DQ748">
        <v>0.94671483000000001</v>
      </c>
      <c r="DR748">
        <v>-0.66113116000000005</v>
      </c>
      <c r="DS748">
        <v>7.7932630000000003E-2</v>
      </c>
      <c r="DT748">
        <v>-0.79014932000000004</v>
      </c>
      <c r="DU748">
        <v>1.3610861400000001</v>
      </c>
      <c r="DV748" s="10">
        <v>-0.64824150000000003</v>
      </c>
      <c r="DW748" s="8" t="s">
        <v>3908</v>
      </c>
      <c r="DX748" t="s">
        <v>3909</v>
      </c>
      <c r="DY748" s="10" t="s">
        <v>454</v>
      </c>
      <c r="DZ748" s="20">
        <v>36493</v>
      </c>
      <c r="EA748" s="21">
        <v>39853</v>
      </c>
      <c r="EB748" t="s">
        <v>3910</v>
      </c>
      <c r="EC748" s="22">
        <v>45413</v>
      </c>
      <c r="ED748" t="b">
        <f t="shared" si="34"/>
        <v>1</v>
      </c>
    </row>
    <row r="749" spans="1:134" x14ac:dyDescent="0.2">
      <c r="A749" s="8" t="s">
        <v>3911</v>
      </c>
      <c r="B749" s="8" t="s">
        <v>127</v>
      </c>
      <c r="C749" s="8" t="s">
        <v>161</v>
      </c>
      <c r="D749" s="2" t="s">
        <v>3912</v>
      </c>
      <c r="E749" s="4">
        <v>0.359087935542103</v>
      </c>
      <c r="F749" s="28" t="b">
        <v>0</v>
      </c>
      <c r="G749" s="29">
        <f t="shared" si="35"/>
        <v>3.958351126718638E-6</v>
      </c>
      <c r="H749" s="5" t="b">
        <f t="shared" si="33"/>
        <v>0</v>
      </c>
      <c r="I749" s="8">
        <v>64</v>
      </c>
      <c r="J749">
        <v>1</v>
      </c>
      <c r="K749">
        <v>24</v>
      </c>
      <c r="L749">
        <v>168</v>
      </c>
      <c r="M749">
        <v>4</v>
      </c>
      <c r="N749">
        <v>2</v>
      </c>
      <c r="O749">
        <v>56.943967771051703</v>
      </c>
      <c r="P749">
        <v>5</v>
      </c>
      <c r="Q749">
        <v>2</v>
      </c>
      <c r="R749">
        <v>2</v>
      </c>
      <c r="S749" s="10">
        <v>79.400000000000006</v>
      </c>
      <c r="T749" s="8">
        <v>1.0107747620052701</v>
      </c>
      <c r="U749">
        <v>7.5957643648752104E-3</v>
      </c>
      <c r="V749">
        <v>-0.38535330545132002</v>
      </c>
      <c r="W749">
        <v>-1.5508050839466601</v>
      </c>
      <c r="X749">
        <v>-0.29113306284374801</v>
      </c>
      <c r="Y749">
        <v>-0.70788554533318204</v>
      </c>
      <c r="Z749">
        <v>0.22263676674817101</v>
      </c>
      <c r="AA749">
        <v>1.4284752725705201</v>
      </c>
      <c r="AB749">
        <v>-0.772121299578298</v>
      </c>
      <c r="AC749">
        <v>-0.68484317603607703</v>
      </c>
      <c r="AD749" s="10">
        <v>1.01466126221412</v>
      </c>
      <c r="AE749" s="8">
        <v>0</v>
      </c>
      <c r="AF749">
        <v>0</v>
      </c>
      <c r="AG749">
        <v>0</v>
      </c>
      <c r="AH749">
        <v>1</v>
      </c>
      <c r="AI749">
        <v>0</v>
      </c>
      <c r="AJ749">
        <v>0</v>
      </c>
      <c r="AK749">
        <v>0</v>
      </c>
      <c r="AL749">
        <v>0</v>
      </c>
      <c r="AM749">
        <v>0</v>
      </c>
      <c r="AN749">
        <v>0</v>
      </c>
      <c r="AO749">
        <v>0</v>
      </c>
      <c r="AP749">
        <v>0</v>
      </c>
      <c r="AQ749">
        <v>0</v>
      </c>
      <c r="AR749">
        <v>0</v>
      </c>
      <c r="AS749">
        <v>0</v>
      </c>
      <c r="AT749">
        <v>0</v>
      </c>
      <c r="AU749">
        <v>0</v>
      </c>
      <c r="AV749">
        <v>0</v>
      </c>
      <c r="AW749">
        <v>0</v>
      </c>
      <c r="AX749">
        <v>0</v>
      </c>
      <c r="AY749">
        <v>1</v>
      </c>
      <c r="AZ749">
        <v>0</v>
      </c>
      <c r="BA749">
        <v>0</v>
      </c>
      <c r="BB749">
        <v>1</v>
      </c>
      <c r="BC749">
        <v>0</v>
      </c>
      <c r="BD749">
        <v>1</v>
      </c>
      <c r="BE749">
        <v>1</v>
      </c>
      <c r="BF749">
        <v>0</v>
      </c>
      <c r="BG749">
        <v>0</v>
      </c>
      <c r="BH749">
        <v>0</v>
      </c>
      <c r="BI749">
        <v>1</v>
      </c>
      <c r="BJ749">
        <v>0</v>
      </c>
      <c r="BK749">
        <v>0</v>
      </c>
      <c r="BL749">
        <v>0</v>
      </c>
      <c r="BM749">
        <v>0</v>
      </c>
      <c r="BN749">
        <v>1</v>
      </c>
      <c r="BO749">
        <v>0</v>
      </c>
      <c r="BP749">
        <v>0</v>
      </c>
      <c r="BQ749">
        <v>0</v>
      </c>
      <c r="BR749">
        <v>1</v>
      </c>
      <c r="BS749">
        <v>0</v>
      </c>
      <c r="BT749" s="10">
        <v>0</v>
      </c>
      <c r="BU749">
        <v>-4.2648743800000002</v>
      </c>
      <c r="BV749">
        <v>0.17994256</v>
      </c>
      <c r="BW749">
        <v>2.5512239999999999E-2</v>
      </c>
      <c r="BX749">
        <v>1.7140852600000001</v>
      </c>
      <c r="BY749">
        <v>1.2451467300000001</v>
      </c>
      <c r="BZ749">
        <v>4.38303536</v>
      </c>
      <c r="CA749">
        <v>1.0542348399999999</v>
      </c>
      <c r="CB749">
        <v>2.36271349</v>
      </c>
      <c r="CC749">
        <v>0</v>
      </c>
      <c r="CD749">
        <v>1.26633956</v>
      </c>
      <c r="CE749">
        <v>1.2966537600000001</v>
      </c>
      <c r="CF749">
        <v>-0.34830556000000001</v>
      </c>
      <c r="CG749">
        <v>0.60595251999999999</v>
      </c>
      <c r="CH749">
        <v>-0.27080598</v>
      </c>
      <c r="CI749">
        <v>0.69837139000000004</v>
      </c>
      <c r="CJ749">
        <v>2.3914729999999999E-2</v>
      </c>
      <c r="CK749">
        <v>-0.35324707</v>
      </c>
      <c r="CL749">
        <v>-4.8291489999999999E-2</v>
      </c>
      <c r="CM749">
        <v>0.58076517999999999</v>
      </c>
      <c r="CN749">
        <v>0.72541518999999999</v>
      </c>
      <c r="CO749">
        <v>-0.20022939000000001</v>
      </c>
      <c r="CP749">
        <v>-0.43475793000000001</v>
      </c>
      <c r="CQ749">
        <v>0.34422587999999998</v>
      </c>
      <c r="CR749">
        <v>-0.48495226000000002</v>
      </c>
      <c r="CS749">
        <v>0.18250256000000001</v>
      </c>
      <c r="CT749">
        <v>-0.16623276000000001</v>
      </c>
      <c r="CU749">
        <v>-9.4743999999999995E-2</v>
      </c>
      <c r="CV749">
        <v>-1.1689752</v>
      </c>
      <c r="CW749">
        <v>-0.52188942000000005</v>
      </c>
      <c r="CX749">
        <v>0.65815442999999996</v>
      </c>
      <c r="CY749">
        <v>9.3649330000000003E-2</v>
      </c>
      <c r="CZ749">
        <v>-0.16819777</v>
      </c>
      <c r="DA749">
        <v>-0.25450494000000001</v>
      </c>
      <c r="DB749">
        <v>0.25513289</v>
      </c>
      <c r="DC749">
        <v>2.5920289999999999E-2</v>
      </c>
      <c r="DD749">
        <v>-2.5292350000000002E-2</v>
      </c>
      <c r="DE749">
        <v>0.26950531</v>
      </c>
      <c r="DF749">
        <v>-0.26887736000000001</v>
      </c>
      <c r="DG749">
        <v>0.1029841</v>
      </c>
      <c r="DH749">
        <v>-0.10235616</v>
      </c>
      <c r="DI749">
        <v>-0.19042195000000001</v>
      </c>
      <c r="DJ749">
        <v>7.7531719999999998E-2</v>
      </c>
      <c r="DK749">
        <v>-0.19522661999999999</v>
      </c>
      <c r="DL749">
        <v>-0.13095082</v>
      </c>
      <c r="DM749">
        <v>-6.0513240000000003E-2</v>
      </c>
      <c r="DN749">
        <v>0.50020885000000004</v>
      </c>
      <c r="DO749">
        <v>0.35778246000000002</v>
      </c>
      <c r="DP749">
        <v>-0.64273818000000005</v>
      </c>
      <c r="DQ749">
        <v>0.94671483000000001</v>
      </c>
      <c r="DR749">
        <v>-0.66113116000000005</v>
      </c>
      <c r="DS749">
        <v>7.7932630000000003E-2</v>
      </c>
      <c r="DT749">
        <v>-0.79014932000000004</v>
      </c>
      <c r="DU749">
        <v>1.3610861400000001</v>
      </c>
      <c r="DV749" s="10">
        <v>-0.64824150000000003</v>
      </c>
      <c r="DW749" s="8" t="s">
        <v>3913</v>
      </c>
      <c r="DX749" t="s">
        <v>3914</v>
      </c>
      <c r="DY749" s="10" t="s">
        <v>213</v>
      </c>
      <c r="DZ749" s="20">
        <v>34736</v>
      </c>
      <c r="EA749" s="21">
        <v>34801</v>
      </c>
      <c r="EB749" t="s">
        <v>3915</v>
      </c>
      <c r="EC749" s="22">
        <v>45018</v>
      </c>
      <c r="ED749" t="b">
        <f t="shared" si="34"/>
        <v>1</v>
      </c>
    </row>
    <row r="750" spans="1:134" x14ac:dyDescent="0.2">
      <c r="A750" s="8" t="s">
        <v>3916</v>
      </c>
      <c r="B750" s="8" t="s">
        <v>127</v>
      </c>
      <c r="C750" s="8" t="s">
        <v>195</v>
      </c>
      <c r="D750" s="2" t="s">
        <v>3917</v>
      </c>
      <c r="E750" s="4">
        <v>0.35335948040805198</v>
      </c>
      <c r="F750" s="28" t="b">
        <v>0</v>
      </c>
      <c r="G750" s="29">
        <f t="shared" si="35"/>
        <v>6.7871778009091985E-3</v>
      </c>
      <c r="H750" s="5" t="b">
        <f t="shared" si="33"/>
        <v>0</v>
      </c>
      <c r="I750" s="8">
        <v>38</v>
      </c>
      <c r="J750">
        <v>2</v>
      </c>
      <c r="K750">
        <v>23</v>
      </c>
      <c r="L750">
        <v>1551</v>
      </c>
      <c r="M750">
        <v>7</v>
      </c>
      <c r="N750">
        <v>3</v>
      </c>
      <c r="O750">
        <v>29.179740204026199</v>
      </c>
      <c r="P750">
        <v>3</v>
      </c>
      <c r="Q750">
        <v>2</v>
      </c>
      <c r="R750">
        <v>4</v>
      </c>
      <c r="S750" s="10">
        <v>71.8</v>
      </c>
      <c r="T750" s="8">
        <v>-1.4316177855911101</v>
      </c>
      <c r="U750">
        <v>1.0203643463482399</v>
      </c>
      <c r="V750">
        <v>-0.51455810191446105</v>
      </c>
      <c r="W750">
        <v>6.1429276668560601E-2</v>
      </c>
      <c r="X750">
        <v>0.66340156943083595</v>
      </c>
      <c r="Y750">
        <v>-1.13192030619081E-2</v>
      </c>
      <c r="Z750">
        <v>-0.73274961242148995</v>
      </c>
      <c r="AA750">
        <v>8.8725172209350497E-3</v>
      </c>
      <c r="AB750">
        <v>-0.772121299578298</v>
      </c>
      <c r="AC750">
        <v>0.71996333890972197</v>
      </c>
      <c r="AD750" s="10">
        <v>-0.62519532318244297</v>
      </c>
      <c r="AE750" s="8">
        <v>0</v>
      </c>
      <c r="AF750">
        <v>0</v>
      </c>
      <c r="AG750">
        <v>0</v>
      </c>
      <c r="AH750">
        <v>0</v>
      </c>
      <c r="AI750">
        <v>0</v>
      </c>
      <c r="AJ750">
        <v>0</v>
      </c>
      <c r="AK750">
        <v>0</v>
      </c>
      <c r="AL750">
        <v>0</v>
      </c>
      <c r="AM750">
        <v>0</v>
      </c>
      <c r="AN750">
        <v>0</v>
      </c>
      <c r="AO750">
        <v>0</v>
      </c>
      <c r="AP750">
        <v>0</v>
      </c>
      <c r="AQ750">
        <v>0</v>
      </c>
      <c r="AR750">
        <v>0</v>
      </c>
      <c r="AS750">
        <v>0</v>
      </c>
      <c r="AT750">
        <v>0</v>
      </c>
      <c r="AU750">
        <v>0</v>
      </c>
      <c r="AV750">
        <v>0</v>
      </c>
      <c r="AW750">
        <v>1</v>
      </c>
      <c r="AX750">
        <v>0</v>
      </c>
      <c r="AY750">
        <v>0</v>
      </c>
      <c r="AZ750">
        <v>1</v>
      </c>
      <c r="BA750">
        <v>1</v>
      </c>
      <c r="BB750">
        <v>0</v>
      </c>
      <c r="BC750">
        <v>1</v>
      </c>
      <c r="BD750">
        <v>0</v>
      </c>
      <c r="BE750">
        <v>0</v>
      </c>
      <c r="BF750">
        <v>1</v>
      </c>
      <c r="BG750">
        <v>0</v>
      </c>
      <c r="BH750">
        <v>0</v>
      </c>
      <c r="BI750">
        <v>0</v>
      </c>
      <c r="BJ750">
        <v>1</v>
      </c>
      <c r="BK750">
        <v>0</v>
      </c>
      <c r="BL750">
        <v>0</v>
      </c>
      <c r="BM750">
        <v>0</v>
      </c>
      <c r="BN750">
        <v>1</v>
      </c>
      <c r="BO750">
        <v>0</v>
      </c>
      <c r="BP750">
        <v>0</v>
      </c>
      <c r="BQ750">
        <v>0</v>
      </c>
      <c r="BR750">
        <v>1</v>
      </c>
      <c r="BS750">
        <v>0</v>
      </c>
      <c r="BT750" s="10">
        <v>0</v>
      </c>
      <c r="BU750">
        <v>-4.2648743800000002</v>
      </c>
      <c r="BV750">
        <v>0.17994256</v>
      </c>
      <c r="BW750">
        <v>2.5512239999999999E-2</v>
      </c>
      <c r="BX750">
        <v>1.7140852600000001</v>
      </c>
      <c r="BY750">
        <v>1.2451467300000001</v>
      </c>
      <c r="BZ750">
        <v>4.38303536</v>
      </c>
      <c r="CA750">
        <v>1.0542348399999999</v>
      </c>
      <c r="CB750">
        <v>2.36271349</v>
      </c>
      <c r="CC750">
        <v>0</v>
      </c>
      <c r="CD750">
        <v>1.26633956</v>
      </c>
      <c r="CE750">
        <v>1.2966537600000001</v>
      </c>
      <c r="CF750">
        <v>-0.34830556000000001</v>
      </c>
      <c r="CG750">
        <v>0.60595251999999999</v>
      </c>
      <c r="CH750">
        <v>-0.27080598</v>
      </c>
      <c r="CI750">
        <v>0.69837139000000004</v>
      </c>
      <c r="CJ750">
        <v>2.3914729999999999E-2</v>
      </c>
      <c r="CK750">
        <v>-0.35324707</v>
      </c>
      <c r="CL750">
        <v>-4.8291489999999999E-2</v>
      </c>
      <c r="CM750">
        <v>0.58076517999999999</v>
      </c>
      <c r="CN750">
        <v>0.72541518999999999</v>
      </c>
      <c r="CO750">
        <v>-0.20022939000000001</v>
      </c>
      <c r="CP750">
        <v>-0.43475793000000001</v>
      </c>
      <c r="CQ750">
        <v>0.34422587999999998</v>
      </c>
      <c r="CR750">
        <v>-0.48495226000000002</v>
      </c>
      <c r="CS750">
        <v>0.18250256000000001</v>
      </c>
      <c r="CT750">
        <v>-0.16623276000000001</v>
      </c>
      <c r="CU750">
        <v>-9.4743999999999995E-2</v>
      </c>
      <c r="CV750">
        <v>-1.1689752</v>
      </c>
      <c r="CW750">
        <v>-0.52188942000000005</v>
      </c>
      <c r="CX750">
        <v>0.65815442999999996</v>
      </c>
      <c r="CY750">
        <v>9.3649330000000003E-2</v>
      </c>
      <c r="CZ750">
        <v>-0.16819777</v>
      </c>
      <c r="DA750">
        <v>-0.25450494000000001</v>
      </c>
      <c r="DB750">
        <v>0.25513289</v>
      </c>
      <c r="DC750">
        <v>2.5920289999999999E-2</v>
      </c>
      <c r="DD750">
        <v>-2.5292350000000002E-2</v>
      </c>
      <c r="DE750">
        <v>0.26950531</v>
      </c>
      <c r="DF750">
        <v>-0.26887736000000001</v>
      </c>
      <c r="DG750">
        <v>0.1029841</v>
      </c>
      <c r="DH750">
        <v>-0.10235616</v>
      </c>
      <c r="DI750">
        <v>-0.19042195000000001</v>
      </c>
      <c r="DJ750">
        <v>7.7531719999999998E-2</v>
      </c>
      <c r="DK750">
        <v>-0.19522661999999999</v>
      </c>
      <c r="DL750">
        <v>-0.13095082</v>
      </c>
      <c r="DM750">
        <v>-6.0513240000000003E-2</v>
      </c>
      <c r="DN750">
        <v>0.50020885000000004</v>
      </c>
      <c r="DO750">
        <v>0.35778246000000002</v>
      </c>
      <c r="DP750">
        <v>-0.64273818000000005</v>
      </c>
      <c r="DQ750">
        <v>0.94671483000000001</v>
      </c>
      <c r="DR750">
        <v>-0.66113116000000005</v>
      </c>
      <c r="DS750">
        <v>7.7932630000000003E-2</v>
      </c>
      <c r="DT750">
        <v>-0.79014932000000004</v>
      </c>
      <c r="DU750">
        <v>1.3610861400000001</v>
      </c>
      <c r="DV750" s="10">
        <v>-0.64824150000000003</v>
      </c>
      <c r="DW750" s="8" t="s">
        <v>3918</v>
      </c>
      <c r="DX750" t="s">
        <v>3919</v>
      </c>
      <c r="DY750" s="10" t="s">
        <v>1513</v>
      </c>
      <c r="DZ750" s="20">
        <v>34992</v>
      </c>
      <c r="EA750" s="21">
        <v>35419</v>
      </c>
      <c r="EB750" t="s">
        <v>3920</v>
      </c>
      <c r="EC750" s="22">
        <v>44773</v>
      </c>
      <c r="ED750" t="b">
        <f t="shared" si="34"/>
        <v>1</v>
      </c>
    </row>
    <row r="751" spans="1:134" x14ac:dyDescent="0.2">
      <c r="A751" s="8" t="s">
        <v>3921</v>
      </c>
      <c r="B751" s="8" t="s">
        <v>168</v>
      </c>
      <c r="C751" s="8" t="s">
        <v>128</v>
      </c>
      <c r="D751" s="2" t="s">
        <v>3922</v>
      </c>
      <c r="E751" s="4">
        <v>0.37901488478051498</v>
      </c>
      <c r="F751" s="28" t="b">
        <v>0</v>
      </c>
      <c r="G751" s="29">
        <f t="shared" si="35"/>
        <v>6.9612342175579805E-5</v>
      </c>
      <c r="H751" s="5" t="b">
        <f t="shared" si="33"/>
        <v>0</v>
      </c>
      <c r="I751" s="8">
        <v>47</v>
      </c>
      <c r="J751">
        <v>1</v>
      </c>
      <c r="K751">
        <v>28</v>
      </c>
      <c r="L751">
        <v>84</v>
      </c>
      <c r="M751">
        <v>4</v>
      </c>
      <c r="N751">
        <v>3</v>
      </c>
      <c r="O751">
        <v>56.540775723591203</v>
      </c>
      <c r="P751">
        <v>4</v>
      </c>
      <c r="Q751">
        <v>1</v>
      </c>
      <c r="R751">
        <v>2</v>
      </c>
      <c r="S751" s="10">
        <v>66.599999999999994</v>
      </c>
      <c r="T751" s="8">
        <v>-0.58617421142313397</v>
      </c>
      <c r="U751">
        <v>7.5957643648752104E-3</v>
      </c>
      <c r="V751">
        <v>0.13146588040124599</v>
      </c>
      <c r="W751">
        <v>-1.64872821214021</v>
      </c>
      <c r="X751">
        <v>-0.29113306284374801</v>
      </c>
      <c r="Y751">
        <v>-1.13192030619081E-2</v>
      </c>
      <c r="Z751">
        <v>0.20876264799578401</v>
      </c>
      <c r="AA751">
        <v>0.71867389489572897</v>
      </c>
      <c r="AB751">
        <v>-1.4988236991813999</v>
      </c>
      <c r="AC751">
        <v>-0.68484317603607703</v>
      </c>
      <c r="AD751" s="10">
        <v>-1.7472024605590399</v>
      </c>
      <c r="AE751" s="8">
        <v>0</v>
      </c>
      <c r="AF751">
        <v>0</v>
      </c>
      <c r="AG751">
        <v>0</v>
      </c>
      <c r="AH751">
        <v>0</v>
      </c>
      <c r="AI751">
        <v>0</v>
      </c>
      <c r="AJ751">
        <v>0</v>
      </c>
      <c r="AK751">
        <v>0</v>
      </c>
      <c r="AL751">
        <v>0</v>
      </c>
      <c r="AM751">
        <v>0</v>
      </c>
      <c r="AN751">
        <v>0</v>
      </c>
      <c r="AO751">
        <v>0</v>
      </c>
      <c r="AP751">
        <v>0</v>
      </c>
      <c r="AQ751">
        <v>0</v>
      </c>
      <c r="AR751">
        <v>0</v>
      </c>
      <c r="AS751">
        <v>0</v>
      </c>
      <c r="AT751">
        <v>0</v>
      </c>
      <c r="AU751">
        <v>0</v>
      </c>
      <c r="AV751">
        <v>0</v>
      </c>
      <c r="AW751">
        <v>1</v>
      </c>
      <c r="AX751">
        <v>0</v>
      </c>
      <c r="AY751">
        <v>0</v>
      </c>
      <c r="AZ751">
        <v>1</v>
      </c>
      <c r="BA751">
        <v>0</v>
      </c>
      <c r="BB751">
        <v>1</v>
      </c>
      <c r="BC751">
        <v>0</v>
      </c>
      <c r="BD751">
        <v>1</v>
      </c>
      <c r="BE751">
        <v>0</v>
      </c>
      <c r="BF751">
        <v>1</v>
      </c>
      <c r="BG751">
        <v>0</v>
      </c>
      <c r="BH751">
        <v>1</v>
      </c>
      <c r="BI751">
        <v>0</v>
      </c>
      <c r="BJ751">
        <v>0</v>
      </c>
      <c r="BK751">
        <v>0</v>
      </c>
      <c r="BL751">
        <v>0</v>
      </c>
      <c r="BM751">
        <v>1</v>
      </c>
      <c r="BN751">
        <v>0</v>
      </c>
      <c r="BO751">
        <v>0</v>
      </c>
      <c r="BP751">
        <v>0</v>
      </c>
      <c r="BQ751">
        <v>0</v>
      </c>
      <c r="BR751">
        <v>1</v>
      </c>
      <c r="BS751">
        <v>0</v>
      </c>
      <c r="BT751" s="10">
        <v>0</v>
      </c>
      <c r="BU751">
        <v>-4.2648743800000002</v>
      </c>
      <c r="BV751">
        <v>0.17994256</v>
      </c>
      <c r="BW751">
        <v>2.5512239999999999E-2</v>
      </c>
      <c r="BX751">
        <v>1.7140852600000001</v>
      </c>
      <c r="BY751">
        <v>1.2451467300000001</v>
      </c>
      <c r="BZ751">
        <v>4.38303536</v>
      </c>
      <c r="CA751">
        <v>1.0542348399999999</v>
      </c>
      <c r="CB751">
        <v>2.36271349</v>
      </c>
      <c r="CC751">
        <v>0</v>
      </c>
      <c r="CD751">
        <v>1.26633956</v>
      </c>
      <c r="CE751">
        <v>1.2966537600000001</v>
      </c>
      <c r="CF751">
        <v>-0.34830556000000001</v>
      </c>
      <c r="CG751">
        <v>0.60595251999999999</v>
      </c>
      <c r="CH751">
        <v>-0.27080598</v>
      </c>
      <c r="CI751">
        <v>0.69837139000000004</v>
      </c>
      <c r="CJ751">
        <v>2.3914729999999999E-2</v>
      </c>
      <c r="CK751">
        <v>-0.35324707</v>
      </c>
      <c r="CL751">
        <v>-4.8291489999999999E-2</v>
      </c>
      <c r="CM751">
        <v>0.58076517999999999</v>
      </c>
      <c r="CN751">
        <v>0.72541518999999999</v>
      </c>
      <c r="CO751">
        <v>-0.20022939000000001</v>
      </c>
      <c r="CP751">
        <v>-0.43475793000000001</v>
      </c>
      <c r="CQ751">
        <v>0.34422587999999998</v>
      </c>
      <c r="CR751">
        <v>-0.48495226000000002</v>
      </c>
      <c r="CS751">
        <v>0.18250256000000001</v>
      </c>
      <c r="CT751">
        <v>-0.16623276000000001</v>
      </c>
      <c r="CU751">
        <v>-9.4743999999999995E-2</v>
      </c>
      <c r="CV751">
        <v>-1.1689752</v>
      </c>
      <c r="CW751">
        <v>-0.52188942000000005</v>
      </c>
      <c r="CX751">
        <v>0.65815442999999996</v>
      </c>
      <c r="CY751">
        <v>9.3649330000000003E-2</v>
      </c>
      <c r="CZ751">
        <v>-0.16819777</v>
      </c>
      <c r="DA751">
        <v>-0.25450494000000001</v>
      </c>
      <c r="DB751">
        <v>0.25513289</v>
      </c>
      <c r="DC751">
        <v>2.5920289999999999E-2</v>
      </c>
      <c r="DD751">
        <v>-2.5292350000000002E-2</v>
      </c>
      <c r="DE751">
        <v>0.26950531</v>
      </c>
      <c r="DF751">
        <v>-0.26887736000000001</v>
      </c>
      <c r="DG751">
        <v>0.1029841</v>
      </c>
      <c r="DH751">
        <v>-0.10235616</v>
      </c>
      <c r="DI751">
        <v>-0.19042195000000001</v>
      </c>
      <c r="DJ751">
        <v>7.7531719999999998E-2</v>
      </c>
      <c r="DK751">
        <v>-0.19522661999999999</v>
      </c>
      <c r="DL751">
        <v>-0.13095082</v>
      </c>
      <c r="DM751">
        <v>-6.0513240000000003E-2</v>
      </c>
      <c r="DN751">
        <v>0.50020885000000004</v>
      </c>
      <c r="DO751">
        <v>0.35778246000000002</v>
      </c>
      <c r="DP751">
        <v>-0.64273818000000005</v>
      </c>
      <c r="DQ751">
        <v>0.94671483000000001</v>
      </c>
      <c r="DR751">
        <v>-0.66113116000000005</v>
      </c>
      <c r="DS751">
        <v>7.7932630000000003E-2</v>
      </c>
      <c r="DT751">
        <v>-0.79014932000000004</v>
      </c>
      <c r="DU751">
        <v>1.3610861400000001</v>
      </c>
      <c r="DV751" s="10">
        <v>-0.64824150000000003</v>
      </c>
      <c r="DW751" s="8" t="s">
        <v>3923</v>
      </c>
      <c r="DX751" t="s">
        <v>3924</v>
      </c>
      <c r="DY751" s="10" t="s">
        <v>614</v>
      </c>
      <c r="DZ751" s="20">
        <v>37199</v>
      </c>
      <c r="EA751" s="21">
        <v>39573</v>
      </c>
      <c r="EB751" t="s">
        <v>3925</v>
      </c>
      <c r="EC751" s="22">
        <v>43717</v>
      </c>
      <c r="ED751" t="b">
        <f t="shared" si="34"/>
        <v>1</v>
      </c>
    </row>
    <row r="752" spans="1:134" x14ac:dyDescent="0.2">
      <c r="A752" s="8" t="s">
        <v>3926</v>
      </c>
      <c r="B752" s="8" t="s">
        <v>127</v>
      </c>
      <c r="C752" s="8" t="s">
        <v>332</v>
      </c>
      <c r="D752" s="2" t="s">
        <v>3927</v>
      </c>
      <c r="E752" s="4">
        <v>0.72744240938636096</v>
      </c>
      <c r="F752" s="28" t="b">
        <v>1</v>
      </c>
      <c r="G752" s="29">
        <f t="shared" si="35"/>
        <v>3.1555680697922526E-5</v>
      </c>
      <c r="H752" s="5" t="b">
        <f t="shared" si="33"/>
        <v>0</v>
      </c>
      <c r="I752" s="8">
        <v>37</v>
      </c>
      <c r="J752">
        <v>0</v>
      </c>
      <c r="K752">
        <v>31</v>
      </c>
      <c r="L752">
        <v>2285</v>
      </c>
      <c r="M752">
        <v>0</v>
      </c>
      <c r="N752">
        <v>4</v>
      </c>
      <c r="O752">
        <v>77.887871359847097</v>
      </c>
      <c r="P752">
        <v>4</v>
      </c>
      <c r="Q752">
        <v>1</v>
      </c>
      <c r="R752">
        <v>1</v>
      </c>
      <c r="S752" s="10">
        <v>75.900000000000006</v>
      </c>
      <c r="T752" s="8">
        <v>-1.5255559604986699</v>
      </c>
      <c r="U752">
        <v>-1.00517281761849</v>
      </c>
      <c r="V752">
        <v>0.51908026979067101</v>
      </c>
      <c r="W752">
        <v>0.91709089683600697</v>
      </c>
      <c r="X752">
        <v>-1.5638459058765199</v>
      </c>
      <c r="Y752">
        <v>0.68524713920936597</v>
      </c>
      <c r="Z752">
        <v>0.94333105464337097</v>
      </c>
      <c r="AA752">
        <v>0.71867389489572897</v>
      </c>
      <c r="AB752">
        <v>-1.4988236991813999</v>
      </c>
      <c r="AC752">
        <v>-1.38724643350897</v>
      </c>
      <c r="AD752" s="10">
        <v>0.25946415051833799</v>
      </c>
      <c r="AE752" s="8">
        <v>0</v>
      </c>
      <c r="AF752">
        <v>0</v>
      </c>
      <c r="AG752">
        <v>0</v>
      </c>
      <c r="AH752">
        <v>0</v>
      </c>
      <c r="AI752">
        <v>0</v>
      </c>
      <c r="AJ752">
        <v>0</v>
      </c>
      <c r="AK752">
        <v>0</v>
      </c>
      <c r="AL752">
        <v>0</v>
      </c>
      <c r="AM752">
        <v>0</v>
      </c>
      <c r="AN752">
        <v>0</v>
      </c>
      <c r="AO752">
        <v>0</v>
      </c>
      <c r="AP752">
        <v>0</v>
      </c>
      <c r="AQ752">
        <v>0</v>
      </c>
      <c r="AR752">
        <v>0</v>
      </c>
      <c r="AS752">
        <v>0</v>
      </c>
      <c r="AT752">
        <v>0</v>
      </c>
      <c r="AU752">
        <v>1</v>
      </c>
      <c r="AV752">
        <v>0</v>
      </c>
      <c r="AW752">
        <v>0</v>
      </c>
      <c r="AX752">
        <v>0</v>
      </c>
      <c r="AY752">
        <v>1</v>
      </c>
      <c r="AZ752">
        <v>0</v>
      </c>
      <c r="BA752">
        <v>1</v>
      </c>
      <c r="BB752">
        <v>0</v>
      </c>
      <c r="BC752">
        <v>1</v>
      </c>
      <c r="BD752">
        <v>0</v>
      </c>
      <c r="BE752">
        <v>1</v>
      </c>
      <c r="BF752">
        <v>0</v>
      </c>
      <c r="BG752">
        <v>0</v>
      </c>
      <c r="BH752">
        <v>0</v>
      </c>
      <c r="BI752">
        <v>0</v>
      </c>
      <c r="BJ752">
        <v>0</v>
      </c>
      <c r="BK752">
        <v>1</v>
      </c>
      <c r="BL752">
        <v>0</v>
      </c>
      <c r="BM752">
        <v>0</v>
      </c>
      <c r="BN752">
        <v>0</v>
      </c>
      <c r="BO752">
        <v>1</v>
      </c>
      <c r="BP752">
        <v>0</v>
      </c>
      <c r="BQ752">
        <v>0</v>
      </c>
      <c r="BR752">
        <v>0</v>
      </c>
      <c r="BS752">
        <v>0</v>
      </c>
      <c r="BT752" s="10">
        <v>1</v>
      </c>
      <c r="BU752">
        <v>-4.2648743800000002</v>
      </c>
      <c r="BV752">
        <v>0.17994256</v>
      </c>
      <c r="BW752">
        <v>2.5512239999999999E-2</v>
      </c>
      <c r="BX752">
        <v>1.7140852600000001</v>
      </c>
      <c r="BY752">
        <v>1.2451467300000001</v>
      </c>
      <c r="BZ752">
        <v>4.38303536</v>
      </c>
      <c r="CA752">
        <v>1.0542348399999999</v>
      </c>
      <c r="CB752">
        <v>2.36271349</v>
      </c>
      <c r="CC752">
        <v>0</v>
      </c>
      <c r="CD752">
        <v>1.26633956</v>
      </c>
      <c r="CE752">
        <v>1.2966537600000001</v>
      </c>
      <c r="CF752">
        <v>-0.34830556000000001</v>
      </c>
      <c r="CG752">
        <v>0.60595251999999999</v>
      </c>
      <c r="CH752">
        <v>-0.27080598</v>
      </c>
      <c r="CI752">
        <v>0.69837139000000004</v>
      </c>
      <c r="CJ752">
        <v>2.3914729999999999E-2</v>
      </c>
      <c r="CK752">
        <v>-0.35324707</v>
      </c>
      <c r="CL752">
        <v>-4.8291489999999999E-2</v>
      </c>
      <c r="CM752">
        <v>0.58076517999999999</v>
      </c>
      <c r="CN752">
        <v>0.72541518999999999</v>
      </c>
      <c r="CO752">
        <v>-0.20022939000000001</v>
      </c>
      <c r="CP752">
        <v>-0.43475793000000001</v>
      </c>
      <c r="CQ752">
        <v>0.34422587999999998</v>
      </c>
      <c r="CR752">
        <v>-0.48495226000000002</v>
      </c>
      <c r="CS752">
        <v>0.18250256000000001</v>
      </c>
      <c r="CT752">
        <v>-0.16623276000000001</v>
      </c>
      <c r="CU752">
        <v>-9.4743999999999995E-2</v>
      </c>
      <c r="CV752">
        <v>-1.1689752</v>
      </c>
      <c r="CW752">
        <v>-0.52188942000000005</v>
      </c>
      <c r="CX752">
        <v>0.65815442999999996</v>
      </c>
      <c r="CY752">
        <v>9.3649330000000003E-2</v>
      </c>
      <c r="CZ752">
        <v>-0.16819777</v>
      </c>
      <c r="DA752">
        <v>-0.25450494000000001</v>
      </c>
      <c r="DB752">
        <v>0.25513289</v>
      </c>
      <c r="DC752">
        <v>2.5920289999999999E-2</v>
      </c>
      <c r="DD752">
        <v>-2.5292350000000002E-2</v>
      </c>
      <c r="DE752">
        <v>0.26950531</v>
      </c>
      <c r="DF752">
        <v>-0.26887736000000001</v>
      </c>
      <c r="DG752">
        <v>0.1029841</v>
      </c>
      <c r="DH752">
        <v>-0.10235616</v>
      </c>
      <c r="DI752">
        <v>-0.19042195000000001</v>
      </c>
      <c r="DJ752">
        <v>7.7531719999999998E-2</v>
      </c>
      <c r="DK752">
        <v>-0.19522661999999999</v>
      </c>
      <c r="DL752">
        <v>-0.13095082</v>
      </c>
      <c r="DM752">
        <v>-6.0513240000000003E-2</v>
      </c>
      <c r="DN752">
        <v>0.50020885000000004</v>
      </c>
      <c r="DO752">
        <v>0.35778246000000002</v>
      </c>
      <c r="DP752">
        <v>-0.64273818000000005</v>
      </c>
      <c r="DQ752">
        <v>0.94671483000000001</v>
      </c>
      <c r="DR752">
        <v>-0.66113116000000005</v>
      </c>
      <c r="DS752">
        <v>7.7932630000000003E-2</v>
      </c>
      <c r="DT752">
        <v>-0.79014932000000004</v>
      </c>
      <c r="DU752">
        <v>1.3610861400000001</v>
      </c>
      <c r="DV752" s="10">
        <v>-0.64824150000000003</v>
      </c>
      <c r="DW752" s="8" t="s">
        <v>3928</v>
      </c>
      <c r="DX752" t="s">
        <v>3929</v>
      </c>
      <c r="DY752" s="10" t="s">
        <v>2204</v>
      </c>
      <c r="DZ752" s="20">
        <v>35262</v>
      </c>
      <c r="EA752" s="21">
        <v>38327</v>
      </c>
      <c r="EB752" t="s">
        <v>3930</v>
      </c>
      <c r="EC752" s="22">
        <v>44438</v>
      </c>
      <c r="ED752" t="b">
        <f t="shared" si="34"/>
        <v>0</v>
      </c>
    </row>
    <row r="753" spans="1:134" x14ac:dyDescent="0.2">
      <c r="A753" s="8" t="s">
        <v>3931</v>
      </c>
      <c r="B753" s="8" t="s">
        <v>168</v>
      </c>
      <c r="C753" s="8" t="s">
        <v>128</v>
      </c>
      <c r="D753" s="2" t="s">
        <v>3932</v>
      </c>
      <c r="E753" s="4">
        <v>0.68465453735907</v>
      </c>
      <c r="F753" s="28" t="b">
        <v>1</v>
      </c>
      <c r="G753" s="29">
        <f t="shared" si="35"/>
        <v>3.3211026876093526E-4</v>
      </c>
      <c r="H753" s="5" t="b">
        <f t="shared" si="33"/>
        <v>0</v>
      </c>
      <c r="I753" s="8">
        <v>46</v>
      </c>
      <c r="J753">
        <v>1</v>
      </c>
      <c r="K753">
        <v>16</v>
      </c>
      <c r="L753">
        <v>2791</v>
      </c>
      <c r="M753">
        <v>1</v>
      </c>
      <c r="N753">
        <v>2</v>
      </c>
      <c r="O753">
        <v>68.993935346201894</v>
      </c>
      <c r="P753">
        <v>5</v>
      </c>
      <c r="Q753">
        <v>3</v>
      </c>
      <c r="R753">
        <v>4</v>
      </c>
      <c r="S753" s="10">
        <v>79.5</v>
      </c>
      <c r="T753" s="8">
        <v>-0.68011238633068705</v>
      </c>
      <c r="U753">
        <v>7.5957643648752104E-3</v>
      </c>
      <c r="V753">
        <v>-1.4189916771564499</v>
      </c>
      <c r="W753">
        <v>1.5069611690495299</v>
      </c>
      <c r="X753">
        <v>-1.2456676951183301</v>
      </c>
      <c r="Y753">
        <v>-0.70788554533318204</v>
      </c>
      <c r="Z753">
        <v>0.63728453114005501</v>
      </c>
      <c r="AA753">
        <v>1.4284752725705201</v>
      </c>
      <c r="AB753">
        <v>-4.5418899975194001E-2</v>
      </c>
      <c r="AC753">
        <v>0.71996333890972197</v>
      </c>
      <c r="AD753" s="10">
        <v>1.0362383225482901</v>
      </c>
      <c r="AE753" s="8">
        <v>0</v>
      </c>
      <c r="AF753">
        <v>0</v>
      </c>
      <c r="AG753">
        <v>0</v>
      </c>
      <c r="AH753">
        <v>0</v>
      </c>
      <c r="AI753">
        <v>0</v>
      </c>
      <c r="AJ753">
        <v>1</v>
      </c>
      <c r="AK753">
        <v>0</v>
      </c>
      <c r="AL753">
        <v>0</v>
      </c>
      <c r="AM753">
        <v>0</v>
      </c>
      <c r="AN753">
        <v>0</v>
      </c>
      <c r="AO753">
        <v>0</v>
      </c>
      <c r="AP753">
        <v>0</v>
      </c>
      <c r="AQ753">
        <v>0</v>
      </c>
      <c r="AR753">
        <v>0</v>
      </c>
      <c r="AS753">
        <v>0</v>
      </c>
      <c r="AT753">
        <v>0</v>
      </c>
      <c r="AU753">
        <v>0</v>
      </c>
      <c r="AV753">
        <v>0</v>
      </c>
      <c r="AW753">
        <v>0</v>
      </c>
      <c r="AX753">
        <v>0</v>
      </c>
      <c r="AY753">
        <v>0</v>
      </c>
      <c r="AZ753">
        <v>1</v>
      </c>
      <c r="BA753">
        <v>1</v>
      </c>
      <c r="BB753">
        <v>0</v>
      </c>
      <c r="BC753">
        <v>1</v>
      </c>
      <c r="BD753">
        <v>0</v>
      </c>
      <c r="BE753">
        <v>1</v>
      </c>
      <c r="BF753">
        <v>0</v>
      </c>
      <c r="BG753">
        <v>0</v>
      </c>
      <c r="BH753">
        <v>1</v>
      </c>
      <c r="BI753">
        <v>0</v>
      </c>
      <c r="BJ753">
        <v>0</v>
      </c>
      <c r="BK753">
        <v>0</v>
      </c>
      <c r="BL753">
        <v>0</v>
      </c>
      <c r="BM753">
        <v>1</v>
      </c>
      <c r="BN753">
        <v>0</v>
      </c>
      <c r="BO753">
        <v>0</v>
      </c>
      <c r="BP753">
        <v>0</v>
      </c>
      <c r="BQ753">
        <v>1</v>
      </c>
      <c r="BR753">
        <v>0</v>
      </c>
      <c r="BS753">
        <v>0</v>
      </c>
      <c r="BT753" s="10">
        <v>0</v>
      </c>
      <c r="BU753">
        <v>-4.2648743800000002</v>
      </c>
      <c r="BV753">
        <v>0.17994256</v>
      </c>
      <c r="BW753">
        <v>2.5512239999999999E-2</v>
      </c>
      <c r="BX753">
        <v>1.7140852600000001</v>
      </c>
      <c r="BY753">
        <v>1.2451467300000001</v>
      </c>
      <c r="BZ753">
        <v>4.38303536</v>
      </c>
      <c r="CA753">
        <v>1.0542348399999999</v>
      </c>
      <c r="CB753">
        <v>2.36271349</v>
      </c>
      <c r="CC753">
        <v>0</v>
      </c>
      <c r="CD753">
        <v>1.26633956</v>
      </c>
      <c r="CE753">
        <v>1.2966537600000001</v>
      </c>
      <c r="CF753">
        <v>-0.34830556000000001</v>
      </c>
      <c r="CG753">
        <v>0.60595251999999999</v>
      </c>
      <c r="CH753">
        <v>-0.27080598</v>
      </c>
      <c r="CI753">
        <v>0.69837139000000004</v>
      </c>
      <c r="CJ753">
        <v>2.3914729999999999E-2</v>
      </c>
      <c r="CK753">
        <v>-0.35324707</v>
      </c>
      <c r="CL753">
        <v>-4.8291489999999999E-2</v>
      </c>
      <c r="CM753">
        <v>0.58076517999999999</v>
      </c>
      <c r="CN753">
        <v>0.72541518999999999</v>
      </c>
      <c r="CO753">
        <v>-0.20022939000000001</v>
      </c>
      <c r="CP753">
        <v>-0.43475793000000001</v>
      </c>
      <c r="CQ753">
        <v>0.34422587999999998</v>
      </c>
      <c r="CR753">
        <v>-0.48495226000000002</v>
      </c>
      <c r="CS753">
        <v>0.18250256000000001</v>
      </c>
      <c r="CT753">
        <v>-0.16623276000000001</v>
      </c>
      <c r="CU753">
        <v>-9.4743999999999995E-2</v>
      </c>
      <c r="CV753">
        <v>-1.1689752</v>
      </c>
      <c r="CW753">
        <v>-0.52188942000000005</v>
      </c>
      <c r="CX753">
        <v>0.65815442999999996</v>
      </c>
      <c r="CY753">
        <v>9.3649330000000003E-2</v>
      </c>
      <c r="CZ753">
        <v>-0.16819777</v>
      </c>
      <c r="DA753">
        <v>-0.25450494000000001</v>
      </c>
      <c r="DB753">
        <v>0.25513289</v>
      </c>
      <c r="DC753">
        <v>2.5920289999999999E-2</v>
      </c>
      <c r="DD753">
        <v>-2.5292350000000002E-2</v>
      </c>
      <c r="DE753">
        <v>0.26950531</v>
      </c>
      <c r="DF753">
        <v>-0.26887736000000001</v>
      </c>
      <c r="DG753">
        <v>0.1029841</v>
      </c>
      <c r="DH753">
        <v>-0.10235616</v>
      </c>
      <c r="DI753">
        <v>-0.19042195000000001</v>
      </c>
      <c r="DJ753">
        <v>7.7531719999999998E-2</v>
      </c>
      <c r="DK753">
        <v>-0.19522661999999999</v>
      </c>
      <c r="DL753">
        <v>-0.13095082</v>
      </c>
      <c r="DM753">
        <v>-6.0513240000000003E-2</v>
      </c>
      <c r="DN753">
        <v>0.50020885000000004</v>
      </c>
      <c r="DO753">
        <v>0.35778246000000002</v>
      </c>
      <c r="DP753">
        <v>-0.64273818000000005</v>
      </c>
      <c r="DQ753">
        <v>0.94671483000000001</v>
      </c>
      <c r="DR753">
        <v>-0.66113116000000005</v>
      </c>
      <c r="DS753">
        <v>7.7932630000000003E-2</v>
      </c>
      <c r="DT753">
        <v>-0.79014932000000004</v>
      </c>
      <c r="DU753">
        <v>1.3610861400000001</v>
      </c>
      <c r="DV753" s="10">
        <v>-0.64824150000000003</v>
      </c>
      <c r="DW753" s="8" t="s">
        <v>3933</v>
      </c>
      <c r="DX753" t="s">
        <v>3934</v>
      </c>
      <c r="DY753" s="10" t="s">
        <v>225</v>
      </c>
      <c r="DZ753" s="20">
        <v>34699</v>
      </c>
      <c r="EA753" s="21">
        <v>34960</v>
      </c>
      <c r="EB753" t="s">
        <v>3935</v>
      </c>
      <c r="EC753" s="22">
        <v>44390</v>
      </c>
      <c r="ED753" t="b">
        <f t="shared" si="34"/>
        <v>0</v>
      </c>
    </row>
    <row r="754" spans="1:134" x14ac:dyDescent="0.2">
      <c r="A754" s="8" t="s">
        <v>3936</v>
      </c>
      <c r="B754" s="8" t="s">
        <v>127</v>
      </c>
      <c r="C754" s="8" t="s">
        <v>147</v>
      </c>
      <c r="D754" s="2" t="s">
        <v>3937</v>
      </c>
      <c r="E754" s="4">
        <v>0.25087353679323499</v>
      </c>
      <c r="F754" s="28" t="b">
        <v>0</v>
      </c>
      <c r="G754" s="29">
        <f t="shared" si="35"/>
        <v>1.1571804589043293E-2</v>
      </c>
      <c r="H754" s="5" t="b">
        <f t="shared" si="33"/>
        <v>0</v>
      </c>
      <c r="I754" s="8">
        <v>66</v>
      </c>
      <c r="J754">
        <v>0</v>
      </c>
      <c r="K754">
        <v>14</v>
      </c>
      <c r="L754">
        <v>1113</v>
      </c>
      <c r="M754">
        <v>9</v>
      </c>
      <c r="N754">
        <v>2</v>
      </c>
      <c r="O754">
        <v>17.103435063284198</v>
      </c>
      <c r="P754">
        <v>1</v>
      </c>
      <c r="Q754">
        <v>2</v>
      </c>
      <c r="R754">
        <v>5</v>
      </c>
      <c r="S754" s="10">
        <v>79.3</v>
      </c>
      <c r="T754" s="8">
        <v>1.19865111182038</v>
      </c>
      <c r="U754">
        <v>-1.00517281761849</v>
      </c>
      <c r="V754">
        <v>-1.6774012700827301</v>
      </c>
      <c r="W754">
        <v>-0.449169891769234</v>
      </c>
      <c r="X754">
        <v>1.2997579909472201</v>
      </c>
      <c r="Y754">
        <v>-0.70788554533318204</v>
      </c>
      <c r="Z754">
        <v>-1.1483036707618</v>
      </c>
      <c r="AA754">
        <v>-1.4107302381286499</v>
      </c>
      <c r="AB754">
        <v>-0.772121299578298</v>
      </c>
      <c r="AC754">
        <v>1.42236659638262</v>
      </c>
      <c r="AD754" s="10">
        <v>0.99308420187995905</v>
      </c>
      <c r="AE754" s="8">
        <v>0</v>
      </c>
      <c r="AF754">
        <v>0</v>
      </c>
      <c r="AG754">
        <v>0</v>
      </c>
      <c r="AH754">
        <v>0</v>
      </c>
      <c r="AI754">
        <v>0</v>
      </c>
      <c r="AJ754">
        <v>0</v>
      </c>
      <c r="AK754">
        <v>0</v>
      </c>
      <c r="AL754">
        <v>0</v>
      </c>
      <c r="AM754">
        <v>0</v>
      </c>
      <c r="AN754">
        <v>0</v>
      </c>
      <c r="AO754">
        <v>0</v>
      </c>
      <c r="AP754">
        <v>0</v>
      </c>
      <c r="AQ754">
        <v>0</v>
      </c>
      <c r="AR754">
        <v>0</v>
      </c>
      <c r="AS754">
        <v>0</v>
      </c>
      <c r="AT754">
        <v>0</v>
      </c>
      <c r="AU754">
        <v>0</v>
      </c>
      <c r="AV754">
        <v>1</v>
      </c>
      <c r="AW754">
        <v>0</v>
      </c>
      <c r="AX754">
        <v>0</v>
      </c>
      <c r="AY754">
        <v>1</v>
      </c>
      <c r="AZ754">
        <v>0</v>
      </c>
      <c r="BA754">
        <v>1</v>
      </c>
      <c r="BB754">
        <v>0</v>
      </c>
      <c r="BC754">
        <v>0</v>
      </c>
      <c r="BD754">
        <v>1</v>
      </c>
      <c r="BE754">
        <v>0</v>
      </c>
      <c r="BF754">
        <v>1</v>
      </c>
      <c r="BG754">
        <v>1</v>
      </c>
      <c r="BH754">
        <v>0</v>
      </c>
      <c r="BI754">
        <v>0</v>
      </c>
      <c r="BJ754">
        <v>0</v>
      </c>
      <c r="BK754">
        <v>0</v>
      </c>
      <c r="BL754">
        <v>0</v>
      </c>
      <c r="BM754">
        <v>1</v>
      </c>
      <c r="BN754">
        <v>0</v>
      </c>
      <c r="BO754">
        <v>0</v>
      </c>
      <c r="BP754">
        <v>0</v>
      </c>
      <c r="BQ754">
        <v>1</v>
      </c>
      <c r="BR754">
        <v>0</v>
      </c>
      <c r="BS754">
        <v>0</v>
      </c>
      <c r="BT754" s="10">
        <v>0</v>
      </c>
      <c r="BU754">
        <v>-4.2648743800000002</v>
      </c>
      <c r="BV754">
        <v>0.17994256</v>
      </c>
      <c r="BW754">
        <v>2.5512239999999999E-2</v>
      </c>
      <c r="BX754">
        <v>1.7140852600000001</v>
      </c>
      <c r="BY754">
        <v>1.2451467300000001</v>
      </c>
      <c r="BZ754">
        <v>4.38303536</v>
      </c>
      <c r="CA754">
        <v>1.0542348399999999</v>
      </c>
      <c r="CB754">
        <v>2.36271349</v>
      </c>
      <c r="CC754">
        <v>0</v>
      </c>
      <c r="CD754">
        <v>1.26633956</v>
      </c>
      <c r="CE754">
        <v>1.2966537600000001</v>
      </c>
      <c r="CF754">
        <v>-0.34830556000000001</v>
      </c>
      <c r="CG754">
        <v>0.60595251999999999</v>
      </c>
      <c r="CH754">
        <v>-0.27080598</v>
      </c>
      <c r="CI754">
        <v>0.69837139000000004</v>
      </c>
      <c r="CJ754">
        <v>2.3914729999999999E-2</v>
      </c>
      <c r="CK754">
        <v>-0.35324707</v>
      </c>
      <c r="CL754">
        <v>-4.8291489999999999E-2</v>
      </c>
      <c r="CM754">
        <v>0.58076517999999999</v>
      </c>
      <c r="CN754">
        <v>0.72541518999999999</v>
      </c>
      <c r="CO754">
        <v>-0.20022939000000001</v>
      </c>
      <c r="CP754">
        <v>-0.43475793000000001</v>
      </c>
      <c r="CQ754">
        <v>0.34422587999999998</v>
      </c>
      <c r="CR754">
        <v>-0.48495226000000002</v>
      </c>
      <c r="CS754">
        <v>0.18250256000000001</v>
      </c>
      <c r="CT754">
        <v>-0.16623276000000001</v>
      </c>
      <c r="CU754">
        <v>-9.4743999999999995E-2</v>
      </c>
      <c r="CV754">
        <v>-1.1689752</v>
      </c>
      <c r="CW754">
        <v>-0.52188942000000005</v>
      </c>
      <c r="CX754">
        <v>0.65815442999999996</v>
      </c>
      <c r="CY754">
        <v>9.3649330000000003E-2</v>
      </c>
      <c r="CZ754">
        <v>-0.16819777</v>
      </c>
      <c r="DA754">
        <v>-0.25450494000000001</v>
      </c>
      <c r="DB754">
        <v>0.25513289</v>
      </c>
      <c r="DC754">
        <v>2.5920289999999999E-2</v>
      </c>
      <c r="DD754">
        <v>-2.5292350000000002E-2</v>
      </c>
      <c r="DE754">
        <v>0.26950531</v>
      </c>
      <c r="DF754">
        <v>-0.26887736000000001</v>
      </c>
      <c r="DG754">
        <v>0.1029841</v>
      </c>
      <c r="DH754">
        <v>-0.10235616</v>
      </c>
      <c r="DI754">
        <v>-0.19042195000000001</v>
      </c>
      <c r="DJ754">
        <v>7.7531719999999998E-2</v>
      </c>
      <c r="DK754">
        <v>-0.19522661999999999</v>
      </c>
      <c r="DL754">
        <v>-0.13095082</v>
      </c>
      <c r="DM754">
        <v>-6.0513240000000003E-2</v>
      </c>
      <c r="DN754">
        <v>0.50020885000000004</v>
      </c>
      <c r="DO754">
        <v>0.35778246000000002</v>
      </c>
      <c r="DP754">
        <v>-0.64273818000000005</v>
      </c>
      <c r="DQ754">
        <v>0.94671483000000001</v>
      </c>
      <c r="DR754">
        <v>-0.66113116000000005</v>
      </c>
      <c r="DS754">
        <v>7.7932630000000003E-2</v>
      </c>
      <c r="DT754">
        <v>-0.79014932000000004</v>
      </c>
      <c r="DU754">
        <v>1.3610861400000001</v>
      </c>
      <c r="DV754" s="10">
        <v>-0.64824150000000003</v>
      </c>
      <c r="DW754" s="8" t="s">
        <v>3938</v>
      </c>
      <c r="DX754" t="s">
        <v>3939</v>
      </c>
      <c r="DY754" s="10" t="s">
        <v>482</v>
      </c>
      <c r="DZ754" s="20">
        <v>37417</v>
      </c>
      <c r="EA754" s="21">
        <v>39923</v>
      </c>
      <c r="EB754" t="s">
        <v>3940</v>
      </c>
      <c r="EC754" s="22">
        <v>44896</v>
      </c>
      <c r="ED754" t="b">
        <f t="shared" si="34"/>
        <v>1</v>
      </c>
    </row>
    <row r="755" spans="1:134" x14ac:dyDescent="0.2">
      <c r="A755" s="8" t="s">
        <v>3941</v>
      </c>
      <c r="B755" s="8" t="s">
        <v>127</v>
      </c>
      <c r="C755" s="8" t="s">
        <v>332</v>
      </c>
      <c r="D755" s="2" t="s">
        <v>3942</v>
      </c>
      <c r="E755" s="4">
        <v>0.14683873051214999</v>
      </c>
      <c r="F755" s="28" t="b">
        <v>0</v>
      </c>
      <c r="G755" s="29">
        <f t="shared" si="35"/>
        <v>3.722543955295201E-5</v>
      </c>
      <c r="H755" s="5" t="b">
        <f t="shared" si="33"/>
        <v>0</v>
      </c>
      <c r="I755" s="8">
        <v>62</v>
      </c>
      <c r="J755">
        <v>0</v>
      </c>
      <c r="K755">
        <v>17</v>
      </c>
      <c r="L755">
        <v>521</v>
      </c>
      <c r="M755">
        <v>8</v>
      </c>
      <c r="N755">
        <v>2</v>
      </c>
      <c r="O755">
        <v>6.8443652560750197</v>
      </c>
      <c r="P755">
        <v>2</v>
      </c>
      <c r="Q755">
        <v>2</v>
      </c>
      <c r="R755">
        <v>2</v>
      </c>
      <c r="S755" s="10">
        <v>77.599999999999994</v>
      </c>
      <c r="T755" s="8">
        <v>0.82289841219016902</v>
      </c>
      <c r="U755">
        <v>-1.00517281761849</v>
      </c>
      <c r="V755">
        <v>-1.2897868806933099</v>
      </c>
      <c r="W755">
        <v>-1.1392947952285299</v>
      </c>
      <c r="X755">
        <v>0.98157978018903103</v>
      </c>
      <c r="Y755">
        <v>-0.70788554533318204</v>
      </c>
      <c r="Z755">
        <v>-1.5013253974817999</v>
      </c>
      <c r="AA755">
        <v>-0.70092886045385905</v>
      </c>
      <c r="AB755">
        <v>-0.772121299578298</v>
      </c>
      <c r="AC755">
        <v>-0.68484317603607703</v>
      </c>
      <c r="AD755" s="10">
        <v>0.62627417619914705</v>
      </c>
      <c r="AE755" s="8">
        <v>0</v>
      </c>
      <c r="AF755">
        <v>0</v>
      </c>
      <c r="AG755">
        <v>0</v>
      </c>
      <c r="AH755">
        <v>0</v>
      </c>
      <c r="AI755">
        <v>0</v>
      </c>
      <c r="AJ755">
        <v>0</v>
      </c>
      <c r="AK755">
        <v>0</v>
      </c>
      <c r="AL755">
        <v>0</v>
      </c>
      <c r="AM755">
        <v>0</v>
      </c>
      <c r="AN755">
        <v>0</v>
      </c>
      <c r="AO755">
        <v>0</v>
      </c>
      <c r="AP755">
        <v>0</v>
      </c>
      <c r="AQ755">
        <v>1</v>
      </c>
      <c r="AR755">
        <v>0</v>
      </c>
      <c r="AS755">
        <v>0</v>
      </c>
      <c r="AT755">
        <v>0</v>
      </c>
      <c r="AU755">
        <v>0</v>
      </c>
      <c r="AV755">
        <v>0</v>
      </c>
      <c r="AW755">
        <v>0</v>
      </c>
      <c r="AX755">
        <v>0</v>
      </c>
      <c r="AY755">
        <v>1</v>
      </c>
      <c r="AZ755">
        <v>0</v>
      </c>
      <c r="BA755">
        <v>0</v>
      </c>
      <c r="BB755">
        <v>1</v>
      </c>
      <c r="BC755">
        <v>1</v>
      </c>
      <c r="BD755">
        <v>0</v>
      </c>
      <c r="BE755">
        <v>0</v>
      </c>
      <c r="BF755">
        <v>1</v>
      </c>
      <c r="BG755">
        <v>0</v>
      </c>
      <c r="BH755">
        <v>0</v>
      </c>
      <c r="BI755">
        <v>0</v>
      </c>
      <c r="BJ755">
        <v>1</v>
      </c>
      <c r="BK755">
        <v>0</v>
      </c>
      <c r="BL755">
        <v>0</v>
      </c>
      <c r="BM755">
        <v>1</v>
      </c>
      <c r="BN755">
        <v>0</v>
      </c>
      <c r="BO755">
        <v>0</v>
      </c>
      <c r="BP755">
        <v>0</v>
      </c>
      <c r="BQ755">
        <v>0</v>
      </c>
      <c r="BR755">
        <v>0</v>
      </c>
      <c r="BS755">
        <v>0</v>
      </c>
      <c r="BT755" s="10">
        <v>1</v>
      </c>
      <c r="BU755">
        <v>-4.2648743800000002</v>
      </c>
      <c r="BV755">
        <v>0.17994256</v>
      </c>
      <c r="BW755">
        <v>2.5512239999999999E-2</v>
      </c>
      <c r="BX755">
        <v>1.7140852600000001</v>
      </c>
      <c r="BY755">
        <v>1.2451467300000001</v>
      </c>
      <c r="BZ755">
        <v>4.38303536</v>
      </c>
      <c r="CA755">
        <v>1.0542348399999999</v>
      </c>
      <c r="CB755">
        <v>2.36271349</v>
      </c>
      <c r="CC755">
        <v>0</v>
      </c>
      <c r="CD755">
        <v>1.26633956</v>
      </c>
      <c r="CE755">
        <v>1.2966537600000001</v>
      </c>
      <c r="CF755">
        <v>-0.34830556000000001</v>
      </c>
      <c r="CG755">
        <v>0.60595251999999999</v>
      </c>
      <c r="CH755">
        <v>-0.27080598</v>
      </c>
      <c r="CI755">
        <v>0.69837139000000004</v>
      </c>
      <c r="CJ755">
        <v>2.3914729999999999E-2</v>
      </c>
      <c r="CK755">
        <v>-0.35324707</v>
      </c>
      <c r="CL755">
        <v>-4.8291489999999999E-2</v>
      </c>
      <c r="CM755">
        <v>0.58076517999999999</v>
      </c>
      <c r="CN755">
        <v>0.72541518999999999</v>
      </c>
      <c r="CO755">
        <v>-0.20022939000000001</v>
      </c>
      <c r="CP755">
        <v>-0.43475793000000001</v>
      </c>
      <c r="CQ755">
        <v>0.34422587999999998</v>
      </c>
      <c r="CR755">
        <v>-0.48495226000000002</v>
      </c>
      <c r="CS755">
        <v>0.18250256000000001</v>
      </c>
      <c r="CT755">
        <v>-0.16623276000000001</v>
      </c>
      <c r="CU755">
        <v>-9.4743999999999995E-2</v>
      </c>
      <c r="CV755">
        <v>-1.1689752</v>
      </c>
      <c r="CW755">
        <v>-0.52188942000000005</v>
      </c>
      <c r="CX755">
        <v>0.65815442999999996</v>
      </c>
      <c r="CY755">
        <v>9.3649330000000003E-2</v>
      </c>
      <c r="CZ755">
        <v>-0.16819777</v>
      </c>
      <c r="DA755">
        <v>-0.25450494000000001</v>
      </c>
      <c r="DB755">
        <v>0.25513289</v>
      </c>
      <c r="DC755">
        <v>2.5920289999999999E-2</v>
      </c>
      <c r="DD755">
        <v>-2.5292350000000002E-2</v>
      </c>
      <c r="DE755">
        <v>0.26950531</v>
      </c>
      <c r="DF755">
        <v>-0.26887736000000001</v>
      </c>
      <c r="DG755">
        <v>0.1029841</v>
      </c>
      <c r="DH755">
        <v>-0.10235616</v>
      </c>
      <c r="DI755">
        <v>-0.19042195000000001</v>
      </c>
      <c r="DJ755">
        <v>7.7531719999999998E-2</v>
      </c>
      <c r="DK755">
        <v>-0.19522661999999999</v>
      </c>
      <c r="DL755">
        <v>-0.13095082</v>
      </c>
      <c r="DM755">
        <v>-6.0513240000000003E-2</v>
      </c>
      <c r="DN755">
        <v>0.50020885000000004</v>
      </c>
      <c r="DO755">
        <v>0.35778246000000002</v>
      </c>
      <c r="DP755">
        <v>-0.64273818000000005</v>
      </c>
      <c r="DQ755">
        <v>0.94671483000000001</v>
      </c>
      <c r="DR755">
        <v>-0.66113116000000005</v>
      </c>
      <c r="DS755">
        <v>7.7932630000000003E-2</v>
      </c>
      <c r="DT755">
        <v>-0.79014932000000004</v>
      </c>
      <c r="DU755">
        <v>1.3610861400000001</v>
      </c>
      <c r="DV755" s="10">
        <v>-0.64824150000000003</v>
      </c>
      <c r="DW755" s="8" t="s">
        <v>3943</v>
      </c>
      <c r="DX755" t="s">
        <v>3944</v>
      </c>
      <c r="DY755" s="10" t="s">
        <v>1084</v>
      </c>
      <c r="DZ755" s="20">
        <v>35374</v>
      </c>
      <c r="EA755" s="21">
        <v>39908</v>
      </c>
      <c r="EB755" t="s">
        <v>3945</v>
      </c>
      <c r="EC755" s="22">
        <v>44761</v>
      </c>
      <c r="ED755" t="b">
        <f t="shared" si="34"/>
        <v>1</v>
      </c>
    </row>
    <row r="756" spans="1:134" x14ac:dyDescent="0.2">
      <c r="A756" s="8" t="s">
        <v>3946</v>
      </c>
      <c r="B756" s="8" t="s">
        <v>127</v>
      </c>
      <c r="C756" s="8" t="s">
        <v>120</v>
      </c>
      <c r="D756" s="2" t="s">
        <v>3947</v>
      </c>
      <c r="E756" s="4">
        <v>0.66216796257916</v>
      </c>
      <c r="F756" s="28" t="b">
        <v>1</v>
      </c>
      <c r="G756" s="29">
        <f t="shared" si="35"/>
        <v>1.4370914907525933E-4</v>
      </c>
      <c r="H756" s="5" t="b">
        <f t="shared" si="33"/>
        <v>0</v>
      </c>
      <c r="I756" s="8">
        <v>42</v>
      </c>
      <c r="J756">
        <v>2</v>
      </c>
      <c r="K756">
        <v>15</v>
      </c>
      <c r="L756">
        <v>888</v>
      </c>
      <c r="M756">
        <v>1</v>
      </c>
      <c r="N756">
        <v>5</v>
      </c>
      <c r="O756">
        <v>68.650647956246999</v>
      </c>
      <c r="P756">
        <v>3</v>
      </c>
      <c r="Q756">
        <v>5</v>
      </c>
      <c r="R756">
        <v>1</v>
      </c>
      <c r="S756" s="10">
        <v>68.3</v>
      </c>
      <c r="T756" s="8">
        <v>-1.0558650859609</v>
      </c>
      <c r="U756">
        <v>1.0203643463482399</v>
      </c>
      <c r="V756">
        <v>-1.5481964736195899</v>
      </c>
      <c r="W756">
        <v>-0.71146398514481302</v>
      </c>
      <c r="X756">
        <v>-1.2456676951183301</v>
      </c>
      <c r="Y756">
        <v>1.38181348148064</v>
      </c>
      <c r="Z756">
        <v>0.62547177331303205</v>
      </c>
      <c r="AA756">
        <v>8.8725172209350497E-3</v>
      </c>
      <c r="AB756">
        <v>1.4079858992310099</v>
      </c>
      <c r="AC756">
        <v>-1.38724643350897</v>
      </c>
      <c r="AD756" s="10">
        <v>-1.3803924348782299</v>
      </c>
      <c r="AE756" s="8">
        <v>0</v>
      </c>
      <c r="AF756">
        <v>0</v>
      </c>
      <c r="AG756">
        <v>0</v>
      </c>
      <c r="AH756">
        <v>0</v>
      </c>
      <c r="AI756">
        <v>0</v>
      </c>
      <c r="AJ756">
        <v>0</v>
      </c>
      <c r="AK756">
        <v>1</v>
      </c>
      <c r="AL756">
        <v>0</v>
      </c>
      <c r="AM756">
        <v>0</v>
      </c>
      <c r="AN756">
        <v>0</v>
      </c>
      <c r="AO756">
        <v>0</v>
      </c>
      <c r="AP756">
        <v>0</v>
      </c>
      <c r="AQ756">
        <v>0</v>
      </c>
      <c r="AR756">
        <v>0</v>
      </c>
      <c r="AS756">
        <v>0</v>
      </c>
      <c r="AT756">
        <v>0</v>
      </c>
      <c r="AU756">
        <v>0</v>
      </c>
      <c r="AV756">
        <v>0</v>
      </c>
      <c r="AW756">
        <v>0</v>
      </c>
      <c r="AX756">
        <v>0</v>
      </c>
      <c r="AY756">
        <v>1</v>
      </c>
      <c r="AZ756">
        <v>0</v>
      </c>
      <c r="BA756">
        <v>1</v>
      </c>
      <c r="BB756">
        <v>0</v>
      </c>
      <c r="BC756">
        <v>0</v>
      </c>
      <c r="BD756">
        <v>1</v>
      </c>
      <c r="BE756">
        <v>0</v>
      </c>
      <c r="BF756">
        <v>1</v>
      </c>
      <c r="BG756">
        <v>0</v>
      </c>
      <c r="BH756">
        <v>0</v>
      </c>
      <c r="BI756">
        <v>0</v>
      </c>
      <c r="BJ756">
        <v>0</v>
      </c>
      <c r="BK756">
        <v>0</v>
      </c>
      <c r="BL756">
        <v>1</v>
      </c>
      <c r="BM756">
        <v>0</v>
      </c>
      <c r="BN756">
        <v>0</v>
      </c>
      <c r="BO756">
        <v>0</v>
      </c>
      <c r="BP756">
        <v>1</v>
      </c>
      <c r="BQ756">
        <v>0</v>
      </c>
      <c r="BR756">
        <v>0</v>
      </c>
      <c r="BS756">
        <v>1</v>
      </c>
      <c r="BT756" s="10">
        <v>0</v>
      </c>
      <c r="BU756">
        <v>-4.2648743800000002</v>
      </c>
      <c r="BV756">
        <v>0.17994256</v>
      </c>
      <c r="BW756">
        <v>2.5512239999999999E-2</v>
      </c>
      <c r="BX756">
        <v>1.7140852600000001</v>
      </c>
      <c r="BY756">
        <v>1.2451467300000001</v>
      </c>
      <c r="BZ756">
        <v>4.38303536</v>
      </c>
      <c r="CA756">
        <v>1.0542348399999999</v>
      </c>
      <c r="CB756">
        <v>2.36271349</v>
      </c>
      <c r="CC756">
        <v>0</v>
      </c>
      <c r="CD756">
        <v>1.26633956</v>
      </c>
      <c r="CE756">
        <v>1.2966537600000001</v>
      </c>
      <c r="CF756">
        <v>-0.34830556000000001</v>
      </c>
      <c r="CG756">
        <v>0.60595251999999999</v>
      </c>
      <c r="CH756">
        <v>-0.27080598</v>
      </c>
      <c r="CI756">
        <v>0.69837139000000004</v>
      </c>
      <c r="CJ756">
        <v>2.3914729999999999E-2</v>
      </c>
      <c r="CK756">
        <v>-0.35324707</v>
      </c>
      <c r="CL756">
        <v>-4.8291489999999999E-2</v>
      </c>
      <c r="CM756">
        <v>0.58076517999999999</v>
      </c>
      <c r="CN756">
        <v>0.72541518999999999</v>
      </c>
      <c r="CO756">
        <v>-0.20022939000000001</v>
      </c>
      <c r="CP756">
        <v>-0.43475793000000001</v>
      </c>
      <c r="CQ756">
        <v>0.34422587999999998</v>
      </c>
      <c r="CR756">
        <v>-0.48495226000000002</v>
      </c>
      <c r="CS756">
        <v>0.18250256000000001</v>
      </c>
      <c r="CT756">
        <v>-0.16623276000000001</v>
      </c>
      <c r="CU756">
        <v>-9.4743999999999995E-2</v>
      </c>
      <c r="CV756">
        <v>-1.1689752</v>
      </c>
      <c r="CW756">
        <v>-0.52188942000000005</v>
      </c>
      <c r="CX756">
        <v>0.65815442999999996</v>
      </c>
      <c r="CY756">
        <v>9.3649330000000003E-2</v>
      </c>
      <c r="CZ756">
        <v>-0.16819777</v>
      </c>
      <c r="DA756">
        <v>-0.25450494000000001</v>
      </c>
      <c r="DB756">
        <v>0.25513289</v>
      </c>
      <c r="DC756">
        <v>2.5920289999999999E-2</v>
      </c>
      <c r="DD756">
        <v>-2.5292350000000002E-2</v>
      </c>
      <c r="DE756">
        <v>0.26950531</v>
      </c>
      <c r="DF756">
        <v>-0.26887736000000001</v>
      </c>
      <c r="DG756">
        <v>0.1029841</v>
      </c>
      <c r="DH756">
        <v>-0.10235616</v>
      </c>
      <c r="DI756">
        <v>-0.19042195000000001</v>
      </c>
      <c r="DJ756">
        <v>7.7531719999999998E-2</v>
      </c>
      <c r="DK756">
        <v>-0.19522661999999999</v>
      </c>
      <c r="DL756">
        <v>-0.13095082</v>
      </c>
      <c r="DM756">
        <v>-6.0513240000000003E-2</v>
      </c>
      <c r="DN756">
        <v>0.50020885000000004</v>
      </c>
      <c r="DO756">
        <v>0.35778246000000002</v>
      </c>
      <c r="DP756">
        <v>-0.64273818000000005</v>
      </c>
      <c r="DQ756">
        <v>0.94671483000000001</v>
      </c>
      <c r="DR756">
        <v>-0.66113116000000005</v>
      </c>
      <c r="DS756">
        <v>7.7932630000000003E-2</v>
      </c>
      <c r="DT756">
        <v>-0.79014932000000004</v>
      </c>
      <c r="DU756">
        <v>1.3610861400000001</v>
      </c>
      <c r="DV756" s="10">
        <v>-0.64824150000000003</v>
      </c>
      <c r="DW756" s="8" t="s">
        <v>3948</v>
      </c>
      <c r="DX756" t="s">
        <v>3949</v>
      </c>
      <c r="DY756" s="10" t="s">
        <v>442</v>
      </c>
      <c r="DZ756" s="20">
        <v>35808</v>
      </c>
      <c r="EA756" s="21">
        <v>39929</v>
      </c>
      <c r="EB756" t="s">
        <v>3950</v>
      </c>
      <c r="EC756" s="22">
        <v>45030</v>
      </c>
      <c r="ED756" t="b">
        <f t="shared" si="34"/>
        <v>0</v>
      </c>
    </row>
    <row r="757" spans="1:134" x14ac:dyDescent="0.2">
      <c r="A757" s="8" t="s">
        <v>3951</v>
      </c>
      <c r="B757" s="8" t="s">
        <v>168</v>
      </c>
      <c r="C757" s="8" t="s">
        <v>188</v>
      </c>
      <c r="D757" s="2" t="s">
        <v>3952</v>
      </c>
      <c r="E757" s="4">
        <v>0.59974975907392802</v>
      </c>
      <c r="F757" s="28" t="b">
        <v>0</v>
      </c>
      <c r="G757" s="29">
        <f t="shared" si="35"/>
        <v>1.3932064940815709E-3</v>
      </c>
      <c r="H757" s="5" t="b">
        <f t="shared" si="33"/>
        <v>0</v>
      </c>
      <c r="I757" s="8">
        <v>47</v>
      </c>
      <c r="J757">
        <v>2</v>
      </c>
      <c r="K757">
        <v>40</v>
      </c>
      <c r="L757">
        <v>2192</v>
      </c>
      <c r="M757">
        <v>2</v>
      </c>
      <c r="N757">
        <v>3</v>
      </c>
      <c r="O757">
        <v>9.8748795369640892</v>
      </c>
      <c r="P757">
        <v>2</v>
      </c>
      <c r="Q757">
        <v>2</v>
      </c>
      <c r="R757">
        <v>5</v>
      </c>
      <c r="S757" s="10">
        <v>77.3</v>
      </c>
      <c r="T757" s="8">
        <v>-0.58617421142313397</v>
      </c>
      <c r="U757">
        <v>1.0203643463482399</v>
      </c>
      <c r="V757">
        <v>1.6819234379589401</v>
      </c>
      <c r="W757">
        <v>0.80867600490743397</v>
      </c>
      <c r="X757">
        <v>-0.92748948436013701</v>
      </c>
      <c r="Y757">
        <v>-1.13192030619081E-2</v>
      </c>
      <c r="Z757">
        <v>-1.3970432935100301</v>
      </c>
      <c r="AA757">
        <v>-0.70092886045385905</v>
      </c>
      <c r="AB757">
        <v>-0.772121299578298</v>
      </c>
      <c r="AC757">
        <v>1.42236659638262</v>
      </c>
      <c r="AD757" s="10">
        <v>0.56154299519665196</v>
      </c>
      <c r="AE757" s="8">
        <v>0</v>
      </c>
      <c r="AF757">
        <v>0</v>
      </c>
      <c r="AG757">
        <v>0</v>
      </c>
      <c r="AH757">
        <v>0</v>
      </c>
      <c r="AI757">
        <v>0</v>
      </c>
      <c r="AJ757">
        <v>0</v>
      </c>
      <c r="AK757">
        <v>0</v>
      </c>
      <c r="AL757">
        <v>0</v>
      </c>
      <c r="AM757">
        <v>0</v>
      </c>
      <c r="AN757">
        <v>0</v>
      </c>
      <c r="AO757">
        <v>0</v>
      </c>
      <c r="AP757">
        <v>0</v>
      </c>
      <c r="AQ757">
        <v>0</v>
      </c>
      <c r="AR757">
        <v>0</v>
      </c>
      <c r="AS757">
        <v>0</v>
      </c>
      <c r="AT757">
        <v>0</v>
      </c>
      <c r="AU757">
        <v>0</v>
      </c>
      <c r="AV757">
        <v>0</v>
      </c>
      <c r="AW757">
        <v>1</v>
      </c>
      <c r="AX757">
        <v>0</v>
      </c>
      <c r="AY757">
        <v>0</v>
      </c>
      <c r="AZ757">
        <v>1</v>
      </c>
      <c r="BA757">
        <v>0</v>
      </c>
      <c r="BB757">
        <v>1</v>
      </c>
      <c r="BC757">
        <v>1</v>
      </c>
      <c r="BD757">
        <v>0</v>
      </c>
      <c r="BE757">
        <v>0</v>
      </c>
      <c r="BF757">
        <v>1</v>
      </c>
      <c r="BG757">
        <v>0</v>
      </c>
      <c r="BH757">
        <v>0</v>
      </c>
      <c r="BI757">
        <v>0</v>
      </c>
      <c r="BJ757">
        <v>0</v>
      </c>
      <c r="BK757">
        <v>1</v>
      </c>
      <c r="BL757">
        <v>0</v>
      </c>
      <c r="BM757">
        <v>0</v>
      </c>
      <c r="BN757">
        <v>0</v>
      </c>
      <c r="BO757">
        <v>1</v>
      </c>
      <c r="BP757">
        <v>0</v>
      </c>
      <c r="BQ757">
        <v>0</v>
      </c>
      <c r="BR757">
        <v>1</v>
      </c>
      <c r="BS757">
        <v>0</v>
      </c>
      <c r="BT757" s="10">
        <v>0</v>
      </c>
      <c r="BU757">
        <v>-4.2648743800000002</v>
      </c>
      <c r="BV757">
        <v>0.17994256</v>
      </c>
      <c r="BW757">
        <v>2.5512239999999999E-2</v>
      </c>
      <c r="BX757">
        <v>1.7140852600000001</v>
      </c>
      <c r="BY757">
        <v>1.2451467300000001</v>
      </c>
      <c r="BZ757">
        <v>4.38303536</v>
      </c>
      <c r="CA757">
        <v>1.0542348399999999</v>
      </c>
      <c r="CB757">
        <v>2.36271349</v>
      </c>
      <c r="CC757">
        <v>0</v>
      </c>
      <c r="CD757">
        <v>1.26633956</v>
      </c>
      <c r="CE757">
        <v>1.2966537600000001</v>
      </c>
      <c r="CF757">
        <v>-0.34830556000000001</v>
      </c>
      <c r="CG757">
        <v>0.60595251999999999</v>
      </c>
      <c r="CH757">
        <v>-0.27080598</v>
      </c>
      <c r="CI757">
        <v>0.69837139000000004</v>
      </c>
      <c r="CJ757">
        <v>2.3914729999999999E-2</v>
      </c>
      <c r="CK757">
        <v>-0.35324707</v>
      </c>
      <c r="CL757">
        <v>-4.8291489999999999E-2</v>
      </c>
      <c r="CM757">
        <v>0.58076517999999999</v>
      </c>
      <c r="CN757">
        <v>0.72541518999999999</v>
      </c>
      <c r="CO757">
        <v>-0.20022939000000001</v>
      </c>
      <c r="CP757">
        <v>-0.43475793000000001</v>
      </c>
      <c r="CQ757">
        <v>0.34422587999999998</v>
      </c>
      <c r="CR757">
        <v>-0.48495226000000002</v>
      </c>
      <c r="CS757">
        <v>0.18250256000000001</v>
      </c>
      <c r="CT757">
        <v>-0.16623276000000001</v>
      </c>
      <c r="CU757">
        <v>-9.4743999999999995E-2</v>
      </c>
      <c r="CV757">
        <v>-1.1689752</v>
      </c>
      <c r="CW757">
        <v>-0.52188942000000005</v>
      </c>
      <c r="CX757">
        <v>0.65815442999999996</v>
      </c>
      <c r="CY757">
        <v>9.3649330000000003E-2</v>
      </c>
      <c r="CZ757">
        <v>-0.16819777</v>
      </c>
      <c r="DA757">
        <v>-0.25450494000000001</v>
      </c>
      <c r="DB757">
        <v>0.25513289</v>
      </c>
      <c r="DC757">
        <v>2.5920289999999999E-2</v>
      </c>
      <c r="DD757">
        <v>-2.5292350000000002E-2</v>
      </c>
      <c r="DE757">
        <v>0.26950531</v>
      </c>
      <c r="DF757">
        <v>-0.26887736000000001</v>
      </c>
      <c r="DG757">
        <v>0.1029841</v>
      </c>
      <c r="DH757">
        <v>-0.10235616</v>
      </c>
      <c r="DI757">
        <v>-0.19042195000000001</v>
      </c>
      <c r="DJ757">
        <v>7.7531719999999998E-2</v>
      </c>
      <c r="DK757">
        <v>-0.19522661999999999</v>
      </c>
      <c r="DL757">
        <v>-0.13095082</v>
      </c>
      <c r="DM757">
        <v>-6.0513240000000003E-2</v>
      </c>
      <c r="DN757">
        <v>0.50020885000000004</v>
      </c>
      <c r="DO757">
        <v>0.35778246000000002</v>
      </c>
      <c r="DP757">
        <v>-0.64273818000000005</v>
      </c>
      <c r="DQ757">
        <v>0.94671483000000001</v>
      </c>
      <c r="DR757">
        <v>-0.66113116000000005</v>
      </c>
      <c r="DS757">
        <v>7.7932630000000003E-2</v>
      </c>
      <c r="DT757">
        <v>-0.79014932000000004</v>
      </c>
      <c r="DU757">
        <v>1.3610861400000001</v>
      </c>
      <c r="DV757" s="10">
        <v>-0.64824150000000003</v>
      </c>
      <c r="DW757" s="8" t="s">
        <v>3953</v>
      </c>
      <c r="DX757" t="s">
        <v>3954</v>
      </c>
      <c r="DY757" s="10" t="s">
        <v>151</v>
      </c>
      <c r="DZ757" s="20">
        <v>35251</v>
      </c>
      <c r="EA757" s="21">
        <v>39169</v>
      </c>
      <c r="EB757" t="s">
        <v>1966</v>
      </c>
      <c r="EC757" s="22">
        <v>44049</v>
      </c>
      <c r="ED757" t="b">
        <f t="shared" si="34"/>
        <v>1</v>
      </c>
    </row>
    <row r="758" spans="1:134" x14ac:dyDescent="0.2">
      <c r="A758" s="8" t="s">
        <v>3955</v>
      </c>
      <c r="B758" s="8" t="s">
        <v>127</v>
      </c>
      <c r="C758" s="8" t="s">
        <v>332</v>
      </c>
      <c r="D758" s="2" t="s">
        <v>3956</v>
      </c>
      <c r="E758" s="4">
        <v>0.61899528522612701</v>
      </c>
      <c r="F758" s="28" t="b">
        <v>1</v>
      </c>
      <c r="G758" s="29">
        <f t="shared" si="35"/>
        <v>0.8396095578409517</v>
      </c>
      <c r="H758" s="5" t="b">
        <f t="shared" si="33"/>
        <v>1</v>
      </c>
      <c r="I758" s="8">
        <v>43</v>
      </c>
      <c r="J758">
        <v>0</v>
      </c>
      <c r="K758">
        <v>37</v>
      </c>
      <c r="L758">
        <v>1281</v>
      </c>
      <c r="M758">
        <v>6</v>
      </c>
      <c r="N758">
        <v>5</v>
      </c>
      <c r="O758">
        <v>1.99764261306388</v>
      </c>
      <c r="P758">
        <v>5</v>
      </c>
      <c r="Q758">
        <v>5</v>
      </c>
      <c r="R758">
        <v>3</v>
      </c>
      <c r="S758" s="10">
        <v>68.7</v>
      </c>
      <c r="T758" s="8">
        <v>-0.96192691105334804</v>
      </c>
      <c r="U758">
        <v>-1.00517281761849</v>
      </c>
      <c r="V758">
        <v>1.2943090485695199</v>
      </c>
      <c r="W758">
        <v>-0.25332363538213398</v>
      </c>
      <c r="X758">
        <v>0.34522335867264098</v>
      </c>
      <c r="Y758">
        <v>1.38181348148064</v>
      </c>
      <c r="Z758">
        <v>-1.66810449427344</v>
      </c>
      <c r="AA758">
        <v>1.4284752725705201</v>
      </c>
      <c r="AB758">
        <v>1.4079858992310099</v>
      </c>
      <c r="AC758">
        <v>1.7560081436822399E-2</v>
      </c>
      <c r="AD758" s="10">
        <v>-1.2940841935415599</v>
      </c>
      <c r="AE758" s="8">
        <v>0</v>
      </c>
      <c r="AF758">
        <v>0</v>
      </c>
      <c r="AG758">
        <v>0</v>
      </c>
      <c r="AH758">
        <v>0</v>
      </c>
      <c r="AI758">
        <v>0</v>
      </c>
      <c r="AJ758">
        <v>0</v>
      </c>
      <c r="AK758">
        <v>0</v>
      </c>
      <c r="AL758">
        <v>1</v>
      </c>
      <c r="AM758">
        <v>0</v>
      </c>
      <c r="AN758">
        <v>0</v>
      </c>
      <c r="AO758">
        <v>0</v>
      </c>
      <c r="AP758">
        <v>0</v>
      </c>
      <c r="AQ758">
        <v>0</v>
      </c>
      <c r="AR758">
        <v>0</v>
      </c>
      <c r="AS758">
        <v>0</v>
      </c>
      <c r="AT758">
        <v>0</v>
      </c>
      <c r="AU758">
        <v>0</v>
      </c>
      <c r="AV758">
        <v>0</v>
      </c>
      <c r="AW758">
        <v>0</v>
      </c>
      <c r="AX758">
        <v>0</v>
      </c>
      <c r="AY758">
        <v>1</v>
      </c>
      <c r="AZ758">
        <v>0</v>
      </c>
      <c r="BA758">
        <v>0</v>
      </c>
      <c r="BB758">
        <v>1</v>
      </c>
      <c r="BC758">
        <v>1</v>
      </c>
      <c r="BD758">
        <v>0</v>
      </c>
      <c r="BE758">
        <v>1</v>
      </c>
      <c r="BF758">
        <v>0</v>
      </c>
      <c r="BG758">
        <v>0</v>
      </c>
      <c r="BH758">
        <v>0</v>
      </c>
      <c r="BI758">
        <v>1</v>
      </c>
      <c r="BJ758">
        <v>0</v>
      </c>
      <c r="BK758">
        <v>0</v>
      </c>
      <c r="BL758">
        <v>0</v>
      </c>
      <c r="BM758">
        <v>0</v>
      </c>
      <c r="BN758">
        <v>0</v>
      </c>
      <c r="BO758">
        <v>1</v>
      </c>
      <c r="BP758">
        <v>0</v>
      </c>
      <c r="BQ758">
        <v>0</v>
      </c>
      <c r="BR758">
        <v>0</v>
      </c>
      <c r="BS758">
        <v>1</v>
      </c>
      <c r="BT758" s="10">
        <v>0</v>
      </c>
      <c r="BU758">
        <v>-4.2648743800000002</v>
      </c>
      <c r="BV758">
        <v>0.17994256</v>
      </c>
      <c r="BW758">
        <v>2.5512239999999999E-2</v>
      </c>
      <c r="BX758">
        <v>1.7140852600000001</v>
      </c>
      <c r="BY758">
        <v>1.2451467300000001</v>
      </c>
      <c r="BZ758">
        <v>4.38303536</v>
      </c>
      <c r="CA758">
        <v>1.0542348399999999</v>
      </c>
      <c r="CB758">
        <v>2.36271349</v>
      </c>
      <c r="CC758">
        <v>0</v>
      </c>
      <c r="CD758">
        <v>1.26633956</v>
      </c>
      <c r="CE758">
        <v>1.2966537600000001</v>
      </c>
      <c r="CF758">
        <v>-0.34830556000000001</v>
      </c>
      <c r="CG758">
        <v>0.60595251999999999</v>
      </c>
      <c r="CH758">
        <v>-0.27080598</v>
      </c>
      <c r="CI758">
        <v>0.69837139000000004</v>
      </c>
      <c r="CJ758">
        <v>2.3914729999999999E-2</v>
      </c>
      <c r="CK758">
        <v>-0.35324707</v>
      </c>
      <c r="CL758">
        <v>-4.8291489999999999E-2</v>
      </c>
      <c r="CM758">
        <v>0.58076517999999999</v>
      </c>
      <c r="CN758">
        <v>0.72541518999999999</v>
      </c>
      <c r="CO758">
        <v>-0.20022939000000001</v>
      </c>
      <c r="CP758">
        <v>-0.43475793000000001</v>
      </c>
      <c r="CQ758">
        <v>0.34422587999999998</v>
      </c>
      <c r="CR758">
        <v>-0.48495226000000002</v>
      </c>
      <c r="CS758">
        <v>0.18250256000000001</v>
      </c>
      <c r="CT758">
        <v>-0.16623276000000001</v>
      </c>
      <c r="CU758">
        <v>-9.4743999999999995E-2</v>
      </c>
      <c r="CV758">
        <v>-1.1689752</v>
      </c>
      <c r="CW758">
        <v>-0.52188942000000005</v>
      </c>
      <c r="CX758">
        <v>0.65815442999999996</v>
      </c>
      <c r="CY758">
        <v>9.3649330000000003E-2</v>
      </c>
      <c r="CZ758">
        <v>-0.16819777</v>
      </c>
      <c r="DA758">
        <v>-0.25450494000000001</v>
      </c>
      <c r="DB758">
        <v>0.25513289</v>
      </c>
      <c r="DC758">
        <v>2.5920289999999999E-2</v>
      </c>
      <c r="DD758">
        <v>-2.5292350000000002E-2</v>
      </c>
      <c r="DE758">
        <v>0.26950531</v>
      </c>
      <c r="DF758">
        <v>-0.26887736000000001</v>
      </c>
      <c r="DG758">
        <v>0.1029841</v>
      </c>
      <c r="DH758">
        <v>-0.10235616</v>
      </c>
      <c r="DI758">
        <v>-0.19042195000000001</v>
      </c>
      <c r="DJ758">
        <v>7.7531719999999998E-2</v>
      </c>
      <c r="DK758">
        <v>-0.19522661999999999</v>
      </c>
      <c r="DL758">
        <v>-0.13095082</v>
      </c>
      <c r="DM758">
        <v>-6.0513240000000003E-2</v>
      </c>
      <c r="DN758">
        <v>0.50020885000000004</v>
      </c>
      <c r="DO758">
        <v>0.35778246000000002</v>
      </c>
      <c r="DP758">
        <v>-0.64273818000000005</v>
      </c>
      <c r="DQ758">
        <v>0.94671483000000001</v>
      </c>
      <c r="DR758">
        <v>-0.66113116000000005</v>
      </c>
      <c r="DS758">
        <v>7.7932630000000003E-2</v>
      </c>
      <c r="DT758">
        <v>-0.79014932000000004</v>
      </c>
      <c r="DU758">
        <v>1.3610861400000001</v>
      </c>
      <c r="DV758" s="10">
        <v>-0.64824150000000003</v>
      </c>
      <c r="DW758" s="8" t="s">
        <v>3957</v>
      </c>
      <c r="DX758" t="s">
        <v>3958</v>
      </c>
      <c r="DY758" s="10" t="s">
        <v>178</v>
      </c>
      <c r="DZ758" s="20">
        <v>36200</v>
      </c>
      <c r="EA758" s="21">
        <v>37595</v>
      </c>
      <c r="EB758" t="s">
        <v>3959</v>
      </c>
      <c r="EC758" s="22">
        <v>44195</v>
      </c>
      <c r="ED758" t="b">
        <f t="shared" si="34"/>
        <v>1</v>
      </c>
    </row>
    <row r="759" spans="1:134" x14ac:dyDescent="0.2">
      <c r="A759" s="8" t="s">
        <v>3960</v>
      </c>
      <c r="B759" s="8" t="s">
        <v>168</v>
      </c>
      <c r="C759" s="8" t="s">
        <v>181</v>
      </c>
      <c r="D759" s="2" t="s">
        <v>3961</v>
      </c>
      <c r="E759" s="4">
        <v>0.62914118518602702</v>
      </c>
      <c r="F759" s="28" t="b">
        <v>1</v>
      </c>
      <c r="G759" s="29">
        <f t="shared" si="35"/>
        <v>1.0572164905938133E-4</v>
      </c>
      <c r="H759" s="5" t="b">
        <f t="shared" si="33"/>
        <v>0</v>
      </c>
      <c r="I759" s="8">
        <v>47</v>
      </c>
      <c r="J759">
        <v>1</v>
      </c>
      <c r="K759">
        <v>37</v>
      </c>
      <c r="L759">
        <v>2163</v>
      </c>
      <c r="M759">
        <v>1</v>
      </c>
      <c r="N759">
        <v>3</v>
      </c>
      <c r="O759">
        <v>42.070592593013501</v>
      </c>
      <c r="P759">
        <v>2</v>
      </c>
      <c r="Q759">
        <v>2</v>
      </c>
      <c r="R759">
        <v>5</v>
      </c>
      <c r="S759" s="10">
        <v>77.2</v>
      </c>
      <c r="T759" s="8">
        <v>-0.58617421142313397</v>
      </c>
      <c r="U759">
        <v>7.5957643648752104E-3</v>
      </c>
      <c r="V759">
        <v>1.2943090485695199</v>
      </c>
      <c r="W759">
        <v>0.77486921065013703</v>
      </c>
      <c r="X759">
        <v>-1.2456676951183301</v>
      </c>
      <c r="Y759">
        <v>-1.13192030619081E-2</v>
      </c>
      <c r="Z759">
        <v>-0.28916641679345401</v>
      </c>
      <c r="AA759">
        <v>-0.70092886045385905</v>
      </c>
      <c r="AB759">
        <v>-0.772121299578298</v>
      </c>
      <c r="AC759">
        <v>1.42236659638262</v>
      </c>
      <c r="AD759" s="10">
        <v>0.53996593486248801</v>
      </c>
      <c r="AE759" s="8">
        <v>0</v>
      </c>
      <c r="AF759">
        <v>0</v>
      </c>
      <c r="AG759">
        <v>0</v>
      </c>
      <c r="AH759">
        <v>0</v>
      </c>
      <c r="AI759">
        <v>0</v>
      </c>
      <c r="AJ759">
        <v>0</v>
      </c>
      <c r="AK759">
        <v>0</v>
      </c>
      <c r="AL759">
        <v>0</v>
      </c>
      <c r="AM759">
        <v>0</v>
      </c>
      <c r="AN759">
        <v>0</v>
      </c>
      <c r="AO759">
        <v>0</v>
      </c>
      <c r="AP759">
        <v>1</v>
      </c>
      <c r="AQ759">
        <v>0</v>
      </c>
      <c r="AR759">
        <v>0</v>
      </c>
      <c r="AS759">
        <v>0</v>
      </c>
      <c r="AT759">
        <v>0</v>
      </c>
      <c r="AU759">
        <v>0</v>
      </c>
      <c r="AV759">
        <v>0</v>
      </c>
      <c r="AW759">
        <v>0</v>
      </c>
      <c r="AX759">
        <v>0</v>
      </c>
      <c r="AY759">
        <v>1</v>
      </c>
      <c r="AZ759">
        <v>0</v>
      </c>
      <c r="BA759">
        <v>0</v>
      </c>
      <c r="BB759">
        <v>1</v>
      </c>
      <c r="BC759">
        <v>0</v>
      </c>
      <c r="BD759">
        <v>1</v>
      </c>
      <c r="BE759">
        <v>0</v>
      </c>
      <c r="BF759">
        <v>1</v>
      </c>
      <c r="BG759">
        <v>0</v>
      </c>
      <c r="BH759">
        <v>1</v>
      </c>
      <c r="BI759">
        <v>0</v>
      </c>
      <c r="BJ759">
        <v>0</v>
      </c>
      <c r="BK759">
        <v>0</v>
      </c>
      <c r="BL759">
        <v>0</v>
      </c>
      <c r="BM759">
        <v>0</v>
      </c>
      <c r="BN759">
        <v>1</v>
      </c>
      <c r="BO759">
        <v>0</v>
      </c>
      <c r="BP759">
        <v>0</v>
      </c>
      <c r="BQ759">
        <v>0</v>
      </c>
      <c r="BR759">
        <v>1</v>
      </c>
      <c r="BS759">
        <v>0</v>
      </c>
      <c r="BT759" s="10">
        <v>0</v>
      </c>
      <c r="BU759">
        <v>-4.2648743800000002</v>
      </c>
      <c r="BV759">
        <v>0.17994256</v>
      </c>
      <c r="BW759">
        <v>2.5512239999999999E-2</v>
      </c>
      <c r="BX759">
        <v>1.7140852600000001</v>
      </c>
      <c r="BY759">
        <v>1.2451467300000001</v>
      </c>
      <c r="BZ759">
        <v>4.38303536</v>
      </c>
      <c r="CA759">
        <v>1.0542348399999999</v>
      </c>
      <c r="CB759">
        <v>2.36271349</v>
      </c>
      <c r="CC759">
        <v>0</v>
      </c>
      <c r="CD759">
        <v>1.26633956</v>
      </c>
      <c r="CE759">
        <v>1.2966537600000001</v>
      </c>
      <c r="CF759">
        <v>-0.34830556000000001</v>
      </c>
      <c r="CG759">
        <v>0.60595251999999999</v>
      </c>
      <c r="CH759">
        <v>-0.27080598</v>
      </c>
      <c r="CI759">
        <v>0.69837139000000004</v>
      </c>
      <c r="CJ759">
        <v>2.3914729999999999E-2</v>
      </c>
      <c r="CK759">
        <v>-0.35324707</v>
      </c>
      <c r="CL759">
        <v>-4.8291489999999999E-2</v>
      </c>
      <c r="CM759">
        <v>0.58076517999999999</v>
      </c>
      <c r="CN759">
        <v>0.72541518999999999</v>
      </c>
      <c r="CO759">
        <v>-0.20022939000000001</v>
      </c>
      <c r="CP759">
        <v>-0.43475793000000001</v>
      </c>
      <c r="CQ759">
        <v>0.34422587999999998</v>
      </c>
      <c r="CR759">
        <v>-0.48495226000000002</v>
      </c>
      <c r="CS759">
        <v>0.18250256000000001</v>
      </c>
      <c r="CT759">
        <v>-0.16623276000000001</v>
      </c>
      <c r="CU759">
        <v>-9.4743999999999995E-2</v>
      </c>
      <c r="CV759">
        <v>-1.1689752</v>
      </c>
      <c r="CW759">
        <v>-0.52188942000000005</v>
      </c>
      <c r="CX759">
        <v>0.65815442999999996</v>
      </c>
      <c r="CY759">
        <v>9.3649330000000003E-2</v>
      </c>
      <c r="CZ759">
        <v>-0.16819777</v>
      </c>
      <c r="DA759">
        <v>-0.25450494000000001</v>
      </c>
      <c r="DB759">
        <v>0.25513289</v>
      </c>
      <c r="DC759">
        <v>2.5920289999999999E-2</v>
      </c>
      <c r="DD759">
        <v>-2.5292350000000002E-2</v>
      </c>
      <c r="DE759">
        <v>0.26950531</v>
      </c>
      <c r="DF759">
        <v>-0.26887736000000001</v>
      </c>
      <c r="DG759">
        <v>0.1029841</v>
      </c>
      <c r="DH759">
        <v>-0.10235616</v>
      </c>
      <c r="DI759">
        <v>-0.19042195000000001</v>
      </c>
      <c r="DJ759">
        <v>7.7531719999999998E-2</v>
      </c>
      <c r="DK759">
        <v>-0.19522661999999999</v>
      </c>
      <c r="DL759">
        <v>-0.13095082</v>
      </c>
      <c r="DM759">
        <v>-6.0513240000000003E-2</v>
      </c>
      <c r="DN759">
        <v>0.50020885000000004</v>
      </c>
      <c r="DO759">
        <v>0.35778246000000002</v>
      </c>
      <c r="DP759">
        <v>-0.64273818000000005</v>
      </c>
      <c r="DQ759">
        <v>0.94671483000000001</v>
      </c>
      <c r="DR759">
        <v>-0.66113116000000005</v>
      </c>
      <c r="DS759">
        <v>7.7932630000000003E-2</v>
      </c>
      <c r="DT759">
        <v>-0.79014932000000004</v>
      </c>
      <c r="DU759">
        <v>1.3610861400000001</v>
      </c>
      <c r="DV759" s="10">
        <v>-0.64824150000000003</v>
      </c>
      <c r="DW759" s="8" t="s">
        <v>3962</v>
      </c>
      <c r="DX759" t="s">
        <v>3963</v>
      </c>
      <c r="DY759" s="10" t="s">
        <v>1052</v>
      </c>
      <c r="DZ759" s="20">
        <v>36431</v>
      </c>
      <c r="EA759" s="21">
        <v>38852</v>
      </c>
      <c r="EB759" t="s">
        <v>3964</v>
      </c>
      <c r="EC759" s="22">
        <v>44167</v>
      </c>
      <c r="ED759" t="b">
        <f t="shared" si="34"/>
        <v>0</v>
      </c>
    </row>
    <row r="760" spans="1:134" x14ac:dyDescent="0.2">
      <c r="A760" s="8" t="s">
        <v>3965</v>
      </c>
      <c r="B760" s="8" t="s">
        <v>119</v>
      </c>
      <c r="C760" s="8" t="s">
        <v>154</v>
      </c>
      <c r="D760" s="2" t="s">
        <v>3966</v>
      </c>
      <c r="E760" s="4">
        <v>0.55778391595268295</v>
      </c>
      <c r="F760" s="28" t="b">
        <v>0</v>
      </c>
      <c r="G760" s="29">
        <f t="shared" si="35"/>
        <v>5.2634911990271887E-5</v>
      </c>
      <c r="H760" s="5" t="b">
        <f t="shared" si="33"/>
        <v>0</v>
      </c>
      <c r="I760" s="8">
        <v>56</v>
      </c>
      <c r="J760">
        <v>0</v>
      </c>
      <c r="K760">
        <v>29</v>
      </c>
      <c r="L760">
        <v>287</v>
      </c>
      <c r="M760">
        <v>2</v>
      </c>
      <c r="N760">
        <v>5</v>
      </c>
      <c r="O760">
        <v>16.533624643008199</v>
      </c>
      <c r="P760">
        <v>5</v>
      </c>
      <c r="Q760">
        <v>4</v>
      </c>
      <c r="R760">
        <v>5</v>
      </c>
      <c r="S760" s="10">
        <v>77.5</v>
      </c>
      <c r="T760" s="8">
        <v>0.25926936274484702</v>
      </c>
      <c r="U760">
        <v>-1.00517281761849</v>
      </c>
      <c r="V760">
        <v>0.260670676864387</v>
      </c>
      <c r="W760">
        <v>-1.41208065233913</v>
      </c>
      <c r="X760">
        <v>-0.92748948436013701</v>
      </c>
      <c r="Y760">
        <v>1.38181348148064</v>
      </c>
      <c r="Z760">
        <v>-1.1679112435972601</v>
      </c>
      <c r="AA760">
        <v>1.4284752725705201</v>
      </c>
      <c r="AB760">
        <v>0.68128349962791002</v>
      </c>
      <c r="AC760">
        <v>1.42236659638262</v>
      </c>
      <c r="AD760" s="10">
        <v>0.60469711586498298</v>
      </c>
      <c r="AE760" s="8">
        <v>0</v>
      </c>
      <c r="AF760">
        <v>0</v>
      </c>
      <c r="AG760">
        <v>0</v>
      </c>
      <c r="AH760">
        <v>0</v>
      </c>
      <c r="AI760">
        <v>0</v>
      </c>
      <c r="AJ760">
        <v>0</v>
      </c>
      <c r="AK760">
        <v>0</v>
      </c>
      <c r="AL760">
        <v>0</v>
      </c>
      <c r="AM760">
        <v>0</v>
      </c>
      <c r="AN760">
        <v>0</v>
      </c>
      <c r="AO760">
        <v>0</v>
      </c>
      <c r="AP760">
        <v>0</v>
      </c>
      <c r="AQ760">
        <v>0</v>
      </c>
      <c r="AR760">
        <v>0</v>
      </c>
      <c r="AS760">
        <v>0</v>
      </c>
      <c r="AT760">
        <v>0</v>
      </c>
      <c r="AU760">
        <v>1</v>
      </c>
      <c r="AV760">
        <v>0</v>
      </c>
      <c r="AW760">
        <v>0</v>
      </c>
      <c r="AX760">
        <v>0</v>
      </c>
      <c r="AY760">
        <v>1</v>
      </c>
      <c r="AZ760">
        <v>0</v>
      </c>
      <c r="BA760">
        <v>0</v>
      </c>
      <c r="BB760">
        <v>1</v>
      </c>
      <c r="BC760">
        <v>1</v>
      </c>
      <c r="BD760">
        <v>0</v>
      </c>
      <c r="BE760">
        <v>0</v>
      </c>
      <c r="BF760">
        <v>1</v>
      </c>
      <c r="BG760">
        <v>0</v>
      </c>
      <c r="BH760">
        <v>0</v>
      </c>
      <c r="BI760">
        <v>0</v>
      </c>
      <c r="BJ760">
        <v>0</v>
      </c>
      <c r="BK760">
        <v>0</v>
      </c>
      <c r="BL760">
        <v>1</v>
      </c>
      <c r="BM760">
        <v>0</v>
      </c>
      <c r="BN760">
        <v>1</v>
      </c>
      <c r="BO760">
        <v>0</v>
      </c>
      <c r="BP760">
        <v>0</v>
      </c>
      <c r="BQ760">
        <v>0</v>
      </c>
      <c r="BR760">
        <v>0</v>
      </c>
      <c r="BS760">
        <v>0</v>
      </c>
      <c r="BT760" s="10">
        <v>1</v>
      </c>
      <c r="BU760">
        <v>-4.2648743800000002</v>
      </c>
      <c r="BV760">
        <v>0.17994256</v>
      </c>
      <c r="BW760">
        <v>2.5512239999999999E-2</v>
      </c>
      <c r="BX760">
        <v>1.7140852600000001</v>
      </c>
      <c r="BY760">
        <v>1.2451467300000001</v>
      </c>
      <c r="BZ760">
        <v>4.38303536</v>
      </c>
      <c r="CA760">
        <v>1.0542348399999999</v>
      </c>
      <c r="CB760">
        <v>2.36271349</v>
      </c>
      <c r="CC760">
        <v>0</v>
      </c>
      <c r="CD760">
        <v>1.26633956</v>
      </c>
      <c r="CE760">
        <v>1.2966537600000001</v>
      </c>
      <c r="CF760">
        <v>-0.34830556000000001</v>
      </c>
      <c r="CG760">
        <v>0.60595251999999999</v>
      </c>
      <c r="CH760">
        <v>-0.27080598</v>
      </c>
      <c r="CI760">
        <v>0.69837139000000004</v>
      </c>
      <c r="CJ760">
        <v>2.3914729999999999E-2</v>
      </c>
      <c r="CK760">
        <v>-0.35324707</v>
      </c>
      <c r="CL760">
        <v>-4.8291489999999999E-2</v>
      </c>
      <c r="CM760">
        <v>0.58076517999999999</v>
      </c>
      <c r="CN760">
        <v>0.72541518999999999</v>
      </c>
      <c r="CO760">
        <v>-0.20022939000000001</v>
      </c>
      <c r="CP760">
        <v>-0.43475793000000001</v>
      </c>
      <c r="CQ760">
        <v>0.34422587999999998</v>
      </c>
      <c r="CR760">
        <v>-0.48495226000000002</v>
      </c>
      <c r="CS760">
        <v>0.18250256000000001</v>
      </c>
      <c r="CT760">
        <v>-0.16623276000000001</v>
      </c>
      <c r="CU760">
        <v>-9.4743999999999995E-2</v>
      </c>
      <c r="CV760">
        <v>-1.1689752</v>
      </c>
      <c r="CW760">
        <v>-0.52188942000000005</v>
      </c>
      <c r="CX760">
        <v>0.65815442999999996</v>
      </c>
      <c r="CY760">
        <v>9.3649330000000003E-2</v>
      </c>
      <c r="CZ760">
        <v>-0.16819777</v>
      </c>
      <c r="DA760">
        <v>-0.25450494000000001</v>
      </c>
      <c r="DB760">
        <v>0.25513289</v>
      </c>
      <c r="DC760">
        <v>2.5920289999999999E-2</v>
      </c>
      <c r="DD760">
        <v>-2.5292350000000002E-2</v>
      </c>
      <c r="DE760">
        <v>0.26950531</v>
      </c>
      <c r="DF760">
        <v>-0.26887736000000001</v>
      </c>
      <c r="DG760">
        <v>0.1029841</v>
      </c>
      <c r="DH760">
        <v>-0.10235616</v>
      </c>
      <c r="DI760">
        <v>-0.19042195000000001</v>
      </c>
      <c r="DJ760">
        <v>7.7531719999999998E-2</v>
      </c>
      <c r="DK760">
        <v>-0.19522661999999999</v>
      </c>
      <c r="DL760">
        <v>-0.13095082</v>
      </c>
      <c r="DM760">
        <v>-6.0513240000000003E-2</v>
      </c>
      <c r="DN760">
        <v>0.50020885000000004</v>
      </c>
      <c r="DO760">
        <v>0.35778246000000002</v>
      </c>
      <c r="DP760">
        <v>-0.64273818000000005</v>
      </c>
      <c r="DQ760">
        <v>0.94671483000000001</v>
      </c>
      <c r="DR760">
        <v>-0.66113116000000005</v>
      </c>
      <c r="DS760">
        <v>7.7932630000000003E-2</v>
      </c>
      <c r="DT760">
        <v>-0.79014932000000004</v>
      </c>
      <c r="DU760">
        <v>1.3610861400000001</v>
      </c>
      <c r="DV760" s="10">
        <v>-0.64824150000000003</v>
      </c>
      <c r="DW760" s="8" t="s">
        <v>3967</v>
      </c>
      <c r="DX760" t="s">
        <v>3968</v>
      </c>
      <c r="DY760" s="10" t="s">
        <v>220</v>
      </c>
      <c r="DZ760" s="20">
        <v>35705</v>
      </c>
      <c r="EA760" s="21">
        <v>38389</v>
      </c>
      <c r="EB760" t="s">
        <v>3969</v>
      </c>
      <c r="EC760" s="22">
        <v>45082</v>
      </c>
      <c r="ED760" t="b">
        <f t="shared" si="34"/>
        <v>1</v>
      </c>
    </row>
    <row r="761" spans="1:134" x14ac:dyDescent="0.2">
      <c r="A761" s="8" t="s">
        <v>3970</v>
      </c>
      <c r="B761" s="8" t="s">
        <v>119</v>
      </c>
      <c r="C761" s="8" t="s">
        <v>209</v>
      </c>
      <c r="D761" s="2" t="s">
        <v>3971</v>
      </c>
      <c r="E761" s="4">
        <v>0.576523655725944</v>
      </c>
      <c r="F761" s="28" t="b">
        <v>0</v>
      </c>
      <c r="G761" s="29">
        <f t="shared" si="35"/>
        <v>0.74437656002636221</v>
      </c>
      <c r="H761" s="5" t="b">
        <f t="shared" si="33"/>
        <v>1</v>
      </c>
      <c r="I761" s="8">
        <v>50</v>
      </c>
      <c r="J761">
        <v>2</v>
      </c>
      <c r="K761">
        <v>40</v>
      </c>
      <c r="L761">
        <v>1240</v>
      </c>
      <c r="M761">
        <v>7</v>
      </c>
      <c r="N761">
        <v>1</v>
      </c>
      <c r="O761">
        <v>46.595161196305597</v>
      </c>
      <c r="P761">
        <v>5</v>
      </c>
      <c r="Q761">
        <v>4</v>
      </c>
      <c r="R761">
        <v>3</v>
      </c>
      <c r="S761" s="10">
        <v>86.9</v>
      </c>
      <c r="T761" s="8">
        <v>-0.30435968670047298</v>
      </c>
      <c r="U761">
        <v>1.0203643463482399</v>
      </c>
      <c r="V761">
        <v>1.6819234379589401</v>
      </c>
      <c r="W761">
        <v>-0.30111944795279599</v>
      </c>
      <c r="X761">
        <v>0.66340156943083595</v>
      </c>
      <c r="Y761">
        <v>-1.4044518876044501</v>
      </c>
      <c r="Z761">
        <v>-0.13347286455006699</v>
      </c>
      <c r="AA761">
        <v>1.4284752725705201</v>
      </c>
      <c r="AB761">
        <v>0.68128349962791002</v>
      </c>
      <c r="AC761">
        <v>1.7560081436822399E-2</v>
      </c>
      <c r="AD761" s="10">
        <v>2.6329407872765298</v>
      </c>
      <c r="AE761" s="8">
        <v>0</v>
      </c>
      <c r="AF761">
        <v>0</v>
      </c>
      <c r="AG761">
        <v>0</v>
      </c>
      <c r="AH761">
        <v>0</v>
      </c>
      <c r="AI761">
        <v>0</v>
      </c>
      <c r="AJ761">
        <v>0</v>
      </c>
      <c r="AK761">
        <v>0</v>
      </c>
      <c r="AL761">
        <v>0</v>
      </c>
      <c r="AM761">
        <v>0</v>
      </c>
      <c r="AN761">
        <v>0</v>
      </c>
      <c r="AO761">
        <v>0</v>
      </c>
      <c r="AP761">
        <v>0</v>
      </c>
      <c r="AQ761">
        <v>0</v>
      </c>
      <c r="AR761">
        <v>0</v>
      </c>
      <c r="AS761">
        <v>0</v>
      </c>
      <c r="AT761">
        <v>0</v>
      </c>
      <c r="AU761">
        <v>0</v>
      </c>
      <c r="AV761">
        <v>0</v>
      </c>
      <c r="AW761">
        <v>1</v>
      </c>
      <c r="AX761">
        <v>0</v>
      </c>
      <c r="AY761">
        <v>1</v>
      </c>
      <c r="AZ761">
        <v>0</v>
      </c>
      <c r="BA761">
        <v>0</v>
      </c>
      <c r="BB761">
        <v>1</v>
      </c>
      <c r="BC761">
        <v>1</v>
      </c>
      <c r="BD761">
        <v>0</v>
      </c>
      <c r="BE761">
        <v>1</v>
      </c>
      <c r="BF761">
        <v>0</v>
      </c>
      <c r="BG761">
        <v>0</v>
      </c>
      <c r="BH761">
        <v>0</v>
      </c>
      <c r="BI761">
        <v>0</v>
      </c>
      <c r="BJ761">
        <v>1</v>
      </c>
      <c r="BK761">
        <v>0</v>
      </c>
      <c r="BL761">
        <v>0</v>
      </c>
      <c r="BM761">
        <v>1</v>
      </c>
      <c r="BN761">
        <v>0</v>
      </c>
      <c r="BO761">
        <v>0</v>
      </c>
      <c r="BP761">
        <v>0</v>
      </c>
      <c r="BQ761">
        <v>0</v>
      </c>
      <c r="BR761">
        <v>0</v>
      </c>
      <c r="BS761">
        <v>1</v>
      </c>
      <c r="BT761" s="10">
        <v>0</v>
      </c>
      <c r="BU761">
        <v>-4.2648743800000002</v>
      </c>
      <c r="BV761">
        <v>0.17994256</v>
      </c>
      <c r="BW761">
        <v>2.5512239999999999E-2</v>
      </c>
      <c r="BX761">
        <v>1.7140852600000001</v>
      </c>
      <c r="BY761">
        <v>1.2451467300000001</v>
      </c>
      <c r="BZ761">
        <v>4.38303536</v>
      </c>
      <c r="CA761">
        <v>1.0542348399999999</v>
      </c>
      <c r="CB761">
        <v>2.36271349</v>
      </c>
      <c r="CC761">
        <v>0</v>
      </c>
      <c r="CD761">
        <v>1.26633956</v>
      </c>
      <c r="CE761">
        <v>1.2966537600000001</v>
      </c>
      <c r="CF761">
        <v>-0.34830556000000001</v>
      </c>
      <c r="CG761">
        <v>0.60595251999999999</v>
      </c>
      <c r="CH761">
        <v>-0.27080598</v>
      </c>
      <c r="CI761">
        <v>0.69837139000000004</v>
      </c>
      <c r="CJ761">
        <v>2.3914729999999999E-2</v>
      </c>
      <c r="CK761">
        <v>-0.35324707</v>
      </c>
      <c r="CL761">
        <v>-4.8291489999999999E-2</v>
      </c>
      <c r="CM761">
        <v>0.58076517999999999</v>
      </c>
      <c r="CN761">
        <v>0.72541518999999999</v>
      </c>
      <c r="CO761">
        <v>-0.20022939000000001</v>
      </c>
      <c r="CP761">
        <v>-0.43475793000000001</v>
      </c>
      <c r="CQ761">
        <v>0.34422587999999998</v>
      </c>
      <c r="CR761">
        <v>-0.48495226000000002</v>
      </c>
      <c r="CS761">
        <v>0.18250256000000001</v>
      </c>
      <c r="CT761">
        <v>-0.16623276000000001</v>
      </c>
      <c r="CU761">
        <v>-9.4743999999999995E-2</v>
      </c>
      <c r="CV761">
        <v>-1.1689752</v>
      </c>
      <c r="CW761">
        <v>-0.52188942000000005</v>
      </c>
      <c r="CX761">
        <v>0.65815442999999996</v>
      </c>
      <c r="CY761">
        <v>9.3649330000000003E-2</v>
      </c>
      <c r="CZ761">
        <v>-0.16819777</v>
      </c>
      <c r="DA761">
        <v>-0.25450494000000001</v>
      </c>
      <c r="DB761">
        <v>0.25513289</v>
      </c>
      <c r="DC761">
        <v>2.5920289999999999E-2</v>
      </c>
      <c r="DD761">
        <v>-2.5292350000000002E-2</v>
      </c>
      <c r="DE761">
        <v>0.26950531</v>
      </c>
      <c r="DF761">
        <v>-0.26887736000000001</v>
      </c>
      <c r="DG761">
        <v>0.1029841</v>
      </c>
      <c r="DH761">
        <v>-0.10235616</v>
      </c>
      <c r="DI761">
        <v>-0.19042195000000001</v>
      </c>
      <c r="DJ761">
        <v>7.7531719999999998E-2</v>
      </c>
      <c r="DK761">
        <v>-0.19522661999999999</v>
      </c>
      <c r="DL761">
        <v>-0.13095082</v>
      </c>
      <c r="DM761">
        <v>-6.0513240000000003E-2</v>
      </c>
      <c r="DN761">
        <v>0.50020885000000004</v>
      </c>
      <c r="DO761">
        <v>0.35778246000000002</v>
      </c>
      <c r="DP761">
        <v>-0.64273818000000005</v>
      </c>
      <c r="DQ761">
        <v>0.94671483000000001</v>
      </c>
      <c r="DR761">
        <v>-0.66113116000000005</v>
      </c>
      <c r="DS761">
        <v>7.7932630000000003E-2</v>
      </c>
      <c r="DT761">
        <v>-0.79014932000000004</v>
      </c>
      <c r="DU761">
        <v>1.3610861400000001</v>
      </c>
      <c r="DV761" s="10">
        <v>-0.64824150000000003</v>
      </c>
      <c r="DW761" s="8" t="s">
        <v>3972</v>
      </c>
      <c r="DX761" t="s">
        <v>3973</v>
      </c>
      <c r="DY761" s="10" t="s">
        <v>571</v>
      </c>
      <c r="DZ761" s="20">
        <v>37897</v>
      </c>
      <c r="EA761" s="21">
        <v>39340</v>
      </c>
      <c r="EB761" t="s">
        <v>3974</v>
      </c>
      <c r="EC761" s="22">
        <v>44898</v>
      </c>
      <c r="ED761" t="b">
        <f t="shared" si="34"/>
        <v>0</v>
      </c>
    </row>
    <row r="762" spans="1:134" x14ac:dyDescent="0.2">
      <c r="A762" s="8" t="s">
        <v>3975</v>
      </c>
      <c r="B762" s="8" t="s">
        <v>119</v>
      </c>
      <c r="C762" s="8" t="s">
        <v>245</v>
      </c>
      <c r="D762" s="2" t="s">
        <v>3976</v>
      </c>
      <c r="E762" s="4">
        <v>0.27045260439688501</v>
      </c>
      <c r="F762" s="28" t="b">
        <v>0</v>
      </c>
      <c r="G762" s="29">
        <f t="shared" si="35"/>
        <v>4.3592202306797775E-4</v>
      </c>
      <c r="H762" s="5" t="b">
        <f t="shared" si="33"/>
        <v>0</v>
      </c>
      <c r="I762" s="8">
        <v>47</v>
      </c>
      <c r="J762">
        <v>0</v>
      </c>
      <c r="K762">
        <v>15</v>
      </c>
      <c r="L762">
        <v>1260</v>
      </c>
      <c r="M762">
        <v>8</v>
      </c>
      <c r="N762">
        <v>1</v>
      </c>
      <c r="O762">
        <v>6.0596355317758803</v>
      </c>
      <c r="P762">
        <v>4</v>
      </c>
      <c r="Q762">
        <v>3</v>
      </c>
      <c r="R762">
        <v>4</v>
      </c>
      <c r="S762" s="10">
        <v>70.3</v>
      </c>
      <c r="T762" s="8">
        <v>-0.58617421142313397</v>
      </c>
      <c r="U762">
        <v>-1.00517281761849</v>
      </c>
      <c r="V762">
        <v>-1.5481964736195899</v>
      </c>
      <c r="W762">
        <v>-0.27780441743052198</v>
      </c>
      <c r="X762">
        <v>0.98157978018903103</v>
      </c>
      <c r="Y762">
        <v>-1.4044518876044501</v>
      </c>
      <c r="Z762">
        <v>-1.52832849303398</v>
      </c>
      <c r="AA762">
        <v>0.71867389489572897</v>
      </c>
      <c r="AB762">
        <v>-4.5418899975194001E-2</v>
      </c>
      <c r="AC762">
        <v>0.71996333890972197</v>
      </c>
      <c r="AD762" s="10">
        <v>-0.94885122819492396</v>
      </c>
      <c r="AE762" s="8">
        <v>0</v>
      </c>
      <c r="AF762">
        <v>0</v>
      </c>
      <c r="AG762">
        <v>0</v>
      </c>
      <c r="AH762">
        <v>0</v>
      </c>
      <c r="AI762">
        <v>0</v>
      </c>
      <c r="AJ762">
        <v>0</v>
      </c>
      <c r="AK762">
        <v>0</v>
      </c>
      <c r="AL762">
        <v>0</v>
      </c>
      <c r="AM762">
        <v>0</v>
      </c>
      <c r="AN762">
        <v>0</v>
      </c>
      <c r="AO762">
        <v>0</v>
      </c>
      <c r="AP762">
        <v>0</v>
      </c>
      <c r="AQ762">
        <v>0</v>
      </c>
      <c r="AR762">
        <v>0</v>
      </c>
      <c r="AS762">
        <v>1</v>
      </c>
      <c r="AT762">
        <v>0</v>
      </c>
      <c r="AU762">
        <v>0</v>
      </c>
      <c r="AV762">
        <v>0</v>
      </c>
      <c r="AW762">
        <v>0</v>
      </c>
      <c r="AX762">
        <v>0</v>
      </c>
      <c r="AY762">
        <v>1</v>
      </c>
      <c r="AZ762">
        <v>0</v>
      </c>
      <c r="BA762">
        <v>1</v>
      </c>
      <c r="BB762">
        <v>0</v>
      </c>
      <c r="BC762">
        <v>0</v>
      </c>
      <c r="BD762">
        <v>1</v>
      </c>
      <c r="BE762">
        <v>0</v>
      </c>
      <c r="BF762">
        <v>1</v>
      </c>
      <c r="BG762">
        <v>0</v>
      </c>
      <c r="BH762">
        <v>0</v>
      </c>
      <c r="BI762">
        <v>0</v>
      </c>
      <c r="BJ762">
        <v>0</v>
      </c>
      <c r="BK762">
        <v>0</v>
      </c>
      <c r="BL762">
        <v>1</v>
      </c>
      <c r="BM762">
        <v>0</v>
      </c>
      <c r="BN762">
        <v>1</v>
      </c>
      <c r="BO762">
        <v>0</v>
      </c>
      <c r="BP762">
        <v>0</v>
      </c>
      <c r="BQ762">
        <v>1</v>
      </c>
      <c r="BR762">
        <v>0</v>
      </c>
      <c r="BS762">
        <v>0</v>
      </c>
      <c r="BT762" s="10">
        <v>0</v>
      </c>
      <c r="BU762">
        <v>-4.2648743800000002</v>
      </c>
      <c r="BV762">
        <v>0.17994256</v>
      </c>
      <c r="BW762">
        <v>2.5512239999999999E-2</v>
      </c>
      <c r="BX762">
        <v>1.7140852600000001</v>
      </c>
      <c r="BY762">
        <v>1.2451467300000001</v>
      </c>
      <c r="BZ762">
        <v>4.38303536</v>
      </c>
      <c r="CA762">
        <v>1.0542348399999999</v>
      </c>
      <c r="CB762">
        <v>2.36271349</v>
      </c>
      <c r="CC762">
        <v>0</v>
      </c>
      <c r="CD762">
        <v>1.26633956</v>
      </c>
      <c r="CE762">
        <v>1.2966537600000001</v>
      </c>
      <c r="CF762">
        <v>-0.34830556000000001</v>
      </c>
      <c r="CG762">
        <v>0.60595251999999999</v>
      </c>
      <c r="CH762">
        <v>-0.27080598</v>
      </c>
      <c r="CI762">
        <v>0.69837139000000004</v>
      </c>
      <c r="CJ762">
        <v>2.3914729999999999E-2</v>
      </c>
      <c r="CK762">
        <v>-0.35324707</v>
      </c>
      <c r="CL762">
        <v>-4.8291489999999999E-2</v>
      </c>
      <c r="CM762">
        <v>0.58076517999999999</v>
      </c>
      <c r="CN762">
        <v>0.72541518999999999</v>
      </c>
      <c r="CO762">
        <v>-0.20022939000000001</v>
      </c>
      <c r="CP762">
        <v>-0.43475793000000001</v>
      </c>
      <c r="CQ762">
        <v>0.34422587999999998</v>
      </c>
      <c r="CR762">
        <v>-0.48495226000000002</v>
      </c>
      <c r="CS762">
        <v>0.18250256000000001</v>
      </c>
      <c r="CT762">
        <v>-0.16623276000000001</v>
      </c>
      <c r="CU762">
        <v>-9.4743999999999995E-2</v>
      </c>
      <c r="CV762">
        <v>-1.1689752</v>
      </c>
      <c r="CW762">
        <v>-0.52188942000000005</v>
      </c>
      <c r="CX762">
        <v>0.65815442999999996</v>
      </c>
      <c r="CY762">
        <v>9.3649330000000003E-2</v>
      </c>
      <c r="CZ762">
        <v>-0.16819777</v>
      </c>
      <c r="DA762">
        <v>-0.25450494000000001</v>
      </c>
      <c r="DB762">
        <v>0.25513289</v>
      </c>
      <c r="DC762">
        <v>2.5920289999999999E-2</v>
      </c>
      <c r="DD762">
        <v>-2.5292350000000002E-2</v>
      </c>
      <c r="DE762">
        <v>0.26950531</v>
      </c>
      <c r="DF762">
        <v>-0.26887736000000001</v>
      </c>
      <c r="DG762">
        <v>0.1029841</v>
      </c>
      <c r="DH762">
        <v>-0.10235616</v>
      </c>
      <c r="DI762">
        <v>-0.19042195000000001</v>
      </c>
      <c r="DJ762">
        <v>7.7531719999999998E-2</v>
      </c>
      <c r="DK762">
        <v>-0.19522661999999999</v>
      </c>
      <c r="DL762">
        <v>-0.13095082</v>
      </c>
      <c r="DM762">
        <v>-6.0513240000000003E-2</v>
      </c>
      <c r="DN762">
        <v>0.50020885000000004</v>
      </c>
      <c r="DO762">
        <v>0.35778246000000002</v>
      </c>
      <c r="DP762">
        <v>-0.64273818000000005</v>
      </c>
      <c r="DQ762">
        <v>0.94671483000000001</v>
      </c>
      <c r="DR762">
        <v>-0.66113116000000005</v>
      </c>
      <c r="DS762">
        <v>7.7932630000000003E-2</v>
      </c>
      <c r="DT762">
        <v>-0.79014932000000004</v>
      </c>
      <c r="DU762">
        <v>1.3610861400000001</v>
      </c>
      <c r="DV762" s="10">
        <v>-0.64824150000000003</v>
      </c>
      <c r="DW762" s="8" t="s">
        <v>3977</v>
      </c>
      <c r="DX762" t="s">
        <v>3978</v>
      </c>
      <c r="DY762" s="10" t="s">
        <v>471</v>
      </c>
      <c r="DZ762" s="20">
        <v>37740</v>
      </c>
      <c r="EA762" s="21">
        <v>39452</v>
      </c>
      <c r="EB762" t="s">
        <v>3979</v>
      </c>
      <c r="EC762" s="22">
        <v>44855</v>
      </c>
      <c r="ED762" t="b">
        <f t="shared" si="34"/>
        <v>1</v>
      </c>
    </row>
    <row r="763" spans="1:134" x14ac:dyDescent="0.2">
      <c r="A763" s="8" t="s">
        <v>3980</v>
      </c>
      <c r="B763" s="8" t="s">
        <v>168</v>
      </c>
      <c r="C763" s="8" t="s">
        <v>399</v>
      </c>
      <c r="D763" s="2" t="s">
        <v>3981</v>
      </c>
      <c r="E763" s="4">
        <v>0.60487936853133095</v>
      </c>
      <c r="F763" s="28" t="b">
        <v>1</v>
      </c>
      <c r="G763" s="29">
        <f t="shared" si="35"/>
        <v>3.5632510862640107E-5</v>
      </c>
      <c r="H763" s="5" t="b">
        <f t="shared" si="33"/>
        <v>0</v>
      </c>
      <c r="I763" s="8">
        <v>51</v>
      </c>
      <c r="J763">
        <v>0</v>
      </c>
      <c r="K763">
        <v>23</v>
      </c>
      <c r="L763">
        <v>1178</v>
      </c>
      <c r="M763">
        <v>1</v>
      </c>
      <c r="N763">
        <v>4</v>
      </c>
      <c r="O763">
        <v>14.9396842656658</v>
      </c>
      <c r="P763">
        <v>3</v>
      </c>
      <c r="Q763">
        <v>2</v>
      </c>
      <c r="R763">
        <v>3</v>
      </c>
      <c r="S763" s="10">
        <v>73.900000000000006</v>
      </c>
      <c r="T763" s="8">
        <v>-0.21042151179292001</v>
      </c>
      <c r="U763">
        <v>-1.00517281761849</v>
      </c>
      <c r="V763">
        <v>-0.51455810191446105</v>
      </c>
      <c r="W763">
        <v>-0.373396042571844</v>
      </c>
      <c r="X763">
        <v>-1.2456676951183301</v>
      </c>
      <c r="Y763">
        <v>0.68524713920936597</v>
      </c>
      <c r="Z763">
        <v>-1.22275984048493</v>
      </c>
      <c r="AA763">
        <v>8.8725172209350497E-3</v>
      </c>
      <c r="AB763">
        <v>-0.772121299578298</v>
      </c>
      <c r="AC763">
        <v>1.7560081436822399E-2</v>
      </c>
      <c r="AD763" s="10">
        <v>-0.17207705616496799</v>
      </c>
      <c r="AE763" s="8">
        <v>0</v>
      </c>
      <c r="AF763">
        <v>0</v>
      </c>
      <c r="AG763">
        <v>1</v>
      </c>
      <c r="AH763">
        <v>0</v>
      </c>
      <c r="AI763">
        <v>0</v>
      </c>
      <c r="AJ763">
        <v>0</v>
      </c>
      <c r="AK763">
        <v>0</v>
      </c>
      <c r="AL763">
        <v>0</v>
      </c>
      <c r="AM763">
        <v>0</v>
      </c>
      <c r="AN763">
        <v>0</v>
      </c>
      <c r="AO763">
        <v>0</v>
      </c>
      <c r="AP763">
        <v>0</v>
      </c>
      <c r="AQ763">
        <v>0</v>
      </c>
      <c r="AR763">
        <v>0</v>
      </c>
      <c r="AS763">
        <v>0</v>
      </c>
      <c r="AT763">
        <v>0</v>
      </c>
      <c r="AU763">
        <v>0</v>
      </c>
      <c r="AV763">
        <v>0</v>
      </c>
      <c r="AW763">
        <v>0</v>
      </c>
      <c r="AX763">
        <v>0</v>
      </c>
      <c r="AY763">
        <v>0</v>
      </c>
      <c r="AZ763">
        <v>1</v>
      </c>
      <c r="BA763">
        <v>1</v>
      </c>
      <c r="BB763">
        <v>0</v>
      </c>
      <c r="BC763">
        <v>1</v>
      </c>
      <c r="BD763">
        <v>0</v>
      </c>
      <c r="BE763">
        <v>0</v>
      </c>
      <c r="BF763">
        <v>1</v>
      </c>
      <c r="BG763">
        <v>0</v>
      </c>
      <c r="BH763">
        <v>0</v>
      </c>
      <c r="BI763">
        <v>0</v>
      </c>
      <c r="BJ763">
        <v>0</v>
      </c>
      <c r="BK763">
        <v>0</v>
      </c>
      <c r="BL763">
        <v>1</v>
      </c>
      <c r="BM763">
        <v>0</v>
      </c>
      <c r="BN763">
        <v>0</v>
      </c>
      <c r="BO763">
        <v>1</v>
      </c>
      <c r="BP763">
        <v>0</v>
      </c>
      <c r="BQ763">
        <v>0</v>
      </c>
      <c r="BR763">
        <v>0</v>
      </c>
      <c r="BS763">
        <v>1</v>
      </c>
      <c r="BT763" s="10">
        <v>0</v>
      </c>
      <c r="BU763">
        <v>-4.2648743800000002</v>
      </c>
      <c r="BV763">
        <v>0.17994256</v>
      </c>
      <c r="BW763">
        <v>2.5512239999999999E-2</v>
      </c>
      <c r="BX763">
        <v>1.7140852600000001</v>
      </c>
      <c r="BY763">
        <v>1.2451467300000001</v>
      </c>
      <c r="BZ763">
        <v>4.38303536</v>
      </c>
      <c r="CA763">
        <v>1.0542348399999999</v>
      </c>
      <c r="CB763">
        <v>2.36271349</v>
      </c>
      <c r="CC763">
        <v>0</v>
      </c>
      <c r="CD763">
        <v>1.26633956</v>
      </c>
      <c r="CE763">
        <v>1.2966537600000001</v>
      </c>
      <c r="CF763">
        <v>-0.34830556000000001</v>
      </c>
      <c r="CG763">
        <v>0.60595251999999999</v>
      </c>
      <c r="CH763">
        <v>-0.27080598</v>
      </c>
      <c r="CI763">
        <v>0.69837139000000004</v>
      </c>
      <c r="CJ763">
        <v>2.3914729999999999E-2</v>
      </c>
      <c r="CK763">
        <v>-0.35324707</v>
      </c>
      <c r="CL763">
        <v>-4.8291489999999999E-2</v>
      </c>
      <c r="CM763">
        <v>0.58076517999999999</v>
      </c>
      <c r="CN763">
        <v>0.72541518999999999</v>
      </c>
      <c r="CO763">
        <v>-0.20022939000000001</v>
      </c>
      <c r="CP763">
        <v>-0.43475793000000001</v>
      </c>
      <c r="CQ763">
        <v>0.34422587999999998</v>
      </c>
      <c r="CR763">
        <v>-0.48495226000000002</v>
      </c>
      <c r="CS763">
        <v>0.18250256000000001</v>
      </c>
      <c r="CT763">
        <v>-0.16623276000000001</v>
      </c>
      <c r="CU763">
        <v>-9.4743999999999995E-2</v>
      </c>
      <c r="CV763">
        <v>-1.1689752</v>
      </c>
      <c r="CW763">
        <v>-0.52188942000000005</v>
      </c>
      <c r="CX763">
        <v>0.65815442999999996</v>
      </c>
      <c r="CY763">
        <v>9.3649330000000003E-2</v>
      </c>
      <c r="CZ763">
        <v>-0.16819777</v>
      </c>
      <c r="DA763">
        <v>-0.25450494000000001</v>
      </c>
      <c r="DB763">
        <v>0.25513289</v>
      </c>
      <c r="DC763">
        <v>2.5920289999999999E-2</v>
      </c>
      <c r="DD763">
        <v>-2.5292350000000002E-2</v>
      </c>
      <c r="DE763">
        <v>0.26950531</v>
      </c>
      <c r="DF763">
        <v>-0.26887736000000001</v>
      </c>
      <c r="DG763">
        <v>0.1029841</v>
      </c>
      <c r="DH763">
        <v>-0.10235616</v>
      </c>
      <c r="DI763">
        <v>-0.19042195000000001</v>
      </c>
      <c r="DJ763">
        <v>7.7531719999999998E-2</v>
      </c>
      <c r="DK763">
        <v>-0.19522661999999999</v>
      </c>
      <c r="DL763">
        <v>-0.13095082</v>
      </c>
      <c r="DM763">
        <v>-6.0513240000000003E-2</v>
      </c>
      <c r="DN763">
        <v>0.50020885000000004</v>
      </c>
      <c r="DO763">
        <v>0.35778246000000002</v>
      </c>
      <c r="DP763">
        <v>-0.64273818000000005</v>
      </c>
      <c r="DQ763">
        <v>0.94671483000000001</v>
      </c>
      <c r="DR763">
        <v>-0.66113116000000005</v>
      </c>
      <c r="DS763">
        <v>7.7932630000000003E-2</v>
      </c>
      <c r="DT763">
        <v>-0.79014932000000004</v>
      </c>
      <c r="DU763">
        <v>1.3610861400000001</v>
      </c>
      <c r="DV763" s="10">
        <v>-0.64824150000000003</v>
      </c>
      <c r="DW763" s="8" t="s">
        <v>3982</v>
      </c>
      <c r="DX763" t="s">
        <v>3983</v>
      </c>
      <c r="DY763" s="10" t="s">
        <v>1950</v>
      </c>
      <c r="DZ763" s="20">
        <v>35632</v>
      </c>
      <c r="EA763" s="21">
        <v>37072</v>
      </c>
      <c r="EB763" t="s">
        <v>2755</v>
      </c>
      <c r="EC763" s="22">
        <v>44731</v>
      </c>
      <c r="ED763" t="b">
        <f t="shared" si="34"/>
        <v>0</v>
      </c>
    </row>
    <row r="764" spans="1:134" x14ac:dyDescent="0.2">
      <c r="A764" s="8" t="s">
        <v>3984</v>
      </c>
      <c r="B764" s="8" t="s">
        <v>127</v>
      </c>
      <c r="C764" s="8" t="s">
        <v>275</v>
      </c>
      <c r="D764" s="2" t="s">
        <v>3985</v>
      </c>
      <c r="E764" s="4">
        <v>0.45776228640837302</v>
      </c>
      <c r="F764" s="28" t="b">
        <v>0</v>
      </c>
      <c r="G764" s="29">
        <f t="shared" si="35"/>
        <v>2.7311402277685152E-7</v>
      </c>
      <c r="H764" s="5" t="b">
        <f t="shared" si="33"/>
        <v>0</v>
      </c>
      <c r="I764" s="8">
        <v>64</v>
      </c>
      <c r="J764">
        <v>1</v>
      </c>
      <c r="K764">
        <v>27</v>
      </c>
      <c r="L764">
        <v>424</v>
      </c>
      <c r="M764">
        <v>1</v>
      </c>
      <c r="N764">
        <v>1</v>
      </c>
      <c r="O764">
        <v>29.5811432041865</v>
      </c>
      <c r="P764">
        <v>3</v>
      </c>
      <c r="Q764">
        <v>2</v>
      </c>
      <c r="R764">
        <v>3</v>
      </c>
      <c r="S764" s="10">
        <v>71.599999999999994</v>
      </c>
      <c r="T764" s="8">
        <v>1.0107747620052701</v>
      </c>
      <c r="U764">
        <v>7.5957643648752104E-3</v>
      </c>
      <c r="V764">
        <v>2.2610839381047498E-3</v>
      </c>
      <c r="W764">
        <v>-1.25237269326156</v>
      </c>
      <c r="X764">
        <v>-1.2456676951183301</v>
      </c>
      <c r="Y764">
        <v>-1.4044518876044501</v>
      </c>
      <c r="Z764">
        <v>-0.71893705603088998</v>
      </c>
      <c r="AA764">
        <v>8.8725172209350497E-3</v>
      </c>
      <c r="AB764">
        <v>-0.772121299578298</v>
      </c>
      <c r="AC764">
        <v>1.7560081436822399E-2</v>
      </c>
      <c r="AD764" s="10">
        <v>-0.66834944385077399</v>
      </c>
      <c r="AE764" s="8">
        <v>0</v>
      </c>
      <c r="AF764">
        <v>0</v>
      </c>
      <c r="AG764">
        <v>0</v>
      </c>
      <c r="AH764">
        <v>0</v>
      </c>
      <c r="AI764">
        <v>0</v>
      </c>
      <c r="AJ764">
        <v>0</v>
      </c>
      <c r="AK764">
        <v>0</v>
      </c>
      <c r="AL764">
        <v>0</v>
      </c>
      <c r="AM764">
        <v>0</v>
      </c>
      <c r="AN764">
        <v>0</v>
      </c>
      <c r="AO764">
        <v>0</v>
      </c>
      <c r="AP764">
        <v>0</v>
      </c>
      <c r="AQ764">
        <v>0</v>
      </c>
      <c r="AR764">
        <v>0</v>
      </c>
      <c r="AS764">
        <v>1</v>
      </c>
      <c r="AT764">
        <v>0</v>
      </c>
      <c r="AU764">
        <v>0</v>
      </c>
      <c r="AV764">
        <v>0</v>
      </c>
      <c r="AW764">
        <v>0</v>
      </c>
      <c r="AX764">
        <v>0</v>
      </c>
      <c r="AY764">
        <v>0</v>
      </c>
      <c r="AZ764">
        <v>1</v>
      </c>
      <c r="BA764">
        <v>0</v>
      </c>
      <c r="BB764">
        <v>1</v>
      </c>
      <c r="BC764">
        <v>0</v>
      </c>
      <c r="BD764">
        <v>1</v>
      </c>
      <c r="BE764">
        <v>1</v>
      </c>
      <c r="BF764">
        <v>0</v>
      </c>
      <c r="BG764">
        <v>0</v>
      </c>
      <c r="BH764">
        <v>0</v>
      </c>
      <c r="BI764">
        <v>0</v>
      </c>
      <c r="BJ764">
        <v>0</v>
      </c>
      <c r="BK764">
        <v>0</v>
      </c>
      <c r="BL764">
        <v>1</v>
      </c>
      <c r="BM764">
        <v>0</v>
      </c>
      <c r="BN764">
        <v>0</v>
      </c>
      <c r="BO764">
        <v>0</v>
      </c>
      <c r="BP764">
        <v>1</v>
      </c>
      <c r="BQ764">
        <v>1</v>
      </c>
      <c r="BR764">
        <v>0</v>
      </c>
      <c r="BS764">
        <v>0</v>
      </c>
      <c r="BT764" s="10">
        <v>0</v>
      </c>
      <c r="BU764">
        <v>-4.2648743800000002</v>
      </c>
      <c r="BV764">
        <v>0.17994256</v>
      </c>
      <c r="BW764">
        <v>2.5512239999999999E-2</v>
      </c>
      <c r="BX764">
        <v>1.7140852600000001</v>
      </c>
      <c r="BY764">
        <v>1.2451467300000001</v>
      </c>
      <c r="BZ764">
        <v>4.38303536</v>
      </c>
      <c r="CA764">
        <v>1.0542348399999999</v>
      </c>
      <c r="CB764">
        <v>2.36271349</v>
      </c>
      <c r="CC764">
        <v>0</v>
      </c>
      <c r="CD764">
        <v>1.26633956</v>
      </c>
      <c r="CE764">
        <v>1.2966537600000001</v>
      </c>
      <c r="CF764">
        <v>-0.34830556000000001</v>
      </c>
      <c r="CG764">
        <v>0.60595251999999999</v>
      </c>
      <c r="CH764">
        <v>-0.27080598</v>
      </c>
      <c r="CI764">
        <v>0.69837139000000004</v>
      </c>
      <c r="CJ764">
        <v>2.3914729999999999E-2</v>
      </c>
      <c r="CK764">
        <v>-0.35324707</v>
      </c>
      <c r="CL764">
        <v>-4.8291489999999999E-2</v>
      </c>
      <c r="CM764">
        <v>0.58076517999999999</v>
      </c>
      <c r="CN764">
        <v>0.72541518999999999</v>
      </c>
      <c r="CO764">
        <v>-0.20022939000000001</v>
      </c>
      <c r="CP764">
        <v>-0.43475793000000001</v>
      </c>
      <c r="CQ764">
        <v>0.34422587999999998</v>
      </c>
      <c r="CR764">
        <v>-0.48495226000000002</v>
      </c>
      <c r="CS764">
        <v>0.18250256000000001</v>
      </c>
      <c r="CT764">
        <v>-0.16623276000000001</v>
      </c>
      <c r="CU764">
        <v>-9.4743999999999995E-2</v>
      </c>
      <c r="CV764">
        <v>-1.1689752</v>
      </c>
      <c r="CW764">
        <v>-0.52188942000000005</v>
      </c>
      <c r="CX764">
        <v>0.65815442999999996</v>
      </c>
      <c r="CY764">
        <v>9.3649330000000003E-2</v>
      </c>
      <c r="CZ764">
        <v>-0.16819777</v>
      </c>
      <c r="DA764">
        <v>-0.25450494000000001</v>
      </c>
      <c r="DB764">
        <v>0.25513289</v>
      </c>
      <c r="DC764">
        <v>2.5920289999999999E-2</v>
      </c>
      <c r="DD764">
        <v>-2.5292350000000002E-2</v>
      </c>
      <c r="DE764">
        <v>0.26950531</v>
      </c>
      <c r="DF764">
        <v>-0.26887736000000001</v>
      </c>
      <c r="DG764">
        <v>0.1029841</v>
      </c>
      <c r="DH764">
        <v>-0.10235616</v>
      </c>
      <c r="DI764">
        <v>-0.19042195000000001</v>
      </c>
      <c r="DJ764">
        <v>7.7531719999999998E-2</v>
      </c>
      <c r="DK764">
        <v>-0.19522661999999999</v>
      </c>
      <c r="DL764">
        <v>-0.13095082</v>
      </c>
      <c r="DM764">
        <v>-6.0513240000000003E-2</v>
      </c>
      <c r="DN764">
        <v>0.50020885000000004</v>
      </c>
      <c r="DO764">
        <v>0.35778246000000002</v>
      </c>
      <c r="DP764">
        <v>-0.64273818000000005</v>
      </c>
      <c r="DQ764">
        <v>0.94671483000000001</v>
      </c>
      <c r="DR764">
        <v>-0.66113116000000005</v>
      </c>
      <c r="DS764">
        <v>7.7932630000000003E-2</v>
      </c>
      <c r="DT764">
        <v>-0.79014932000000004</v>
      </c>
      <c r="DU764">
        <v>1.3610861400000001</v>
      </c>
      <c r="DV764" s="10">
        <v>-0.64824150000000003</v>
      </c>
      <c r="DW764" s="8" t="s">
        <v>3986</v>
      </c>
      <c r="DX764" t="s">
        <v>3987</v>
      </c>
      <c r="DY764" s="10" t="s">
        <v>2289</v>
      </c>
      <c r="DZ764" s="20">
        <v>36446</v>
      </c>
      <c r="EA764" s="21">
        <v>38529</v>
      </c>
      <c r="EB764" t="s">
        <v>3988</v>
      </c>
      <c r="EC764" s="22">
        <v>44866</v>
      </c>
      <c r="ED764" t="b">
        <f t="shared" si="34"/>
        <v>1</v>
      </c>
    </row>
    <row r="765" spans="1:134" x14ac:dyDescent="0.2">
      <c r="A765" s="8" t="s">
        <v>3989</v>
      </c>
      <c r="B765" s="8" t="s">
        <v>127</v>
      </c>
      <c r="C765" s="8" t="s">
        <v>188</v>
      </c>
      <c r="D765" s="2" t="s">
        <v>3990</v>
      </c>
      <c r="E765" s="4">
        <v>0.375216311742125</v>
      </c>
      <c r="F765" s="28" t="b">
        <v>0</v>
      </c>
      <c r="G765" s="29">
        <f t="shared" si="35"/>
        <v>0.99077566155900587</v>
      </c>
      <c r="H765" s="5" t="b">
        <f t="shared" si="33"/>
        <v>1</v>
      </c>
      <c r="I765" s="8">
        <v>35</v>
      </c>
      <c r="J765">
        <v>1</v>
      </c>
      <c r="K765">
        <v>33</v>
      </c>
      <c r="L765">
        <v>2280</v>
      </c>
      <c r="M765">
        <v>10</v>
      </c>
      <c r="N765">
        <v>3</v>
      </c>
      <c r="O765">
        <v>53.441489204396198</v>
      </c>
      <c r="P765">
        <v>3</v>
      </c>
      <c r="Q765">
        <v>3</v>
      </c>
      <c r="R765">
        <v>2</v>
      </c>
      <c r="S765" s="10">
        <v>66.900000000000006</v>
      </c>
      <c r="T765" s="8">
        <v>-1.7134323103137701</v>
      </c>
      <c r="U765">
        <v>7.5957643648752104E-3</v>
      </c>
      <c r="V765">
        <v>0.77748986271695397</v>
      </c>
      <c r="W765">
        <v>0.91126213920543797</v>
      </c>
      <c r="X765">
        <v>1.61793620170542</v>
      </c>
      <c r="Y765">
        <v>-1.13192030619081E-2</v>
      </c>
      <c r="Z765">
        <v>0.102114043476356</v>
      </c>
      <c r="AA765">
        <v>8.8725172209350497E-3</v>
      </c>
      <c r="AB765">
        <v>-4.5418899975194001E-2</v>
      </c>
      <c r="AC765">
        <v>-0.68484317603607703</v>
      </c>
      <c r="AD765" s="10">
        <v>-1.68247127955654</v>
      </c>
      <c r="AE765" s="8">
        <v>0</v>
      </c>
      <c r="AF765">
        <v>0</v>
      </c>
      <c r="AG765">
        <v>0</v>
      </c>
      <c r="AH765">
        <v>0</v>
      </c>
      <c r="AI765">
        <v>0</v>
      </c>
      <c r="AJ765">
        <v>0</v>
      </c>
      <c r="AK765">
        <v>0</v>
      </c>
      <c r="AL765">
        <v>0</v>
      </c>
      <c r="AM765">
        <v>0</v>
      </c>
      <c r="AN765">
        <v>0</v>
      </c>
      <c r="AO765">
        <v>0</v>
      </c>
      <c r="AP765">
        <v>0</v>
      </c>
      <c r="AQ765">
        <v>0</v>
      </c>
      <c r="AR765">
        <v>0</v>
      </c>
      <c r="AS765">
        <v>0</v>
      </c>
      <c r="AT765">
        <v>0</v>
      </c>
      <c r="AU765">
        <v>0</v>
      </c>
      <c r="AV765">
        <v>1</v>
      </c>
      <c r="AW765">
        <v>0</v>
      </c>
      <c r="AX765">
        <v>0</v>
      </c>
      <c r="AY765">
        <v>0</v>
      </c>
      <c r="AZ765">
        <v>1</v>
      </c>
      <c r="BA765">
        <v>0</v>
      </c>
      <c r="BB765">
        <v>1</v>
      </c>
      <c r="BC765">
        <v>0</v>
      </c>
      <c r="BD765">
        <v>1</v>
      </c>
      <c r="BE765">
        <v>0</v>
      </c>
      <c r="BF765">
        <v>1</v>
      </c>
      <c r="BG765">
        <v>0</v>
      </c>
      <c r="BH765">
        <v>0</v>
      </c>
      <c r="BI765">
        <v>0</v>
      </c>
      <c r="BJ765">
        <v>1</v>
      </c>
      <c r="BK765">
        <v>0</v>
      </c>
      <c r="BL765">
        <v>0</v>
      </c>
      <c r="BM765">
        <v>0</v>
      </c>
      <c r="BN765">
        <v>1</v>
      </c>
      <c r="BO765">
        <v>0</v>
      </c>
      <c r="BP765">
        <v>0</v>
      </c>
      <c r="BQ765">
        <v>1</v>
      </c>
      <c r="BR765">
        <v>0</v>
      </c>
      <c r="BS765">
        <v>0</v>
      </c>
      <c r="BT765" s="10">
        <v>0</v>
      </c>
      <c r="BU765">
        <v>-4.2648743800000002</v>
      </c>
      <c r="BV765">
        <v>0.17994256</v>
      </c>
      <c r="BW765">
        <v>2.5512239999999999E-2</v>
      </c>
      <c r="BX765">
        <v>1.7140852600000001</v>
      </c>
      <c r="BY765">
        <v>1.2451467300000001</v>
      </c>
      <c r="BZ765">
        <v>4.38303536</v>
      </c>
      <c r="CA765">
        <v>1.0542348399999999</v>
      </c>
      <c r="CB765">
        <v>2.36271349</v>
      </c>
      <c r="CC765">
        <v>0</v>
      </c>
      <c r="CD765">
        <v>1.26633956</v>
      </c>
      <c r="CE765">
        <v>1.2966537600000001</v>
      </c>
      <c r="CF765">
        <v>-0.34830556000000001</v>
      </c>
      <c r="CG765">
        <v>0.60595251999999999</v>
      </c>
      <c r="CH765">
        <v>-0.27080598</v>
      </c>
      <c r="CI765">
        <v>0.69837139000000004</v>
      </c>
      <c r="CJ765">
        <v>2.3914729999999999E-2</v>
      </c>
      <c r="CK765">
        <v>-0.35324707</v>
      </c>
      <c r="CL765">
        <v>-4.8291489999999999E-2</v>
      </c>
      <c r="CM765">
        <v>0.58076517999999999</v>
      </c>
      <c r="CN765">
        <v>0.72541518999999999</v>
      </c>
      <c r="CO765">
        <v>-0.20022939000000001</v>
      </c>
      <c r="CP765">
        <v>-0.43475793000000001</v>
      </c>
      <c r="CQ765">
        <v>0.34422587999999998</v>
      </c>
      <c r="CR765">
        <v>-0.48495226000000002</v>
      </c>
      <c r="CS765">
        <v>0.18250256000000001</v>
      </c>
      <c r="CT765">
        <v>-0.16623276000000001</v>
      </c>
      <c r="CU765">
        <v>-9.4743999999999995E-2</v>
      </c>
      <c r="CV765">
        <v>-1.1689752</v>
      </c>
      <c r="CW765">
        <v>-0.52188942000000005</v>
      </c>
      <c r="CX765">
        <v>0.65815442999999996</v>
      </c>
      <c r="CY765">
        <v>9.3649330000000003E-2</v>
      </c>
      <c r="CZ765">
        <v>-0.16819777</v>
      </c>
      <c r="DA765">
        <v>-0.25450494000000001</v>
      </c>
      <c r="DB765">
        <v>0.25513289</v>
      </c>
      <c r="DC765">
        <v>2.5920289999999999E-2</v>
      </c>
      <c r="DD765">
        <v>-2.5292350000000002E-2</v>
      </c>
      <c r="DE765">
        <v>0.26950531</v>
      </c>
      <c r="DF765">
        <v>-0.26887736000000001</v>
      </c>
      <c r="DG765">
        <v>0.1029841</v>
      </c>
      <c r="DH765">
        <v>-0.10235616</v>
      </c>
      <c r="DI765">
        <v>-0.19042195000000001</v>
      </c>
      <c r="DJ765">
        <v>7.7531719999999998E-2</v>
      </c>
      <c r="DK765">
        <v>-0.19522661999999999</v>
      </c>
      <c r="DL765">
        <v>-0.13095082</v>
      </c>
      <c r="DM765">
        <v>-6.0513240000000003E-2</v>
      </c>
      <c r="DN765">
        <v>0.50020885000000004</v>
      </c>
      <c r="DO765">
        <v>0.35778246000000002</v>
      </c>
      <c r="DP765">
        <v>-0.64273818000000005</v>
      </c>
      <c r="DQ765">
        <v>0.94671483000000001</v>
      </c>
      <c r="DR765">
        <v>-0.66113116000000005</v>
      </c>
      <c r="DS765">
        <v>7.7932630000000003E-2</v>
      </c>
      <c r="DT765">
        <v>-0.79014932000000004</v>
      </c>
      <c r="DU765">
        <v>1.3610861400000001</v>
      </c>
      <c r="DV765" s="10">
        <v>-0.64824150000000003</v>
      </c>
      <c r="DW765" s="8" t="s">
        <v>3991</v>
      </c>
      <c r="DX765" t="s">
        <v>3992</v>
      </c>
      <c r="DY765" s="10" t="s">
        <v>631</v>
      </c>
      <c r="DZ765" s="20">
        <v>37672</v>
      </c>
      <c r="EA765" s="21">
        <v>39160</v>
      </c>
      <c r="EB765" t="s">
        <v>3993</v>
      </c>
      <c r="EC765" s="22">
        <v>45240</v>
      </c>
      <c r="ED765" t="b">
        <f t="shared" si="34"/>
        <v>0</v>
      </c>
    </row>
    <row r="766" spans="1:134" x14ac:dyDescent="0.2">
      <c r="A766" s="8" t="s">
        <v>3994</v>
      </c>
      <c r="B766" s="8" t="s">
        <v>119</v>
      </c>
      <c r="C766" s="8" t="s">
        <v>275</v>
      </c>
      <c r="D766" s="2" t="s">
        <v>3995</v>
      </c>
      <c r="E766" s="4">
        <v>0.46541151688132598</v>
      </c>
      <c r="F766" s="28" t="b">
        <v>0</v>
      </c>
      <c r="G766" s="29">
        <f t="shared" si="35"/>
        <v>0.96732556201322717</v>
      </c>
      <c r="H766" s="5" t="b">
        <f t="shared" si="33"/>
        <v>1</v>
      </c>
      <c r="I766" s="8">
        <v>60</v>
      </c>
      <c r="J766">
        <v>2</v>
      </c>
      <c r="K766">
        <v>15</v>
      </c>
      <c r="L766">
        <v>1198</v>
      </c>
      <c r="M766">
        <v>9</v>
      </c>
      <c r="N766">
        <v>4</v>
      </c>
      <c r="O766">
        <v>76.872425107329704</v>
      </c>
      <c r="P766">
        <v>3</v>
      </c>
      <c r="Q766">
        <v>5</v>
      </c>
      <c r="R766">
        <v>5</v>
      </c>
      <c r="S766" s="10">
        <v>75.8</v>
      </c>
      <c r="T766" s="8">
        <v>0.63502206237506098</v>
      </c>
      <c r="U766">
        <v>1.0203643463482399</v>
      </c>
      <c r="V766">
        <v>-1.5481964736195899</v>
      </c>
      <c r="W766">
        <v>-0.35008101204956998</v>
      </c>
      <c r="X766">
        <v>1.2997579909472201</v>
      </c>
      <c r="Y766">
        <v>0.68524713920936597</v>
      </c>
      <c r="Z766">
        <v>0.90838884290375299</v>
      </c>
      <c r="AA766">
        <v>8.8725172209350497E-3</v>
      </c>
      <c r="AB766">
        <v>1.4079858992310099</v>
      </c>
      <c r="AC766">
        <v>1.42236659638262</v>
      </c>
      <c r="AD766" s="10">
        <v>0.23788709018417101</v>
      </c>
      <c r="AE766" s="8">
        <v>0</v>
      </c>
      <c r="AF766">
        <v>0</v>
      </c>
      <c r="AG766">
        <v>0</v>
      </c>
      <c r="AH766">
        <v>0</v>
      </c>
      <c r="AI766">
        <v>0</v>
      </c>
      <c r="AJ766">
        <v>0</v>
      </c>
      <c r="AK766">
        <v>0</v>
      </c>
      <c r="AL766">
        <v>1</v>
      </c>
      <c r="AM766">
        <v>0</v>
      </c>
      <c r="AN766">
        <v>0</v>
      </c>
      <c r="AO766">
        <v>0</v>
      </c>
      <c r="AP766">
        <v>0</v>
      </c>
      <c r="AQ766">
        <v>0</v>
      </c>
      <c r="AR766">
        <v>0</v>
      </c>
      <c r="AS766">
        <v>0</v>
      </c>
      <c r="AT766">
        <v>0</v>
      </c>
      <c r="AU766">
        <v>0</v>
      </c>
      <c r="AV766">
        <v>0</v>
      </c>
      <c r="AW766">
        <v>0</v>
      </c>
      <c r="AX766">
        <v>0</v>
      </c>
      <c r="AY766">
        <v>1</v>
      </c>
      <c r="AZ766">
        <v>0</v>
      </c>
      <c r="BA766">
        <v>0</v>
      </c>
      <c r="BB766">
        <v>1</v>
      </c>
      <c r="BC766">
        <v>0</v>
      </c>
      <c r="BD766">
        <v>1</v>
      </c>
      <c r="BE766">
        <v>0</v>
      </c>
      <c r="BF766">
        <v>1</v>
      </c>
      <c r="BG766">
        <v>0</v>
      </c>
      <c r="BH766">
        <v>0</v>
      </c>
      <c r="BI766">
        <v>0</v>
      </c>
      <c r="BJ766">
        <v>1</v>
      </c>
      <c r="BK766">
        <v>0</v>
      </c>
      <c r="BL766">
        <v>0</v>
      </c>
      <c r="BM766">
        <v>0</v>
      </c>
      <c r="BN766">
        <v>0</v>
      </c>
      <c r="BO766">
        <v>0</v>
      </c>
      <c r="BP766">
        <v>1</v>
      </c>
      <c r="BQ766">
        <v>0</v>
      </c>
      <c r="BR766">
        <v>1</v>
      </c>
      <c r="BS766">
        <v>0</v>
      </c>
      <c r="BT766" s="10">
        <v>0</v>
      </c>
      <c r="BU766">
        <v>-4.2648743800000002</v>
      </c>
      <c r="BV766">
        <v>0.17994256</v>
      </c>
      <c r="BW766">
        <v>2.5512239999999999E-2</v>
      </c>
      <c r="BX766">
        <v>1.7140852600000001</v>
      </c>
      <c r="BY766">
        <v>1.2451467300000001</v>
      </c>
      <c r="BZ766">
        <v>4.38303536</v>
      </c>
      <c r="CA766">
        <v>1.0542348399999999</v>
      </c>
      <c r="CB766">
        <v>2.36271349</v>
      </c>
      <c r="CC766">
        <v>0</v>
      </c>
      <c r="CD766">
        <v>1.26633956</v>
      </c>
      <c r="CE766">
        <v>1.2966537600000001</v>
      </c>
      <c r="CF766">
        <v>-0.34830556000000001</v>
      </c>
      <c r="CG766">
        <v>0.60595251999999999</v>
      </c>
      <c r="CH766">
        <v>-0.27080598</v>
      </c>
      <c r="CI766">
        <v>0.69837139000000004</v>
      </c>
      <c r="CJ766">
        <v>2.3914729999999999E-2</v>
      </c>
      <c r="CK766">
        <v>-0.35324707</v>
      </c>
      <c r="CL766">
        <v>-4.8291489999999999E-2</v>
      </c>
      <c r="CM766">
        <v>0.58076517999999999</v>
      </c>
      <c r="CN766">
        <v>0.72541518999999999</v>
      </c>
      <c r="CO766">
        <v>-0.20022939000000001</v>
      </c>
      <c r="CP766">
        <v>-0.43475793000000001</v>
      </c>
      <c r="CQ766">
        <v>0.34422587999999998</v>
      </c>
      <c r="CR766">
        <v>-0.48495226000000002</v>
      </c>
      <c r="CS766">
        <v>0.18250256000000001</v>
      </c>
      <c r="CT766">
        <v>-0.16623276000000001</v>
      </c>
      <c r="CU766">
        <v>-9.4743999999999995E-2</v>
      </c>
      <c r="CV766">
        <v>-1.1689752</v>
      </c>
      <c r="CW766">
        <v>-0.52188942000000005</v>
      </c>
      <c r="CX766">
        <v>0.65815442999999996</v>
      </c>
      <c r="CY766">
        <v>9.3649330000000003E-2</v>
      </c>
      <c r="CZ766">
        <v>-0.16819777</v>
      </c>
      <c r="DA766">
        <v>-0.25450494000000001</v>
      </c>
      <c r="DB766">
        <v>0.25513289</v>
      </c>
      <c r="DC766">
        <v>2.5920289999999999E-2</v>
      </c>
      <c r="DD766">
        <v>-2.5292350000000002E-2</v>
      </c>
      <c r="DE766">
        <v>0.26950531</v>
      </c>
      <c r="DF766">
        <v>-0.26887736000000001</v>
      </c>
      <c r="DG766">
        <v>0.1029841</v>
      </c>
      <c r="DH766">
        <v>-0.10235616</v>
      </c>
      <c r="DI766">
        <v>-0.19042195000000001</v>
      </c>
      <c r="DJ766">
        <v>7.7531719999999998E-2</v>
      </c>
      <c r="DK766">
        <v>-0.19522661999999999</v>
      </c>
      <c r="DL766">
        <v>-0.13095082</v>
      </c>
      <c r="DM766">
        <v>-6.0513240000000003E-2</v>
      </c>
      <c r="DN766">
        <v>0.50020885000000004</v>
      </c>
      <c r="DO766">
        <v>0.35778246000000002</v>
      </c>
      <c r="DP766">
        <v>-0.64273818000000005</v>
      </c>
      <c r="DQ766">
        <v>0.94671483000000001</v>
      </c>
      <c r="DR766">
        <v>-0.66113116000000005</v>
      </c>
      <c r="DS766">
        <v>7.7932630000000003E-2</v>
      </c>
      <c r="DT766">
        <v>-0.79014932000000004</v>
      </c>
      <c r="DU766">
        <v>1.3610861400000001</v>
      </c>
      <c r="DV766" s="10">
        <v>-0.64824150000000003</v>
      </c>
      <c r="DW766" s="8" t="s">
        <v>3996</v>
      </c>
      <c r="DX766" t="s">
        <v>3997</v>
      </c>
      <c r="DY766" s="10" t="s">
        <v>1005</v>
      </c>
      <c r="DZ766" s="20">
        <v>37806</v>
      </c>
      <c r="EA766" s="21">
        <v>38859</v>
      </c>
      <c r="EB766" t="s">
        <v>3998</v>
      </c>
      <c r="EC766" s="22">
        <v>44314</v>
      </c>
      <c r="ED766" t="b">
        <f t="shared" si="34"/>
        <v>0</v>
      </c>
    </row>
    <row r="767" spans="1:134" x14ac:dyDescent="0.2">
      <c r="A767" s="8" t="s">
        <v>3999</v>
      </c>
      <c r="B767" s="8" t="s">
        <v>127</v>
      </c>
      <c r="C767" s="8" t="s">
        <v>1309</v>
      </c>
      <c r="D767" s="2" t="s">
        <v>4000</v>
      </c>
      <c r="E767" s="4">
        <v>0.51938073966218101</v>
      </c>
      <c r="F767" s="28" t="b">
        <v>0</v>
      </c>
      <c r="G767" s="29">
        <f t="shared" si="35"/>
        <v>0.40802944055466689</v>
      </c>
      <c r="H767" s="5" t="b">
        <f t="shared" si="33"/>
        <v>0</v>
      </c>
      <c r="I767" s="8">
        <v>46</v>
      </c>
      <c r="J767">
        <v>2</v>
      </c>
      <c r="K767">
        <v>18</v>
      </c>
      <c r="L767">
        <v>4003</v>
      </c>
      <c r="M767">
        <v>6</v>
      </c>
      <c r="N767">
        <v>3</v>
      </c>
      <c r="O767">
        <v>84.690369831090806</v>
      </c>
      <c r="P767">
        <v>4</v>
      </c>
      <c r="Q767">
        <v>2</v>
      </c>
      <c r="R767">
        <v>3</v>
      </c>
      <c r="S767" s="10">
        <v>75.099999999999994</v>
      </c>
      <c r="T767" s="8">
        <v>-0.68011238633068705</v>
      </c>
      <c r="U767">
        <v>1.0203643463482399</v>
      </c>
      <c r="V767">
        <v>-1.16058208423016</v>
      </c>
      <c r="W767">
        <v>2.91985201869932</v>
      </c>
      <c r="X767">
        <v>0.34522335867264098</v>
      </c>
      <c r="Y767">
        <v>-1.13192030619081E-2</v>
      </c>
      <c r="Z767">
        <v>1.1774097578257099</v>
      </c>
      <c r="AA767">
        <v>0.71867389489572897</v>
      </c>
      <c r="AB767">
        <v>-0.772121299578298</v>
      </c>
      <c r="AC767">
        <v>1.7560081436822399E-2</v>
      </c>
      <c r="AD767" s="10">
        <v>8.6847667845013299E-2</v>
      </c>
      <c r="AE767" s="8">
        <v>0</v>
      </c>
      <c r="AF767">
        <v>0</v>
      </c>
      <c r="AG767">
        <v>0</v>
      </c>
      <c r="AH767">
        <v>0</v>
      </c>
      <c r="AI767">
        <v>0</v>
      </c>
      <c r="AJ767">
        <v>0</v>
      </c>
      <c r="AK767">
        <v>0</v>
      </c>
      <c r="AL767">
        <v>0</v>
      </c>
      <c r="AM767">
        <v>0</v>
      </c>
      <c r="AN767">
        <v>0</v>
      </c>
      <c r="AO767">
        <v>0</v>
      </c>
      <c r="AP767">
        <v>0</v>
      </c>
      <c r="AQ767">
        <v>0</v>
      </c>
      <c r="AR767">
        <v>0</v>
      </c>
      <c r="AS767">
        <v>0</v>
      </c>
      <c r="AT767">
        <v>0</v>
      </c>
      <c r="AU767">
        <v>1</v>
      </c>
      <c r="AV767">
        <v>0</v>
      </c>
      <c r="AW767">
        <v>0</v>
      </c>
      <c r="AX767">
        <v>0</v>
      </c>
      <c r="AY767">
        <v>1</v>
      </c>
      <c r="AZ767">
        <v>0</v>
      </c>
      <c r="BA767">
        <v>1</v>
      </c>
      <c r="BB767">
        <v>0</v>
      </c>
      <c r="BC767">
        <v>0</v>
      </c>
      <c r="BD767">
        <v>1</v>
      </c>
      <c r="BE767">
        <v>1</v>
      </c>
      <c r="BF767">
        <v>0</v>
      </c>
      <c r="BG767">
        <v>0</v>
      </c>
      <c r="BH767">
        <v>0</v>
      </c>
      <c r="BI767">
        <v>1</v>
      </c>
      <c r="BJ767">
        <v>0</v>
      </c>
      <c r="BK767">
        <v>0</v>
      </c>
      <c r="BL767">
        <v>0</v>
      </c>
      <c r="BM767">
        <v>0</v>
      </c>
      <c r="BN767">
        <v>0</v>
      </c>
      <c r="BO767">
        <v>1</v>
      </c>
      <c r="BP767">
        <v>0</v>
      </c>
      <c r="BQ767">
        <v>0</v>
      </c>
      <c r="BR767">
        <v>1</v>
      </c>
      <c r="BS767">
        <v>0</v>
      </c>
      <c r="BT767" s="10">
        <v>0</v>
      </c>
      <c r="BU767">
        <v>-4.2648743800000002</v>
      </c>
      <c r="BV767">
        <v>0.17994256</v>
      </c>
      <c r="BW767">
        <v>2.5512239999999999E-2</v>
      </c>
      <c r="BX767">
        <v>1.7140852600000001</v>
      </c>
      <c r="BY767">
        <v>1.2451467300000001</v>
      </c>
      <c r="BZ767">
        <v>4.38303536</v>
      </c>
      <c r="CA767">
        <v>1.0542348399999999</v>
      </c>
      <c r="CB767">
        <v>2.36271349</v>
      </c>
      <c r="CC767">
        <v>0</v>
      </c>
      <c r="CD767">
        <v>1.26633956</v>
      </c>
      <c r="CE767">
        <v>1.2966537600000001</v>
      </c>
      <c r="CF767">
        <v>-0.34830556000000001</v>
      </c>
      <c r="CG767">
        <v>0.60595251999999999</v>
      </c>
      <c r="CH767">
        <v>-0.27080598</v>
      </c>
      <c r="CI767">
        <v>0.69837139000000004</v>
      </c>
      <c r="CJ767">
        <v>2.3914729999999999E-2</v>
      </c>
      <c r="CK767">
        <v>-0.35324707</v>
      </c>
      <c r="CL767">
        <v>-4.8291489999999999E-2</v>
      </c>
      <c r="CM767">
        <v>0.58076517999999999</v>
      </c>
      <c r="CN767">
        <v>0.72541518999999999</v>
      </c>
      <c r="CO767">
        <v>-0.20022939000000001</v>
      </c>
      <c r="CP767">
        <v>-0.43475793000000001</v>
      </c>
      <c r="CQ767">
        <v>0.34422587999999998</v>
      </c>
      <c r="CR767">
        <v>-0.48495226000000002</v>
      </c>
      <c r="CS767">
        <v>0.18250256000000001</v>
      </c>
      <c r="CT767">
        <v>-0.16623276000000001</v>
      </c>
      <c r="CU767">
        <v>-9.4743999999999995E-2</v>
      </c>
      <c r="CV767">
        <v>-1.1689752</v>
      </c>
      <c r="CW767">
        <v>-0.52188942000000005</v>
      </c>
      <c r="CX767">
        <v>0.65815442999999996</v>
      </c>
      <c r="CY767">
        <v>9.3649330000000003E-2</v>
      </c>
      <c r="CZ767">
        <v>-0.16819777</v>
      </c>
      <c r="DA767">
        <v>-0.25450494000000001</v>
      </c>
      <c r="DB767">
        <v>0.25513289</v>
      </c>
      <c r="DC767">
        <v>2.5920289999999999E-2</v>
      </c>
      <c r="DD767">
        <v>-2.5292350000000002E-2</v>
      </c>
      <c r="DE767">
        <v>0.26950531</v>
      </c>
      <c r="DF767">
        <v>-0.26887736000000001</v>
      </c>
      <c r="DG767">
        <v>0.1029841</v>
      </c>
      <c r="DH767">
        <v>-0.10235616</v>
      </c>
      <c r="DI767">
        <v>-0.19042195000000001</v>
      </c>
      <c r="DJ767">
        <v>7.7531719999999998E-2</v>
      </c>
      <c r="DK767">
        <v>-0.19522661999999999</v>
      </c>
      <c r="DL767">
        <v>-0.13095082</v>
      </c>
      <c r="DM767">
        <v>-6.0513240000000003E-2</v>
      </c>
      <c r="DN767">
        <v>0.50020885000000004</v>
      </c>
      <c r="DO767">
        <v>0.35778246000000002</v>
      </c>
      <c r="DP767">
        <v>-0.64273818000000005</v>
      </c>
      <c r="DQ767">
        <v>0.94671483000000001</v>
      </c>
      <c r="DR767">
        <v>-0.66113116000000005</v>
      </c>
      <c r="DS767">
        <v>7.7932630000000003E-2</v>
      </c>
      <c r="DT767">
        <v>-0.79014932000000004</v>
      </c>
      <c r="DU767">
        <v>1.3610861400000001</v>
      </c>
      <c r="DV767" s="10">
        <v>-0.64824150000000003</v>
      </c>
      <c r="DW767" s="8" t="s">
        <v>4001</v>
      </c>
      <c r="DX767" t="s">
        <v>4002</v>
      </c>
      <c r="DY767" s="10" t="s">
        <v>1100</v>
      </c>
      <c r="DZ767" s="20">
        <v>37126</v>
      </c>
      <c r="EA767" s="21">
        <v>39891</v>
      </c>
      <c r="EB767" t="s">
        <v>4003</v>
      </c>
      <c r="EC767" s="22">
        <v>44826</v>
      </c>
      <c r="ED767" t="b">
        <f t="shared" si="34"/>
        <v>1</v>
      </c>
    </row>
    <row r="768" spans="1:134" x14ac:dyDescent="0.2">
      <c r="A768" s="8" t="s">
        <v>4004</v>
      </c>
      <c r="B768" s="8" t="s">
        <v>127</v>
      </c>
      <c r="C768" s="8" t="s">
        <v>147</v>
      </c>
      <c r="D768" s="2">
        <v>8288833988</v>
      </c>
      <c r="E768" s="4">
        <v>0.53808098608533494</v>
      </c>
      <c r="F768" s="28" t="b">
        <v>0</v>
      </c>
      <c r="G768" s="29">
        <f t="shared" si="35"/>
        <v>6.9996553080179685E-2</v>
      </c>
      <c r="H768" s="5" t="b">
        <f t="shared" si="33"/>
        <v>0</v>
      </c>
      <c r="I768" s="8">
        <v>54</v>
      </c>
      <c r="J768">
        <v>2</v>
      </c>
      <c r="K768">
        <v>27</v>
      </c>
      <c r="L768">
        <v>1109</v>
      </c>
      <c r="M768">
        <v>5</v>
      </c>
      <c r="N768">
        <v>5</v>
      </c>
      <c r="O768">
        <v>49.873826376001098</v>
      </c>
      <c r="P768">
        <v>1</v>
      </c>
      <c r="Q768">
        <v>2</v>
      </c>
      <c r="R768">
        <v>3</v>
      </c>
      <c r="S768" s="10">
        <v>71.900000000000006</v>
      </c>
      <c r="T768" s="8">
        <v>7.1393012929740499E-2</v>
      </c>
      <c r="U768">
        <v>1.0203643463482399</v>
      </c>
      <c r="V768">
        <v>2.2610839381047498E-3</v>
      </c>
      <c r="W768">
        <v>-0.45383289787368902</v>
      </c>
      <c r="X768">
        <v>2.70451479144465E-2</v>
      </c>
      <c r="Y768">
        <v>1.38181348148064</v>
      </c>
      <c r="Z768">
        <v>-2.0651715574213199E-2</v>
      </c>
      <c r="AA768">
        <v>-1.4107302381286499</v>
      </c>
      <c r="AB768">
        <v>-0.772121299578298</v>
      </c>
      <c r="AC768">
        <v>1.7560081436822399E-2</v>
      </c>
      <c r="AD768" s="10">
        <v>-0.60361826284827602</v>
      </c>
      <c r="AE768" s="8">
        <v>0</v>
      </c>
      <c r="AF768">
        <v>0</v>
      </c>
      <c r="AG768">
        <v>0</v>
      </c>
      <c r="AH768">
        <v>0</v>
      </c>
      <c r="AI768">
        <v>0</v>
      </c>
      <c r="AJ768">
        <v>1</v>
      </c>
      <c r="AK768">
        <v>0</v>
      </c>
      <c r="AL768">
        <v>0</v>
      </c>
      <c r="AM768">
        <v>0</v>
      </c>
      <c r="AN768">
        <v>0</v>
      </c>
      <c r="AO768">
        <v>0</v>
      </c>
      <c r="AP768">
        <v>0</v>
      </c>
      <c r="AQ768">
        <v>0</v>
      </c>
      <c r="AR768">
        <v>0</v>
      </c>
      <c r="AS768">
        <v>0</v>
      </c>
      <c r="AT768">
        <v>0</v>
      </c>
      <c r="AU768">
        <v>0</v>
      </c>
      <c r="AV768">
        <v>0</v>
      </c>
      <c r="AW768">
        <v>0</v>
      </c>
      <c r="AX768">
        <v>0</v>
      </c>
      <c r="AY768">
        <v>1</v>
      </c>
      <c r="AZ768">
        <v>0</v>
      </c>
      <c r="BA768">
        <v>1</v>
      </c>
      <c r="BB768">
        <v>0</v>
      </c>
      <c r="BC768">
        <v>1</v>
      </c>
      <c r="BD768">
        <v>0</v>
      </c>
      <c r="BE768">
        <v>0</v>
      </c>
      <c r="BF768">
        <v>1</v>
      </c>
      <c r="BG768">
        <v>1</v>
      </c>
      <c r="BH768">
        <v>0</v>
      </c>
      <c r="BI768">
        <v>0</v>
      </c>
      <c r="BJ768">
        <v>0</v>
      </c>
      <c r="BK768">
        <v>0</v>
      </c>
      <c r="BL768">
        <v>0</v>
      </c>
      <c r="BM768">
        <v>1</v>
      </c>
      <c r="BN768">
        <v>0</v>
      </c>
      <c r="BO768">
        <v>0</v>
      </c>
      <c r="BP768">
        <v>0</v>
      </c>
      <c r="BQ768">
        <v>0</v>
      </c>
      <c r="BR768">
        <v>0</v>
      </c>
      <c r="BS768">
        <v>1</v>
      </c>
      <c r="BT768" s="10">
        <v>0</v>
      </c>
      <c r="BU768">
        <v>-4.2648743800000002</v>
      </c>
      <c r="BV768">
        <v>0.17994256</v>
      </c>
      <c r="BW768">
        <v>2.5512239999999999E-2</v>
      </c>
      <c r="BX768">
        <v>1.7140852600000001</v>
      </c>
      <c r="BY768">
        <v>1.2451467300000001</v>
      </c>
      <c r="BZ768">
        <v>4.38303536</v>
      </c>
      <c r="CA768">
        <v>1.0542348399999999</v>
      </c>
      <c r="CB768">
        <v>2.36271349</v>
      </c>
      <c r="CC768">
        <v>0</v>
      </c>
      <c r="CD768">
        <v>1.26633956</v>
      </c>
      <c r="CE768">
        <v>1.2966537600000001</v>
      </c>
      <c r="CF768">
        <v>-0.34830556000000001</v>
      </c>
      <c r="CG768">
        <v>0.60595251999999999</v>
      </c>
      <c r="CH768">
        <v>-0.27080598</v>
      </c>
      <c r="CI768">
        <v>0.69837139000000004</v>
      </c>
      <c r="CJ768">
        <v>2.3914729999999999E-2</v>
      </c>
      <c r="CK768">
        <v>-0.35324707</v>
      </c>
      <c r="CL768">
        <v>-4.8291489999999999E-2</v>
      </c>
      <c r="CM768">
        <v>0.58076517999999999</v>
      </c>
      <c r="CN768">
        <v>0.72541518999999999</v>
      </c>
      <c r="CO768">
        <v>-0.20022939000000001</v>
      </c>
      <c r="CP768">
        <v>-0.43475793000000001</v>
      </c>
      <c r="CQ768">
        <v>0.34422587999999998</v>
      </c>
      <c r="CR768">
        <v>-0.48495226000000002</v>
      </c>
      <c r="CS768">
        <v>0.18250256000000001</v>
      </c>
      <c r="CT768">
        <v>-0.16623276000000001</v>
      </c>
      <c r="CU768">
        <v>-9.4743999999999995E-2</v>
      </c>
      <c r="CV768">
        <v>-1.1689752</v>
      </c>
      <c r="CW768">
        <v>-0.52188942000000005</v>
      </c>
      <c r="CX768">
        <v>0.65815442999999996</v>
      </c>
      <c r="CY768">
        <v>9.3649330000000003E-2</v>
      </c>
      <c r="CZ768">
        <v>-0.16819777</v>
      </c>
      <c r="DA768">
        <v>-0.25450494000000001</v>
      </c>
      <c r="DB768">
        <v>0.25513289</v>
      </c>
      <c r="DC768">
        <v>2.5920289999999999E-2</v>
      </c>
      <c r="DD768">
        <v>-2.5292350000000002E-2</v>
      </c>
      <c r="DE768">
        <v>0.26950531</v>
      </c>
      <c r="DF768">
        <v>-0.26887736000000001</v>
      </c>
      <c r="DG768">
        <v>0.1029841</v>
      </c>
      <c r="DH768">
        <v>-0.10235616</v>
      </c>
      <c r="DI768">
        <v>-0.19042195000000001</v>
      </c>
      <c r="DJ768">
        <v>7.7531719999999998E-2</v>
      </c>
      <c r="DK768">
        <v>-0.19522661999999999</v>
      </c>
      <c r="DL768">
        <v>-0.13095082</v>
      </c>
      <c r="DM768">
        <v>-6.0513240000000003E-2</v>
      </c>
      <c r="DN768">
        <v>0.50020885000000004</v>
      </c>
      <c r="DO768">
        <v>0.35778246000000002</v>
      </c>
      <c r="DP768">
        <v>-0.64273818000000005</v>
      </c>
      <c r="DQ768">
        <v>0.94671483000000001</v>
      </c>
      <c r="DR768">
        <v>-0.66113116000000005</v>
      </c>
      <c r="DS768">
        <v>7.7932630000000003E-2</v>
      </c>
      <c r="DT768">
        <v>-0.79014932000000004</v>
      </c>
      <c r="DU768">
        <v>1.3610861400000001</v>
      </c>
      <c r="DV768" s="10">
        <v>-0.64824150000000003</v>
      </c>
      <c r="DW768" s="8" t="s">
        <v>4005</v>
      </c>
      <c r="DX768" t="s">
        <v>4006</v>
      </c>
      <c r="DY768" s="10" t="s">
        <v>1784</v>
      </c>
      <c r="DZ768" s="20">
        <v>35767</v>
      </c>
      <c r="EA768" s="21">
        <v>38244</v>
      </c>
      <c r="EB768" t="s">
        <v>4007</v>
      </c>
      <c r="EC768" s="22">
        <v>45137</v>
      </c>
      <c r="ED768" t="b">
        <f t="shared" si="34"/>
        <v>1</v>
      </c>
    </row>
    <row r="769" spans="1:134" x14ac:dyDescent="0.2">
      <c r="A769" s="8" t="s">
        <v>4008</v>
      </c>
      <c r="B769" s="8" t="s">
        <v>127</v>
      </c>
      <c r="C769" s="8" t="s">
        <v>188</v>
      </c>
      <c r="D769" s="2" t="s">
        <v>4009</v>
      </c>
      <c r="E769" s="4">
        <v>0.42508538222296399</v>
      </c>
      <c r="F769" s="28" t="b">
        <v>0</v>
      </c>
      <c r="G769" s="29">
        <f t="shared" si="35"/>
        <v>1.5459790549623154E-4</v>
      </c>
      <c r="H769" s="5" t="b">
        <f t="shared" si="33"/>
        <v>0</v>
      </c>
      <c r="I769" s="8">
        <v>35</v>
      </c>
      <c r="J769">
        <v>0</v>
      </c>
      <c r="K769">
        <v>29</v>
      </c>
      <c r="L769">
        <v>2396</v>
      </c>
      <c r="M769">
        <v>5</v>
      </c>
      <c r="N769">
        <v>1</v>
      </c>
      <c r="O769">
        <v>16.709357778148799</v>
      </c>
      <c r="P769">
        <v>5</v>
      </c>
      <c r="Q769">
        <v>2</v>
      </c>
      <c r="R769">
        <v>1</v>
      </c>
      <c r="S769" s="10">
        <v>67.400000000000006</v>
      </c>
      <c r="T769" s="8">
        <v>-1.7134323103137701</v>
      </c>
      <c r="U769">
        <v>-1.00517281761849</v>
      </c>
      <c r="V769">
        <v>0.260670676864387</v>
      </c>
      <c r="W769">
        <v>1.04648931623462</v>
      </c>
      <c r="X769">
        <v>2.70451479144465E-2</v>
      </c>
      <c r="Y769">
        <v>-1.4044518876044501</v>
      </c>
      <c r="Z769">
        <v>-1.1618641442037401</v>
      </c>
      <c r="AA769">
        <v>1.4284752725705201</v>
      </c>
      <c r="AB769">
        <v>-0.772121299578298</v>
      </c>
      <c r="AC769">
        <v>-1.38724643350897</v>
      </c>
      <c r="AD769" s="10">
        <v>-1.5745859778857101</v>
      </c>
      <c r="AE769" s="8">
        <v>0</v>
      </c>
      <c r="AF769">
        <v>0</v>
      </c>
      <c r="AG769">
        <v>0</v>
      </c>
      <c r="AH769">
        <v>0</v>
      </c>
      <c r="AI769">
        <v>0</v>
      </c>
      <c r="AJ769">
        <v>0</v>
      </c>
      <c r="AK769">
        <v>0</v>
      </c>
      <c r="AL769">
        <v>0</v>
      </c>
      <c r="AM769">
        <v>0</v>
      </c>
      <c r="AN769">
        <v>0</v>
      </c>
      <c r="AO769">
        <v>0</v>
      </c>
      <c r="AP769">
        <v>0</v>
      </c>
      <c r="AQ769">
        <v>0</v>
      </c>
      <c r="AR769">
        <v>0</v>
      </c>
      <c r="AS769">
        <v>0</v>
      </c>
      <c r="AT769">
        <v>0</v>
      </c>
      <c r="AU769">
        <v>0</v>
      </c>
      <c r="AV769">
        <v>0</v>
      </c>
      <c r="AW769">
        <v>0</v>
      </c>
      <c r="AX769">
        <v>1</v>
      </c>
      <c r="AY769">
        <v>1</v>
      </c>
      <c r="AZ769">
        <v>0</v>
      </c>
      <c r="BA769">
        <v>1</v>
      </c>
      <c r="BB769">
        <v>0</v>
      </c>
      <c r="BC769">
        <v>1</v>
      </c>
      <c r="BD769">
        <v>0</v>
      </c>
      <c r="BE769">
        <v>0</v>
      </c>
      <c r="BF769">
        <v>1</v>
      </c>
      <c r="BG769">
        <v>0</v>
      </c>
      <c r="BH769">
        <v>0</v>
      </c>
      <c r="BI769">
        <v>0</v>
      </c>
      <c r="BJ769">
        <v>0</v>
      </c>
      <c r="BK769">
        <v>1</v>
      </c>
      <c r="BL769">
        <v>0</v>
      </c>
      <c r="BM769">
        <v>0</v>
      </c>
      <c r="BN769">
        <v>0</v>
      </c>
      <c r="BO769">
        <v>0</v>
      </c>
      <c r="BP769">
        <v>1</v>
      </c>
      <c r="BQ769">
        <v>0</v>
      </c>
      <c r="BR769">
        <v>0</v>
      </c>
      <c r="BS769">
        <v>1</v>
      </c>
      <c r="BT769" s="10">
        <v>0</v>
      </c>
      <c r="BU769">
        <v>-4.2648743800000002</v>
      </c>
      <c r="BV769">
        <v>0.17994256</v>
      </c>
      <c r="BW769">
        <v>2.5512239999999999E-2</v>
      </c>
      <c r="BX769">
        <v>1.7140852600000001</v>
      </c>
      <c r="BY769">
        <v>1.2451467300000001</v>
      </c>
      <c r="BZ769">
        <v>4.38303536</v>
      </c>
      <c r="CA769">
        <v>1.0542348399999999</v>
      </c>
      <c r="CB769">
        <v>2.36271349</v>
      </c>
      <c r="CC769">
        <v>0</v>
      </c>
      <c r="CD769">
        <v>1.26633956</v>
      </c>
      <c r="CE769">
        <v>1.2966537600000001</v>
      </c>
      <c r="CF769">
        <v>-0.34830556000000001</v>
      </c>
      <c r="CG769">
        <v>0.60595251999999999</v>
      </c>
      <c r="CH769">
        <v>-0.27080598</v>
      </c>
      <c r="CI769">
        <v>0.69837139000000004</v>
      </c>
      <c r="CJ769">
        <v>2.3914729999999999E-2</v>
      </c>
      <c r="CK769">
        <v>-0.35324707</v>
      </c>
      <c r="CL769">
        <v>-4.8291489999999999E-2</v>
      </c>
      <c r="CM769">
        <v>0.58076517999999999</v>
      </c>
      <c r="CN769">
        <v>0.72541518999999999</v>
      </c>
      <c r="CO769">
        <v>-0.20022939000000001</v>
      </c>
      <c r="CP769">
        <v>-0.43475793000000001</v>
      </c>
      <c r="CQ769">
        <v>0.34422587999999998</v>
      </c>
      <c r="CR769">
        <v>-0.48495226000000002</v>
      </c>
      <c r="CS769">
        <v>0.18250256000000001</v>
      </c>
      <c r="CT769">
        <v>-0.16623276000000001</v>
      </c>
      <c r="CU769">
        <v>-9.4743999999999995E-2</v>
      </c>
      <c r="CV769">
        <v>-1.1689752</v>
      </c>
      <c r="CW769">
        <v>-0.52188942000000005</v>
      </c>
      <c r="CX769">
        <v>0.65815442999999996</v>
      </c>
      <c r="CY769">
        <v>9.3649330000000003E-2</v>
      </c>
      <c r="CZ769">
        <v>-0.16819777</v>
      </c>
      <c r="DA769">
        <v>-0.25450494000000001</v>
      </c>
      <c r="DB769">
        <v>0.25513289</v>
      </c>
      <c r="DC769">
        <v>2.5920289999999999E-2</v>
      </c>
      <c r="DD769">
        <v>-2.5292350000000002E-2</v>
      </c>
      <c r="DE769">
        <v>0.26950531</v>
      </c>
      <c r="DF769">
        <v>-0.26887736000000001</v>
      </c>
      <c r="DG769">
        <v>0.1029841</v>
      </c>
      <c r="DH769">
        <v>-0.10235616</v>
      </c>
      <c r="DI769">
        <v>-0.19042195000000001</v>
      </c>
      <c r="DJ769">
        <v>7.7531719999999998E-2</v>
      </c>
      <c r="DK769">
        <v>-0.19522661999999999</v>
      </c>
      <c r="DL769">
        <v>-0.13095082</v>
      </c>
      <c r="DM769">
        <v>-6.0513240000000003E-2</v>
      </c>
      <c r="DN769">
        <v>0.50020885000000004</v>
      </c>
      <c r="DO769">
        <v>0.35778246000000002</v>
      </c>
      <c r="DP769">
        <v>-0.64273818000000005</v>
      </c>
      <c r="DQ769">
        <v>0.94671483000000001</v>
      </c>
      <c r="DR769">
        <v>-0.66113116000000005</v>
      </c>
      <c r="DS769">
        <v>7.7932630000000003E-2</v>
      </c>
      <c r="DT769">
        <v>-0.79014932000000004</v>
      </c>
      <c r="DU769">
        <v>1.3610861400000001</v>
      </c>
      <c r="DV769" s="10">
        <v>-0.64824150000000003</v>
      </c>
      <c r="DW769" s="8" t="s">
        <v>4010</v>
      </c>
      <c r="DX769" t="s">
        <v>4011</v>
      </c>
      <c r="DY769" s="10" t="s">
        <v>870</v>
      </c>
      <c r="DZ769" s="20">
        <v>36401</v>
      </c>
      <c r="EA769" s="21">
        <v>37727</v>
      </c>
      <c r="EB769" t="s">
        <v>4012</v>
      </c>
      <c r="EC769" s="22">
        <v>43803</v>
      </c>
      <c r="ED769" t="b">
        <f t="shared" si="34"/>
        <v>1</v>
      </c>
    </row>
    <row r="770" spans="1:134" x14ac:dyDescent="0.2">
      <c r="A770" s="8" t="s">
        <v>4013</v>
      </c>
      <c r="B770" s="8" t="s">
        <v>168</v>
      </c>
      <c r="C770" s="8" t="s">
        <v>332</v>
      </c>
      <c r="D770" s="2" t="s">
        <v>4014</v>
      </c>
      <c r="E770" s="4">
        <v>0.54288581751035703</v>
      </c>
      <c r="F770" s="28" t="b">
        <v>0</v>
      </c>
      <c r="G770" s="29">
        <f t="shared" si="35"/>
        <v>5.7626511433253938E-2</v>
      </c>
      <c r="H770" s="5" t="b">
        <f t="shared" si="33"/>
        <v>0</v>
      </c>
      <c r="I770" s="8">
        <v>40</v>
      </c>
      <c r="J770">
        <v>0</v>
      </c>
      <c r="K770">
        <v>14</v>
      </c>
      <c r="L770">
        <v>2482</v>
      </c>
      <c r="M770">
        <v>5</v>
      </c>
      <c r="N770">
        <v>1</v>
      </c>
      <c r="O770">
        <v>94.776242088511793</v>
      </c>
      <c r="P770">
        <v>3</v>
      </c>
      <c r="Q770">
        <v>2</v>
      </c>
      <c r="R770">
        <v>4</v>
      </c>
      <c r="S770" s="10">
        <v>68.099999999999994</v>
      </c>
      <c r="T770" s="8">
        <v>-1.2437414357759999</v>
      </c>
      <c r="U770">
        <v>-1.00517281761849</v>
      </c>
      <c r="V770">
        <v>-1.6774012700827301</v>
      </c>
      <c r="W770">
        <v>1.1467439474804</v>
      </c>
      <c r="X770">
        <v>2.70451479144465E-2</v>
      </c>
      <c r="Y770">
        <v>-1.4044518876044501</v>
      </c>
      <c r="Z770">
        <v>1.5244716364075299</v>
      </c>
      <c r="AA770">
        <v>8.8725172209350497E-3</v>
      </c>
      <c r="AB770">
        <v>-0.772121299578298</v>
      </c>
      <c r="AC770">
        <v>0.71996333890972197</v>
      </c>
      <c r="AD770" s="10">
        <v>-1.4235465555465601</v>
      </c>
      <c r="AE770" s="8">
        <v>0</v>
      </c>
      <c r="AF770">
        <v>0</v>
      </c>
      <c r="AG770">
        <v>0</v>
      </c>
      <c r="AH770">
        <v>0</v>
      </c>
      <c r="AI770">
        <v>0</v>
      </c>
      <c r="AJ770">
        <v>0</v>
      </c>
      <c r="AK770">
        <v>0</v>
      </c>
      <c r="AL770">
        <v>0</v>
      </c>
      <c r="AM770">
        <v>0</v>
      </c>
      <c r="AN770">
        <v>0</v>
      </c>
      <c r="AO770">
        <v>0</v>
      </c>
      <c r="AP770">
        <v>1</v>
      </c>
      <c r="AQ770">
        <v>0</v>
      </c>
      <c r="AR770">
        <v>0</v>
      </c>
      <c r="AS770">
        <v>0</v>
      </c>
      <c r="AT770">
        <v>0</v>
      </c>
      <c r="AU770">
        <v>0</v>
      </c>
      <c r="AV770">
        <v>0</v>
      </c>
      <c r="AW770">
        <v>0</v>
      </c>
      <c r="AX770">
        <v>0</v>
      </c>
      <c r="AY770">
        <v>0</v>
      </c>
      <c r="AZ770">
        <v>1</v>
      </c>
      <c r="BA770">
        <v>0</v>
      </c>
      <c r="BB770">
        <v>1</v>
      </c>
      <c r="BC770">
        <v>0</v>
      </c>
      <c r="BD770">
        <v>1</v>
      </c>
      <c r="BE770">
        <v>0</v>
      </c>
      <c r="BF770">
        <v>1</v>
      </c>
      <c r="BG770">
        <v>0</v>
      </c>
      <c r="BH770">
        <v>1</v>
      </c>
      <c r="BI770">
        <v>0</v>
      </c>
      <c r="BJ770">
        <v>0</v>
      </c>
      <c r="BK770">
        <v>0</v>
      </c>
      <c r="BL770">
        <v>0</v>
      </c>
      <c r="BM770">
        <v>0</v>
      </c>
      <c r="BN770">
        <v>0</v>
      </c>
      <c r="BO770">
        <v>1</v>
      </c>
      <c r="BP770">
        <v>0</v>
      </c>
      <c r="BQ770">
        <v>1</v>
      </c>
      <c r="BR770">
        <v>0</v>
      </c>
      <c r="BS770">
        <v>0</v>
      </c>
      <c r="BT770" s="10">
        <v>0</v>
      </c>
      <c r="BU770">
        <v>-4.2648743800000002</v>
      </c>
      <c r="BV770">
        <v>0.17994256</v>
      </c>
      <c r="BW770">
        <v>2.5512239999999999E-2</v>
      </c>
      <c r="BX770">
        <v>1.7140852600000001</v>
      </c>
      <c r="BY770">
        <v>1.2451467300000001</v>
      </c>
      <c r="BZ770">
        <v>4.38303536</v>
      </c>
      <c r="CA770">
        <v>1.0542348399999999</v>
      </c>
      <c r="CB770">
        <v>2.36271349</v>
      </c>
      <c r="CC770">
        <v>0</v>
      </c>
      <c r="CD770">
        <v>1.26633956</v>
      </c>
      <c r="CE770">
        <v>1.2966537600000001</v>
      </c>
      <c r="CF770">
        <v>-0.34830556000000001</v>
      </c>
      <c r="CG770">
        <v>0.60595251999999999</v>
      </c>
      <c r="CH770">
        <v>-0.27080598</v>
      </c>
      <c r="CI770">
        <v>0.69837139000000004</v>
      </c>
      <c r="CJ770">
        <v>2.3914729999999999E-2</v>
      </c>
      <c r="CK770">
        <v>-0.35324707</v>
      </c>
      <c r="CL770">
        <v>-4.8291489999999999E-2</v>
      </c>
      <c r="CM770">
        <v>0.58076517999999999</v>
      </c>
      <c r="CN770">
        <v>0.72541518999999999</v>
      </c>
      <c r="CO770">
        <v>-0.20022939000000001</v>
      </c>
      <c r="CP770">
        <v>-0.43475793000000001</v>
      </c>
      <c r="CQ770">
        <v>0.34422587999999998</v>
      </c>
      <c r="CR770">
        <v>-0.48495226000000002</v>
      </c>
      <c r="CS770">
        <v>0.18250256000000001</v>
      </c>
      <c r="CT770">
        <v>-0.16623276000000001</v>
      </c>
      <c r="CU770">
        <v>-9.4743999999999995E-2</v>
      </c>
      <c r="CV770">
        <v>-1.1689752</v>
      </c>
      <c r="CW770">
        <v>-0.52188942000000005</v>
      </c>
      <c r="CX770">
        <v>0.65815442999999996</v>
      </c>
      <c r="CY770">
        <v>9.3649330000000003E-2</v>
      </c>
      <c r="CZ770">
        <v>-0.16819777</v>
      </c>
      <c r="DA770">
        <v>-0.25450494000000001</v>
      </c>
      <c r="DB770">
        <v>0.25513289</v>
      </c>
      <c r="DC770">
        <v>2.5920289999999999E-2</v>
      </c>
      <c r="DD770">
        <v>-2.5292350000000002E-2</v>
      </c>
      <c r="DE770">
        <v>0.26950531</v>
      </c>
      <c r="DF770">
        <v>-0.26887736000000001</v>
      </c>
      <c r="DG770">
        <v>0.1029841</v>
      </c>
      <c r="DH770">
        <v>-0.10235616</v>
      </c>
      <c r="DI770">
        <v>-0.19042195000000001</v>
      </c>
      <c r="DJ770">
        <v>7.7531719999999998E-2</v>
      </c>
      <c r="DK770">
        <v>-0.19522661999999999</v>
      </c>
      <c r="DL770">
        <v>-0.13095082</v>
      </c>
      <c r="DM770">
        <v>-6.0513240000000003E-2</v>
      </c>
      <c r="DN770">
        <v>0.50020885000000004</v>
      </c>
      <c r="DO770">
        <v>0.35778246000000002</v>
      </c>
      <c r="DP770">
        <v>-0.64273818000000005</v>
      </c>
      <c r="DQ770">
        <v>0.94671483000000001</v>
      </c>
      <c r="DR770">
        <v>-0.66113116000000005</v>
      </c>
      <c r="DS770">
        <v>7.7932630000000003E-2</v>
      </c>
      <c r="DT770">
        <v>-0.79014932000000004</v>
      </c>
      <c r="DU770">
        <v>1.3610861400000001</v>
      </c>
      <c r="DV770" s="10">
        <v>-0.64824150000000003</v>
      </c>
      <c r="DW770" s="8" t="s">
        <v>4015</v>
      </c>
      <c r="DX770" t="s">
        <v>4016</v>
      </c>
      <c r="DY770" s="10" t="s">
        <v>784</v>
      </c>
      <c r="DZ770" s="20">
        <v>37895</v>
      </c>
      <c r="EA770" s="21">
        <v>38449</v>
      </c>
      <c r="EB770" t="s">
        <v>4017</v>
      </c>
      <c r="EC770" s="22">
        <v>45115</v>
      </c>
      <c r="ED770" t="b">
        <f t="shared" si="34"/>
        <v>1</v>
      </c>
    </row>
    <row r="771" spans="1:134" x14ac:dyDescent="0.2">
      <c r="A771" s="8" t="s">
        <v>4018</v>
      </c>
      <c r="B771" s="8" t="s">
        <v>119</v>
      </c>
      <c r="C771" s="8" t="s">
        <v>195</v>
      </c>
      <c r="D771" s="2">
        <v>4354539857</v>
      </c>
      <c r="E771" s="4">
        <v>0.20647646331560399</v>
      </c>
      <c r="F771" s="28" t="b">
        <v>0</v>
      </c>
      <c r="G771" s="29">
        <f t="shared" si="35"/>
        <v>5.4030277551265743E-2</v>
      </c>
      <c r="H771" s="5" t="b">
        <f t="shared" ref="H771:H834" si="36">IF(G771&gt;threshold,TRUE,FALSE)</f>
        <v>0</v>
      </c>
      <c r="I771" s="8">
        <v>54</v>
      </c>
      <c r="J771">
        <v>2</v>
      </c>
      <c r="K771">
        <v>21</v>
      </c>
      <c r="L771">
        <v>986</v>
      </c>
      <c r="M771">
        <v>10</v>
      </c>
      <c r="N771">
        <v>1</v>
      </c>
      <c r="O771">
        <v>5.1215649911356502</v>
      </c>
      <c r="P771">
        <v>1</v>
      </c>
      <c r="Q771">
        <v>4</v>
      </c>
      <c r="R771">
        <v>2</v>
      </c>
      <c r="S771" s="10">
        <v>72.599999999999994</v>
      </c>
      <c r="T771" s="8">
        <v>7.1393012929740499E-2</v>
      </c>
      <c r="U771">
        <v>1.0203643463482399</v>
      </c>
      <c r="V771">
        <v>-0.77296769484074401</v>
      </c>
      <c r="W771">
        <v>-0.597220335585672</v>
      </c>
      <c r="X771">
        <v>1.61793620170542</v>
      </c>
      <c r="Y771">
        <v>-1.4044518876044501</v>
      </c>
      <c r="Z771">
        <v>-1.5606081527170901</v>
      </c>
      <c r="AA771">
        <v>-1.4107302381286499</v>
      </c>
      <c r="AB771">
        <v>0.68128349962791002</v>
      </c>
      <c r="AC771">
        <v>-0.68484317603607703</v>
      </c>
      <c r="AD771" s="10">
        <v>-0.45257884050912101</v>
      </c>
      <c r="AE771" s="8">
        <v>0</v>
      </c>
      <c r="AF771">
        <v>0</v>
      </c>
      <c r="AG771">
        <v>0</v>
      </c>
      <c r="AH771">
        <v>0</v>
      </c>
      <c r="AI771">
        <v>0</v>
      </c>
      <c r="AJ771">
        <v>0</v>
      </c>
      <c r="AK771">
        <v>0</v>
      </c>
      <c r="AL771">
        <v>0</v>
      </c>
      <c r="AM771">
        <v>0</v>
      </c>
      <c r="AN771">
        <v>0</v>
      </c>
      <c r="AO771">
        <v>0</v>
      </c>
      <c r="AP771">
        <v>0</v>
      </c>
      <c r="AQ771">
        <v>1</v>
      </c>
      <c r="AR771">
        <v>0</v>
      </c>
      <c r="AS771">
        <v>0</v>
      </c>
      <c r="AT771">
        <v>0</v>
      </c>
      <c r="AU771">
        <v>0</v>
      </c>
      <c r="AV771">
        <v>0</v>
      </c>
      <c r="AW771">
        <v>0</v>
      </c>
      <c r="AX771">
        <v>0</v>
      </c>
      <c r="AY771">
        <v>1</v>
      </c>
      <c r="AZ771">
        <v>0</v>
      </c>
      <c r="BA771">
        <v>1</v>
      </c>
      <c r="BB771">
        <v>0</v>
      </c>
      <c r="BC771">
        <v>0</v>
      </c>
      <c r="BD771">
        <v>1</v>
      </c>
      <c r="BE771">
        <v>1</v>
      </c>
      <c r="BF771">
        <v>0</v>
      </c>
      <c r="BG771">
        <v>0</v>
      </c>
      <c r="BH771">
        <v>0</v>
      </c>
      <c r="BI771">
        <v>0</v>
      </c>
      <c r="BJ771">
        <v>1</v>
      </c>
      <c r="BK771">
        <v>0</v>
      </c>
      <c r="BL771">
        <v>0</v>
      </c>
      <c r="BM771">
        <v>1</v>
      </c>
      <c r="BN771">
        <v>0</v>
      </c>
      <c r="BO771">
        <v>0</v>
      </c>
      <c r="BP771">
        <v>0</v>
      </c>
      <c r="BQ771">
        <v>0</v>
      </c>
      <c r="BR771">
        <v>0</v>
      </c>
      <c r="BS771">
        <v>1</v>
      </c>
      <c r="BT771" s="10">
        <v>0</v>
      </c>
      <c r="BU771">
        <v>-4.2648743800000002</v>
      </c>
      <c r="BV771">
        <v>0.17994256</v>
      </c>
      <c r="BW771">
        <v>2.5512239999999999E-2</v>
      </c>
      <c r="BX771">
        <v>1.7140852600000001</v>
      </c>
      <c r="BY771">
        <v>1.2451467300000001</v>
      </c>
      <c r="BZ771">
        <v>4.38303536</v>
      </c>
      <c r="CA771">
        <v>1.0542348399999999</v>
      </c>
      <c r="CB771">
        <v>2.36271349</v>
      </c>
      <c r="CC771">
        <v>0</v>
      </c>
      <c r="CD771">
        <v>1.26633956</v>
      </c>
      <c r="CE771">
        <v>1.2966537600000001</v>
      </c>
      <c r="CF771">
        <v>-0.34830556000000001</v>
      </c>
      <c r="CG771">
        <v>0.60595251999999999</v>
      </c>
      <c r="CH771">
        <v>-0.27080598</v>
      </c>
      <c r="CI771">
        <v>0.69837139000000004</v>
      </c>
      <c r="CJ771">
        <v>2.3914729999999999E-2</v>
      </c>
      <c r="CK771">
        <v>-0.35324707</v>
      </c>
      <c r="CL771">
        <v>-4.8291489999999999E-2</v>
      </c>
      <c r="CM771">
        <v>0.58076517999999999</v>
      </c>
      <c r="CN771">
        <v>0.72541518999999999</v>
      </c>
      <c r="CO771">
        <v>-0.20022939000000001</v>
      </c>
      <c r="CP771">
        <v>-0.43475793000000001</v>
      </c>
      <c r="CQ771">
        <v>0.34422587999999998</v>
      </c>
      <c r="CR771">
        <v>-0.48495226000000002</v>
      </c>
      <c r="CS771">
        <v>0.18250256000000001</v>
      </c>
      <c r="CT771">
        <v>-0.16623276000000001</v>
      </c>
      <c r="CU771">
        <v>-9.4743999999999995E-2</v>
      </c>
      <c r="CV771">
        <v>-1.1689752</v>
      </c>
      <c r="CW771">
        <v>-0.52188942000000005</v>
      </c>
      <c r="CX771">
        <v>0.65815442999999996</v>
      </c>
      <c r="CY771">
        <v>9.3649330000000003E-2</v>
      </c>
      <c r="CZ771">
        <v>-0.16819777</v>
      </c>
      <c r="DA771">
        <v>-0.25450494000000001</v>
      </c>
      <c r="DB771">
        <v>0.25513289</v>
      </c>
      <c r="DC771">
        <v>2.5920289999999999E-2</v>
      </c>
      <c r="DD771">
        <v>-2.5292350000000002E-2</v>
      </c>
      <c r="DE771">
        <v>0.26950531</v>
      </c>
      <c r="DF771">
        <v>-0.26887736000000001</v>
      </c>
      <c r="DG771">
        <v>0.1029841</v>
      </c>
      <c r="DH771">
        <v>-0.10235616</v>
      </c>
      <c r="DI771">
        <v>-0.19042195000000001</v>
      </c>
      <c r="DJ771">
        <v>7.7531719999999998E-2</v>
      </c>
      <c r="DK771">
        <v>-0.19522661999999999</v>
      </c>
      <c r="DL771">
        <v>-0.13095082</v>
      </c>
      <c r="DM771">
        <v>-6.0513240000000003E-2</v>
      </c>
      <c r="DN771">
        <v>0.50020885000000004</v>
      </c>
      <c r="DO771">
        <v>0.35778246000000002</v>
      </c>
      <c r="DP771">
        <v>-0.64273818000000005</v>
      </c>
      <c r="DQ771">
        <v>0.94671483000000001</v>
      </c>
      <c r="DR771">
        <v>-0.66113116000000005</v>
      </c>
      <c r="DS771">
        <v>7.7932630000000003E-2</v>
      </c>
      <c r="DT771">
        <v>-0.79014932000000004</v>
      </c>
      <c r="DU771">
        <v>1.3610861400000001</v>
      </c>
      <c r="DV771" s="10">
        <v>-0.64824150000000003</v>
      </c>
      <c r="DW771" s="8" t="s">
        <v>4019</v>
      </c>
      <c r="DX771" t="s">
        <v>4020</v>
      </c>
      <c r="DY771" s="10" t="s">
        <v>1197</v>
      </c>
      <c r="DZ771" s="20">
        <v>36947</v>
      </c>
      <c r="EA771" s="21">
        <v>39055</v>
      </c>
      <c r="EB771" t="s">
        <v>4021</v>
      </c>
      <c r="EC771" s="22">
        <v>44868</v>
      </c>
      <c r="ED771" t="b">
        <f t="shared" si="34"/>
        <v>1</v>
      </c>
    </row>
    <row r="772" spans="1:134" x14ac:dyDescent="0.2">
      <c r="A772" s="8" t="s">
        <v>4022</v>
      </c>
      <c r="B772" s="8" t="s">
        <v>119</v>
      </c>
      <c r="C772" s="8" t="s">
        <v>216</v>
      </c>
      <c r="D772" s="2">
        <v>6144139178</v>
      </c>
      <c r="E772" s="4">
        <v>0.50345513383795304</v>
      </c>
      <c r="F772" s="28" t="b">
        <v>0</v>
      </c>
      <c r="G772" s="29">
        <f t="shared" si="35"/>
        <v>3.8424979947768055E-7</v>
      </c>
      <c r="H772" s="5" t="b">
        <f t="shared" si="36"/>
        <v>0</v>
      </c>
      <c r="I772" s="8">
        <v>62</v>
      </c>
      <c r="J772">
        <v>3</v>
      </c>
      <c r="K772">
        <v>15</v>
      </c>
      <c r="L772">
        <v>1034</v>
      </c>
      <c r="M772">
        <v>2</v>
      </c>
      <c r="N772">
        <v>4</v>
      </c>
      <c r="O772">
        <v>2.5609002523100299</v>
      </c>
      <c r="P772">
        <v>3</v>
      </c>
      <c r="Q772">
        <v>5</v>
      </c>
      <c r="R772">
        <v>3</v>
      </c>
      <c r="S772" s="10">
        <v>83</v>
      </c>
      <c r="T772" s="8">
        <v>0.82289841219016902</v>
      </c>
      <c r="U772">
        <v>2.03313292833161</v>
      </c>
      <c r="V772">
        <v>-1.5481964736195899</v>
      </c>
      <c r="W772">
        <v>-0.54126426233221503</v>
      </c>
      <c r="X772">
        <v>-0.92748948436013701</v>
      </c>
      <c r="Y772">
        <v>0.68524713920936597</v>
      </c>
      <c r="Z772">
        <v>-1.6487224071903399</v>
      </c>
      <c r="AA772">
        <v>8.8725172209350497E-3</v>
      </c>
      <c r="AB772">
        <v>1.4079858992310099</v>
      </c>
      <c r="AC772">
        <v>1.7560081436822399E-2</v>
      </c>
      <c r="AD772" s="10">
        <v>1.7914354342440699</v>
      </c>
      <c r="AE772" s="8">
        <v>0</v>
      </c>
      <c r="AF772">
        <v>0</v>
      </c>
      <c r="AG772">
        <v>0</v>
      </c>
      <c r="AH772">
        <v>1</v>
      </c>
      <c r="AI772">
        <v>0</v>
      </c>
      <c r="AJ772">
        <v>0</v>
      </c>
      <c r="AK772">
        <v>0</v>
      </c>
      <c r="AL772">
        <v>0</v>
      </c>
      <c r="AM772">
        <v>0</v>
      </c>
      <c r="AN772">
        <v>0</v>
      </c>
      <c r="AO772">
        <v>0</v>
      </c>
      <c r="AP772">
        <v>0</v>
      </c>
      <c r="AQ772">
        <v>0</v>
      </c>
      <c r="AR772">
        <v>0</v>
      </c>
      <c r="AS772">
        <v>0</v>
      </c>
      <c r="AT772">
        <v>0</v>
      </c>
      <c r="AU772">
        <v>0</v>
      </c>
      <c r="AV772">
        <v>0</v>
      </c>
      <c r="AW772">
        <v>0</v>
      </c>
      <c r="AX772">
        <v>0</v>
      </c>
      <c r="AY772">
        <v>1</v>
      </c>
      <c r="AZ772">
        <v>0</v>
      </c>
      <c r="BA772">
        <v>0</v>
      </c>
      <c r="BB772">
        <v>1</v>
      </c>
      <c r="BC772">
        <v>0</v>
      </c>
      <c r="BD772">
        <v>1</v>
      </c>
      <c r="BE772">
        <v>0</v>
      </c>
      <c r="BF772">
        <v>1</v>
      </c>
      <c r="BG772">
        <v>0</v>
      </c>
      <c r="BH772">
        <v>0</v>
      </c>
      <c r="BI772">
        <v>0</v>
      </c>
      <c r="BJ772">
        <v>1</v>
      </c>
      <c r="BK772">
        <v>0</v>
      </c>
      <c r="BL772">
        <v>0</v>
      </c>
      <c r="BM772">
        <v>0</v>
      </c>
      <c r="BN772">
        <v>1</v>
      </c>
      <c r="BO772">
        <v>0</v>
      </c>
      <c r="BP772">
        <v>0</v>
      </c>
      <c r="BQ772">
        <v>1</v>
      </c>
      <c r="BR772">
        <v>0</v>
      </c>
      <c r="BS772">
        <v>0</v>
      </c>
      <c r="BT772" s="10">
        <v>0</v>
      </c>
      <c r="BU772">
        <v>-4.2648743800000002</v>
      </c>
      <c r="BV772">
        <v>0.17994256</v>
      </c>
      <c r="BW772">
        <v>2.5512239999999999E-2</v>
      </c>
      <c r="BX772">
        <v>1.7140852600000001</v>
      </c>
      <c r="BY772">
        <v>1.2451467300000001</v>
      </c>
      <c r="BZ772">
        <v>4.38303536</v>
      </c>
      <c r="CA772">
        <v>1.0542348399999999</v>
      </c>
      <c r="CB772">
        <v>2.36271349</v>
      </c>
      <c r="CC772">
        <v>0</v>
      </c>
      <c r="CD772">
        <v>1.26633956</v>
      </c>
      <c r="CE772">
        <v>1.2966537600000001</v>
      </c>
      <c r="CF772">
        <v>-0.34830556000000001</v>
      </c>
      <c r="CG772">
        <v>0.60595251999999999</v>
      </c>
      <c r="CH772">
        <v>-0.27080598</v>
      </c>
      <c r="CI772">
        <v>0.69837139000000004</v>
      </c>
      <c r="CJ772">
        <v>2.3914729999999999E-2</v>
      </c>
      <c r="CK772">
        <v>-0.35324707</v>
      </c>
      <c r="CL772">
        <v>-4.8291489999999999E-2</v>
      </c>
      <c r="CM772">
        <v>0.58076517999999999</v>
      </c>
      <c r="CN772">
        <v>0.72541518999999999</v>
      </c>
      <c r="CO772">
        <v>-0.20022939000000001</v>
      </c>
      <c r="CP772">
        <v>-0.43475793000000001</v>
      </c>
      <c r="CQ772">
        <v>0.34422587999999998</v>
      </c>
      <c r="CR772">
        <v>-0.48495226000000002</v>
      </c>
      <c r="CS772">
        <v>0.18250256000000001</v>
      </c>
      <c r="CT772">
        <v>-0.16623276000000001</v>
      </c>
      <c r="CU772">
        <v>-9.4743999999999995E-2</v>
      </c>
      <c r="CV772">
        <v>-1.1689752</v>
      </c>
      <c r="CW772">
        <v>-0.52188942000000005</v>
      </c>
      <c r="CX772">
        <v>0.65815442999999996</v>
      </c>
      <c r="CY772">
        <v>9.3649330000000003E-2</v>
      </c>
      <c r="CZ772">
        <v>-0.16819777</v>
      </c>
      <c r="DA772">
        <v>-0.25450494000000001</v>
      </c>
      <c r="DB772">
        <v>0.25513289</v>
      </c>
      <c r="DC772">
        <v>2.5920289999999999E-2</v>
      </c>
      <c r="DD772">
        <v>-2.5292350000000002E-2</v>
      </c>
      <c r="DE772">
        <v>0.26950531</v>
      </c>
      <c r="DF772">
        <v>-0.26887736000000001</v>
      </c>
      <c r="DG772">
        <v>0.1029841</v>
      </c>
      <c r="DH772">
        <v>-0.10235616</v>
      </c>
      <c r="DI772">
        <v>-0.19042195000000001</v>
      </c>
      <c r="DJ772">
        <v>7.7531719999999998E-2</v>
      </c>
      <c r="DK772">
        <v>-0.19522661999999999</v>
      </c>
      <c r="DL772">
        <v>-0.13095082</v>
      </c>
      <c r="DM772">
        <v>-6.0513240000000003E-2</v>
      </c>
      <c r="DN772">
        <v>0.50020885000000004</v>
      </c>
      <c r="DO772">
        <v>0.35778246000000002</v>
      </c>
      <c r="DP772">
        <v>-0.64273818000000005</v>
      </c>
      <c r="DQ772">
        <v>0.94671483000000001</v>
      </c>
      <c r="DR772">
        <v>-0.66113116000000005</v>
      </c>
      <c r="DS772">
        <v>7.7932630000000003E-2</v>
      </c>
      <c r="DT772">
        <v>-0.79014932000000004</v>
      </c>
      <c r="DU772">
        <v>1.3610861400000001</v>
      </c>
      <c r="DV772" s="10">
        <v>-0.64824150000000003</v>
      </c>
      <c r="DW772" s="8" t="s">
        <v>4023</v>
      </c>
      <c r="DX772" t="s">
        <v>4024</v>
      </c>
      <c r="DY772" s="10" t="s">
        <v>774</v>
      </c>
      <c r="DZ772" s="20">
        <v>35643</v>
      </c>
      <c r="EA772" s="21">
        <v>36506</v>
      </c>
      <c r="EB772" t="s">
        <v>4025</v>
      </c>
      <c r="EC772" s="22">
        <v>45008</v>
      </c>
      <c r="ED772" t="b">
        <f t="shared" ref="ED772:ED835" si="37">F772=H772</f>
        <v>1</v>
      </c>
    </row>
    <row r="773" spans="1:134" x14ac:dyDescent="0.2">
      <c r="A773" s="8" t="s">
        <v>4026</v>
      </c>
      <c r="B773" s="8" t="s">
        <v>127</v>
      </c>
      <c r="C773" s="8" t="s">
        <v>202</v>
      </c>
      <c r="D773" s="2">
        <v>8868135816</v>
      </c>
      <c r="E773" s="4">
        <v>0.61023895344364198</v>
      </c>
      <c r="F773" s="28" t="b">
        <v>1</v>
      </c>
      <c r="G773" s="29">
        <f t="shared" si="35"/>
        <v>0.99674676276119267</v>
      </c>
      <c r="H773" s="5" t="b">
        <f t="shared" si="36"/>
        <v>1</v>
      </c>
      <c r="I773" s="8">
        <v>41</v>
      </c>
      <c r="J773">
        <v>0</v>
      </c>
      <c r="K773">
        <v>34</v>
      </c>
      <c r="L773">
        <v>2573</v>
      </c>
      <c r="M773">
        <v>7</v>
      </c>
      <c r="N773">
        <v>3</v>
      </c>
      <c r="O773">
        <v>86.786143388487702</v>
      </c>
      <c r="P773">
        <v>3</v>
      </c>
      <c r="Q773">
        <v>4</v>
      </c>
      <c r="R773">
        <v>3</v>
      </c>
      <c r="S773" s="10">
        <v>72.599999999999994</v>
      </c>
      <c r="T773" s="8">
        <v>-1.1498032608684501</v>
      </c>
      <c r="U773">
        <v>-1.00517281761849</v>
      </c>
      <c r="V773">
        <v>0.90669465918009495</v>
      </c>
      <c r="W773">
        <v>1.2528273363567399</v>
      </c>
      <c r="X773">
        <v>0.66340156943083595</v>
      </c>
      <c r="Y773">
        <v>-1.13192030619081E-2</v>
      </c>
      <c r="Z773">
        <v>1.24952678343815</v>
      </c>
      <c r="AA773">
        <v>8.8725172209350497E-3</v>
      </c>
      <c r="AB773">
        <v>0.68128349962791002</v>
      </c>
      <c r="AC773">
        <v>1.7560081436822399E-2</v>
      </c>
      <c r="AD773" s="10">
        <v>-0.45257884050912101</v>
      </c>
      <c r="AE773" s="8">
        <v>0</v>
      </c>
      <c r="AF773">
        <v>0</v>
      </c>
      <c r="AG773">
        <v>0</v>
      </c>
      <c r="AH773">
        <v>0</v>
      </c>
      <c r="AI773">
        <v>0</v>
      </c>
      <c r="AJ773">
        <v>0</v>
      </c>
      <c r="AK773">
        <v>0</v>
      </c>
      <c r="AL773">
        <v>0</v>
      </c>
      <c r="AM773">
        <v>0</v>
      </c>
      <c r="AN773">
        <v>0</v>
      </c>
      <c r="AO773">
        <v>0</v>
      </c>
      <c r="AP773">
        <v>0</v>
      </c>
      <c r="AQ773">
        <v>0</v>
      </c>
      <c r="AR773">
        <v>0</v>
      </c>
      <c r="AS773">
        <v>0</v>
      </c>
      <c r="AT773">
        <v>0</v>
      </c>
      <c r="AU773">
        <v>0</v>
      </c>
      <c r="AV773">
        <v>0</v>
      </c>
      <c r="AW773">
        <v>1</v>
      </c>
      <c r="AX773">
        <v>0</v>
      </c>
      <c r="AY773">
        <v>1</v>
      </c>
      <c r="AZ773">
        <v>0</v>
      </c>
      <c r="BA773">
        <v>0</v>
      </c>
      <c r="BB773">
        <v>1</v>
      </c>
      <c r="BC773">
        <v>0</v>
      </c>
      <c r="BD773">
        <v>1</v>
      </c>
      <c r="BE773">
        <v>1</v>
      </c>
      <c r="BF773">
        <v>0</v>
      </c>
      <c r="BG773">
        <v>0</v>
      </c>
      <c r="BH773">
        <v>0</v>
      </c>
      <c r="BI773">
        <v>0</v>
      </c>
      <c r="BJ773">
        <v>1</v>
      </c>
      <c r="BK773">
        <v>0</v>
      </c>
      <c r="BL773">
        <v>0</v>
      </c>
      <c r="BM773">
        <v>0</v>
      </c>
      <c r="BN773">
        <v>0</v>
      </c>
      <c r="BO773">
        <v>0</v>
      </c>
      <c r="BP773">
        <v>1</v>
      </c>
      <c r="BQ773">
        <v>0</v>
      </c>
      <c r="BR773">
        <v>0</v>
      </c>
      <c r="BS773">
        <v>1</v>
      </c>
      <c r="BT773" s="10">
        <v>0</v>
      </c>
      <c r="BU773">
        <v>-4.2648743800000002</v>
      </c>
      <c r="BV773">
        <v>0.17994256</v>
      </c>
      <c r="BW773">
        <v>2.5512239999999999E-2</v>
      </c>
      <c r="BX773">
        <v>1.7140852600000001</v>
      </c>
      <c r="BY773">
        <v>1.2451467300000001</v>
      </c>
      <c r="BZ773">
        <v>4.38303536</v>
      </c>
      <c r="CA773">
        <v>1.0542348399999999</v>
      </c>
      <c r="CB773">
        <v>2.36271349</v>
      </c>
      <c r="CC773">
        <v>0</v>
      </c>
      <c r="CD773">
        <v>1.26633956</v>
      </c>
      <c r="CE773">
        <v>1.2966537600000001</v>
      </c>
      <c r="CF773">
        <v>-0.34830556000000001</v>
      </c>
      <c r="CG773">
        <v>0.60595251999999999</v>
      </c>
      <c r="CH773">
        <v>-0.27080598</v>
      </c>
      <c r="CI773">
        <v>0.69837139000000004</v>
      </c>
      <c r="CJ773">
        <v>2.3914729999999999E-2</v>
      </c>
      <c r="CK773">
        <v>-0.35324707</v>
      </c>
      <c r="CL773">
        <v>-4.8291489999999999E-2</v>
      </c>
      <c r="CM773">
        <v>0.58076517999999999</v>
      </c>
      <c r="CN773">
        <v>0.72541518999999999</v>
      </c>
      <c r="CO773">
        <v>-0.20022939000000001</v>
      </c>
      <c r="CP773">
        <v>-0.43475793000000001</v>
      </c>
      <c r="CQ773">
        <v>0.34422587999999998</v>
      </c>
      <c r="CR773">
        <v>-0.48495226000000002</v>
      </c>
      <c r="CS773">
        <v>0.18250256000000001</v>
      </c>
      <c r="CT773">
        <v>-0.16623276000000001</v>
      </c>
      <c r="CU773">
        <v>-9.4743999999999995E-2</v>
      </c>
      <c r="CV773">
        <v>-1.1689752</v>
      </c>
      <c r="CW773">
        <v>-0.52188942000000005</v>
      </c>
      <c r="CX773">
        <v>0.65815442999999996</v>
      </c>
      <c r="CY773">
        <v>9.3649330000000003E-2</v>
      </c>
      <c r="CZ773">
        <v>-0.16819777</v>
      </c>
      <c r="DA773">
        <v>-0.25450494000000001</v>
      </c>
      <c r="DB773">
        <v>0.25513289</v>
      </c>
      <c r="DC773">
        <v>2.5920289999999999E-2</v>
      </c>
      <c r="DD773">
        <v>-2.5292350000000002E-2</v>
      </c>
      <c r="DE773">
        <v>0.26950531</v>
      </c>
      <c r="DF773">
        <v>-0.26887736000000001</v>
      </c>
      <c r="DG773">
        <v>0.1029841</v>
      </c>
      <c r="DH773">
        <v>-0.10235616</v>
      </c>
      <c r="DI773">
        <v>-0.19042195000000001</v>
      </c>
      <c r="DJ773">
        <v>7.7531719999999998E-2</v>
      </c>
      <c r="DK773">
        <v>-0.19522661999999999</v>
      </c>
      <c r="DL773">
        <v>-0.13095082</v>
      </c>
      <c r="DM773">
        <v>-6.0513240000000003E-2</v>
      </c>
      <c r="DN773">
        <v>0.50020885000000004</v>
      </c>
      <c r="DO773">
        <v>0.35778246000000002</v>
      </c>
      <c r="DP773">
        <v>-0.64273818000000005</v>
      </c>
      <c r="DQ773">
        <v>0.94671483000000001</v>
      </c>
      <c r="DR773">
        <v>-0.66113116000000005</v>
      </c>
      <c r="DS773">
        <v>7.7932630000000003E-2</v>
      </c>
      <c r="DT773">
        <v>-0.79014932000000004</v>
      </c>
      <c r="DU773">
        <v>1.3610861400000001</v>
      </c>
      <c r="DV773" s="10">
        <v>-0.64824150000000003</v>
      </c>
      <c r="DW773" s="8" t="s">
        <v>4027</v>
      </c>
      <c r="DX773" t="s">
        <v>4028</v>
      </c>
      <c r="DY773" s="10" t="s">
        <v>1653</v>
      </c>
      <c r="DZ773" s="20">
        <v>37442</v>
      </c>
      <c r="EA773" s="21">
        <v>39248</v>
      </c>
      <c r="EB773" t="s">
        <v>4029</v>
      </c>
      <c r="EC773" s="22">
        <v>44645</v>
      </c>
      <c r="ED773" t="b">
        <f t="shared" si="37"/>
        <v>1</v>
      </c>
    </row>
    <row r="774" spans="1:134" x14ac:dyDescent="0.2">
      <c r="A774" s="8" t="s">
        <v>4030</v>
      </c>
      <c r="B774" s="8" t="s">
        <v>119</v>
      </c>
      <c r="C774" s="8" t="s">
        <v>363</v>
      </c>
      <c r="D774" s="2">
        <v>3393064520</v>
      </c>
      <c r="E774" s="4">
        <v>0.411772241905424</v>
      </c>
      <c r="F774" s="28" t="b">
        <v>0</v>
      </c>
      <c r="G774" s="29">
        <f t="shared" ref="G774:G837" si="38">1/(1+EXP(-(SUMPRODUCT(T774:BT774,BV774:DV774)+BU774)))</f>
        <v>0.18132583926548421</v>
      </c>
      <c r="H774" s="5" t="b">
        <f t="shared" si="36"/>
        <v>0</v>
      </c>
      <c r="I774" s="8">
        <v>35</v>
      </c>
      <c r="J774">
        <v>2</v>
      </c>
      <c r="K774">
        <v>38</v>
      </c>
      <c r="L774">
        <v>1086</v>
      </c>
      <c r="M774">
        <v>9</v>
      </c>
      <c r="N774">
        <v>5</v>
      </c>
      <c r="O774">
        <v>15.886120952712</v>
      </c>
      <c r="P774">
        <v>4</v>
      </c>
      <c r="Q774">
        <v>1</v>
      </c>
      <c r="R774">
        <v>3</v>
      </c>
      <c r="S774" s="10">
        <v>76.7</v>
      </c>
      <c r="T774" s="8">
        <v>-1.7134323103137701</v>
      </c>
      <c r="U774">
        <v>1.0203643463482399</v>
      </c>
      <c r="V774">
        <v>1.4235138450326601</v>
      </c>
      <c r="W774">
        <v>-0.48064518297430298</v>
      </c>
      <c r="X774">
        <v>1.2997579909472201</v>
      </c>
      <c r="Y774">
        <v>1.38181348148064</v>
      </c>
      <c r="Z774">
        <v>-1.19019229588577</v>
      </c>
      <c r="AA774">
        <v>0.71867389489572897</v>
      </c>
      <c r="AB774">
        <v>-1.4988236991813999</v>
      </c>
      <c r="AC774">
        <v>1.7560081436822399E-2</v>
      </c>
      <c r="AD774" s="10">
        <v>0.43208063319166101</v>
      </c>
      <c r="AE774" s="8">
        <v>0</v>
      </c>
      <c r="AF774">
        <v>0</v>
      </c>
      <c r="AG774">
        <v>0</v>
      </c>
      <c r="AH774">
        <v>0</v>
      </c>
      <c r="AI774">
        <v>0</v>
      </c>
      <c r="AJ774">
        <v>0</v>
      </c>
      <c r="AK774">
        <v>0</v>
      </c>
      <c r="AL774">
        <v>0</v>
      </c>
      <c r="AM774">
        <v>0</v>
      </c>
      <c r="AN774">
        <v>0</v>
      </c>
      <c r="AO774">
        <v>0</v>
      </c>
      <c r="AP774">
        <v>0</v>
      </c>
      <c r="AQ774">
        <v>0</v>
      </c>
      <c r="AR774">
        <v>1</v>
      </c>
      <c r="AS774">
        <v>0</v>
      </c>
      <c r="AT774">
        <v>0</v>
      </c>
      <c r="AU774">
        <v>0</v>
      </c>
      <c r="AV774">
        <v>0</v>
      </c>
      <c r="AW774">
        <v>0</v>
      </c>
      <c r="AX774">
        <v>0</v>
      </c>
      <c r="AY774">
        <v>1</v>
      </c>
      <c r="AZ774">
        <v>0</v>
      </c>
      <c r="BA774">
        <v>0</v>
      </c>
      <c r="BB774">
        <v>1</v>
      </c>
      <c r="BC774">
        <v>0</v>
      </c>
      <c r="BD774">
        <v>1</v>
      </c>
      <c r="BE774">
        <v>1</v>
      </c>
      <c r="BF774">
        <v>0</v>
      </c>
      <c r="BG774">
        <v>0</v>
      </c>
      <c r="BH774">
        <v>1</v>
      </c>
      <c r="BI774">
        <v>0</v>
      </c>
      <c r="BJ774">
        <v>0</v>
      </c>
      <c r="BK774">
        <v>0</v>
      </c>
      <c r="BL774">
        <v>0</v>
      </c>
      <c r="BM774">
        <v>0</v>
      </c>
      <c r="BN774">
        <v>0</v>
      </c>
      <c r="BO774">
        <v>0</v>
      </c>
      <c r="BP774">
        <v>1</v>
      </c>
      <c r="BQ774">
        <v>1</v>
      </c>
      <c r="BR774">
        <v>0</v>
      </c>
      <c r="BS774">
        <v>0</v>
      </c>
      <c r="BT774" s="10">
        <v>0</v>
      </c>
      <c r="BU774">
        <v>-4.2648743800000002</v>
      </c>
      <c r="BV774">
        <v>0.17994256</v>
      </c>
      <c r="BW774">
        <v>2.5512239999999999E-2</v>
      </c>
      <c r="BX774">
        <v>1.7140852600000001</v>
      </c>
      <c r="BY774">
        <v>1.2451467300000001</v>
      </c>
      <c r="BZ774">
        <v>4.38303536</v>
      </c>
      <c r="CA774">
        <v>1.0542348399999999</v>
      </c>
      <c r="CB774">
        <v>2.36271349</v>
      </c>
      <c r="CC774">
        <v>0</v>
      </c>
      <c r="CD774">
        <v>1.26633956</v>
      </c>
      <c r="CE774">
        <v>1.2966537600000001</v>
      </c>
      <c r="CF774">
        <v>-0.34830556000000001</v>
      </c>
      <c r="CG774">
        <v>0.60595251999999999</v>
      </c>
      <c r="CH774">
        <v>-0.27080598</v>
      </c>
      <c r="CI774">
        <v>0.69837139000000004</v>
      </c>
      <c r="CJ774">
        <v>2.3914729999999999E-2</v>
      </c>
      <c r="CK774">
        <v>-0.35324707</v>
      </c>
      <c r="CL774">
        <v>-4.8291489999999999E-2</v>
      </c>
      <c r="CM774">
        <v>0.58076517999999999</v>
      </c>
      <c r="CN774">
        <v>0.72541518999999999</v>
      </c>
      <c r="CO774">
        <v>-0.20022939000000001</v>
      </c>
      <c r="CP774">
        <v>-0.43475793000000001</v>
      </c>
      <c r="CQ774">
        <v>0.34422587999999998</v>
      </c>
      <c r="CR774">
        <v>-0.48495226000000002</v>
      </c>
      <c r="CS774">
        <v>0.18250256000000001</v>
      </c>
      <c r="CT774">
        <v>-0.16623276000000001</v>
      </c>
      <c r="CU774">
        <v>-9.4743999999999995E-2</v>
      </c>
      <c r="CV774">
        <v>-1.1689752</v>
      </c>
      <c r="CW774">
        <v>-0.52188942000000005</v>
      </c>
      <c r="CX774">
        <v>0.65815442999999996</v>
      </c>
      <c r="CY774">
        <v>9.3649330000000003E-2</v>
      </c>
      <c r="CZ774">
        <v>-0.16819777</v>
      </c>
      <c r="DA774">
        <v>-0.25450494000000001</v>
      </c>
      <c r="DB774">
        <v>0.25513289</v>
      </c>
      <c r="DC774">
        <v>2.5920289999999999E-2</v>
      </c>
      <c r="DD774">
        <v>-2.5292350000000002E-2</v>
      </c>
      <c r="DE774">
        <v>0.26950531</v>
      </c>
      <c r="DF774">
        <v>-0.26887736000000001</v>
      </c>
      <c r="DG774">
        <v>0.1029841</v>
      </c>
      <c r="DH774">
        <v>-0.10235616</v>
      </c>
      <c r="DI774">
        <v>-0.19042195000000001</v>
      </c>
      <c r="DJ774">
        <v>7.7531719999999998E-2</v>
      </c>
      <c r="DK774">
        <v>-0.19522661999999999</v>
      </c>
      <c r="DL774">
        <v>-0.13095082</v>
      </c>
      <c r="DM774">
        <v>-6.0513240000000003E-2</v>
      </c>
      <c r="DN774">
        <v>0.50020885000000004</v>
      </c>
      <c r="DO774">
        <v>0.35778246000000002</v>
      </c>
      <c r="DP774">
        <v>-0.64273818000000005</v>
      </c>
      <c r="DQ774">
        <v>0.94671483000000001</v>
      </c>
      <c r="DR774">
        <v>-0.66113116000000005</v>
      </c>
      <c r="DS774">
        <v>7.7932630000000003E-2</v>
      </c>
      <c r="DT774">
        <v>-0.79014932000000004</v>
      </c>
      <c r="DU774">
        <v>1.3610861400000001</v>
      </c>
      <c r="DV774" s="10">
        <v>-0.64824150000000003</v>
      </c>
      <c r="DW774" s="8" t="s">
        <v>4031</v>
      </c>
      <c r="DX774" t="s">
        <v>4032</v>
      </c>
      <c r="DY774" s="10" t="s">
        <v>436</v>
      </c>
      <c r="DZ774" s="20">
        <v>37014</v>
      </c>
      <c r="EA774" s="21">
        <v>38526</v>
      </c>
      <c r="EB774" t="s">
        <v>4033</v>
      </c>
      <c r="EC774" s="22">
        <v>45036</v>
      </c>
      <c r="ED774" t="b">
        <f t="shared" si="37"/>
        <v>1</v>
      </c>
    </row>
    <row r="775" spans="1:134" x14ac:dyDescent="0.2">
      <c r="A775" s="8" t="s">
        <v>4034</v>
      </c>
      <c r="B775" s="8" t="s">
        <v>168</v>
      </c>
      <c r="C775" s="8" t="s">
        <v>491</v>
      </c>
      <c r="D775" s="2" t="s">
        <v>4035</v>
      </c>
      <c r="E775" s="4">
        <v>0.32642428479365498</v>
      </c>
      <c r="F775" s="28" t="b">
        <v>0</v>
      </c>
      <c r="G775" s="29">
        <f t="shared" si="38"/>
        <v>0.98153009772104149</v>
      </c>
      <c r="H775" s="5" t="b">
        <f t="shared" si="36"/>
        <v>1</v>
      </c>
      <c r="I775" s="8">
        <v>40</v>
      </c>
      <c r="J775">
        <v>1</v>
      </c>
      <c r="K775">
        <v>34</v>
      </c>
      <c r="L775">
        <v>202</v>
      </c>
      <c r="M775">
        <v>10</v>
      </c>
      <c r="N775">
        <v>4</v>
      </c>
      <c r="O775">
        <v>56.395475730160904</v>
      </c>
      <c r="P775">
        <v>3</v>
      </c>
      <c r="Q775">
        <v>2</v>
      </c>
      <c r="R775">
        <v>5</v>
      </c>
      <c r="S775" s="10">
        <v>75.3</v>
      </c>
      <c r="T775" s="8">
        <v>-1.2437414357759999</v>
      </c>
      <c r="U775">
        <v>7.5957643648752104E-3</v>
      </c>
      <c r="V775">
        <v>0.90669465918009495</v>
      </c>
      <c r="W775">
        <v>-1.5111695320587999</v>
      </c>
      <c r="X775">
        <v>1.61793620170542</v>
      </c>
      <c r="Y775">
        <v>0.68524713920936597</v>
      </c>
      <c r="Z775">
        <v>0.203762774173193</v>
      </c>
      <c r="AA775">
        <v>8.8725172209350497E-3</v>
      </c>
      <c r="AB775">
        <v>-0.772121299578298</v>
      </c>
      <c r="AC775">
        <v>1.42236659638262</v>
      </c>
      <c r="AD775" s="10">
        <v>0.13000178851334401</v>
      </c>
      <c r="AE775" s="8">
        <v>0</v>
      </c>
      <c r="AF775">
        <v>0</v>
      </c>
      <c r="AG775">
        <v>0</v>
      </c>
      <c r="AH775">
        <v>0</v>
      </c>
      <c r="AI775">
        <v>0</v>
      </c>
      <c r="AJ775">
        <v>0</v>
      </c>
      <c r="AK775">
        <v>0</v>
      </c>
      <c r="AL775">
        <v>0</v>
      </c>
      <c r="AM775">
        <v>0</v>
      </c>
      <c r="AN775">
        <v>0</v>
      </c>
      <c r="AO775">
        <v>0</v>
      </c>
      <c r="AP775">
        <v>0</v>
      </c>
      <c r="AQ775">
        <v>1</v>
      </c>
      <c r="AR775">
        <v>0</v>
      </c>
      <c r="AS775">
        <v>0</v>
      </c>
      <c r="AT775">
        <v>0</v>
      </c>
      <c r="AU775">
        <v>0</v>
      </c>
      <c r="AV775">
        <v>0</v>
      </c>
      <c r="AW775">
        <v>0</v>
      </c>
      <c r="AX775">
        <v>0</v>
      </c>
      <c r="AY775">
        <v>0</v>
      </c>
      <c r="AZ775">
        <v>1</v>
      </c>
      <c r="BA775">
        <v>1</v>
      </c>
      <c r="BB775">
        <v>0</v>
      </c>
      <c r="BC775">
        <v>0</v>
      </c>
      <c r="BD775">
        <v>1</v>
      </c>
      <c r="BE775">
        <v>1</v>
      </c>
      <c r="BF775">
        <v>0</v>
      </c>
      <c r="BG775">
        <v>0</v>
      </c>
      <c r="BH775">
        <v>0</v>
      </c>
      <c r="BI775">
        <v>0</v>
      </c>
      <c r="BJ775">
        <v>0</v>
      </c>
      <c r="BK775">
        <v>1</v>
      </c>
      <c r="BL775">
        <v>0</v>
      </c>
      <c r="BM775">
        <v>0</v>
      </c>
      <c r="BN775">
        <v>1</v>
      </c>
      <c r="BO775">
        <v>0</v>
      </c>
      <c r="BP775">
        <v>0</v>
      </c>
      <c r="BQ775">
        <v>1</v>
      </c>
      <c r="BR775">
        <v>0</v>
      </c>
      <c r="BS775">
        <v>0</v>
      </c>
      <c r="BT775" s="10">
        <v>0</v>
      </c>
      <c r="BU775">
        <v>-4.2648743800000002</v>
      </c>
      <c r="BV775">
        <v>0.17994256</v>
      </c>
      <c r="BW775">
        <v>2.5512239999999999E-2</v>
      </c>
      <c r="BX775">
        <v>1.7140852600000001</v>
      </c>
      <c r="BY775">
        <v>1.2451467300000001</v>
      </c>
      <c r="BZ775">
        <v>4.38303536</v>
      </c>
      <c r="CA775">
        <v>1.0542348399999999</v>
      </c>
      <c r="CB775">
        <v>2.36271349</v>
      </c>
      <c r="CC775">
        <v>0</v>
      </c>
      <c r="CD775">
        <v>1.26633956</v>
      </c>
      <c r="CE775">
        <v>1.2966537600000001</v>
      </c>
      <c r="CF775">
        <v>-0.34830556000000001</v>
      </c>
      <c r="CG775">
        <v>0.60595251999999999</v>
      </c>
      <c r="CH775">
        <v>-0.27080598</v>
      </c>
      <c r="CI775">
        <v>0.69837139000000004</v>
      </c>
      <c r="CJ775">
        <v>2.3914729999999999E-2</v>
      </c>
      <c r="CK775">
        <v>-0.35324707</v>
      </c>
      <c r="CL775">
        <v>-4.8291489999999999E-2</v>
      </c>
      <c r="CM775">
        <v>0.58076517999999999</v>
      </c>
      <c r="CN775">
        <v>0.72541518999999999</v>
      </c>
      <c r="CO775">
        <v>-0.20022939000000001</v>
      </c>
      <c r="CP775">
        <v>-0.43475793000000001</v>
      </c>
      <c r="CQ775">
        <v>0.34422587999999998</v>
      </c>
      <c r="CR775">
        <v>-0.48495226000000002</v>
      </c>
      <c r="CS775">
        <v>0.18250256000000001</v>
      </c>
      <c r="CT775">
        <v>-0.16623276000000001</v>
      </c>
      <c r="CU775">
        <v>-9.4743999999999995E-2</v>
      </c>
      <c r="CV775">
        <v>-1.1689752</v>
      </c>
      <c r="CW775">
        <v>-0.52188942000000005</v>
      </c>
      <c r="CX775">
        <v>0.65815442999999996</v>
      </c>
      <c r="CY775">
        <v>9.3649330000000003E-2</v>
      </c>
      <c r="CZ775">
        <v>-0.16819777</v>
      </c>
      <c r="DA775">
        <v>-0.25450494000000001</v>
      </c>
      <c r="DB775">
        <v>0.25513289</v>
      </c>
      <c r="DC775">
        <v>2.5920289999999999E-2</v>
      </c>
      <c r="DD775">
        <v>-2.5292350000000002E-2</v>
      </c>
      <c r="DE775">
        <v>0.26950531</v>
      </c>
      <c r="DF775">
        <v>-0.26887736000000001</v>
      </c>
      <c r="DG775">
        <v>0.1029841</v>
      </c>
      <c r="DH775">
        <v>-0.10235616</v>
      </c>
      <c r="DI775">
        <v>-0.19042195000000001</v>
      </c>
      <c r="DJ775">
        <v>7.7531719999999998E-2</v>
      </c>
      <c r="DK775">
        <v>-0.19522661999999999</v>
      </c>
      <c r="DL775">
        <v>-0.13095082</v>
      </c>
      <c r="DM775">
        <v>-6.0513240000000003E-2</v>
      </c>
      <c r="DN775">
        <v>0.50020885000000004</v>
      </c>
      <c r="DO775">
        <v>0.35778246000000002</v>
      </c>
      <c r="DP775">
        <v>-0.64273818000000005</v>
      </c>
      <c r="DQ775">
        <v>0.94671483000000001</v>
      </c>
      <c r="DR775">
        <v>-0.66113116000000005</v>
      </c>
      <c r="DS775">
        <v>7.7932630000000003E-2</v>
      </c>
      <c r="DT775">
        <v>-0.79014932000000004</v>
      </c>
      <c r="DU775">
        <v>1.3610861400000001</v>
      </c>
      <c r="DV775" s="10">
        <v>-0.64824150000000003</v>
      </c>
      <c r="DW775" s="8" t="s">
        <v>4036</v>
      </c>
      <c r="DX775" t="s">
        <v>4037</v>
      </c>
      <c r="DY775" s="10" t="s">
        <v>290</v>
      </c>
      <c r="DZ775" s="20">
        <v>37947</v>
      </c>
      <c r="EA775" s="21">
        <v>39393</v>
      </c>
      <c r="EB775" t="s">
        <v>4038</v>
      </c>
      <c r="EC775" s="22">
        <v>44525</v>
      </c>
      <c r="ED775" t="b">
        <f t="shared" si="37"/>
        <v>0</v>
      </c>
    </row>
    <row r="776" spans="1:134" x14ac:dyDescent="0.2">
      <c r="A776" s="8" t="s">
        <v>4039</v>
      </c>
      <c r="B776" s="8" t="s">
        <v>127</v>
      </c>
      <c r="C776" s="8" t="s">
        <v>161</v>
      </c>
      <c r="D776" s="2" t="s">
        <v>4040</v>
      </c>
      <c r="E776" s="4">
        <v>0.35814012539347201</v>
      </c>
      <c r="F776" s="28" t="b">
        <v>0</v>
      </c>
      <c r="G776" s="29">
        <f t="shared" si="38"/>
        <v>8.0702195984445942E-3</v>
      </c>
      <c r="H776" s="5" t="b">
        <f t="shared" si="36"/>
        <v>0</v>
      </c>
      <c r="I776" s="8">
        <v>65</v>
      </c>
      <c r="J776">
        <v>1</v>
      </c>
      <c r="K776">
        <v>15</v>
      </c>
      <c r="L776">
        <v>1275</v>
      </c>
      <c r="M776">
        <v>8</v>
      </c>
      <c r="N776">
        <v>1</v>
      </c>
      <c r="O776">
        <v>59.903396030069402</v>
      </c>
      <c r="P776">
        <v>5</v>
      </c>
      <c r="Q776">
        <v>2</v>
      </c>
      <c r="R776">
        <v>3</v>
      </c>
      <c r="S776" s="10">
        <v>71.2</v>
      </c>
      <c r="T776" s="8">
        <v>1.1047129369128199</v>
      </c>
      <c r="U776">
        <v>7.5957643648752104E-3</v>
      </c>
      <c r="V776">
        <v>-1.5481964736195899</v>
      </c>
      <c r="W776">
        <v>-0.26031814453881602</v>
      </c>
      <c r="X776">
        <v>0.98157978018903103</v>
      </c>
      <c r="Y776">
        <v>-1.4044518876044501</v>
      </c>
      <c r="Z776">
        <v>0.32447275127068997</v>
      </c>
      <c r="AA776">
        <v>1.4284752725705201</v>
      </c>
      <c r="AB776">
        <v>-0.772121299578298</v>
      </c>
      <c r="AC776">
        <v>1.7560081436822399E-2</v>
      </c>
      <c r="AD776" s="10">
        <v>-0.75465768518743404</v>
      </c>
      <c r="AE776" s="8">
        <v>0</v>
      </c>
      <c r="AF776">
        <v>0</v>
      </c>
      <c r="AG776">
        <v>0</v>
      </c>
      <c r="AH776">
        <v>0</v>
      </c>
      <c r="AI776">
        <v>0</v>
      </c>
      <c r="AJ776">
        <v>0</v>
      </c>
      <c r="AK776">
        <v>0</v>
      </c>
      <c r="AL776">
        <v>0</v>
      </c>
      <c r="AM776">
        <v>0</v>
      </c>
      <c r="AN776">
        <v>0</v>
      </c>
      <c r="AO776">
        <v>0</v>
      </c>
      <c r="AP776">
        <v>0</v>
      </c>
      <c r="AQ776">
        <v>0</v>
      </c>
      <c r="AR776">
        <v>0</v>
      </c>
      <c r="AS776">
        <v>0</v>
      </c>
      <c r="AT776">
        <v>0</v>
      </c>
      <c r="AU776">
        <v>0</v>
      </c>
      <c r="AV776">
        <v>1</v>
      </c>
      <c r="AW776">
        <v>0</v>
      </c>
      <c r="AX776">
        <v>0</v>
      </c>
      <c r="AY776">
        <v>0</v>
      </c>
      <c r="AZ776">
        <v>1</v>
      </c>
      <c r="BA776">
        <v>1</v>
      </c>
      <c r="BB776">
        <v>0</v>
      </c>
      <c r="BC776">
        <v>0</v>
      </c>
      <c r="BD776">
        <v>1</v>
      </c>
      <c r="BE776">
        <v>0</v>
      </c>
      <c r="BF776">
        <v>1</v>
      </c>
      <c r="BG776">
        <v>0</v>
      </c>
      <c r="BH776">
        <v>1</v>
      </c>
      <c r="BI776">
        <v>0</v>
      </c>
      <c r="BJ776">
        <v>0</v>
      </c>
      <c r="BK776">
        <v>0</v>
      </c>
      <c r="BL776">
        <v>0</v>
      </c>
      <c r="BM776">
        <v>0</v>
      </c>
      <c r="BN776">
        <v>0</v>
      </c>
      <c r="BO776">
        <v>0</v>
      </c>
      <c r="BP776">
        <v>1</v>
      </c>
      <c r="BQ776">
        <v>0</v>
      </c>
      <c r="BR776">
        <v>0</v>
      </c>
      <c r="BS776">
        <v>0</v>
      </c>
      <c r="BT776" s="10">
        <v>1</v>
      </c>
      <c r="BU776">
        <v>-4.2648743800000002</v>
      </c>
      <c r="BV776">
        <v>0.17994256</v>
      </c>
      <c r="BW776">
        <v>2.5512239999999999E-2</v>
      </c>
      <c r="BX776">
        <v>1.7140852600000001</v>
      </c>
      <c r="BY776">
        <v>1.2451467300000001</v>
      </c>
      <c r="BZ776">
        <v>4.38303536</v>
      </c>
      <c r="CA776">
        <v>1.0542348399999999</v>
      </c>
      <c r="CB776">
        <v>2.36271349</v>
      </c>
      <c r="CC776">
        <v>0</v>
      </c>
      <c r="CD776">
        <v>1.26633956</v>
      </c>
      <c r="CE776">
        <v>1.2966537600000001</v>
      </c>
      <c r="CF776">
        <v>-0.34830556000000001</v>
      </c>
      <c r="CG776">
        <v>0.60595251999999999</v>
      </c>
      <c r="CH776">
        <v>-0.27080598</v>
      </c>
      <c r="CI776">
        <v>0.69837139000000004</v>
      </c>
      <c r="CJ776">
        <v>2.3914729999999999E-2</v>
      </c>
      <c r="CK776">
        <v>-0.35324707</v>
      </c>
      <c r="CL776">
        <v>-4.8291489999999999E-2</v>
      </c>
      <c r="CM776">
        <v>0.58076517999999999</v>
      </c>
      <c r="CN776">
        <v>0.72541518999999999</v>
      </c>
      <c r="CO776">
        <v>-0.20022939000000001</v>
      </c>
      <c r="CP776">
        <v>-0.43475793000000001</v>
      </c>
      <c r="CQ776">
        <v>0.34422587999999998</v>
      </c>
      <c r="CR776">
        <v>-0.48495226000000002</v>
      </c>
      <c r="CS776">
        <v>0.18250256000000001</v>
      </c>
      <c r="CT776">
        <v>-0.16623276000000001</v>
      </c>
      <c r="CU776">
        <v>-9.4743999999999995E-2</v>
      </c>
      <c r="CV776">
        <v>-1.1689752</v>
      </c>
      <c r="CW776">
        <v>-0.52188942000000005</v>
      </c>
      <c r="CX776">
        <v>0.65815442999999996</v>
      </c>
      <c r="CY776">
        <v>9.3649330000000003E-2</v>
      </c>
      <c r="CZ776">
        <v>-0.16819777</v>
      </c>
      <c r="DA776">
        <v>-0.25450494000000001</v>
      </c>
      <c r="DB776">
        <v>0.25513289</v>
      </c>
      <c r="DC776">
        <v>2.5920289999999999E-2</v>
      </c>
      <c r="DD776">
        <v>-2.5292350000000002E-2</v>
      </c>
      <c r="DE776">
        <v>0.26950531</v>
      </c>
      <c r="DF776">
        <v>-0.26887736000000001</v>
      </c>
      <c r="DG776">
        <v>0.1029841</v>
      </c>
      <c r="DH776">
        <v>-0.10235616</v>
      </c>
      <c r="DI776">
        <v>-0.19042195000000001</v>
      </c>
      <c r="DJ776">
        <v>7.7531719999999998E-2</v>
      </c>
      <c r="DK776">
        <v>-0.19522661999999999</v>
      </c>
      <c r="DL776">
        <v>-0.13095082</v>
      </c>
      <c r="DM776">
        <v>-6.0513240000000003E-2</v>
      </c>
      <c r="DN776">
        <v>0.50020885000000004</v>
      </c>
      <c r="DO776">
        <v>0.35778246000000002</v>
      </c>
      <c r="DP776">
        <v>-0.64273818000000005</v>
      </c>
      <c r="DQ776">
        <v>0.94671483000000001</v>
      </c>
      <c r="DR776">
        <v>-0.66113116000000005</v>
      </c>
      <c r="DS776">
        <v>7.7932630000000003E-2</v>
      </c>
      <c r="DT776">
        <v>-0.79014932000000004</v>
      </c>
      <c r="DU776">
        <v>1.3610861400000001</v>
      </c>
      <c r="DV776" s="10">
        <v>-0.64824150000000003</v>
      </c>
      <c r="DW776" s="8" t="s">
        <v>4041</v>
      </c>
      <c r="DX776" t="s">
        <v>4042</v>
      </c>
      <c r="DY776" s="10" t="s">
        <v>379</v>
      </c>
      <c r="DZ776" s="20">
        <v>36340</v>
      </c>
      <c r="EA776" s="21">
        <v>37888</v>
      </c>
      <c r="EB776" t="s">
        <v>4043</v>
      </c>
      <c r="EC776" s="22">
        <v>44440</v>
      </c>
      <c r="ED776" t="b">
        <f t="shared" si="37"/>
        <v>1</v>
      </c>
    </row>
    <row r="777" spans="1:134" x14ac:dyDescent="0.2">
      <c r="A777" s="8" t="s">
        <v>4044</v>
      </c>
      <c r="B777" s="8" t="s">
        <v>168</v>
      </c>
      <c r="C777" s="8" t="s">
        <v>147</v>
      </c>
      <c r="D777" s="2" t="s">
        <v>4045</v>
      </c>
      <c r="E777" s="4">
        <v>0.64150740406506301</v>
      </c>
      <c r="F777" s="28" t="b">
        <v>1</v>
      </c>
      <c r="G777" s="29">
        <f t="shared" si="38"/>
        <v>9.4530010723618815E-2</v>
      </c>
      <c r="H777" s="5" t="b">
        <f t="shared" si="36"/>
        <v>0</v>
      </c>
      <c r="I777" s="8">
        <v>37</v>
      </c>
      <c r="J777">
        <v>2</v>
      </c>
      <c r="K777">
        <v>32</v>
      </c>
      <c r="L777">
        <v>2617</v>
      </c>
      <c r="M777">
        <v>3</v>
      </c>
      <c r="N777">
        <v>1</v>
      </c>
      <c r="O777">
        <v>37.4203686991981</v>
      </c>
      <c r="P777">
        <v>3</v>
      </c>
      <c r="Q777">
        <v>5</v>
      </c>
      <c r="R777">
        <v>5</v>
      </c>
      <c r="S777" s="10">
        <v>69.5</v>
      </c>
      <c r="T777" s="8">
        <v>-1.5255559604986699</v>
      </c>
      <c r="U777">
        <v>1.0203643463482399</v>
      </c>
      <c r="V777">
        <v>0.64828506625381199</v>
      </c>
      <c r="W777">
        <v>1.3041204035057501</v>
      </c>
      <c r="X777">
        <v>-0.60931127360194304</v>
      </c>
      <c r="Y777">
        <v>-1.4044518876044501</v>
      </c>
      <c r="Z777">
        <v>-0.44918385497051999</v>
      </c>
      <c r="AA777">
        <v>8.8725172209350497E-3</v>
      </c>
      <c r="AB777">
        <v>1.4079858992310099</v>
      </c>
      <c r="AC777">
        <v>1.42236659638262</v>
      </c>
      <c r="AD777" s="10">
        <v>-1.12146771086824</v>
      </c>
      <c r="AE777" s="8">
        <v>0</v>
      </c>
      <c r="AF777">
        <v>0</v>
      </c>
      <c r="AG777">
        <v>0</v>
      </c>
      <c r="AH777">
        <v>0</v>
      </c>
      <c r="AI777">
        <v>0</v>
      </c>
      <c r="AJ777">
        <v>0</v>
      </c>
      <c r="AK777">
        <v>1</v>
      </c>
      <c r="AL777">
        <v>0</v>
      </c>
      <c r="AM777">
        <v>0</v>
      </c>
      <c r="AN777">
        <v>0</v>
      </c>
      <c r="AO777">
        <v>0</v>
      </c>
      <c r="AP777">
        <v>0</v>
      </c>
      <c r="AQ777">
        <v>0</v>
      </c>
      <c r="AR777">
        <v>0</v>
      </c>
      <c r="AS777">
        <v>0</v>
      </c>
      <c r="AT777">
        <v>0</v>
      </c>
      <c r="AU777">
        <v>0</v>
      </c>
      <c r="AV777">
        <v>0</v>
      </c>
      <c r="AW777">
        <v>0</v>
      </c>
      <c r="AX777">
        <v>0</v>
      </c>
      <c r="AY777">
        <v>1</v>
      </c>
      <c r="AZ777">
        <v>0</v>
      </c>
      <c r="BA777">
        <v>0</v>
      </c>
      <c r="BB777">
        <v>1</v>
      </c>
      <c r="BC777">
        <v>1</v>
      </c>
      <c r="BD777">
        <v>0</v>
      </c>
      <c r="BE777">
        <v>0</v>
      </c>
      <c r="BF777">
        <v>1</v>
      </c>
      <c r="BG777">
        <v>1</v>
      </c>
      <c r="BH777">
        <v>0</v>
      </c>
      <c r="BI777">
        <v>0</v>
      </c>
      <c r="BJ777">
        <v>0</v>
      </c>
      <c r="BK777">
        <v>0</v>
      </c>
      <c r="BL777">
        <v>0</v>
      </c>
      <c r="BM777">
        <v>1</v>
      </c>
      <c r="BN777">
        <v>0</v>
      </c>
      <c r="BO777">
        <v>0</v>
      </c>
      <c r="BP777">
        <v>0</v>
      </c>
      <c r="BQ777">
        <v>1</v>
      </c>
      <c r="BR777">
        <v>0</v>
      </c>
      <c r="BS777">
        <v>0</v>
      </c>
      <c r="BT777" s="10">
        <v>0</v>
      </c>
      <c r="BU777">
        <v>-4.2648743800000002</v>
      </c>
      <c r="BV777">
        <v>0.17994256</v>
      </c>
      <c r="BW777">
        <v>2.5512239999999999E-2</v>
      </c>
      <c r="BX777">
        <v>1.7140852600000001</v>
      </c>
      <c r="BY777">
        <v>1.2451467300000001</v>
      </c>
      <c r="BZ777">
        <v>4.38303536</v>
      </c>
      <c r="CA777">
        <v>1.0542348399999999</v>
      </c>
      <c r="CB777">
        <v>2.36271349</v>
      </c>
      <c r="CC777">
        <v>0</v>
      </c>
      <c r="CD777">
        <v>1.26633956</v>
      </c>
      <c r="CE777">
        <v>1.2966537600000001</v>
      </c>
      <c r="CF777">
        <v>-0.34830556000000001</v>
      </c>
      <c r="CG777">
        <v>0.60595251999999999</v>
      </c>
      <c r="CH777">
        <v>-0.27080598</v>
      </c>
      <c r="CI777">
        <v>0.69837139000000004</v>
      </c>
      <c r="CJ777">
        <v>2.3914729999999999E-2</v>
      </c>
      <c r="CK777">
        <v>-0.35324707</v>
      </c>
      <c r="CL777">
        <v>-4.8291489999999999E-2</v>
      </c>
      <c r="CM777">
        <v>0.58076517999999999</v>
      </c>
      <c r="CN777">
        <v>0.72541518999999999</v>
      </c>
      <c r="CO777">
        <v>-0.20022939000000001</v>
      </c>
      <c r="CP777">
        <v>-0.43475793000000001</v>
      </c>
      <c r="CQ777">
        <v>0.34422587999999998</v>
      </c>
      <c r="CR777">
        <v>-0.48495226000000002</v>
      </c>
      <c r="CS777">
        <v>0.18250256000000001</v>
      </c>
      <c r="CT777">
        <v>-0.16623276000000001</v>
      </c>
      <c r="CU777">
        <v>-9.4743999999999995E-2</v>
      </c>
      <c r="CV777">
        <v>-1.1689752</v>
      </c>
      <c r="CW777">
        <v>-0.52188942000000005</v>
      </c>
      <c r="CX777">
        <v>0.65815442999999996</v>
      </c>
      <c r="CY777">
        <v>9.3649330000000003E-2</v>
      </c>
      <c r="CZ777">
        <v>-0.16819777</v>
      </c>
      <c r="DA777">
        <v>-0.25450494000000001</v>
      </c>
      <c r="DB777">
        <v>0.25513289</v>
      </c>
      <c r="DC777">
        <v>2.5920289999999999E-2</v>
      </c>
      <c r="DD777">
        <v>-2.5292350000000002E-2</v>
      </c>
      <c r="DE777">
        <v>0.26950531</v>
      </c>
      <c r="DF777">
        <v>-0.26887736000000001</v>
      </c>
      <c r="DG777">
        <v>0.1029841</v>
      </c>
      <c r="DH777">
        <v>-0.10235616</v>
      </c>
      <c r="DI777">
        <v>-0.19042195000000001</v>
      </c>
      <c r="DJ777">
        <v>7.7531719999999998E-2</v>
      </c>
      <c r="DK777">
        <v>-0.19522661999999999</v>
      </c>
      <c r="DL777">
        <v>-0.13095082</v>
      </c>
      <c r="DM777">
        <v>-6.0513240000000003E-2</v>
      </c>
      <c r="DN777">
        <v>0.50020885000000004</v>
      </c>
      <c r="DO777">
        <v>0.35778246000000002</v>
      </c>
      <c r="DP777">
        <v>-0.64273818000000005</v>
      </c>
      <c r="DQ777">
        <v>0.94671483000000001</v>
      </c>
      <c r="DR777">
        <v>-0.66113116000000005</v>
      </c>
      <c r="DS777">
        <v>7.7932630000000003E-2</v>
      </c>
      <c r="DT777">
        <v>-0.79014932000000004</v>
      </c>
      <c r="DU777">
        <v>1.3610861400000001</v>
      </c>
      <c r="DV777" s="10">
        <v>-0.64824150000000003</v>
      </c>
      <c r="DW777" s="8" t="s">
        <v>4046</v>
      </c>
      <c r="DX777" t="s">
        <v>4047</v>
      </c>
      <c r="DY777" s="10" t="s">
        <v>460</v>
      </c>
      <c r="DZ777" s="20">
        <v>35607</v>
      </c>
      <c r="EA777" s="21">
        <v>38545</v>
      </c>
      <c r="EB777" t="s">
        <v>4048</v>
      </c>
      <c r="EC777" s="22">
        <v>44926</v>
      </c>
      <c r="ED777" t="b">
        <f t="shared" si="37"/>
        <v>0</v>
      </c>
    </row>
    <row r="778" spans="1:134" x14ac:dyDescent="0.2">
      <c r="A778" s="8" t="s">
        <v>4049</v>
      </c>
      <c r="B778" s="8" t="s">
        <v>127</v>
      </c>
      <c r="C778" s="8" t="s">
        <v>363</v>
      </c>
      <c r="D778" s="2" t="s">
        <v>4050</v>
      </c>
      <c r="E778" s="4">
        <v>0.71726301936796899</v>
      </c>
      <c r="F778" s="28" t="b">
        <v>1</v>
      </c>
      <c r="G778" s="29">
        <f t="shared" si="38"/>
        <v>7.5407774815531752E-3</v>
      </c>
      <c r="H778" s="5" t="b">
        <f t="shared" si="36"/>
        <v>0</v>
      </c>
      <c r="I778" s="8">
        <v>52</v>
      </c>
      <c r="J778">
        <v>1</v>
      </c>
      <c r="K778">
        <v>28</v>
      </c>
      <c r="L778">
        <v>1313</v>
      </c>
      <c r="M778">
        <v>2</v>
      </c>
      <c r="N778">
        <v>4</v>
      </c>
      <c r="O778">
        <v>85.298176350651602</v>
      </c>
      <c r="P778">
        <v>4</v>
      </c>
      <c r="Q778">
        <v>5</v>
      </c>
      <c r="R778">
        <v>2</v>
      </c>
      <c r="S778" s="10">
        <v>68.900000000000006</v>
      </c>
      <c r="T778" s="8">
        <v>-0.116483336885366</v>
      </c>
      <c r="U778">
        <v>7.5957643648752104E-3</v>
      </c>
      <c r="V778">
        <v>0.13146588040124599</v>
      </c>
      <c r="W778">
        <v>-0.216019586546496</v>
      </c>
      <c r="X778">
        <v>-0.92748948436013701</v>
      </c>
      <c r="Y778">
        <v>0.68524713920936597</v>
      </c>
      <c r="Z778">
        <v>1.19832480286188</v>
      </c>
      <c r="AA778">
        <v>0.71867389489572897</v>
      </c>
      <c r="AB778">
        <v>1.4079858992310099</v>
      </c>
      <c r="AC778">
        <v>-0.68484317603607703</v>
      </c>
      <c r="AD778" s="10">
        <v>-1.25093007287323</v>
      </c>
      <c r="AE778" s="8">
        <v>0</v>
      </c>
      <c r="AF778">
        <v>0</v>
      </c>
      <c r="AG778">
        <v>0</v>
      </c>
      <c r="AH778">
        <v>0</v>
      </c>
      <c r="AI778">
        <v>0</v>
      </c>
      <c r="AJ778">
        <v>0</v>
      </c>
      <c r="AK778">
        <v>0</v>
      </c>
      <c r="AL778">
        <v>0</v>
      </c>
      <c r="AM778">
        <v>0</v>
      </c>
      <c r="AN778">
        <v>0</v>
      </c>
      <c r="AO778">
        <v>0</v>
      </c>
      <c r="AP778">
        <v>0</v>
      </c>
      <c r="AQ778">
        <v>0</v>
      </c>
      <c r="AR778">
        <v>0</v>
      </c>
      <c r="AS778">
        <v>0</v>
      </c>
      <c r="AT778">
        <v>0</v>
      </c>
      <c r="AU778">
        <v>0</v>
      </c>
      <c r="AV778">
        <v>1</v>
      </c>
      <c r="AW778">
        <v>0</v>
      </c>
      <c r="AX778">
        <v>0</v>
      </c>
      <c r="AY778">
        <v>1</v>
      </c>
      <c r="AZ778">
        <v>0</v>
      </c>
      <c r="BA778">
        <v>0</v>
      </c>
      <c r="BB778">
        <v>1</v>
      </c>
      <c r="BC778">
        <v>0</v>
      </c>
      <c r="BD778">
        <v>1</v>
      </c>
      <c r="BE778">
        <v>1</v>
      </c>
      <c r="BF778">
        <v>0</v>
      </c>
      <c r="BG778">
        <v>0</v>
      </c>
      <c r="BH778">
        <v>0</v>
      </c>
      <c r="BI778">
        <v>0</v>
      </c>
      <c r="BJ778">
        <v>1</v>
      </c>
      <c r="BK778">
        <v>0</v>
      </c>
      <c r="BL778">
        <v>0</v>
      </c>
      <c r="BM778">
        <v>0</v>
      </c>
      <c r="BN778">
        <v>0</v>
      </c>
      <c r="BO778">
        <v>0</v>
      </c>
      <c r="BP778">
        <v>1</v>
      </c>
      <c r="BQ778">
        <v>0</v>
      </c>
      <c r="BR778">
        <v>1</v>
      </c>
      <c r="BS778">
        <v>0</v>
      </c>
      <c r="BT778" s="10">
        <v>0</v>
      </c>
      <c r="BU778">
        <v>-4.2648743800000002</v>
      </c>
      <c r="BV778">
        <v>0.17994256</v>
      </c>
      <c r="BW778">
        <v>2.5512239999999999E-2</v>
      </c>
      <c r="BX778">
        <v>1.7140852600000001</v>
      </c>
      <c r="BY778">
        <v>1.2451467300000001</v>
      </c>
      <c r="BZ778">
        <v>4.38303536</v>
      </c>
      <c r="CA778">
        <v>1.0542348399999999</v>
      </c>
      <c r="CB778">
        <v>2.36271349</v>
      </c>
      <c r="CC778">
        <v>0</v>
      </c>
      <c r="CD778">
        <v>1.26633956</v>
      </c>
      <c r="CE778">
        <v>1.2966537600000001</v>
      </c>
      <c r="CF778">
        <v>-0.34830556000000001</v>
      </c>
      <c r="CG778">
        <v>0.60595251999999999</v>
      </c>
      <c r="CH778">
        <v>-0.27080598</v>
      </c>
      <c r="CI778">
        <v>0.69837139000000004</v>
      </c>
      <c r="CJ778">
        <v>2.3914729999999999E-2</v>
      </c>
      <c r="CK778">
        <v>-0.35324707</v>
      </c>
      <c r="CL778">
        <v>-4.8291489999999999E-2</v>
      </c>
      <c r="CM778">
        <v>0.58076517999999999</v>
      </c>
      <c r="CN778">
        <v>0.72541518999999999</v>
      </c>
      <c r="CO778">
        <v>-0.20022939000000001</v>
      </c>
      <c r="CP778">
        <v>-0.43475793000000001</v>
      </c>
      <c r="CQ778">
        <v>0.34422587999999998</v>
      </c>
      <c r="CR778">
        <v>-0.48495226000000002</v>
      </c>
      <c r="CS778">
        <v>0.18250256000000001</v>
      </c>
      <c r="CT778">
        <v>-0.16623276000000001</v>
      </c>
      <c r="CU778">
        <v>-9.4743999999999995E-2</v>
      </c>
      <c r="CV778">
        <v>-1.1689752</v>
      </c>
      <c r="CW778">
        <v>-0.52188942000000005</v>
      </c>
      <c r="CX778">
        <v>0.65815442999999996</v>
      </c>
      <c r="CY778">
        <v>9.3649330000000003E-2</v>
      </c>
      <c r="CZ778">
        <v>-0.16819777</v>
      </c>
      <c r="DA778">
        <v>-0.25450494000000001</v>
      </c>
      <c r="DB778">
        <v>0.25513289</v>
      </c>
      <c r="DC778">
        <v>2.5920289999999999E-2</v>
      </c>
      <c r="DD778">
        <v>-2.5292350000000002E-2</v>
      </c>
      <c r="DE778">
        <v>0.26950531</v>
      </c>
      <c r="DF778">
        <v>-0.26887736000000001</v>
      </c>
      <c r="DG778">
        <v>0.1029841</v>
      </c>
      <c r="DH778">
        <v>-0.10235616</v>
      </c>
      <c r="DI778">
        <v>-0.19042195000000001</v>
      </c>
      <c r="DJ778">
        <v>7.7531719999999998E-2</v>
      </c>
      <c r="DK778">
        <v>-0.19522661999999999</v>
      </c>
      <c r="DL778">
        <v>-0.13095082</v>
      </c>
      <c r="DM778">
        <v>-6.0513240000000003E-2</v>
      </c>
      <c r="DN778">
        <v>0.50020885000000004</v>
      </c>
      <c r="DO778">
        <v>0.35778246000000002</v>
      </c>
      <c r="DP778">
        <v>-0.64273818000000005</v>
      </c>
      <c r="DQ778">
        <v>0.94671483000000001</v>
      </c>
      <c r="DR778">
        <v>-0.66113116000000005</v>
      </c>
      <c r="DS778">
        <v>7.7932630000000003E-2</v>
      </c>
      <c r="DT778">
        <v>-0.79014932000000004</v>
      </c>
      <c r="DU778">
        <v>1.3610861400000001</v>
      </c>
      <c r="DV778" s="10">
        <v>-0.64824150000000003</v>
      </c>
      <c r="DW778" s="8" t="s">
        <v>4051</v>
      </c>
      <c r="DX778" t="s">
        <v>4052</v>
      </c>
      <c r="DY778" s="10" t="s">
        <v>4053</v>
      </c>
      <c r="DZ778" s="20">
        <v>38163</v>
      </c>
      <c r="EA778" s="21">
        <v>39619</v>
      </c>
      <c r="EB778" t="s">
        <v>4054</v>
      </c>
      <c r="EC778" s="22">
        <v>45038</v>
      </c>
      <c r="ED778" t="b">
        <f t="shared" si="37"/>
        <v>0</v>
      </c>
    </row>
    <row r="779" spans="1:134" x14ac:dyDescent="0.2">
      <c r="A779" s="8" t="s">
        <v>4055</v>
      </c>
      <c r="B779" s="8" t="s">
        <v>127</v>
      </c>
      <c r="C779" s="8" t="s">
        <v>209</v>
      </c>
      <c r="D779" s="2" t="s">
        <v>4056</v>
      </c>
      <c r="E779" s="4">
        <v>0.42777118786107998</v>
      </c>
      <c r="F779" s="28" t="b">
        <v>0</v>
      </c>
      <c r="G779" s="29">
        <f t="shared" si="38"/>
        <v>0.97546423939111693</v>
      </c>
      <c r="H779" s="5" t="b">
        <f t="shared" si="36"/>
        <v>1</v>
      </c>
      <c r="I779" s="8">
        <v>69</v>
      </c>
      <c r="J779">
        <v>2</v>
      </c>
      <c r="K779">
        <v>40</v>
      </c>
      <c r="L779">
        <v>2082</v>
      </c>
      <c r="M779">
        <v>8</v>
      </c>
      <c r="N779">
        <v>1</v>
      </c>
      <c r="O779">
        <v>48.885593930540303</v>
      </c>
      <c r="P779">
        <v>1</v>
      </c>
      <c r="Q779">
        <v>4</v>
      </c>
      <c r="R779">
        <v>5</v>
      </c>
      <c r="S779" s="10">
        <v>73.099999999999994</v>
      </c>
      <c r="T779" s="8">
        <v>1.48046563654304</v>
      </c>
      <c r="U779">
        <v>1.0203643463482399</v>
      </c>
      <c r="V779">
        <v>1.6819234379589401</v>
      </c>
      <c r="W779">
        <v>0.68044333703492799</v>
      </c>
      <c r="X779">
        <v>0.98157978018903103</v>
      </c>
      <c r="Y779">
        <v>-1.4044518876044501</v>
      </c>
      <c r="Z779">
        <v>-5.4657481287214101E-2</v>
      </c>
      <c r="AA779">
        <v>-1.4107302381286499</v>
      </c>
      <c r="AB779">
        <v>0.68128349962791002</v>
      </c>
      <c r="AC779">
        <v>1.42236659638262</v>
      </c>
      <c r="AD779" s="10">
        <v>-0.34469353883829401</v>
      </c>
      <c r="AE779" s="8">
        <v>0</v>
      </c>
      <c r="AF779">
        <v>0</v>
      </c>
      <c r="AG779">
        <v>0</v>
      </c>
      <c r="AH779">
        <v>0</v>
      </c>
      <c r="AI779">
        <v>0</v>
      </c>
      <c r="AJ779">
        <v>0</v>
      </c>
      <c r="AK779">
        <v>0</v>
      </c>
      <c r="AL779">
        <v>0</v>
      </c>
      <c r="AM779">
        <v>0</v>
      </c>
      <c r="AN779">
        <v>0</v>
      </c>
      <c r="AO779">
        <v>0</v>
      </c>
      <c r="AP779">
        <v>0</v>
      </c>
      <c r="AQ779">
        <v>0</v>
      </c>
      <c r="AR779">
        <v>0</v>
      </c>
      <c r="AS779">
        <v>1</v>
      </c>
      <c r="AT779">
        <v>0</v>
      </c>
      <c r="AU779">
        <v>0</v>
      </c>
      <c r="AV779">
        <v>0</v>
      </c>
      <c r="AW779">
        <v>0</v>
      </c>
      <c r="AX779">
        <v>0</v>
      </c>
      <c r="AY779">
        <v>0</v>
      </c>
      <c r="AZ779">
        <v>1</v>
      </c>
      <c r="BA779">
        <v>0</v>
      </c>
      <c r="BB779">
        <v>1</v>
      </c>
      <c r="BC779">
        <v>0</v>
      </c>
      <c r="BD779">
        <v>1</v>
      </c>
      <c r="BE779">
        <v>1</v>
      </c>
      <c r="BF779">
        <v>0</v>
      </c>
      <c r="BG779">
        <v>0</v>
      </c>
      <c r="BH779">
        <v>0</v>
      </c>
      <c r="BI779">
        <v>0</v>
      </c>
      <c r="BJ779">
        <v>1</v>
      </c>
      <c r="BK779">
        <v>0</v>
      </c>
      <c r="BL779">
        <v>0</v>
      </c>
      <c r="BM779">
        <v>0</v>
      </c>
      <c r="BN779">
        <v>1</v>
      </c>
      <c r="BO779">
        <v>0</v>
      </c>
      <c r="BP779">
        <v>0</v>
      </c>
      <c r="BQ779">
        <v>0</v>
      </c>
      <c r="BR779">
        <v>1</v>
      </c>
      <c r="BS779">
        <v>0</v>
      </c>
      <c r="BT779" s="10">
        <v>0</v>
      </c>
      <c r="BU779">
        <v>-4.2648743800000002</v>
      </c>
      <c r="BV779">
        <v>0.17994256</v>
      </c>
      <c r="BW779">
        <v>2.5512239999999999E-2</v>
      </c>
      <c r="BX779">
        <v>1.7140852600000001</v>
      </c>
      <c r="BY779">
        <v>1.2451467300000001</v>
      </c>
      <c r="BZ779">
        <v>4.38303536</v>
      </c>
      <c r="CA779">
        <v>1.0542348399999999</v>
      </c>
      <c r="CB779">
        <v>2.36271349</v>
      </c>
      <c r="CC779">
        <v>0</v>
      </c>
      <c r="CD779">
        <v>1.26633956</v>
      </c>
      <c r="CE779">
        <v>1.2966537600000001</v>
      </c>
      <c r="CF779">
        <v>-0.34830556000000001</v>
      </c>
      <c r="CG779">
        <v>0.60595251999999999</v>
      </c>
      <c r="CH779">
        <v>-0.27080598</v>
      </c>
      <c r="CI779">
        <v>0.69837139000000004</v>
      </c>
      <c r="CJ779">
        <v>2.3914729999999999E-2</v>
      </c>
      <c r="CK779">
        <v>-0.35324707</v>
      </c>
      <c r="CL779">
        <v>-4.8291489999999999E-2</v>
      </c>
      <c r="CM779">
        <v>0.58076517999999999</v>
      </c>
      <c r="CN779">
        <v>0.72541518999999999</v>
      </c>
      <c r="CO779">
        <v>-0.20022939000000001</v>
      </c>
      <c r="CP779">
        <v>-0.43475793000000001</v>
      </c>
      <c r="CQ779">
        <v>0.34422587999999998</v>
      </c>
      <c r="CR779">
        <v>-0.48495226000000002</v>
      </c>
      <c r="CS779">
        <v>0.18250256000000001</v>
      </c>
      <c r="CT779">
        <v>-0.16623276000000001</v>
      </c>
      <c r="CU779">
        <v>-9.4743999999999995E-2</v>
      </c>
      <c r="CV779">
        <v>-1.1689752</v>
      </c>
      <c r="CW779">
        <v>-0.52188942000000005</v>
      </c>
      <c r="CX779">
        <v>0.65815442999999996</v>
      </c>
      <c r="CY779">
        <v>9.3649330000000003E-2</v>
      </c>
      <c r="CZ779">
        <v>-0.16819777</v>
      </c>
      <c r="DA779">
        <v>-0.25450494000000001</v>
      </c>
      <c r="DB779">
        <v>0.25513289</v>
      </c>
      <c r="DC779">
        <v>2.5920289999999999E-2</v>
      </c>
      <c r="DD779">
        <v>-2.5292350000000002E-2</v>
      </c>
      <c r="DE779">
        <v>0.26950531</v>
      </c>
      <c r="DF779">
        <v>-0.26887736000000001</v>
      </c>
      <c r="DG779">
        <v>0.1029841</v>
      </c>
      <c r="DH779">
        <v>-0.10235616</v>
      </c>
      <c r="DI779">
        <v>-0.19042195000000001</v>
      </c>
      <c r="DJ779">
        <v>7.7531719999999998E-2</v>
      </c>
      <c r="DK779">
        <v>-0.19522661999999999</v>
      </c>
      <c r="DL779">
        <v>-0.13095082</v>
      </c>
      <c r="DM779">
        <v>-6.0513240000000003E-2</v>
      </c>
      <c r="DN779">
        <v>0.50020885000000004</v>
      </c>
      <c r="DO779">
        <v>0.35778246000000002</v>
      </c>
      <c r="DP779">
        <v>-0.64273818000000005</v>
      </c>
      <c r="DQ779">
        <v>0.94671483000000001</v>
      </c>
      <c r="DR779">
        <v>-0.66113116000000005</v>
      </c>
      <c r="DS779">
        <v>7.7932630000000003E-2</v>
      </c>
      <c r="DT779">
        <v>-0.79014932000000004</v>
      </c>
      <c r="DU779">
        <v>1.3610861400000001</v>
      </c>
      <c r="DV779" s="10">
        <v>-0.64824150000000003</v>
      </c>
      <c r="DW779" s="8" t="s">
        <v>4057</v>
      </c>
      <c r="DX779" t="s">
        <v>4058</v>
      </c>
      <c r="DY779" s="10" t="s">
        <v>675</v>
      </c>
      <c r="DZ779" s="20">
        <v>36882</v>
      </c>
      <c r="EA779" s="21">
        <v>38369</v>
      </c>
      <c r="EB779" t="s">
        <v>4059</v>
      </c>
      <c r="EC779" s="22">
        <v>44299</v>
      </c>
      <c r="ED779" t="b">
        <f t="shared" si="37"/>
        <v>0</v>
      </c>
    </row>
    <row r="780" spans="1:134" x14ac:dyDescent="0.2">
      <c r="A780" s="8" t="s">
        <v>4060</v>
      </c>
      <c r="B780" s="8" t="s">
        <v>127</v>
      </c>
      <c r="C780" s="8" t="s">
        <v>245</v>
      </c>
      <c r="D780" s="2" t="s">
        <v>4061</v>
      </c>
      <c r="E780" s="4">
        <v>0.556057715217395</v>
      </c>
      <c r="F780" s="28" t="b">
        <v>0</v>
      </c>
      <c r="G780" s="29">
        <f t="shared" si="38"/>
        <v>6.7317939925368214E-6</v>
      </c>
      <c r="H780" s="5" t="b">
        <f t="shared" si="36"/>
        <v>0</v>
      </c>
      <c r="I780" s="8">
        <v>49</v>
      </c>
      <c r="J780">
        <v>0</v>
      </c>
      <c r="K780">
        <v>26</v>
      </c>
      <c r="L780">
        <v>2528</v>
      </c>
      <c r="M780">
        <v>1</v>
      </c>
      <c r="N780">
        <v>3</v>
      </c>
      <c r="O780">
        <v>24.6955242753641</v>
      </c>
      <c r="P780">
        <v>3</v>
      </c>
      <c r="Q780">
        <v>3</v>
      </c>
      <c r="R780">
        <v>3</v>
      </c>
      <c r="S780" s="10">
        <v>72.400000000000006</v>
      </c>
      <c r="T780" s="8">
        <v>-0.39829786160802699</v>
      </c>
      <c r="U780">
        <v>-1.00517281761849</v>
      </c>
      <c r="V780">
        <v>-0.126943712525036</v>
      </c>
      <c r="W780">
        <v>1.2003685176816301</v>
      </c>
      <c r="X780">
        <v>-1.2456676951183301</v>
      </c>
      <c r="Y780">
        <v>-1.13192030619081E-2</v>
      </c>
      <c r="Z780">
        <v>-0.88705460106765299</v>
      </c>
      <c r="AA780">
        <v>8.8725172209350497E-3</v>
      </c>
      <c r="AB780">
        <v>-4.5418899975194001E-2</v>
      </c>
      <c r="AC780">
        <v>1.7560081436822399E-2</v>
      </c>
      <c r="AD780" s="10">
        <v>-0.49573296117744903</v>
      </c>
      <c r="AE780" s="8">
        <v>0</v>
      </c>
      <c r="AF780">
        <v>0</v>
      </c>
      <c r="AG780">
        <v>0</v>
      </c>
      <c r="AH780">
        <v>0</v>
      </c>
      <c r="AI780">
        <v>0</v>
      </c>
      <c r="AJ780">
        <v>1</v>
      </c>
      <c r="AK780">
        <v>0</v>
      </c>
      <c r="AL780">
        <v>0</v>
      </c>
      <c r="AM780">
        <v>0</v>
      </c>
      <c r="AN780">
        <v>0</v>
      </c>
      <c r="AO780">
        <v>0</v>
      </c>
      <c r="AP780">
        <v>0</v>
      </c>
      <c r="AQ780">
        <v>0</v>
      </c>
      <c r="AR780">
        <v>0</v>
      </c>
      <c r="AS780">
        <v>0</v>
      </c>
      <c r="AT780">
        <v>0</v>
      </c>
      <c r="AU780">
        <v>0</v>
      </c>
      <c r="AV780">
        <v>0</v>
      </c>
      <c r="AW780">
        <v>0</v>
      </c>
      <c r="AX780">
        <v>0</v>
      </c>
      <c r="AY780">
        <v>1</v>
      </c>
      <c r="AZ780">
        <v>0</v>
      </c>
      <c r="BA780">
        <v>1</v>
      </c>
      <c r="BB780">
        <v>0</v>
      </c>
      <c r="BC780">
        <v>0</v>
      </c>
      <c r="BD780">
        <v>1</v>
      </c>
      <c r="BE780">
        <v>1</v>
      </c>
      <c r="BF780">
        <v>0</v>
      </c>
      <c r="BG780">
        <v>0</v>
      </c>
      <c r="BH780">
        <v>0</v>
      </c>
      <c r="BI780">
        <v>0</v>
      </c>
      <c r="BJ780">
        <v>0</v>
      </c>
      <c r="BK780">
        <v>0</v>
      </c>
      <c r="BL780">
        <v>1</v>
      </c>
      <c r="BM780">
        <v>0</v>
      </c>
      <c r="BN780">
        <v>0</v>
      </c>
      <c r="BO780">
        <v>0</v>
      </c>
      <c r="BP780">
        <v>1</v>
      </c>
      <c r="BQ780">
        <v>0</v>
      </c>
      <c r="BR780">
        <v>1</v>
      </c>
      <c r="BS780">
        <v>0</v>
      </c>
      <c r="BT780" s="10">
        <v>0</v>
      </c>
      <c r="BU780">
        <v>-4.2648743800000002</v>
      </c>
      <c r="BV780">
        <v>0.17994256</v>
      </c>
      <c r="BW780">
        <v>2.5512239999999999E-2</v>
      </c>
      <c r="BX780">
        <v>1.7140852600000001</v>
      </c>
      <c r="BY780">
        <v>1.2451467300000001</v>
      </c>
      <c r="BZ780">
        <v>4.38303536</v>
      </c>
      <c r="CA780">
        <v>1.0542348399999999</v>
      </c>
      <c r="CB780">
        <v>2.36271349</v>
      </c>
      <c r="CC780">
        <v>0</v>
      </c>
      <c r="CD780">
        <v>1.26633956</v>
      </c>
      <c r="CE780">
        <v>1.2966537600000001</v>
      </c>
      <c r="CF780">
        <v>-0.34830556000000001</v>
      </c>
      <c r="CG780">
        <v>0.60595251999999999</v>
      </c>
      <c r="CH780">
        <v>-0.27080598</v>
      </c>
      <c r="CI780">
        <v>0.69837139000000004</v>
      </c>
      <c r="CJ780">
        <v>2.3914729999999999E-2</v>
      </c>
      <c r="CK780">
        <v>-0.35324707</v>
      </c>
      <c r="CL780">
        <v>-4.8291489999999999E-2</v>
      </c>
      <c r="CM780">
        <v>0.58076517999999999</v>
      </c>
      <c r="CN780">
        <v>0.72541518999999999</v>
      </c>
      <c r="CO780">
        <v>-0.20022939000000001</v>
      </c>
      <c r="CP780">
        <v>-0.43475793000000001</v>
      </c>
      <c r="CQ780">
        <v>0.34422587999999998</v>
      </c>
      <c r="CR780">
        <v>-0.48495226000000002</v>
      </c>
      <c r="CS780">
        <v>0.18250256000000001</v>
      </c>
      <c r="CT780">
        <v>-0.16623276000000001</v>
      </c>
      <c r="CU780">
        <v>-9.4743999999999995E-2</v>
      </c>
      <c r="CV780">
        <v>-1.1689752</v>
      </c>
      <c r="CW780">
        <v>-0.52188942000000005</v>
      </c>
      <c r="CX780">
        <v>0.65815442999999996</v>
      </c>
      <c r="CY780">
        <v>9.3649330000000003E-2</v>
      </c>
      <c r="CZ780">
        <v>-0.16819777</v>
      </c>
      <c r="DA780">
        <v>-0.25450494000000001</v>
      </c>
      <c r="DB780">
        <v>0.25513289</v>
      </c>
      <c r="DC780">
        <v>2.5920289999999999E-2</v>
      </c>
      <c r="DD780">
        <v>-2.5292350000000002E-2</v>
      </c>
      <c r="DE780">
        <v>0.26950531</v>
      </c>
      <c r="DF780">
        <v>-0.26887736000000001</v>
      </c>
      <c r="DG780">
        <v>0.1029841</v>
      </c>
      <c r="DH780">
        <v>-0.10235616</v>
      </c>
      <c r="DI780">
        <v>-0.19042195000000001</v>
      </c>
      <c r="DJ780">
        <v>7.7531719999999998E-2</v>
      </c>
      <c r="DK780">
        <v>-0.19522661999999999</v>
      </c>
      <c r="DL780">
        <v>-0.13095082</v>
      </c>
      <c r="DM780">
        <v>-6.0513240000000003E-2</v>
      </c>
      <c r="DN780">
        <v>0.50020885000000004</v>
      </c>
      <c r="DO780">
        <v>0.35778246000000002</v>
      </c>
      <c r="DP780">
        <v>-0.64273818000000005</v>
      </c>
      <c r="DQ780">
        <v>0.94671483000000001</v>
      </c>
      <c r="DR780">
        <v>-0.66113116000000005</v>
      </c>
      <c r="DS780">
        <v>7.7932630000000003E-2</v>
      </c>
      <c r="DT780">
        <v>-0.79014932000000004</v>
      </c>
      <c r="DU780">
        <v>1.3610861400000001</v>
      </c>
      <c r="DV780" s="10">
        <v>-0.64824150000000003</v>
      </c>
      <c r="DW780" s="8" t="s">
        <v>4062</v>
      </c>
      <c r="DX780" t="s">
        <v>4063</v>
      </c>
      <c r="DY780" s="10" t="s">
        <v>1073</v>
      </c>
      <c r="DZ780" s="20">
        <v>37384</v>
      </c>
      <c r="EA780" s="21">
        <v>37665</v>
      </c>
      <c r="EB780" t="s">
        <v>4064</v>
      </c>
      <c r="EC780" s="22">
        <v>44567</v>
      </c>
      <c r="ED780" t="b">
        <f t="shared" si="37"/>
        <v>1</v>
      </c>
    </row>
    <row r="781" spans="1:134" x14ac:dyDescent="0.2">
      <c r="A781" s="8" t="s">
        <v>4065</v>
      </c>
      <c r="B781" s="8" t="s">
        <v>168</v>
      </c>
      <c r="C781" s="8" t="s">
        <v>399</v>
      </c>
      <c r="D781" s="2" t="s">
        <v>4066</v>
      </c>
      <c r="E781" s="4">
        <v>0.34365892801712</v>
      </c>
      <c r="F781" s="28" t="b">
        <v>0</v>
      </c>
      <c r="G781" s="29">
        <f t="shared" si="38"/>
        <v>0.32704986904239963</v>
      </c>
      <c r="H781" s="5" t="b">
        <f t="shared" si="36"/>
        <v>0</v>
      </c>
      <c r="I781" s="8">
        <v>35</v>
      </c>
      <c r="J781">
        <v>2</v>
      </c>
      <c r="K781">
        <v>14</v>
      </c>
      <c r="L781">
        <v>996</v>
      </c>
      <c r="M781">
        <v>10</v>
      </c>
      <c r="N781">
        <v>4</v>
      </c>
      <c r="O781">
        <v>0.46279734189371702</v>
      </c>
      <c r="P781">
        <v>5</v>
      </c>
      <c r="Q781">
        <v>4</v>
      </c>
      <c r="R781">
        <v>4</v>
      </c>
      <c r="S781" s="10">
        <v>77.5</v>
      </c>
      <c r="T781" s="8">
        <v>-1.7134323103137701</v>
      </c>
      <c r="U781">
        <v>1.0203643463482399</v>
      </c>
      <c r="V781">
        <v>-1.6774012700827301</v>
      </c>
      <c r="W781">
        <v>-0.58556282032453499</v>
      </c>
      <c r="X781">
        <v>1.61793620170542</v>
      </c>
      <c r="Y781">
        <v>0.68524713920936597</v>
      </c>
      <c r="Z781">
        <v>-1.72091958746013</v>
      </c>
      <c r="AA781">
        <v>1.4284752725705201</v>
      </c>
      <c r="AB781">
        <v>0.68128349962791002</v>
      </c>
      <c r="AC781">
        <v>0.71996333890972197</v>
      </c>
      <c r="AD781" s="10">
        <v>0.60469711586498298</v>
      </c>
      <c r="AE781" s="8">
        <v>0</v>
      </c>
      <c r="AF781">
        <v>0</v>
      </c>
      <c r="AG781">
        <v>0</v>
      </c>
      <c r="AH781">
        <v>0</v>
      </c>
      <c r="AI781">
        <v>0</v>
      </c>
      <c r="AJ781">
        <v>0</v>
      </c>
      <c r="AK781">
        <v>0</v>
      </c>
      <c r="AL781">
        <v>0</v>
      </c>
      <c r="AM781">
        <v>0</v>
      </c>
      <c r="AN781">
        <v>0</v>
      </c>
      <c r="AO781">
        <v>0</v>
      </c>
      <c r="AP781">
        <v>0</v>
      </c>
      <c r="AQ781">
        <v>0</v>
      </c>
      <c r="AR781">
        <v>0</v>
      </c>
      <c r="AS781">
        <v>0</v>
      </c>
      <c r="AT781">
        <v>0</v>
      </c>
      <c r="AU781">
        <v>0</v>
      </c>
      <c r="AV781">
        <v>1</v>
      </c>
      <c r="AW781">
        <v>0</v>
      </c>
      <c r="AX781">
        <v>0</v>
      </c>
      <c r="AY781">
        <v>0</v>
      </c>
      <c r="AZ781">
        <v>1</v>
      </c>
      <c r="BA781">
        <v>1</v>
      </c>
      <c r="BB781">
        <v>0</v>
      </c>
      <c r="BC781">
        <v>0</v>
      </c>
      <c r="BD781">
        <v>1</v>
      </c>
      <c r="BE781">
        <v>0</v>
      </c>
      <c r="BF781">
        <v>1</v>
      </c>
      <c r="BG781">
        <v>1</v>
      </c>
      <c r="BH781">
        <v>0</v>
      </c>
      <c r="BI781">
        <v>0</v>
      </c>
      <c r="BJ781">
        <v>0</v>
      </c>
      <c r="BK781">
        <v>0</v>
      </c>
      <c r="BL781">
        <v>0</v>
      </c>
      <c r="BM781">
        <v>1</v>
      </c>
      <c r="BN781">
        <v>0</v>
      </c>
      <c r="BO781">
        <v>0</v>
      </c>
      <c r="BP781">
        <v>0</v>
      </c>
      <c r="BQ781">
        <v>0</v>
      </c>
      <c r="BR781">
        <v>0</v>
      </c>
      <c r="BS781">
        <v>1</v>
      </c>
      <c r="BT781" s="10">
        <v>0</v>
      </c>
      <c r="BU781">
        <v>-4.2648743800000002</v>
      </c>
      <c r="BV781">
        <v>0.17994256</v>
      </c>
      <c r="BW781">
        <v>2.5512239999999999E-2</v>
      </c>
      <c r="BX781">
        <v>1.7140852600000001</v>
      </c>
      <c r="BY781">
        <v>1.2451467300000001</v>
      </c>
      <c r="BZ781">
        <v>4.38303536</v>
      </c>
      <c r="CA781">
        <v>1.0542348399999999</v>
      </c>
      <c r="CB781">
        <v>2.36271349</v>
      </c>
      <c r="CC781">
        <v>0</v>
      </c>
      <c r="CD781">
        <v>1.26633956</v>
      </c>
      <c r="CE781">
        <v>1.2966537600000001</v>
      </c>
      <c r="CF781">
        <v>-0.34830556000000001</v>
      </c>
      <c r="CG781">
        <v>0.60595251999999999</v>
      </c>
      <c r="CH781">
        <v>-0.27080598</v>
      </c>
      <c r="CI781">
        <v>0.69837139000000004</v>
      </c>
      <c r="CJ781">
        <v>2.3914729999999999E-2</v>
      </c>
      <c r="CK781">
        <v>-0.35324707</v>
      </c>
      <c r="CL781">
        <v>-4.8291489999999999E-2</v>
      </c>
      <c r="CM781">
        <v>0.58076517999999999</v>
      </c>
      <c r="CN781">
        <v>0.72541518999999999</v>
      </c>
      <c r="CO781">
        <v>-0.20022939000000001</v>
      </c>
      <c r="CP781">
        <v>-0.43475793000000001</v>
      </c>
      <c r="CQ781">
        <v>0.34422587999999998</v>
      </c>
      <c r="CR781">
        <v>-0.48495226000000002</v>
      </c>
      <c r="CS781">
        <v>0.18250256000000001</v>
      </c>
      <c r="CT781">
        <v>-0.16623276000000001</v>
      </c>
      <c r="CU781">
        <v>-9.4743999999999995E-2</v>
      </c>
      <c r="CV781">
        <v>-1.1689752</v>
      </c>
      <c r="CW781">
        <v>-0.52188942000000005</v>
      </c>
      <c r="CX781">
        <v>0.65815442999999996</v>
      </c>
      <c r="CY781">
        <v>9.3649330000000003E-2</v>
      </c>
      <c r="CZ781">
        <v>-0.16819777</v>
      </c>
      <c r="DA781">
        <v>-0.25450494000000001</v>
      </c>
      <c r="DB781">
        <v>0.25513289</v>
      </c>
      <c r="DC781">
        <v>2.5920289999999999E-2</v>
      </c>
      <c r="DD781">
        <v>-2.5292350000000002E-2</v>
      </c>
      <c r="DE781">
        <v>0.26950531</v>
      </c>
      <c r="DF781">
        <v>-0.26887736000000001</v>
      </c>
      <c r="DG781">
        <v>0.1029841</v>
      </c>
      <c r="DH781">
        <v>-0.10235616</v>
      </c>
      <c r="DI781">
        <v>-0.19042195000000001</v>
      </c>
      <c r="DJ781">
        <v>7.7531719999999998E-2</v>
      </c>
      <c r="DK781">
        <v>-0.19522661999999999</v>
      </c>
      <c r="DL781">
        <v>-0.13095082</v>
      </c>
      <c r="DM781">
        <v>-6.0513240000000003E-2</v>
      </c>
      <c r="DN781">
        <v>0.50020885000000004</v>
      </c>
      <c r="DO781">
        <v>0.35778246000000002</v>
      </c>
      <c r="DP781">
        <v>-0.64273818000000005</v>
      </c>
      <c r="DQ781">
        <v>0.94671483000000001</v>
      </c>
      <c r="DR781">
        <v>-0.66113116000000005</v>
      </c>
      <c r="DS781">
        <v>7.7932630000000003E-2</v>
      </c>
      <c r="DT781">
        <v>-0.79014932000000004</v>
      </c>
      <c r="DU781">
        <v>1.3610861400000001</v>
      </c>
      <c r="DV781" s="10">
        <v>-0.64824150000000003</v>
      </c>
      <c r="DW781" s="8" t="s">
        <v>4067</v>
      </c>
      <c r="DX781" t="s">
        <v>4068</v>
      </c>
      <c r="DY781" s="10" t="s">
        <v>800</v>
      </c>
      <c r="DZ781" s="20">
        <v>38088</v>
      </c>
      <c r="EA781" s="21">
        <v>38167</v>
      </c>
      <c r="EB781" t="s">
        <v>4069</v>
      </c>
      <c r="EC781" s="22">
        <v>45094</v>
      </c>
      <c r="ED781" t="b">
        <f t="shared" si="37"/>
        <v>1</v>
      </c>
    </row>
    <row r="782" spans="1:134" x14ac:dyDescent="0.2">
      <c r="A782" s="8" t="s">
        <v>4070</v>
      </c>
      <c r="B782" s="8" t="s">
        <v>119</v>
      </c>
      <c r="C782" s="8" t="s">
        <v>154</v>
      </c>
      <c r="D782" s="2" t="s">
        <v>4071</v>
      </c>
      <c r="E782" s="4">
        <v>0.32378930862195099</v>
      </c>
      <c r="F782" s="28" t="b">
        <v>0</v>
      </c>
      <c r="G782" s="29">
        <f t="shared" si="38"/>
        <v>8.0968355284921925E-2</v>
      </c>
      <c r="H782" s="5" t="b">
        <f t="shared" si="36"/>
        <v>0</v>
      </c>
      <c r="I782" s="8">
        <v>46</v>
      </c>
      <c r="J782">
        <v>0</v>
      </c>
      <c r="K782">
        <v>30</v>
      </c>
      <c r="L782">
        <v>1778</v>
      </c>
      <c r="M782">
        <v>9</v>
      </c>
      <c r="N782">
        <v>3</v>
      </c>
      <c r="O782">
        <v>0.22798764430887999</v>
      </c>
      <c r="P782">
        <v>3</v>
      </c>
      <c r="Q782">
        <v>4</v>
      </c>
      <c r="R782">
        <v>3</v>
      </c>
      <c r="S782" s="10">
        <v>70</v>
      </c>
      <c r="T782" s="8">
        <v>-0.68011238633068705</v>
      </c>
      <c r="U782">
        <v>-1.00517281761849</v>
      </c>
      <c r="V782">
        <v>0.38987547332752898</v>
      </c>
      <c r="W782">
        <v>0.32605487309636699</v>
      </c>
      <c r="X782">
        <v>1.2997579909472201</v>
      </c>
      <c r="Y782">
        <v>-1.13192030619081E-2</v>
      </c>
      <c r="Z782">
        <v>-1.7289995524520601</v>
      </c>
      <c r="AA782">
        <v>8.8725172209350497E-3</v>
      </c>
      <c r="AB782">
        <v>0.68128349962791002</v>
      </c>
      <c r="AC782">
        <v>1.7560081436822399E-2</v>
      </c>
      <c r="AD782" s="10">
        <v>-1.0135824091974099</v>
      </c>
      <c r="AE782" s="8">
        <v>0</v>
      </c>
      <c r="AF782">
        <v>0</v>
      </c>
      <c r="AG782">
        <v>0</v>
      </c>
      <c r="AH782">
        <v>0</v>
      </c>
      <c r="AI782">
        <v>0</v>
      </c>
      <c r="AJ782">
        <v>0</v>
      </c>
      <c r="AK782">
        <v>0</v>
      </c>
      <c r="AL782">
        <v>0</v>
      </c>
      <c r="AM782">
        <v>0</v>
      </c>
      <c r="AN782">
        <v>0</v>
      </c>
      <c r="AO782">
        <v>0</v>
      </c>
      <c r="AP782">
        <v>0</v>
      </c>
      <c r="AQ782">
        <v>0</v>
      </c>
      <c r="AR782">
        <v>0</v>
      </c>
      <c r="AS782">
        <v>0</v>
      </c>
      <c r="AT782">
        <v>0</v>
      </c>
      <c r="AU782">
        <v>1</v>
      </c>
      <c r="AV782">
        <v>0</v>
      </c>
      <c r="AW782">
        <v>0</v>
      </c>
      <c r="AX782">
        <v>0</v>
      </c>
      <c r="AY782">
        <v>1</v>
      </c>
      <c r="AZ782">
        <v>0</v>
      </c>
      <c r="BA782">
        <v>0</v>
      </c>
      <c r="BB782">
        <v>1</v>
      </c>
      <c r="BC782">
        <v>1</v>
      </c>
      <c r="BD782">
        <v>0</v>
      </c>
      <c r="BE782">
        <v>1</v>
      </c>
      <c r="BF782">
        <v>0</v>
      </c>
      <c r="BG782">
        <v>1</v>
      </c>
      <c r="BH782">
        <v>0</v>
      </c>
      <c r="BI782">
        <v>0</v>
      </c>
      <c r="BJ782">
        <v>0</v>
      </c>
      <c r="BK782">
        <v>0</v>
      </c>
      <c r="BL782">
        <v>0</v>
      </c>
      <c r="BM782">
        <v>0</v>
      </c>
      <c r="BN782">
        <v>0</v>
      </c>
      <c r="BO782">
        <v>0</v>
      </c>
      <c r="BP782">
        <v>1</v>
      </c>
      <c r="BQ782">
        <v>0</v>
      </c>
      <c r="BR782">
        <v>0</v>
      </c>
      <c r="BS782">
        <v>0</v>
      </c>
      <c r="BT782" s="10">
        <v>1</v>
      </c>
      <c r="BU782">
        <v>-4.2648743800000002</v>
      </c>
      <c r="BV782">
        <v>0.17994256</v>
      </c>
      <c r="BW782">
        <v>2.5512239999999999E-2</v>
      </c>
      <c r="BX782">
        <v>1.7140852600000001</v>
      </c>
      <c r="BY782">
        <v>1.2451467300000001</v>
      </c>
      <c r="BZ782">
        <v>4.38303536</v>
      </c>
      <c r="CA782">
        <v>1.0542348399999999</v>
      </c>
      <c r="CB782">
        <v>2.36271349</v>
      </c>
      <c r="CC782">
        <v>0</v>
      </c>
      <c r="CD782">
        <v>1.26633956</v>
      </c>
      <c r="CE782">
        <v>1.2966537600000001</v>
      </c>
      <c r="CF782">
        <v>-0.34830556000000001</v>
      </c>
      <c r="CG782">
        <v>0.60595251999999999</v>
      </c>
      <c r="CH782">
        <v>-0.27080598</v>
      </c>
      <c r="CI782">
        <v>0.69837139000000004</v>
      </c>
      <c r="CJ782">
        <v>2.3914729999999999E-2</v>
      </c>
      <c r="CK782">
        <v>-0.35324707</v>
      </c>
      <c r="CL782">
        <v>-4.8291489999999999E-2</v>
      </c>
      <c r="CM782">
        <v>0.58076517999999999</v>
      </c>
      <c r="CN782">
        <v>0.72541518999999999</v>
      </c>
      <c r="CO782">
        <v>-0.20022939000000001</v>
      </c>
      <c r="CP782">
        <v>-0.43475793000000001</v>
      </c>
      <c r="CQ782">
        <v>0.34422587999999998</v>
      </c>
      <c r="CR782">
        <v>-0.48495226000000002</v>
      </c>
      <c r="CS782">
        <v>0.18250256000000001</v>
      </c>
      <c r="CT782">
        <v>-0.16623276000000001</v>
      </c>
      <c r="CU782">
        <v>-9.4743999999999995E-2</v>
      </c>
      <c r="CV782">
        <v>-1.1689752</v>
      </c>
      <c r="CW782">
        <v>-0.52188942000000005</v>
      </c>
      <c r="CX782">
        <v>0.65815442999999996</v>
      </c>
      <c r="CY782">
        <v>9.3649330000000003E-2</v>
      </c>
      <c r="CZ782">
        <v>-0.16819777</v>
      </c>
      <c r="DA782">
        <v>-0.25450494000000001</v>
      </c>
      <c r="DB782">
        <v>0.25513289</v>
      </c>
      <c r="DC782">
        <v>2.5920289999999999E-2</v>
      </c>
      <c r="DD782">
        <v>-2.5292350000000002E-2</v>
      </c>
      <c r="DE782">
        <v>0.26950531</v>
      </c>
      <c r="DF782">
        <v>-0.26887736000000001</v>
      </c>
      <c r="DG782">
        <v>0.1029841</v>
      </c>
      <c r="DH782">
        <v>-0.10235616</v>
      </c>
      <c r="DI782">
        <v>-0.19042195000000001</v>
      </c>
      <c r="DJ782">
        <v>7.7531719999999998E-2</v>
      </c>
      <c r="DK782">
        <v>-0.19522661999999999</v>
      </c>
      <c r="DL782">
        <v>-0.13095082</v>
      </c>
      <c r="DM782">
        <v>-6.0513240000000003E-2</v>
      </c>
      <c r="DN782">
        <v>0.50020885000000004</v>
      </c>
      <c r="DO782">
        <v>0.35778246000000002</v>
      </c>
      <c r="DP782">
        <v>-0.64273818000000005</v>
      </c>
      <c r="DQ782">
        <v>0.94671483000000001</v>
      </c>
      <c r="DR782">
        <v>-0.66113116000000005</v>
      </c>
      <c r="DS782">
        <v>7.7932630000000003E-2</v>
      </c>
      <c r="DT782">
        <v>-0.79014932000000004</v>
      </c>
      <c r="DU782">
        <v>1.3610861400000001</v>
      </c>
      <c r="DV782" s="10">
        <v>-0.64824150000000003</v>
      </c>
      <c r="DW782" s="8" t="s">
        <v>4072</v>
      </c>
      <c r="DX782" t="s">
        <v>4073</v>
      </c>
      <c r="DY782" s="10" t="s">
        <v>2238</v>
      </c>
      <c r="DZ782" s="20">
        <v>36291</v>
      </c>
      <c r="EA782" s="21">
        <v>37432</v>
      </c>
      <c r="EB782" t="s">
        <v>4074</v>
      </c>
      <c r="EC782" s="22">
        <v>43997</v>
      </c>
      <c r="ED782" t="b">
        <f t="shared" si="37"/>
        <v>1</v>
      </c>
    </row>
    <row r="783" spans="1:134" x14ac:dyDescent="0.2">
      <c r="A783" s="8" t="s">
        <v>4075</v>
      </c>
      <c r="B783" s="8" t="s">
        <v>119</v>
      </c>
      <c r="C783" s="8" t="s">
        <v>209</v>
      </c>
      <c r="D783" s="2" t="s">
        <v>4076</v>
      </c>
      <c r="E783" s="4">
        <v>0.57391078359708603</v>
      </c>
      <c r="F783" s="28" t="b">
        <v>0</v>
      </c>
      <c r="G783" s="29">
        <f t="shared" si="38"/>
        <v>2.5185313501698405E-4</v>
      </c>
      <c r="H783" s="5" t="b">
        <f t="shared" si="36"/>
        <v>0</v>
      </c>
      <c r="I783" s="8">
        <v>59</v>
      </c>
      <c r="J783">
        <v>2</v>
      </c>
      <c r="K783">
        <v>21</v>
      </c>
      <c r="L783">
        <v>741</v>
      </c>
      <c r="M783">
        <v>3</v>
      </c>
      <c r="N783">
        <v>4</v>
      </c>
      <c r="O783">
        <v>20.547058465209901</v>
      </c>
      <c r="P783">
        <v>5</v>
      </c>
      <c r="Q783">
        <v>4</v>
      </c>
      <c r="R783">
        <v>4</v>
      </c>
      <c r="S783" s="10">
        <v>64</v>
      </c>
      <c r="T783" s="8">
        <v>0.54108388746750802</v>
      </c>
      <c r="U783">
        <v>1.0203643463482399</v>
      </c>
      <c r="V783">
        <v>-0.77296769484074401</v>
      </c>
      <c r="W783">
        <v>-0.88282945948352598</v>
      </c>
      <c r="X783">
        <v>-0.60931127360194304</v>
      </c>
      <c r="Y783">
        <v>0.68524713920936597</v>
      </c>
      <c r="Z783">
        <v>-1.02980619463907</v>
      </c>
      <c r="AA783">
        <v>1.4284752725705201</v>
      </c>
      <c r="AB783">
        <v>0.68128349962791002</v>
      </c>
      <c r="AC783">
        <v>0.71996333890972197</v>
      </c>
      <c r="AD783" s="10">
        <v>-2.3082060292473399</v>
      </c>
      <c r="AE783" s="8">
        <v>0</v>
      </c>
      <c r="AF783">
        <v>0</v>
      </c>
      <c r="AG783">
        <v>0</v>
      </c>
      <c r="AH783">
        <v>0</v>
      </c>
      <c r="AI783">
        <v>0</v>
      </c>
      <c r="AJ783">
        <v>0</v>
      </c>
      <c r="AK783">
        <v>0</v>
      </c>
      <c r="AL783">
        <v>0</v>
      </c>
      <c r="AM783">
        <v>0</v>
      </c>
      <c r="AN783">
        <v>0</v>
      </c>
      <c r="AO783">
        <v>0</v>
      </c>
      <c r="AP783">
        <v>0</v>
      </c>
      <c r="AQ783">
        <v>0</v>
      </c>
      <c r="AR783">
        <v>0</v>
      </c>
      <c r="AS783">
        <v>1</v>
      </c>
      <c r="AT783">
        <v>0</v>
      </c>
      <c r="AU783">
        <v>0</v>
      </c>
      <c r="AV783">
        <v>0</v>
      </c>
      <c r="AW783">
        <v>0</v>
      </c>
      <c r="AX783">
        <v>0</v>
      </c>
      <c r="AY783">
        <v>0</v>
      </c>
      <c r="AZ783">
        <v>1</v>
      </c>
      <c r="BA783">
        <v>1</v>
      </c>
      <c r="BB783">
        <v>0</v>
      </c>
      <c r="BC783">
        <v>0</v>
      </c>
      <c r="BD783">
        <v>1</v>
      </c>
      <c r="BE783">
        <v>0</v>
      </c>
      <c r="BF783">
        <v>1</v>
      </c>
      <c r="BG783">
        <v>1</v>
      </c>
      <c r="BH783">
        <v>0</v>
      </c>
      <c r="BI783">
        <v>0</v>
      </c>
      <c r="BJ783">
        <v>0</v>
      </c>
      <c r="BK783">
        <v>0</v>
      </c>
      <c r="BL783">
        <v>0</v>
      </c>
      <c r="BM783">
        <v>1</v>
      </c>
      <c r="BN783">
        <v>0</v>
      </c>
      <c r="BO783">
        <v>0</v>
      </c>
      <c r="BP783">
        <v>0</v>
      </c>
      <c r="BQ783">
        <v>1</v>
      </c>
      <c r="BR783">
        <v>0</v>
      </c>
      <c r="BS783">
        <v>0</v>
      </c>
      <c r="BT783" s="10">
        <v>0</v>
      </c>
      <c r="BU783">
        <v>-4.2648743800000002</v>
      </c>
      <c r="BV783">
        <v>0.17994256</v>
      </c>
      <c r="BW783">
        <v>2.5512239999999999E-2</v>
      </c>
      <c r="BX783">
        <v>1.7140852600000001</v>
      </c>
      <c r="BY783">
        <v>1.2451467300000001</v>
      </c>
      <c r="BZ783">
        <v>4.38303536</v>
      </c>
      <c r="CA783">
        <v>1.0542348399999999</v>
      </c>
      <c r="CB783">
        <v>2.36271349</v>
      </c>
      <c r="CC783">
        <v>0</v>
      </c>
      <c r="CD783">
        <v>1.26633956</v>
      </c>
      <c r="CE783">
        <v>1.2966537600000001</v>
      </c>
      <c r="CF783">
        <v>-0.34830556000000001</v>
      </c>
      <c r="CG783">
        <v>0.60595251999999999</v>
      </c>
      <c r="CH783">
        <v>-0.27080598</v>
      </c>
      <c r="CI783">
        <v>0.69837139000000004</v>
      </c>
      <c r="CJ783">
        <v>2.3914729999999999E-2</v>
      </c>
      <c r="CK783">
        <v>-0.35324707</v>
      </c>
      <c r="CL783">
        <v>-4.8291489999999999E-2</v>
      </c>
      <c r="CM783">
        <v>0.58076517999999999</v>
      </c>
      <c r="CN783">
        <v>0.72541518999999999</v>
      </c>
      <c r="CO783">
        <v>-0.20022939000000001</v>
      </c>
      <c r="CP783">
        <v>-0.43475793000000001</v>
      </c>
      <c r="CQ783">
        <v>0.34422587999999998</v>
      </c>
      <c r="CR783">
        <v>-0.48495226000000002</v>
      </c>
      <c r="CS783">
        <v>0.18250256000000001</v>
      </c>
      <c r="CT783">
        <v>-0.16623276000000001</v>
      </c>
      <c r="CU783">
        <v>-9.4743999999999995E-2</v>
      </c>
      <c r="CV783">
        <v>-1.1689752</v>
      </c>
      <c r="CW783">
        <v>-0.52188942000000005</v>
      </c>
      <c r="CX783">
        <v>0.65815442999999996</v>
      </c>
      <c r="CY783">
        <v>9.3649330000000003E-2</v>
      </c>
      <c r="CZ783">
        <v>-0.16819777</v>
      </c>
      <c r="DA783">
        <v>-0.25450494000000001</v>
      </c>
      <c r="DB783">
        <v>0.25513289</v>
      </c>
      <c r="DC783">
        <v>2.5920289999999999E-2</v>
      </c>
      <c r="DD783">
        <v>-2.5292350000000002E-2</v>
      </c>
      <c r="DE783">
        <v>0.26950531</v>
      </c>
      <c r="DF783">
        <v>-0.26887736000000001</v>
      </c>
      <c r="DG783">
        <v>0.1029841</v>
      </c>
      <c r="DH783">
        <v>-0.10235616</v>
      </c>
      <c r="DI783">
        <v>-0.19042195000000001</v>
      </c>
      <c r="DJ783">
        <v>7.7531719999999998E-2</v>
      </c>
      <c r="DK783">
        <v>-0.19522661999999999</v>
      </c>
      <c r="DL783">
        <v>-0.13095082</v>
      </c>
      <c r="DM783">
        <v>-6.0513240000000003E-2</v>
      </c>
      <c r="DN783">
        <v>0.50020885000000004</v>
      </c>
      <c r="DO783">
        <v>0.35778246000000002</v>
      </c>
      <c r="DP783">
        <v>-0.64273818000000005</v>
      </c>
      <c r="DQ783">
        <v>0.94671483000000001</v>
      </c>
      <c r="DR783">
        <v>-0.66113116000000005</v>
      </c>
      <c r="DS783">
        <v>7.7932630000000003E-2</v>
      </c>
      <c r="DT783">
        <v>-0.79014932000000004</v>
      </c>
      <c r="DU783">
        <v>1.3610861400000001</v>
      </c>
      <c r="DV783" s="10">
        <v>-0.64824150000000003</v>
      </c>
      <c r="DW783" s="8" t="s">
        <v>4077</v>
      </c>
      <c r="DX783" t="s">
        <v>4078</v>
      </c>
      <c r="DY783" s="10" t="s">
        <v>1647</v>
      </c>
      <c r="DZ783" s="20">
        <v>36072</v>
      </c>
      <c r="EA783" s="21">
        <v>38515</v>
      </c>
      <c r="EB783" t="s">
        <v>4079</v>
      </c>
      <c r="EC783" s="22">
        <v>44822</v>
      </c>
      <c r="ED783" t="b">
        <f t="shared" si="37"/>
        <v>1</v>
      </c>
    </row>
    <row r="784" spans="1:134" x14ac:dyDescent="0.2">
      <c r="A784" s="8" t="s">
        <v>4080</v>
      </c>
      <c r="B784" s="8" t="s">
        <v>127</v>
      </c>
      <c r="C784" s="8" t="s">
        <v>188</v>
      </c>
      <c r="D784" s="2" t="s">
        <v>4081</v>
      </c>
      <c r="E784" s="4">
        <v>0.43402798036191698</v>
      </c>
      <c r="F784" s="28" t="b">
        <v>0</v>
      </c>
      <c r="G784" s="29">
        <f t="shared" si="38"/>
        <v>5.5176149724686218E-7</v>
      </c>
      <c r="H784" s="5" t="b">
        <f t="shared" si="36"/>
        <v>0</v>
      </c>
      <c r="I784" s="8">
        <v>41</v>
      </c>
      <c r="J784">
        <v>2</v>
      </c>
      <c r="K784">
        <v>23</v>
      </c>
      <c r="L784">
        <v>649</v>
      </c>
      <c r="M784">
        <v>2</v>
      </c>
      <c r="N784">
        <v>3</v>
      </c>
      <c r="O784">
        <v>32.505656847625097</v>
      </c>
      <c r="P784">
        <v>2</v>
      </c>
      <c r="Q784">
        <v>1</v>
      </c>
      <c r="R784">
        <v>4</v>
      </c>
      <c r="S784" s="10">
        <v>65.900000000000006</v>
      </c>
      <c r="T784" s="8">
        <v>-1.1498032608684501</v>
      </c>
      <c r="U784">
        <v>1.0203643463482399</v>
      </c>
      <c r="V784">
        <v>-0.51455810191446105</v>
      </c>
      <c r="W784">
        <v>-0.99007859988598501</v>
      </c>
      <c r="X784">
        <v>-0.92748948436013701</v>
      </c>
      <c r="Y784">
        <v>-1.13192030619081E-2</v>
      </c>
      <c r="Z784">
        <v>-0.61830250771176098</v>
      </c>
      <c r="AA784">
        <v>-0.70092886045385905</v>
      </c>
      <c r="AB784">
        <v>-1.4988236991813999</v>
      </c>
      <c r="AC784">
        <v>0.71996333890972197</v>
      </c>
      <c r="AD784" s="10">
        <v>-1.89824188289819</v>
      </c>
      <c r="AE784" s="8">
        <v>0</v>
      </c>
      <c r="AF784">
        <v>0</v>
      </c>
      <c r="AG784">
        <v>0</v>
      </c>
      <c r="AH784">
        <v>0</v>
      </c>
      <c r="AI784">
        <v>0</v>
      </c>
      <c r="AJ784">
        <v>0</v>
      </c>
      <c r="AK784">
        <v>0</v>
      </c>
      <c r="AL784">
        <v>0</v>
      </c>
      <c r="AM784">
        <v>0</v>
      </c>
      <c r="AN784">
        <v>0</v>
      </c>
      <c r="AO784">
        <v>0</v>
      </c>
      <c r="AP784">
        <v>0</v>
      </c>
      <c r="AQ784">
        <v>0</v>
      </c>
      <c r="AR784">
        <v>0</v>
      </c>
      <c r="AS784">
        <v>0</v>
      </c>
      <c r="AT784">
        <v>0</v>
      </c>
      <c r="AU784">
        <v>1</v>
      </c>
      <c r="AV784">
        <v>0</v>
      </c>
      <c r="AW784">
        <v>0</v>
      </c>
      <c r="AX784">
        <v>0</v>
      </c>
      <c r="AY784">
        <v>1</v>
      </c>
      <c r="AZ784">
        <v>0</v>
      </c>
      <c r="BA784">
        <v>0</v>
      </c>
      <c r="BB784">
        <v>1</v>
      </c>
      <c r="BC784">
        <v>1</v>
      </c>
      <c r="BD784">
        <v>0</v>
      </c>
      <c r="BE784">
        <v>0</v>
      </c>
      <c r="BF784">
        <v>1</v>
      </c>
      <c r="BG784">
        <v>0</v>
      </c>
      <c r="BH784">
        <v>1</v>
      </c>
      <c r="BI784">
        <v>0</v>
      </c>
      <c r="BJ784">
        <v>0</v>
      </c>
      <c r="BK784">
        <v>0</v>
      </c>
      <c r="BL784">
        <v>0</v>
      </c>
      <c r="BM784">
        <v>0</v>
      </c>
      <c r="BN784">
        <v>0</v>
      </c>
      <c r="BO784">
        <v>0</v>
      </c>
      <c r="BP784">
        <v>1</v>
      </c>
      <c r="BQ784">
        <v>0</v>
      </c>
      <c r="BR784">
        <v>1</v>
      </c>
      <c r="BS784">
        <v>0</v>
      </c>
      <c r="BT784" s="10">
        <v>0</v>
      </c>
      <c r="BU784">
        <v>-4.2648743800000002</v>
      </c>
      <c r="BV784">
        <v>0.17994256</v>
      </c>
      <c r="BW784">
        <v>2.5512239999999999E-2</v>
      </c>
      <c r="BX784">
        <v>1.7140852600000001</v>
      </c>
      <c r="BY784">
        <v>1.2451467300000001</v>
      </c>
      <c r="BZ784">
        <v>4.38303536</v>
      </c>
      <c r="CA784">
        <v>1.0542348399999999</v>
      </c>
      <c r="CB784">
        <v>2.36271349</v>
      </c>
      <c r="CC784">
        <v>0</v>
      </c>
      <c r="CD784">
        <v>1.26633956</v>
      </c>
      <c r="CE784">
        <v>1.2966537600000001</v>
      </c>
      <c r="CF784">
        <v>-0.34830556000000001</v>
      </c>
      <c r="CG784">
        <v>0.60595251999999999</v>
      </c>
      <c r="CH784">
        <v>-0.27080598</v>
      </c>
      <c r="CI784">
        <v>0.69837139000000004</v>
      </c>
      <c r="CJ784">
        <v>2.3914729999999999E-2</v>
      </c>
      <c r="CK784">
        <v>-0.35324707</v>
      </c>
      <c r="CL784">
        <v>-4.8291489999999999E-2</v>
      </c>
      <c r="CM784">
        <v>0.58076517999999999</v>
      </c>
      <c r="CN784">
        <v>0.72541518999999999</v>
      </c>
      <c r="CO784">
        <v>-0.20022939000000001</v>
      </c>
      <c r="CP784">
        <v>-0.43475793000000001</v>
      </c>
      <c r="CQ784">
        <v>0.34422587999999998</v>
      </c>
      <c r="CR784">
        <v>-0.48495226000000002</v>
      </c>
      <c r="CS784">
        <v>0.18250256000000001</v>
      </c>
      <c r="CT784">
        <v>-0.16623276000000001</v>
      </c>
      <c r="CU784">
        <v>-9.4743999999999995E-2</v>
      </c>
      <c r="CV784">
        <v>-1.1689752</v>
      </c>
      <c r="CW784">
        <v>-0.52188942000000005</v>
      </c>
      <c r="CX784">
        <v>0.65815442999999996</v>
      </c>
      <c r="CY784">
        <v>9.3649330000000003E-2</v>
      </c>
      <c r="CZ784">
        <v>-0.16819777</v>
      </c>
      <c r="DA784">
        <v>-0.25450494000000001</v>
      </c>
      <c r="DB784">
        <v>0.25513289</v>
      </c>
      <c r="DC784">
        <v>2.5920289999999999E-2</v>
      </c>
      <c r="DD784">
        <v>-2.5292350000000002E-2</v>
      </c>
      <c r="DE784">
        <v>0.26950531</v>
      </c>
      <c r="DF784">
        <v>-0.26887736000000001</v>
      </c>
      <c r="DG784">
        <v>0.1029841</v>
      </c>
      <c r="DH784">
        <v>-0.10235616</v>
      </c>
      <c r="DI784">
        <v>-0.19042195000000001</v>
      </c>
      <c r="DJ784">
        <v>7.7531719999999998E-2</v>
      </c>
      <c r="DK784">
        <v>-0.19522661999999999</v>
      </c>
      <c r="DL784">
        <v>-0.13095082</v>
      </c>
      <c r="DM784">
        <v>-6.0513240000000003E-2</v>
      </c>
      <c r="DN784">
        <v>0.50020885000000004</v>
      </c>
      <c r="DO784">
        <v>0.35778246000000002</v>
      </c>
      <c r="DP784">
        <v>-0.64273818000000005</v>
      </c>
      <c r="DQ784">
        <v>0.94671483000000001</v>
      </c>
      <c r="DR784">
        <v>-0.66113116000000005</v>
      </c>
      <c r="DS784">
        <v>7.7932630000000003E-2</v>
      </c>
      <c r="DT784">
        <v>-0.79014932000000004</v>
      </c>
      <c r="DU784">
        <v>1.3610861400000001</v>
      </c>
      <c r="DV784" s="10">
        <v>-0.64824150000000003</v>
      </c>
      <c r="DW784" s="8" t="s">
        <v>4082</v>
      </c>
      <c r="DX784" t="s">
        <v>4083</v>
      </c>
      <c r="DY784" s="10" t="s">
        <v>963</v>
      </c>
      <c r="DZ784" s="20">
        <v>35125</v>
      </c>
      <c r="EA784" s="21">
        <v>37385</v>
      </c>
      <c r="EB784" t="s">
        <v>4084</v>
      </c>
      <c r="EC784" s="22">
        <v>44003</v>
      </c>
      <c r="ED784" t="b">
        <f t="shared" si="37"/>
        <v>1</v>
      </c>
    </row>
    <row r="785" spans="1:134" x14ac:dyDescent="0.2">
      <c r="A785" s="8" t="s">
        <v>4085</v>
      </c>
      <c r="B785" s="8" t="s">
        <v>127</v>
      </c>
      <c r="C785" s="8" t="s">
        <v>188</v>
      </c>
      <c r="D785" s="2" t="s">
        <v>4086</v>
      </c>
      <c r="E785" s="4">
        <v>0.68201690438755802</v>
      </c>
      <c r="F785" s="28" t="b">
        <v>1</v>
      </c>
      <c r="G785" s="29">
        <f t="shared" si="38"/>
        <v>2.5922223162461205E-4</v>
      </c>
      <c r="H785" s="5" t="b">
        <f t="shared" si="36"/>
        <v>0</v>
      </c>
      <c r="I785" s="8">
        <v>38</v>
      </c>
      <c r="J785">
        <v>1</v>
      </c>
      <c r="K785">
        <v>20</v>
      </c>
      <c r="L785">
        <v>1814</v>
      </c>
      <c r="M785">
        <v>1</v>
      </c>
      <c r="N785">
        <v>4</v>
      </c>
      <c r="O785">
        <v>74.341785527112293</v>
      </c>
      <c r="P785">
        <v>3</v>
      </c>
      <c r="Q785">
        <v>4</v>
      </c>
      <c r="R785">
        <v>3</v>
      </c>
      <c r="S785" s="10">
        <v>84.9</v>
      </c>
      <c r="T785" s="8">
        <v>-1.4316177855911101</v>
      </c>
      <c r="U785">
        <v>7.5957643648752104E-3</v>
      </c>
      <c r="V785">
        <v>-0.90217249130388599</v>
      </c>
      <c r="W785">
        <v>0.36802192803646</v>
      </c>
      <c r="X785">
        <v>-1.2456676951183301</v>
      </c>
      <c r="Y785">
        <v>0.68524713920936597</v>
      </c>
      <c r="Z785">
        <v>0.82130777501916197</v>
      </c>
      <c r="AA785">
        <v>8.8725172209350497E-3</v>
      </c>
      <c r="AB785">
        <v>0.68128349962791002</v>
      </c>
      <c r="AC785">
        <v>1.7560081436822399E-2</v>
      </c>
      <c r="AD785" s="10">
        <v>2.2013995805932201</v>
      </c>
      <c r="AE785" s="8">
        <v>0</v>
      </c>
      <c r="AF785">
        <v>0</v>
      </c>
      <c r="AG785">
        <v>0</v>
      </c>
      <c r="AH785">
        <v>0</v>
      </c>
      <c r="AI785">
        <v>0</v>
      </c>
      <c r="AJ785">
        <v>1</v>
      </c>
      <c r="AK785">
        <v>0</v>
      </c>
      <c r="AL785">
        <v>0</v>
      </c>
      <c r="AM785">
        <v>0</v>
      </c>
      <c r="AN785">
        <v>0</v>
      </c>
      <c r="AO785">
        <v>0</v>
      </c>
      <c r="AP785">
        <v>0</v>
      </c>
      <c r="AQ785">
        <v>0</v>
      </c>
      <c r="AR785">
        <v>0</v>
      </c>
      <c r="AS785">
        <v>0</v>
      </c>
      <c r="AT785">
        <v>0</v>
      </c>
      <c r="AU785">
        <v>0</v>
      </c>
      <c r="AV785">
        <v>0</v>
      </c>
      <c r="AW785">
        <v>0</v>
      </c>
      <c r="AX785">
        <v>0</v>
      </c>
      <c r="AY785">
        <v>1</v>
      </c>
      <c r="AZ785">
        <v>0</v>
      </c>
      <c r="BA785">
        <v>1</v>
      </c>
      <c r="BB785">
        <v>0</v>
      </c>
      <c r="BC785">
        <v>1</v>
      </c>
      <c r="BD785">
        <v>0</v>
      </c>
      <c r="BE785">
        <v>1</v>
      </c>
      <c r="BF785">
        <v>0</v>
      </c>
      <c r="BG785">
        <v>0</v>
      </c>
      <c r="BH785">
        <v>0</v>
      </c>
      <c r="BI785">
        <v>0</v>
      </c>
      <c r="BJ785">
        <v>0</v>
      </c>
      <c r="BK785">
        <v>0</v>
      </c>
      <c r="BL785">
        <v>1</v>
      </c>
      <c r="BM785">
        <v>0</v>
      </c>
      <c r="BN785">
        <v>1</v>
      </c>
      <c r="BO785">
        <v>0</v>
      </c>
      <c r="BP785">
        <v>0</v>
      </c>
      <c r="BQ785">
        <v>1</v>
      </c>
      <c r="BR785">
        <v>0</v>
      </c>
      <c r="BS785">
        <v>0</v>
      </c>
      <c r="BT785" s="10">
        <v>0</v>
      </c>
      <c r="BU785">
        <v>-4.2648743800000002</v>
      </c>
      <c r="BV785">
        <v>0.17994256</v>
      </c>
      <c r="BW785">
        <v>2.5512239999999999E-2</v>
      </c>
      <c r="BX785">
        <v>1.7140852600000001</v>
      </c>
      <c r="BY785">
        <v>1.2451467300000001</v>
      </c>
      <c r="BZ785">
        <v>4.38303536</v>
      </c>
      <c r="CA785">
        <v>1.0542348399999999</v>
      </c>
      <c r="CB785">
        <v>2.36271349</v>
      </c>
      <c r="CC785">
        <v>0</v>
      </c>
      <c r="CD785">
        <v>1.26633956</v>
      </c>
      <c r="CE785">
        <v>1.2966537600000001</v>
      </c>
      <c r="CF785">
        <v>-0.34830556000000001</v>
      </c>
      <c r="CG785">
        <v>0.60595251999999999</v>
      </c>
      <c r="CH785">
        <v>-0.27080598</v>
      </c>
      <c r="CI785">
        <v>0.69837139000000004</v>
      </c>
      <c r="CJ785">
        <v>2.3914729999999999E-2</v>
      </c>
      <c r="CK785">
        <v>-0.35324707</v>
      </c>
      <c r="CL785">
        <v>-4.8291489999999999E-2</v>
      </c>
      <c r="CM785">
        <v>0.58076517999999999</v>
      </c>
      <c r="CN785">
        <v>0.72541518999999999</v>
      </c>
      <c r="CO785">
        <v>-0.20022939000000001</v>
      </c>
      <c r="CP785">
        <v>-0.43475793000000001</v>
      </c>
      <c r="CQ785">
        <v>0.34422587999999998</v>
      </c>
      <c r="CR785">
        <v>-0.48495226000000002</v>
      </c>
      <c r="CS785">
        <v>0.18250256000000001</v>
      </c>
      <c r="CT785">
        <v>-0.16623276000000001</v>
      </c>
      <c r="CU785">
        <v>-9.4743999999999995E-2</v>
      </c>
      <c r="CV785">
        <v>-1.1689752</v>
      </c>
      <c r="CW785">
        <v>-0.52188942000000005</v>
      </c>
      <c r="CX785">
        <v>0.65815442999999996</v>
      </c>
      <c r="CY785">
        <v>9.3649330000000003E-2</v>
      </c>
      <c r="CZ785">
        <v>-0.16819777</v>
      </c>
      <c r="DA785">
        <v>-0.25450494000000001</v>
      </c>
      <c r="DB785">
        <v>0.25513289</v>
      </c>
      <c r="DC785">
        <v>2.5920289999999999E-2</v>
      </c>
      <c r="DD785">
        <v>-2.5292350000000002E-2</v>
      </c>
      <c r="DE785">
        <v>0.26950531</v>
      </c>
      <c r="DF785">
        <v>-0.26887736000000001</v>
      </c>
      <c r="DG785">
        <v>0.1029841</v>
      </c>
      <c r="DH785">
        <v>-0.10235616</v>
      </c>
      <c r="DI785">
        <v>-0.19042195000000001</v>
      </c>
      <c r="DJ785">
        <v>7.7531719999999998E-2</v>
      </c>
      <c r="DK785">
        <v>-0.19522661999999999</v>
      </c>
      <c r="DL785">
        <v>-0.13095082</v>
      </c>
      <c r="DM785">
        <v>-6.0513240000000003E-2</v>
      </c>
      <c r="DN785">
        <v>0.50020885000000004</v>
      </c>
      <c r="DO785">
        <v>0.35778246000000002</v>
      </c>
      <c r="DP785">
        <v>-0.64273818000000005</v>
      </c>
      <c r="DQ785">
        <v>0.94671483000000001</v>
      </c>
      <c r="DR785">
        <v>-0.66113116000000005</v>
      </c>
      <c r="DS785">
        <v>7.7932630000000003E-2</v>
      </c>
      <c r="DT785">
        <v>-0.79014932000000004</v>
      </c>
      <c r="DU785">
        <v>1.3610861400000001</v>
      </c>
      <c r="DV785" s="10">
        <v>-0.64824150000000003</v>
      </c>
      <c r="DW785" s="8" t="s">
        <v>4087</v>
      </c>
      <c r="DX785" t="s">
        <v>4088</v>
      </c>
      <c r="DY785" s="10" t="s">
        <v>348</v>
      </c>
      <c r="DZ785" s="20">
        <v>37532</v>
      </c>
      <c r="EA785" s="21">
        <v>39861</v>
      </c>
      <c r="EB785" t="s">
        <v>4089</v>
      </c>
      <c r="EC785" s="22">
        <v>43664</v>
      </c>
      <c r="ED785" t="b">
        <f t="shared" si="37"/>
        <v>0</v>
      </c>
    </row>
    <row r="786" spans="1:134" x14ac:dyDescent="0.2">
      <c r="A786" s="8" t="s">
        <v>4090</v>
      </c>
      <c r="B786" s="8" t="s">
        <v>127</v>
      </c>
      <c r="C786" s="8" t="s">
        <v>147</v>
      </c>
      <c r="D786" s="2" t="s">
        <v>4091</v>
      </c>
      <c r="E786" s="4">
        <v>0.261635956273643</v>
      </c>
      <c r="F786" s="28" t="b">
        <v>0</v>
      </c>
      <c r="G786" s="29">
        <f t="shared" si="38"/>
        <v>1.2677437400070775E-4</v>
      </c>
      <c r="H786" s="5" t="b">
        <f t="shared" si="36"/>
        <v>0</v>
      </c>
      <c r="I786" s="8">
        <v>36</v>
      </c>
      <c r="J786">
        <v>1</v>
      </c>
      <c r="K786">
        <v>19</v>
      </c>
      <c r="L786">
        <v>2984</v>
      </c>
      <c r="M786">
        <v>6</v>
      </c>
      <c r="N786">
        <v>1</v>
      </c>
      <c r="O786">
        <v>19.9846448034885</v>
      </c>
      <c r="P786">
        <v>1</v>
      </c>
      <c r="Q786">
        <v>1</v>
      </c>
      <c r="R786">
        <v>4</v>
      </c>
      <c r="S786" s="10">
        <v>73.7</v>
      </c>
      <c r="T786" s="8">
        <v>-1.61949413540622</v>
      </c>
      <c r="U786">
        <v>7.5957643648752104E-3</v>
      </c>
      <c r="V786">
        <v>-1.03137728776702</v>
      </c>
      <c r="W786">
        <v>1.7319512135894699</v>
      </c>
      <c r="X786">
        <v>0.34522335867264098</v>
      </c>
      <c r="Y786">
        <v>-1.4044518876044501</v>
      </c>
      <c r="Z786">
        <v>-1.0491592398686</v>
      </c>
      <c r="AA786">
        <v>-1.4107302381286499</v>
      </c>
      <c r="AB786">
        <v>-1.4988236991813999</v>
      </c>
      <c r="AC786">
        <v>0.71996333890972197</v>
      </c>
      <c r="AD786" s="10">
        <v>-0.21523117683330001</v>
      </c>
      <c r="AE786" s="8">
        <v>0</v>
      </c>
      <c r="AF786">
        <v>0</v>
      </c>
      <c r="AG786">
        <v>0</v>
      </c>
      <c r="AH786">
        <v>0</v>
      </c>
      <c r="AI786">
        <v>0</v>
      </c>
      <c r="AJ786">
        <v>0</v>
      </c>
      <c r="AK786">
        <v>0</v>
      </c>
      <c r="AL786">
        <v>0</v>
      </c>
      <c r="AM786">
        <v>0</v>
      </c>
      <c r="AN786">
        <v>0</v>
      </c>
      <c r="AO786">
        <v>0</v>
      </c>
      <c r="AP786">
        <v>0</v>
      </c>
      <c r="AQ786">
        <v>0</v>
      </c>
      <c r="AR786">
        <v>0</v>
      </c>
      <c r="AS786">
        <v>0</v>
      </c>
      <c r="AT786">
        <v>0</v>
      </c>
      <c r="AU786">
        <v>0</v>
      </c>
      <c r="AV786">
        <v>0</v>
      </c>
      <c r="AW786">
        <v>1</v>
      </c>
      <c r="AX786">
        <v>0</v>
      </c>
      <c r="AY786">
        <v>0</v>
      </c>
      <c r="AZ786">
        <v>1</v>
      </c>
      <c r="BA786">
        <v>0</v>
      </c>
      <c r="BB786">
        <v>1</v>
      </c>
      <c r="BC786">
        <v>0</v>
      </c>
      <c r="BD786">
        <v>1</v>
      </c>
      <c r="BE786">
        <v>0</v>
      </c>
      <c r="BF786">
        <v>1</v>
      </c>
      <c r="BG786">
        <v>0</v>
      </c>
      <c r="BH786">
        <v>0</v>
      </c>
      <c r="BI786">
        <v>0</v>
      </c>
      <c r="BJ786">
        <v>1</v>
      </c>
      <c r="BK786">
        <v>0</v>
      </c>
      <c r="BL786">
        <v>0</v>
      </c>
      <c r="BM786">
        <v>0</v>
      </c>
      <c r="BN786">
        <v>1</v>
      </c>
      <c r="BO786">
        <v>0</v>
      </c>
      <c r="BP786">
        <v>0</v>
      </c>
      <c r="BQ786">
        <v>0</v>
      </c>
      <c r="BR786">
        <v>0</v>
      </c>
      <c r="BS786">
        <v>0</v>
      </c>
      <c r="BT786" s="10">
        <v>1</v>
      </c>
      <c r="BU786">
        <v>-4.2648743800000002</v>
      </c>
      <c r="BV786">
        <v>0.17994256</v>
      </c>
      <c r="BW786">
        <v>2.5512239999999999E-2</v>
      </c>
      <c r="BX786">
        <v>1.7140852600000001</v>
      </c>
      <c r="BY786">
        <v>1.2451467300000001</v>
      </c>
      <c r="BZ786">
        <v>4.38303536</v>
      </c>
      <c r="CA786">
        <v>1.0542348399999999</v>
      </c>
      <c r="CB786">
        <v>2.36271349</v>
      </c>
      <c r="CC786">
        <v>0</v>
      </c>
      <c r="CD786">
        <v>1.26633956</v>
      </c>
      <c r="CE786">
        <v>1.2966537600000001</v>
      </c>
      <c r="CF786">
        <v>-0.34830556000000001</v>
      </c>
      <c r="CG786">
        <v>0.60595251999999999</v>
      </c>
      <c r="CH786">
        <v>-0.27080598</v>
      </c>
      <c r="CI786">
        <v>0.69837139000000004</v>
      </c>
      <c r="CJ786">
        <v>2.3914729999999999E-2</v>
      </c>
      <c r="CK786">
        <v>-0.35324707</v>
      </c>
      <c r="CL786">
        <v>-4.8291489999999999E-2</v>
      </c>
      <c r="CM786">
        <v>0.58076517999999999</v>
      </c>
      <c r="CN786">
        <v>0.72541518999999999</v>
      </c>
      <c r="CO786">
        <v>-0.20022939000000001</v>
      </c>
      <c r="CP786">
        <v>-0.43475793000000001</v>
      </c>
      <c r="CQ786">
        <v>0.34422587999999998</v>
      </c>
      <c r="CR786">
        <v>-0.48495226000000002</v>
      </c>
      <c r="CS786">
        <v>0.18250256000000001</v>
      </c>
      <c r="CT786">
        <v>-0.16623276000000001</v>
      </c>
      <c r="CU786">
        <v>-9.4743999999999995E-2</v>
      </c>
      <c r="CV786">
        <v>-1.1689752</v>
      </c>
      <c r="CW786">
        <v>-0.52188942000000005</v>
      </c>
      <c r="CX786">
        <v>0.65815442999999996</v>
      </c>
      <c r="CY786">
        <v>9.3649330000000003E-2</v>
      </c>
      <c r="CZ786">
        <v>-0.16819777</v>
      </c>
      <c r="DA786">
        <v>-0.25450494000000001</v>
      </c>
      <c r="DB786">
        <v>0.25513289</v>
      </c>
      <c r="DC786">
        <v>2.5920289999999999E-2</v>
      </c>
      <c r="DD786">
        <v>-2.5292350000000002E-2</v>
      </c>
      <c r="DE786">
        <v>0.26950531</v>
      </c>
      <c r="DF786">
        <v>-0.26887736000000001</v>
      </c>
      <c r="DG786">
        <v>0.1029841</v>
      </c>
      <c r="DH786">
        <v>-0.10235616</v>
      </c>
      <c r="DI786">
        <v>-0.19042195000000001</v>
      </c>
      <c r="DJ786">
        <v>7.7531719999999998E-2</v>
      </c>
      <c r="DK786">
        <v>-0.19522661999999999</v>
      </c>
      <c r="DL786">
        <v>-0.13095082</v>
      </c>
      <c r="DM786">
        <v>-6.0513240000000003E-2</v>
      </c>
      <c r="DN786">
        <v>0.50020885000000004</v>
      </c>
      <c r="DO786">
        <v>0.35778246000000002</v>
      </c>
      <c r="DP786">
        <v>-0.64273818000000005</v>
      </c>
      <c r="DQ786">
        <v>0.94671483000000001</v>
      </c>
      <c r="DR786">
        <v>-0.66113116000000005</v>
      </c>
      <c r="DS786">
        <v>7.7932630000000003E-2</v>
      </c>
      <c r="DT786">
        <v>-0.79014932000000004</v>
      </c>
      <c r="DU786">
        <v>1.3610861400000001</v>
      </c>
      <c r="DV786" s="10">
        <v>-0.64824150000000003</v>
      </c>
      <c r="DW786" s="8" t="s">
        <v>4092</v>
      </c>
      <c r="DX786" t="s">
        <v>4093</v>
      </c>
      <c r="DY786" s="10" t="s">
        <v>471</v>
      </c>
      <c r="DZ786" s="20">
        <v>37634</v>
      </c>
      <c r="EA786" s="21">
        <v>39992</v>
      </c>
      <c r="EB786" t="s">
        <v>4094</v>
      </c>
      <c r="EC786" s="22">
        <v>45280</v>
      </c>
      <c r="ED786" t="b">
        <f t="shared" si="37"/>
        <v>1</v>
      </c>
    </row>
    <row r="787" spans="1:134" x14ac:dyDescent="0.2">
      <c r="A787" s="8" t="s">
        <v>4095</v>
      </c>
      <c r="B787" s="8" t="s">
        <v>119</v>
      </c>
      <c r="C787" s="8" t="s">
        <v>188</v>
      </c>
      <c r="D787" s="2" t="s">
        <v>4096</v>
      </c>
      <c r="E787" s="4">
        <v>0.48612439233277199</v>
      </c>
      <c r="F787" s="28" t="b">
        <v>0</v>
      </c>
      <c r="G787" s="29">
        <f t="shared" si="38"/>
        <v>0.99893138877781196</v>
      </c>
      <c r="H787" s="5" t="b">
        <f t="shared" si="36"/>
        <v>1</v>
      </c>
      <c r="I787" s="8">
        <v>60</v>
      </c>
      <c r="J787">
        <v>1</v>
      </c>
      <c r="K787">
        <v>35</v>
      </c>
      <c r="L787">
        <v>1037</v>
      </c>
      <c r="M787">
        <v>9</v>
      </c>
      <c r="N787">
        <v>5</v>
      </c>
      <c r="O787">
        <v>98.8955294997197</v>
      </c>
      <c r="P787">
        <v>1</v>
      </c>
      <c r="Q787">
        <v>3</v>
      </c>
      <c r="R787">
        <v>1</v>
      </c>
      <c r="S787" s="10">
        <v>72.7</v>
      </c>
      <c r="T787" s="8">
        <v>0.63502206237506098</v>
      </c>
      <c r="U787">
        <v>7.5957643648752104E-3</v>
      </c>
      <c r="V787">
        <v>1.0358994556432299</v>
      </c>
      <c r="W787">
        <v>-0.53776700775387398</v>
      </c>
      <c r="X787">
        <v>1.2997579909472201</v>
      </c>
      <c r="Y787">
        <v>1.38181348148064</v>
      </c>
      <c r="Z787">
        <v>1.66621918097914</v>
      </c>
      <c r="AA787">
        <v>-1.4107302381286499</v>
      </c>
      <c r="AB787">
        <v>-4.5418899975194001E-2</v>
      </c>
      <c r="AC787">
        <v>-1.38724643350897</v>
      </c>
      <c r="AD787" s="10">
        <v>-0.431001780174953</v>
      </c>
      <c r="AE787" s="8">
        <v>0</v>
      </c>
      <c r="AF787">
        <v>0</v>
      </c>
      <c r="AG787">
        <v>0</v>
      </c>
      <c r="AH787">
        <v>0</v>
      </c>
      <c r="AI787">
        <v>0</v>
      </c>
      <c r="AJ787">
        <v>0</v>
      </c>
      <c r="AK787">
        <v>0</v>
      </c>
      <c r="AL787">
        <v>0</v>
      </c>
      <c r="AM787">
        <v>0</v>
      </c>
      <c r="AN787">
        <v>0</v>
      </c>
      <c r="AO787">
        <v>0</v>
      </c>
      <c r="AP787">
        <v>0</v>
      </c>
      <c r="AQ787">
        <v>0</v>
      </c>
      <c r="AR787">
        <v>0</v>
      </c>
      <c r="AS787">
        <v>0</v>
      </c>
      <c r="AT787">
        <v>0</v>
      </c>
      <c r="AU787">
        <v>0</v>
      </c>
      <c r="AV787">
        <v>1</v>
      </c>
      <c r="AW787">
        <v>0</v>
      </c>
      <c r="AX787">
        <v>0</v>
      </c>
      <c r="AY787">
        <v>0</v>
      </c>
      <c r="AZ787">
        <v>1</v>
      </c>
      <c r="BA787">
        <v>0</v>
      </c>
      <c r="BB787">
        <v>1</v>
      </c>
      <c r="BC787">
        <v>1</v>
      </c>
      <c r="BD787">
        <v>0</v>
      </c>
      <c r="BE787">
        <v>1</v>
      </c>
      <c r="BF787">
        <v>0</v>
      </c>
      <c r="BG787">
        <v>0</v>
      </c>
      <c r="BH787">
        <v>0</v>
      </c>
      <c r="BI787">
        <v>1</v>
      </c>
      <c r="BJ787">
        <v>0</v>
      </c>
      <c r="BK787">
        <v>0</v>
      </c>
      <c r="BL787">
        <v>0</v>
      </c>
      <c r="BM787">
        <v>0</v>
      </c>
      <c r="BN787">
        <v>1</v>
      </c>
      <c r="BO787">
        <v>0</v>
      </c>
      <c r="BP787">
        <v>0</v>
      </c>
      <c r="BQ787">
        <v>1</v>
      </c>
      <c r="BR787">
        <v>0</v>
      </c>
      <c r="BS787">
        <v>0</v>
      </c>
      <c r="BT787" s="10">
        <v>0</v>
      </c>
      <c r="BU787">
        <v>-4.2648743800000002</v>
      </c>
      <c r="BV787">
        <v>0.17994256</v>
      </c>
      <c r="BW787">
        <v>2.5512239999999999E-2</v>
      </c>
      <c r="BX787">
        <v>1.7140852600000001</v>
      </c>
      <c r="BY787">
        <v>1.2451467300000001</v>
      </c>
      <c r="BZ787">
        <v>4.38303536</v>
      </c>
      <c r="CA787">
        <v>1.0542348399999999</v>
      </c>
      <c r="CB787">
        <v>2.36271349</v>
      </c>
      <c r="CC787">
        <v>0</v>
      </c>
      <c r="CD787">
        <v>1.26633956</v>
      </c>
      <c r="CE787">
        <v>1.2966537600000001</v>
      </c>
      <c r="CF787">
        <v>-0.34830556000000001</v>
      </c>
      <c r="CG787">
        <v>0.60595251999999999</v>
      </c>
      <c r="CH787">
        <v>-0.27080598</v>
      </c>
      <c r="CI787">
        <v>0.69837139000000004</v>
      </c>
      <c r="CJ787">
        <v>2.3914729999999999E-2</v>
      </c>
      <c r="CK787">
        <v>-0.35324707</v>
      </c>
      <c r="CL787">
        <v>-4.8291489999999999E-2</v>
      </c>
      <c r="CM787">
        <v>0.58076517999999999</v>
      </c>
      <c r="CN787">
        <v>0.72541518999999999</v>
      </c>
      <c r="CO787">
        <v>-0.20022939000000001</v>
      </c>
      <c r="CP787">
        <v>-0.43475793000000001</v>
      </c>
      <c r="CQ787">
        <v>0.34422587999999998</v>
      </c>
      <c r="CR787">
        <v>-0.48495226000000002</v>
      </c>
      <c r="CS787">
        <v>0.18250256000000001</v>
      </c>
      <c r="CT787">
        <v>-0.16623276000000001</v>
      </c>
      <c r="CU787">
        <v>-9.4743999999999995E-2</v>
      </c>
      <c r="CV787">
        <v>-1.1689752</v>
      </c>
      <c r="CW787">
        <v>-0.52188942000000005</v>
      </c>
      <c r="CX787">
        <v>0.65815442999999996</v>
      </c>
      <c r="CY787">
        <v>9.3649330000000003E-2</v>
      </c>
      <c r="CZ787">
        <v>-0.16819777</v>
      </c>
      <c r="DA787">
        <v>-0.25450494000000001</v>
      </c>
      <c r="DB787">
        <v>0.25513289</v>
      </c>
      <c r="DC787">
        <v>2.5920289999999999E-2</v>
      </c>
      <c r="DD787">
        <v>-2.5292350000000002E-2</v>
      </c>
      <c r="DE787">
        <v>0.26950531</v>
      </c>
      <c r="DF787">
        <v>-0.26887736000000001</v>
      </c>
      <c r="DG787">
        <v>0.1029841</v>
      </c>
      <c r="DH787">
        <v>-0.10235616</v>
      </c>
      <c r="DI787">
        <v>-0.19042195000000001</v>
      </c>
      <c r="DJ787">
        <v>7.7531719999999998E-2</v>
      </c>
      <c r="DK787">
        <v>-0.19522661999999999</v>
      </c>
      <c r="DL787">
        <v>-0.13095082</v>
      </c>
      <c r="DM787">
        <v>-6.0513240000000003E-2</v>
      </c>
      <c r="DN787">
        <v>0.50020885000000004</v>
      </c>
      <c r="DO787">
        <v>0.35778246000000002</v>
      </c>
      <c r="DP787">
        <v>-0.64273818000000005</v>
      </c>
      <c r="DQ787">
        <v>0.94671483000000001</v>
      </c>
      <c r="DR787">
        <v>-0.66113116000000005</v>
      </c>
      <c r="DS787">
        <v>7.7932630000000003E-2</v>
      </c>
      <c r="DT787">
        <v>-0.79014932000000004</v>
      </c>
      <c r="DU787">
        <v>1.3610861400000001</v>
      </c>
      <c r="DV787" s="10">
        <v>-0.64824150000000003</v>
      </c>
      <c r="DW787" s="8" t="s">
        <v>4097</v>
      </c>
      <c r="DX787" t="s">
        <v>4098</v>
      </c>
      <c r="DY787" s="10" t="s">
        <v>714</v>
      </c>
      <c r="DZ787" s="20">
        <v>36848</v>
      </c>
      <c r="EA787" s="21">
        <v>39740</v>
      </c>
      <c r="EB787" t="s">
        <v>4099</v>
      </c>
      <c r="EC787" s="22">
        <v>43917</v>
      </c>
      <c r="ED787" t="b">
        <f t="shared" si="37"/>
        <v>0</v>
      </c>
    </row>
    <row r="788" spans="1:134" x14ac:dyDescent="0.2">
      <c r="A788" s="8" t="s">
        <v>4100</v>
      </c>
      <c r="B788" s="8" t="s">
        <v>127</v>
      </c>
      <c r="C788" s="8" t="s">
        <v>147</v>
      </c>
      <c r="D788" s="2" t="s">
        <v>4101</v>
      </c>
      <c r="E788" s="4">
        <v>0.77786960502232505</v>
      </c>
      <c r="F788" s="28" t="b">
        <v>1</v>
      </c>
      <c r="G788" s="29">
        <f t="shared" si="38"/>
        <v>9.9456469771940821E-5</v>
      </c>
      <c r="H788" s="5" t="b">
        <f t="shared" si="36"/>
        <v>0</v>
      </c>
      <c r="I788" s="8">
        <v>56</v>
      </c>
      <c r="J788">
        <v>2</v>
      </c>
      <c r="K788">
        <v>24</v>
      </c>
      <c r="L788">
        <v>995</v>
      </c>
      <c r="M788">
        <v>0</v>
      </c>
      <c r="N788">
        <v>3</v>
      </c>
      <c r="O788">
        <v>90.976469177829301</v>
      </c>
      <c r="P788">
        <v>5</v>
      </c>
      <c r="Q788">
        <v>1</v>
      </c>
      <c r="R788">
        <v>4</v>
      </c>
      <c r="S788" s="10">
        <v>70.5</v>
      </c>
      <c r="T788" s="8">
        <v>0.25926936274484702</v>
      </c>
      <c r="U788">
        <v>1.0203643463482399</v>
      </c>
      <c r="V788">
        <v>-0.38535330545132002</v>
      </c>
      <c r="W788">
        <v>-0.58672857185064897</v>
      </c>
      <c r="X788">
        <v>-1.5638459058765199</v>
      </c>
      <c r="Y788">
        <v>-1.13192030619081E-2</v>
      </c>
      <c r="Z788">
        <v>1.3937188080048599</v>
      </c>
      <c r="AA788">
        <v>1.4284752725705201</v>
      </c>
      <c r="AB788">
        <v>-1.4988236991813999</v>
      </c>
      <c r="AC788">
        <v>0.71996333890972197</v>
      </c>
      <c r="AD788" s="10">
        <v>-0.90569710752659205</v>
      </c>
      <c r="AE788" s="8">
        <v>0</v>
      </c>
      <c r="AF788">
        <v>0</v>
      </c>
      <c r="AG788">
        <v>0</v>
      </c>
      <c r="AH788">
        <v>0</v>
      </c>
      <c r="AI788">
        <v>0</v>
      </c>
      <c r="AJ788">
        <v>0</v>
      </c>
      <c r="AK788">
        <v>0</v>
      </c>
      <c r="AL788">
        <v>0</v>
      </c>
      <c r="AM788">
        <v>0</v>
      </c>
      <c r="AN788">
        <v>0</v>
      </c>
      <c r="AO788">
        <v>0</v>
      </c>
      <c r="AP788">
        <v>0</v>
      </c>
      <c r="AQ788">
        <v>0</v>
      </c>
      <c r="AR788">
        <v>0</v>
      </c>
      <c r="AS788">
        <v>0</v>
      </c>
      <c r="AT788">
        <v>0</v>
      </c>
      <c r="AU788">
        <v>1</v>
      </c>
      <c r="AV788">
        <v>0</v>
      </c>
      <c r="AW788">
        <v>0</v>
      </c>
      <c r="AX788">
        <v>0</v>
      </c>
      <c r="AY788">
        <v>0</v>
      </c>
      <c r="AZ788">
        <v>1</v>
      </c>
      <c r="BA788">
        <v>0</v>
      </c>
      <c r="BB788">
        <v>1</v>
      </c>
      <c r="BC788">
        <v>1</v>
      </c>
      <c r="BD788">
        <v>0</v>
      </c>
      <c r="BE788">
        <v>1</v>
      </c>
      <c r="BF788">
        <v>0</v>
      </c>
      <c r="BG788">
        <v>1</v>
      </c>
      <c r="BH788">
        <v>0</v>
      </c>
      <c r="BI788">
        <v>0</v>
      </c>
      <c r="BJ788">
        <v>0</v>
      </c>
      <c r="BK788">
        <v>0</v>
      </c>
      <c r="BL788">
        <v>0</v>
      </c>
      <c r="BM788">
        <v>0</v>
      </c>
      <c r="BN788">
        <v>0</v>
      </c>
      <c r="BO788">
        <v>0</v>
      </c>
      <c r="BP788">
        <v>1</v>
      </c>
      <c r="BQ788">
        <v>0</v>
      </c>
      <c r="BR788">
        <v>0</v>
      </c>
      <c r="BS788">
        <v>1</v>
      </c>
      <c r="BT788" s="10">
        <v>0</v>
      </c>
      <c r="BU788">
        <v>-4.2648743800000002</v>
      </c>
      <c r="BV788">
        <v>0.17994256</v>
      </c>
      <c r="BW788">
        <v>2.5512239999999999E-2</v>
      </c>
      <c r="BX788">
        <v>1.7140852600000001</v>
      </c>
      <c r="BY788">
        <v>1.2451467300000001</v>
      </c>
      <c r="BZ788">
        <v>4.38303536</v>
      </c>
      <c r="CA788">
        <v>1.0542348399999999</v>
      </c>
      <c r="CB788">
        <v>2.36271349</v>
      </c>
      <c r="CC788">
        <v>0</v>
      </c>
      <c r="CD788">
        <v>1.26633956</v>
      </c>
      <c r="CE788">
        <v>1.2966537600000001</v>
      </c>
      <c r="CF788">
        <v>-0.34830556000000001</v>
      </c>
      <c r="CG788">
        <v>0.60595251999999999</v>
      </c>
      <c r="CH788">
        <v>-0.27080598</v>
      </c>
      <c r="CI788">
        <v>0.69837139000000004</v>
      </c>
      <c r="CJ788">
        <v>2.3914729999999999E-2</v>
      </c>
      <c r="CK788">
        <v>-0.35324707</v>
      </c>
      <c r="CL788">
        <v>-4.8291489999999999E-2</v>
      </c>
      <c r="CM788">
        <v>0.58076517999999999</v>
      </c>
      <c r="CN788">
        <v>0.72541518999999999</v>
      </c>
      <c r="CO788">
        <v>-0.20022939000000001</v>
      </c>
      <c r="CP788">
        <v>-0.43475793000000001</v>
      </c>
      <c r="CQ788">
        <v>0.34422587999999998</v>
      </c>
      <c r="CR788">
        <v>-0.48495226000000002</v>
      </c>
      <c r="CS788">
        <v>0.18250256000000001</v>
      </c>
      <c r="CT788">
        <v>-0.16623276000000001</v>
      </c>
      <c r="CU788">
        <v>-9.4743999999999995E-2</v>
      </c>
      <c r="CV788">
        <v>-1.1689752</v>
      </c>
      <c r="CW788">
        <v>-0.52188942000000005</v>
      </c>
      <c r="CX788">
        <v>0.65815442999999996</v>
      </c>
      <c r="CY788">
        <v>9.3649330000000003E-2</v>
      </c>
      <c r="CZ788">
        <v>-0.16819777</v>
      </c>
      <c r="DA788">
        <v>-0.25450494000000001</v>
      </c>
      <c r="DB788">
        <v>0.25513289</v>
      </c>
      <c r="DC788">
        <v>2.5920289999999999E-2</v>
      </c>
      <c r="DD788">
        <v>-2.5292350000000002E-2</v>
      </c>
      <c r="DE788">
        <v>0.26950531</v>
      </c>
      <c r="DF788">
        <v>-0.26887736000000001</v>
      </c>
      <c r="DG788">
        <v>0.1029841</v>
      </c>
      <c r="DH788">
        <v>-0.10235616</v>
      </c>
      <c r="DI788">
        <v>-0.19042195000000001</v>
      </c>
      <c r="DJ788">
        <v>7.7531719999999998E-2</v>
      </c>
      <c r="DK788">
        <v>-0.19522661999999999</v>
      </c>
      <c r="DL788">
        <v>-0.13095082</v>
      </c>
      <c r="DM788">
        <v>-6.0513240000000003E-2</v>
      </c>
      <c r="DN788">
        <v>0.50020885000000004</v>
      </c>
      <c r="DO788">
        <v>0.35778246000000002</v>
      </c>
      <c r="DP788">
        <v>-0.64273818000000005</v>
      </c>
      <c r="DQ788">
        <v>0.94671483000000001</v>
      </c>
      <c r="DR788">
        <v>-0.66113116000000005</v>
      </c>
      <c r="DS788">
        <v>7.7932630000000003E-2</v>
      </c>
      <c r="DT788">
        <v>-0.79014932000000004</v>
      </c>
      <c r="DU788">
        <v>1.3610861400000001</v>
      </c>
      <c r="DV788" s="10">
        <v>-0.64824150000000003</v>
      </c>
      <c r="DW788" s="8" t="s">
        <v>4102</v>
      </c>
      <c r="DX788" t="s">
        <v>4103</v>
      </c>
      <c r="DY788" s="10" t="s">
        <v>124</v>
      </c>
      <c r="DZ788" s="20">
        <v>35609</v>
      </c>
      <c r="EA788" s="21">
        <v>35861</v>
      </c>
      <c r="EB788" t="s">
        <v>4104</v>
      </c>
      <c r="EC788" s="22">
        <v>44005</v>
      </c>
      <c r="ED788" t="b">
        <f t="shared" si="37"/>
        <v>0</v>
      </c>
    </row>
    <row r="789" spans="1:134" x14ac:dyDescent="0.2">
      <c r="A789" s="8" t="s">
        <v>4105</v>
      </c>
      <c r="B789" s="8" t="s">
        <v>127</v>
      </c>
      <c r="C789" s="8" t="s">
        <v>399</v>
      </c>
      <c r="D789" s="2" t="s">
        <v>4106</v>
      </c>
      <c r="E789" s="4">
        <v>0.669964656383774</v>
      </c>
      <c r="F789" s="28" t="b">
        <v>1</v>
      </c>
      <c r="G789" s="29">
        <f t="shared" si="38"/>
        <v>0.1960601374929565</v>
      </c>
      <c r="H789" s="5" t="b">
        <f t="shared" si="36"/>
        <v>0</v>
      </c>
      <c r="I789" s="8">
        <v>60</v>
      </c>
      <c r="J789">
        <v>0</v>
      </c>
      <c r="K789">
        <v>17</v>
      </c>
      <c r="L789">
        <v>1548</v>
      </c>
      <c r="M789">
        <v>3</v>
      </c>
      <c r="N789">
        <v>4</v>
      </c>
      <c r="O789">
        <v>89.148994858553706</v>
      </c>
      <c r="P789">
        <v>1</v>
      </c>
      <c r="Q789">
        <v>4</v>
      </c>
      <c r="R789">
        <v>5</v>
      </c>
      <c r="S789" s="10">
        <v>77.099999999999994</v>
      </c>
      <c r="T789" s="8">
        <v>0.63502206237506098</v>
      </c>
      <c r="U789">
        <v>-1.00517281761849</v>
      </c>
      <c r="V789">
        <v>-1.2897868806933099</v>
      </c>
      <c r="W789">
        <v>5.7932022090219602E-2</v>
      </c>
      <c r="X789">
        <v>-0.60931127360194304</v>
      </c>
      <c r="Y789">
        <v>0.68524713920936597</v>
      </c>
      <c r="Z789">
        <v>1.3308341457644599</v>
      </c>
      <c r="AA789">
        <v>-1.4107302381286499</v>
      </c>
      <c r="AB789">
        <v>0.68128349962791002</v>
      </c>
      <c r="AC789">
        <v>1.42236659638262</v>
      </c>
      <c r="AD789" s="10">
        <v>0.51838887452832005</v>
      </c>
      <c r="AE789" s="8">
        <v>0</v>
      </c>
      <c r="AF789">
        <v>0</v>
      </c>
      <c r="AG789">
        <v>0</v>
      </c>
      <c r="AH789">
        <v>0</v>
      </c>
      <c r="AI789">
        <v>0</v>
      </c>
      <c r="AJ789">
        <v>0</v>
      </c>
      <c r="AK789">
        <v>0</v>
      </c>
      <c r="AL789">
        <v>0</v>
      </c>
      <c r="AM789">
        <v>0</v>
      </c>
      <c r="AN789">
        <v>0</v>
      </c>
      <c r="AO789">
        <v>0</v>
      </c>
      <c r="AP789">
        <v>0</v>
      </c>
      <c r="AQ789">
        <v>0</v>
      </c>
      <c r="AR789">
        <v>0</v>
      </c>
      <c r="AS789">
        <v>0</v>
      </c>
      <c r="AT789">
        <v>0</v>
      </c>
      <c r="AU789">
        <v>0</v>
      </c>
      <c r="AV789">
        <v>0</v>
      </c>
      <c r="AW789">
        <v>1</v>
      </c>
      <c r="AX789">
        <v>0</v>
      </c>
      <c r="AY789">
        <v>1</v>
      </c>
      <c r="AZ789">
        <v>0</v>
      </c>
      <c r="BA789">
        <v>0</v>
      </c>
      <c r="BB789">
        <v>1</v>
      </c>
      <c r="BC789">
        <v>1</v>
      </c>
      <c r="BD789">
        <v>0</v>
      </c>
      <c r="BE789">
        <v>0</v>
      </c>
      <c r="BF789">
        <v>1</v>
      </c>
      <c r="BG789">
        <v>0</v>
      </c>
      <c r="BH789">
        <v>0</v>
      </c>
      <c r="BI789">
        <v>0</v>
      </c>
      <c r="BJ789">
        <v>0</v>
      </c>
      <c r="BK789">
        <v>0</v>
      </c>
      <c r="BL789">
        <v>1</v>
      </c>
      <c r="BM789">
        <v>0</v>
      </c>
      <c r="BN789">
        <v>0</v>
      </c>
      <c r="BO789">
        <v>0</v>
      </c>
      <c r="BP789">
        <v>1</v>
      </c>
      <c r="BQ789">
        <v>0</v>
      </c>
      <c r="BR789">
        <v>0</v>
      </c>
      <c r="BS789">
        <v>1</v>
      </c>
      <c r="BT789" s="10">
        <v>0</v>
      </c>
      <c r="BU789">
        <v>-4.2648743800000002</v>
      </c>
      <c r="BV789">
        <v>0.17994256</v>
      </c>
      <c r="BW789">
        <v>2.5512239999999999E-2</v>
      </c>
      <c r="BX789">
        <v>1.7140852600000001</v>
      </c>
      <c r="BY789">
        <v>1.2451467300000001</v>
      </c>
      <c r="BZ789">
        <v>4.38303536</v>
      </c>
      <c r="CA789">
        <v>1.0542348399999999</v>
      </c>
      <c r="CB789">
        <v>2.36271349</v>
      </c>
      <c r="CC789">
        <v>0</v>
      </c>
      <c r="CD789">
        <v>1.26633956</v>
      </c>
      <c r="CE789">
        <v>1.2966537600000001</v>
      </c>
      <c r="CF789">
        <v>-0.34830556000000001</v>
      </c>
      <c r="CG789">
        <v>0.60595251999999999</v>
      </c>
      <c r="CH789">
        <v>-0.27080598</v>
      </c>
      <c r="CI789">
        <v>0.69837139000000004</v>
      </c>
      <c r="CJ789">
        <v>2.3914729999999999E-2</v>
      </c>
      <c r="CK789">
        <v>-0.35324707</v>
      </c>
      <c r="CL789">
        <v>-4.8291489999999999E-2</v>
      </c>
      <c r="CM789">
        <v>0.58076517999999999</v>
      </c>
      <c r="CN789">
        <v>0.72541518999999999</v>
      </c>
      <c r="CO789">
        <v>-0.20022939000000001</v>
      </c>
      <c r="CP789">
        <v>-0.43475793000000001</v>
      </c>
      <c r="CQ789">
        <v>0.34422587999999998</v>
      </c>
      <c r="CR789">
        <v>-0.48495226000000002</v>
      </c>
      <c r="CS789">
        <v>0.18250256000000001</v>
      </c>
      <c r="CT789">
        <v>-0.16623276000000001</v>
      </c>
      <c r="CU789">
        <v>-9.4743999999999995E-2</v>
      </c>
      <c r="CV789">
        <v>-1.1689752</v>
      </c>
      <c r="CW789">
        <v>-0.52188942000000005</v>
      </c>
      <c r="CX789">
        <v>0.65815442999999996</v>
      </c>
      <c r="CY789">
        <v>9.3649330000000003E-2</v>
      </c>
      <c r="CZ789">
        <v>-0.16819777</v>
      </c>
      <c r="DA789">
        <v>-0.25450494000000001</v>
      </c>
      <c r="DB789">
        <v>0.25513289</v>
      </c>
      <c r="DC789">
        <v>2.5920289999999999E-2</v>
      </c>
      <c r="DD789">
        <v>-2.5292350000000002E-2</v>
      </c>
      <c r="DE789">
        <v>0.26950531</v>
      </c>
      <c r="DF789">
        <v>-0.26887736000000001</v>
      </c>
      <c r="DG789">
        <v>0.1029841</v>
      </c>
      <c r="DH789">
        <v>-0.10235616</v>
      </c>
      <c r="DI789">
        <v>-0.19042195000000001</v>
      </c>
      <c r="DJ789">
        <v>7.7531719999999998E-2</v>
      </c>
      <c r="DK789">
        <v>-0.19522661999999999</v>
      </c>
      <c r="DL789">
        <v>-0.13095082</v>
      </c>
      <c r="DM789">
        <v>-6.0513240000000003E-2</v>
      </c>
      <c r="DN789">
        <v>0.50020885000000004</v>
      </c>
      <c r="DO789">
        <v>0.35778246000000002</v>
      </c>
      <c r="DP789">
        <v>-0.64273818000000005</v>
      </c>
      <c r="DQ789">
        <v>0.94671483000000001</v>
      </c>
      <c r="DR789">
        <v>-0.66113116000000005</v>
      </c>
      <c r="DS789">
        <v>7.7932630000000003E-2</v>
      </c>
      <c r="DT789">
        <v>-0.79014932000000004</v>
      </c>
      <c r="DU789">
        <v>1.3610861400000001</v>
      </c>
      <c r="DV789" s="10">
        <v>-0.64824150000000003</v>
      </c>
      <c r="DW789" s="8" t="s">
        <v>4107</v>
      </c>
      <c r="DX789" t="s">
        <v>4108</v>
      </c>
      <c r="DY789" s="10" t="s">
        <v>1950</v>
      </c>
      <c r="DZ789" s="20">
        <v>37505</v>
      </c>
      <c r="EA789" s="21">
        <v>39281</v>
      </c>
      <c r="EB789" t="s">
        <v>4109</v>
      </c>
      <c r="EC789" s="22">
        <v>45309</v>
      </c>
      <c r="ED789" t="b">
        <f t="shared" si="37"/>
        <v>0</v>
      </c>
    </row>
    <row r="790" spans="1:134" x14ac:dyDescent="0.2">
      <c r="A790" s="8" t="s">
        <v>4110</v>
      </c>
      <c r="B790" s="8" t="s">
        <v>168</v>
      </c>
      <c r="C790" s="8" t="s">
        <v>154</v>
      </c>
      <c r="D790" s="2" t="s">
        <v>4111</v>
      </c>
      <c r="E790" s="4">
        <v>0.45800374360512802</v>
      </c>
      <c r="F790" s="28" t="b">
        <v>0</v>
      </c>
      <c r="G790" s="29">
        <f t="shared" si="38"/>
        <v>0.99980262418159049</v>
      </c>
      <c r="H790" s="5" t="b">
        <f t="shared" si="36"/>
        <v>1</v>
      </c>
      <c r="I790" s="8">
        <v>67</v>
      </c>
      <c r="J790">
        <v>1</v>
      </c>
      <c r="K790">
        <v>36</v>
      </c>
      <c r="L790">
        <v>948</v>
      </c>
      <c r="M790">
        <v>10</v>
      </c>
      <c r="N790">
        <v>5</v>
      </c>
      <c r="O790">
        <v>56.235205135897402</v>
      </c>
      <c r="P790">
        <v>1</v>
      </c>
      <c r="Q790">
        <v>5</v>
      </c>
      <c r="R790">
        <v>1</v>
      </c>
      <c r="S790" s="10">
        <v>71.8</v>
      </c>
      <c r="T790" s="8">
        <v>1.2925892867279301</v>
      </c>
      <c r="U790">
        <v>7.5957643648752104E-3</v>
      </c>
      <c r="V790">
        <v>1.1651042521063699</v>
      </c>
      <c r="W790">
        <v>-0.64151889357799197</v>
      </c>
      <c r="X790">
        <v>1.61793620170542</v>
      </c>
      <c r="Y790">
        <v>1.38181348148064</v>
      </c>
      <c r="Z790">
        <v>0.19824775156465499</v>
      </c>
      <c r="AA790">
        <v>-1.4107302381286499</v>
      </c>
      <c r="AB790">
        <v>1.4079858992310099</v>
      </c>
      <c r="AC790">
        <v>-1.38724643350897</v>
      </c>
      <c r="AD790" s="10">
        <v>-0.62519532318244297</v>
      </c>
      <c r="AE790" s="8">
        <v>0</v>
      </c>
      <c r="AF790">
        <v>0</v>
      </c>
      <c r="AG790">
        <v>0</v>
      </c>
      <c r="AH790">
        <v>0</v>
      </c>
      <c r="AI790">
        <v>0</v>
      </c>
      <c r="AJ790">
        <v>0</v>
      </c>
      <c r="AK790">
        <v>0</v>
      </c>
      <c r="AL790">
        <v>0</v>
      </c>
      <c r="AM790">
        <v>0</v>
      </c>
      <c r="AN790">
        <v>0</v>
      </c>
      <c r="AO790">
        <v>0</v>
      </c>
      <c r="AP790">
        <v>0</v>
      </c>
      <c r="AQ790">
        <v>0</v>
      </c>
      <c r="AR790">
        <v>0</v>
      </c>
      <c r="AS790">
        <v>0</v>
      </c>
      <c r="AT790">
        <v>0</v>
      </c>
      <c r="AU790">
        <v>1</v>
      </c>
      <c r="AV790">
        <v>0</v>
      </c>
      <c r="AW790">
        <v>0</v>
      </c>
      <c r="AX790">
        <v>0</v>
      </c>
      <c r="AY790">
        <v>0</v>
      </c>
      <c r="AZ790">
        <v>1</v>
      </c>
      <c r="BA790">
        <v>1</v>
      </c>
      <c r="BB790">
        <v>0</v>
      </c>
      <c r="BC790">
        <v>1</v>
      </c>
      <c r="BD790">
        <v>0</v>
      </c>
      <c r="BE790">
        <v>0</v>
      </c>
      <c r="BF790">
        <v>1</v>
      </c>
      <c r="BG790">
        <v>0</v>
      </c>
      <c r="BH790">
        <v>0</v>
      </c>
      <c r="BI790">
        <v>0</v>
      </c>
      <c r="BJ790">
        <v>0</v>
      </c>
      <c r="BK790">
        <v>0</v>
      </c>
      <c r="BL790">
        <v>1</v>
      </c>
      <c r="BM790">
        <v>1</v>
      </c>
      <c r="BN790">
        <v>0</v>
      </c>
      <c r="BO790">
        <v>0</v>
      </c>
      <c r="BP790">
        <v>0</v>
      </c>
      <c r="BQ790">
        <v>0</v>
      </c>
      <c r="BR790">
        <v>0</v>
      </c>
      <c r="BS790">
        <v>1</v>
      </c>
      <c r="BT790" s="10">
        <v>0</v>
      </c>
      <c r="BU790">
        <v>-4.2648743800000002</v>
      </c>
      <c r="BV790">
        <v>0.17994256</v>
      </c>
      <c r="BW790">
        <v>2.5512239999999999E-2</v>
      </c>
      <c r="BX790">
        <v>1.7140852600000001</v>
      </c>
      <c r="BY790">
        <v>1.2451467300000001</v>
      </c>
      <c r="BZ790">
        <v>4.38303536</v>
      </c>
      <c r="CA790">
        <v>1.0542348399999999</v>
      </c>
      <c r="CB790">
        <v>2.36271349</v>
      </c>
      <c r="CC790">
        <v>0</v>
      </c>
      <c r="CD790">
        <v>1.26633956</v>
      </c>
      <c r="CE790">
        <v>1.2966537600000001</v>
      </c>
      <c r="CF790">
        <v>-0.34830556000000001</v>
      </c>
      <c r="CG790">
        <v>0.60595251999999999</v>
      </c>
      <c r="CH790">
        <v>-0.27080598</v>
      </c>
      <c r="CI790">
        <v>0.69837139000000004</v>
      </c>
      <c r="CJ790">
        <v>2.3914729999999999E-2</v>
      </c>
      <c r="CK790">
        <v>-0.35324707</v>
      </c>
      <c r="CL790">
        <v>-4.8291489999999999E-2</v>
      </c>
      <c r="CM790">
        <v>0.58076517999999999</v>
      </c>
      <c r="CN790">
        <v>0.72541518999999999</v>
      </c>
      <c r="CO790">
        <v>-0.20022939000000001</v>
      </c>
      <c r="CP790">
        <v>-0.43475793000000001</v>
      </c>
      <c r="CQ790">
        <v>0.34422587999999998</v>
      </c>
      <c r="CR790">
        <v>-0.48495226000000002</v>
      </c>
      <c r="CS790">
        <v>0.18250256000000001</v>
      </c>
      <c r="CT790">
        <v>-0.16623276000000001</v>
      </c>
      <c r="CU790">
        <v>-9.4743999999999995E-2</v>
      </c>
      <c r="CV790">
        <v>-1.1689752</v>
      </c>
      <c r="CW790">
        <v>-0.52188942000000005</v>
      </c>
      <c r="CX790">
        <v>0.65815442999999996</v>
      </c>
      <c r="CY790">
        <v>9.3649330000000003E-2</v>
      </c>
      <c r="CZ790">
        <v>-0.16819777</v>
      </c>
      <c r="DA790">
        <v>-0.25450494000000001</v>
      </c>
      <c r="DB790">
        <v>0.25513289</v>
      </c>
      <c r="DC790">
        <v>2.5920289999999999E-2</v>
      </c>
      <c r="DD790">
        <v>-2.5292350000000002E-2</v>
      </c>
      <c r="DE790">
        <v>0.26950531</v>
      </c>
      <c r="DF790">
        <v>-0.26887736000000001</v>
      </c>
      <c r="DG790">
        <v>0.1029841</v>
      </c>
      <c r="DH790">
        <v>-0.10235616</v>
      </c>
      <c r="DI790">
        <v>-0.19042195000000001</v>
      </c>
      <c r="DJ790">
        <v>7.7531719999999998E-2</v>
      </c>
      <c r="DK790">
        <v>-0.19522661999999999</v>
      </c>
      <c r="DL790">
        <v>-0.13095082</v>
      </c>
      <c r="DM790">
        <v>-6.0513240000000003E-2</v>
      </c>
      <c r="DN790">
        <v>0.50020885000000004</v>
      </c>
      <c r="DO790">
        <v>0.35778246000000002</v>
      </c>
      <c r="DP790">
        <v>-0.64273818000000005</v>
      </c>
      <c r="DQ790">
        <v>0.94671483000000001</v>
      </c>
      <c r="DR790">
        <v>-0.66113116000000005</v>
      </c>
      <c r="DS790">
        <v>7.7932630000000003E-2</v>
      </c>
      <c r="DT790">
        <v>-0.79014932000000004</v>
      </c>
      <c r="DU790">
        <v>1.3610861400000001</v>
      </c>
      <c r="DV790" s="10">
        <v>-0.64824150000000003</v>
      </c>
      <c r="DW790" s="8" t="s">
        <v>4112</v>
      </c>
      <c r="DX790" t="s">
        <v>4113</v>
      </c>
      <c r="DY790" s="10" t="s">
        <v>865</v>
      </c>
      <c r="DZ790" s="20">
        <v>37239</v>
      </c>
      <c r="EA790" s="21">
        <v>38983</v>
      </c>
      <c r="EB790" t="s">
        <v>4114</v>
      </c>
      <c r="EC790" s="22">
        <v>44003</v>
      </c>
      <c r="ED790" t="b">
        <f t="shared" si="37"/>
        <v>0</v>
      </c>
    </row>
    <row r="791" spans="1:134" x14ac:dyDescent="0.2">
      <c r="A791" s="8" t="s">
        <v>4115</v>
      </c>
      <c r="B791" s="8" t="s">
        <v>119</v>
      </c>
      <c r="C791" s="8" t="s">
        <v>399</v>
      </c>
      <c r="D791" s="2">
        <v>9308446989</v>
      </c>
      <c r="E791" s="4">
        <v>0.61438535887742296</v>
      </c>
      <c r="F791" s="28" t="b">
        <v>1</v>
      </c>
      <c r="G791" s="29">
        <f t="shared" si="38"/>
        <v>1.7407198916202914E-2</v>
      </c>
      <c r="H791" s="5" t="b">
        <f t="shared" si="36"/>
        <v>0</v>
      </c>
      <c r="I791" s="8">
        <v>61</v>
      </c>
      <c r="J791">
        <v>2</v>
      </c>
      <c r="K791">
        <v>23</v>
      </c>
      <c r="L791">
        <v>1997</v>
      </c>
      <c r="M791">
        <v>4</v>
      </c>
      <c r="N791">
        <v>2</v>
      </c>
      <c r="O791">
        <v>53.026012772045</v>
      </c>
      <c r="P791">
        <v>5</v>
      </c>
      <c r="Q791">
        <v>2</v>
      </c>
      <c r="R791">
        <v>5</v>
      </c>
      <c r="S791" s="10">
        <v>80</v>
      </c>
      <c r="T791" s="8">
        <v>0.72896023728261505</v>
      </c>
      <c r="U791">
        <v>1.0203643463482399</v>
      </c>
      <c r="V791">
        <v>-0.51455810191446105</v>
      </c>
      <c r="W791">
        <v>0.58135445731526503</v>
      </c>
      <c r="X791">
        <v>-0.29113306284374801</v>
      </c>
      <c r="Y791">
        <v>-0.70788554533318204</v>
      </c>
      <c r="Z791">
        <v>8.7817210496720005E-2</v>
      </c>
      <c r="AA791">
        <v>1.4284752725705201</v>
      </c>
      <c r="AB791">
        <v>-0.772121299578298</v>
      </c>
      <c r="AC791">
        <v>1.42236659638262</v>
      </c>
      <c r="AD791" s="10">
        <v>1.14412362421911</v>
      </c>
      <c r="AE791" s="8">
        <v>1</v>
      </c>
      <c r="AF791">
        <v>0</v>
      </c>
      <c r="AG791">
        <v>0</v>
      </c>
      <c r="AH791">
        <v>0</v>
      </c>
      <c r="AI791">
        <v>0</v>
      </c>
      <c r="AJ791">
        <v>0</v>
      </c>
      <c r="AK791">
        <v>0</v>
      </c>
      <c r="AL791">
        <v>0</v>
      </c>
      <c r="AM791">
        <v>0</v>
      </c>
      <c r="AN791">
        <v>0</v>
      </c>
      <c r="AO791">
        <v>0</v>
      </c>
      <c r="AP791">
        <v>0</v>
      </c>
      <c r="AQ791">
        <v>0</v>
      </c>
      <c r="AR791">
        <v>0</v>
      </c>
      <c r="AS791">
        <v>0</v>
      </c>
      <c r="AT791">
        <v>0</v>
      </c>
      <c r="AU791">
        <v>0</v>
      </c>
      <c r="AV791">
        <v>0</v>
      </c>
      <c r="AW791">
        <v>0</v>
      </c>
      <c r="AX791">
        <v>0</v>
      </c>
      <c r="AY791">
        <v>1</v>
      </c>
      <c r="AZ791">
        <v>0</v>
      </c>
      <c r="BA791">
        <v>1</v>
      </c>
      <c r="BB791">
        <v>0</v>
      </c>
      <c r="BC791">
        <v>1</v>
      </c>
      <c r="BD791">
        <v>0</v>
      </c>
      <c r="BE791">
        <v>1</v>
      </c>
      <c r="BF791">
        <v>0</v>
      </c>
      <c r="BG791">
        <v>0</v>
      </c>
      <c r="BH791">
        <v>0</v>
      </c>
      <c r="BI791">
        <v>1</v>
      </c>
      <c r="BJ791">
        <v>0</v>
      </c>
      <c r="BK791">
        <v>0</v>
      </c>
      <c r="BL791">
        <v>0</v>
      </c>
      <c r="BM791">
        <v>0</v>
      </c>
      <c r="BN791">
        <v>0</v>
      </c>
      <c r="BO791">
        <v>1</v>
      </c>
      <c r="BP791">
        <v>0</v>
      </c>
      <c r="BQ791">
        <v>1</v>
      </c>
      <c r="BR791">
        <v>0</v>
      </c>
      <c r="BS791">
        <v>0</v>
      </c>
      <c r="BT791" s="10">
        <v>0</v>
      </c>
      <c r="BU791">
        <v>-4.2648743800000002</v>
      </c>
      <c r="BV791">
        <v>0.17994256</v>
      </c>
      <c r="BW791">
        <v>2.5512239999999999E-2</v>
      </c>
      <c r="BX791">
        <v>1.7140852600000001</v>
      </c>
      <c r="BY791">
        <v>1.2451467300000001</v>
      </c>
      <c r="BZ791">
        <v>4.38303536</v>
      </c>
      <c r="CA791">
        <v>1.0542348399999999</v>
      </c>
      <c r="CB791">
        <v>2.36271349</v>
      </c>
      <c r="CC791">
        <v>0</v>
      </c>
      <c r="CD791">
        <v>1.26633956</v>
      </c>
      <c r="CE791">
        <v>1.2966537600000001</v>
      </c>
      <c r="CF791">
        <v>-0.34830556000000001</v>
      </c>
      <c r="CG791">
        <v>0.60595251999999999</v>
      </c>
      <c r="CH791">
        <v>-0.27080598</v>
      </c>
      <c r="CI791">
        <v>0.69837139000000004</v>
      </c>
      <c r="CJ791">
        <v>2.3914729999999999E-2</v>
      </c>
      <c r="CK791">
        <v>-0.35324707</v>
      </c>
      <c r="CL791">
        <v>-4.8291489999999999E-2</v>
      </c>
      <c r="CM791">
        <v>0.58076517999999999</v>
      </c>
      <c r="CN791">
        <v>0.72541518999999999</v>
      </c>
      <c r="CO791">
        <v>-0.20022939000000001</v>
      </c>
      <c r="CP791">
        <v>-0.43475793000000001</v>
      </c>
      <c r="CQ791">
        <v>0.34422587999999998</v>
      </c>
      <c r="CR791">
        <v>-0.48495226000000002</v>
      </c>
      <c r="CS791">
        <v>0.18250256000000001</v>
      </c>
      <c r="CT791">
        <v>-0.16623276000000001</v>
      </c>
      <c r="CU791">
        <v>-9.4743999999999995E-2</v>
      </c>
      <c r="CV791">
        <v>-1.1689752</v>
      </c>
      <c r="CW791">
        <v>-0.52188942000000005</v>
      </c>
      <c r="CX791">
        <v>0.65815442999999996</v>
      </c>
      <c r="CY791">
        <v>9.3649330000000003E-2</v>
      </c>
      <c r="CZ791">
        <v>-0.16819777</v>
      </c>
      <c r="DA791">
        <v>-0.25450494000000001</v>
      </c>
      <c r="DB791">
        <v>0.25513289</v>
      </c>
      <c r="DC791">
        <v>2.5920289999999999E-2</v>
      </c>
      <c r="DD791">
        <v>-2.5292350000000002E-2</v>
      </c>
      <c r="DE791">
        <v>0.26950531</v>
      </c>
      <c r="DF791">
        <v>-0.26887736000000001</v>
      </c>
      <c r="DG791">
        <v>0.1029841</v>
      </c>
      <c r="DH791">
        <v>-0.10235616</v>
      </c>
      <c r="DI791">
        <v>-0.19042195000000001</v>
      </c>
      <c r="DJ791">
        <v>7.7531719999999998E-2</v>
      </c>
      <c r="DK791">
        <v>-0.19522661999999999</v>
      </c>
      <c r="DL791">
        <v>-0.13095082</v>
      </c>
      <c r="DM791">
        <v>-6.0513240000000003E-2</v>
      </c>
      <c r="DN791">
        <v>0.50020885000000004</v>
      </c>
      <c r="DO791">
        <v>0.35778246000000002</v>
      </c>
      <c r="DP791">
        <v>-0.64273818000000005</v>
      </c>
      <c r="DQ791">
        <v>0.94671483000000001</v>
      </c>
      <c r="DR791">
        <v>-0.66113116000000005</v>
      </c>
      <c r="DS791">
        <v>7.7932630000000003E-2</v>
      </c>
      <c r="DT791">
        <v>-0.79014932000000004</v>
      </c>
      <c r="DU791">
        <v>1.3610861400000001</v>
      </c>
      <c r="DV791" s="10">
        <v>-0.64824150000000003</v>
      </c>
      <c r="DW791" s="8" t="s">
        <v>4116</v>
      </c>
      <c r="DX791" t="s">
        <v>4117</v>
      </c>
      <c r="DY791" s="10" t="s">
        <v>367</v>
      </c>
      <c r="DZ791" s="20">
        <v>36870</v>
      </c>
      <c r="EA791" s="21">
        <v>37319</v>
      </c>
      <c r="EB791" t="s">
        <v>4118</v>
      </c>
      <c r="EC791" s="22">
        <v>44497</v>
      </c>
      <c r="ED791" t="b">
        <f t="shared" si="37"/>
        <v>0</v>
      </c>
    </row>
    <row r="792" spans="1:134" x14ac:dyDescent="0.2">
      <c r="A792" s="8" t="s">
        <v>4119</v>
      </c>
      <c r="B792" s="8" t="s">
        <v>127</v>
      </c>
      <c r="C792" s="8" t="s">
        <v>1309</v>
      </c>
      <c r="D792" s="2" t="s">
        <v>4120</v>
      </c>
      <c r="E792" s="4">
        <v>0.68158125388963797</v>
      </c>
      <c r="F792" s="28" t="b">
        <v>1</v>
      </c>
      <c r="G792" s="29">
        <f t="shared" si="38"/>
        <v>3.9232361236950183E-6</v>
      </c>
      <c r="H792" s="5" t="b">
        <f t="shared" si="36"/>
        <v>0</v>
      </c>
      <c r="I792" s="8">
        <v>39</v>
      </c>
      <c r="J792">
        <v>1</v>
      </c>
      <c r="K792">
        <v>38</v>
      </c>
      <c r="L792">
        <v>870</v>
      </c>
      <c r="M792">
        <v>0</v>
      </c>
      <c r="N792">
        <v>4</v>
      </c>
      <c r="O792">
        <v>17.207293611485898</v>
      </c>
      <c r="P792">
        <v>4</v>
      </c>
      <c r="Q792">
        <v>1</v>
      </c>
      <c r="R792">
        <v>4</v>
      </c>
      <c r="S792" s="10">
        <v>74.2</v>
      </c>
      <c r="T792" s="8">
        <v>-1.33767961068356</v>
      </c>
      <c r="U792">
        <v>7.5957643648752104E-3</v>
      </c>
      <c r="V792">
        <v>1.4235138450326601</v>
      </c>
      <c r="W792">
        <v>-0.73244751261485996</v>
      </c>
      <c r="X792">
        <v>-1.5638459058765199</v>
      </c>
      <c r="Y792">
        <v>0.68524713920936597</v>
      </c>
      <c r="Z792">
        <v>-1.1447298258899099</v>
      </c>
      <c r="AA792">
        <v>0.71867389489572897</v>
      </c>
      <c r="AB792">
        <v>-1.4988236991813999</v>
      </c>
      <c r="AC792">
        <v>0.71996333890972197</v>
      </c>
      <c r="AD792" s="10">
        <v>-0.107345875162473</v>
      </c>
      <c r="AE792" s="8">
        <v>0</v>
      </c>
      <c r="AF792">
        <v>0</v>
      </c>
      <c r="AG792">
        <v>0</v>
      </c>
      <c r="AH792">
        <v>0</v>
      </c>
      <c r="AI792">
        <v>0</v>
      </c>
      <c r="AJ792">
        <v>0</v>
      </c>
      <c r="AK792">
        <v>0</v>
      </c>
      <c r="AL792">
        <v>0</v>
      </c>
      <c r="AM792">
        <v>0</v>
      </c>
      <c r="AN792">
        <v>0</v>
      </c>
      <c r="AO792">
        <v>0</v>
      </c>
      <c r="AP792">
        <v>0</v>
      </c>
      <c r="AQ792">
        <v>0</v>
      </c>
      <c r="AR792">
        <v>0</v>
      </c>
      <c r="AS792">
        <v>0</v>
      </c>
      <c r="AT792">
        <v>0</v>
      </c>
      <c r="AU792">
        <v>0</v>
      </c>
      <c r="AV792">
        <v>0</v>
      </c>
      <c r="AW792">
        <v>1</v>
      </c>
      <c r="AX792">
        <v>0</v>
      </c>
      <c r="AY792">
        <v>1</v>
      </c>
      <c r="AZ792">
        <v>0</v>
      </c>
      <c r="BA792">
        <v>1</v>
      </c>
      <c r="BB792">
        <v>0</v>
      </c>
      <c r="BC792">
        <v>0</v>
      </c>
      <c r="BD792">
        <v>1</v>
      </c>
      <c r="BE792">
        <v>0</v>
      </c>
      <c r="BF792">
        <v>1</v>
      </c>
      <c r="BG792">
        <v>0</v>
      </c>
      <c r="BH792">
        <v>0</v>
      </c>
      <c r="BI792">
        <v>0</v>
      </c>
      <c r="BJ792">
        <v>0</v>
      </c>
      <c r="BK792">
        <v>0</v>
      </c>
      <c r="BL792">
        <v>1</v>
      </c>
      <c r="BM792">
        <v>0</v>
      </c>
      <c r="BN792">
        <v>0</v>
      </c>
      <c r="BO792">
        <v>1</v>
      </c>
      <c r="BP792">
        <v>0</v>
      </c>
      <c r="BQ792">
        <v>0</v>
      </c>
      <c r="BR792">
        <v>0</v>
      </c>
      <c r="BS792">
        <v>0</v>
      </c>
      <c r="BT792" s="10">
        <v>1</v>
      </c>
      <c r="BU792">
        <v>-4.2648743800000002</v>
      </c>
      <c r="BV792">
        <v>0.17994256</v>
      </c>
      <c r="BW792">
        <v>2.5512239999999999E-2</v>
      </c>
      <c r="BX792">
        <v>1.7140852600000001</v>
      </c>
      <c r="BY792">
        <v>1.2451467300000001</v>
      </c>
      <c r="BZ792">
        <v>4.38303536</v>
      </c>
      <c r="CA792">
        <v>1.0542348399999999</v>
      </c>
      <c r="CB792">
        <v>2.36271349</v>
      </c>
      <c r="CC792">
        <v>0</v>
      </c>
      <c r="CD792">
        <v>1.26633956</v>
      </c>
      <c r="CE792">
        <v>1.2966537600000001</v>
      </c>
      <c r="CF792">
        <v>-0.34830556000000001</v>
      </c>
      <c r="CG792">
        <v>0.60595251999999999</v>
      </c>
      <c r="CH792">
        <v>-0.27080598</v>
      </c>
      <c r="CI792">
        <v>0.69837139000000004</v>
      </c>
      <c r="CJ792">
        <v>2.3914729999999999E-2</v>
      </c>
      <c r="CK792">
        <v>-0.35324707</v>
      </c>
      <c r="CL792">
        <v>-4.8291489999999999E-2</v>
      </c>
      <c r="CM792">
        <v>0.58076517999999999</v>
      </c>
      <c r="CN792">
        <v>0.72541518999999999</v>
      </c>
      <c r="CO792">
        <v>-0.20022939000000001</v>
      </c>
      <c r="CP792">
        <v>-0.43475793000000001</v>
      </c>
      <c r="CQ792">
        <v>0.34422587999999998</v>
      </c>
      <c r="CR792">
        <v>-0.48495226000000002</v>
      </c>
      <c r="CS792">
        <v>0.18250256000000001</v>
      </c>
      <c r="CT792">
        <v>-0.16623276000000001</v>
      </c>
      <c r="CU792">
        <v>-9.4743999999999995E-2</v>
      </c>
      <c r="CV792">
        <v>-1.1689752</v>
      </c>
      <c r="CW792">
        <v>-0.52188942000000005</v>
      </c>
      <c r="CX792">
        <v>0.65815442999999996</v>
      </c>
      <c r="CY792">
        <v>9.3649330000000003E-2</v>
      </c>
      <c r="CZ792">
        <v>-0.16819777</v>
      </c>
      <c r="DA792">
        <v>-0.25450494000000001</v>
      </c>
      <c r="DB792">
        <v>0.25513289</v>
      </c>
      <c r="DC792">
        <v>2.5920289999999999E-2</v>
      </c>
      <c r="DD792">
        <v>-2.5292350000000002E-2</v>
      </c>
      <c r="DE792">
        <v>0.26950531</v>
      </c>
      <c r="DF792">
        <v>-0.26887736000000001</v>
      </c>
      <c r="DG792">
        <v>0.1029841</v>
      </c>
      <c r="DH792">
        <v>-0.10235616</v>
      </c>
      <c r="DI792">
        <v>-0.19042195000000001</v>
      </c>
      <c r="DJ792">
        <v>7.7531719999999998E-2</v>
      </c>
      <c r="DK792">
        <v>-0.19522661999999999</v>
      </c>
      <c r="DL792">
        <v>-0.13095082</v>
      </c>
      <c r="DM792">
        <v>-6.0513240000000003E-2</v>
      </c>
      <c r="DN792">
        <v>0.50020885000000004</v>
      </c>
      <c r="DO792">
        <v>0.35778246000000002</v>
      </c>
      <c r="DP792">
        <v>-0.64273818000000005</v>
      </c>
      <c r="DQ792">
        <v>0.94671483000000001</v>
      </c>
      <c r="DR792">
        <v>-0.66113116000000005</v>
      </c>
      <c r="DS792">
        <v>7.7932630000000003E-2</v>
      </c>
      <c r="DT792">
        <v>-0.79014932000000004</v>
      </c>
      <c r="DU792">
        <v>1.3610861400000001</v>
      </c>
      <c r="DV792" s="10">
        <v>-0.64824150000000003</v>
      </c>
      <c r="DW792" s="8" t="s">
        <v>4121</v>
      </c>
      <c r="DX792" t="s">
        <v>4122</v>
      </c>
      <c r="DY792" s="10" t="s">
        <v>1313</v>
      </c>
      <c r="DZ792" s="20">
        <v>37325</v>
      </c>
      <c r="EA792" s="21">
        <v>38260</v>
      </c>
      <c r="EB792" t="s">
        <v>4123</v>
      </c>
      <c r="EC792" s="22">
        <v>44337</v>
      </c>
      <c r="ED792" t="b">
        <f t="shared" si="37"/>
        <v>0</v>
      </c>
    </row>
    <row r="793" spans="1:134" x14ac:dyDescent="0.2">
      <c r="A793" s="8" t="s">
        <v>4124</v>
      </c>
      <c r="B793" s="8" t="s">
        <v>127</v>
      </c>
      <c r="C793" s="8" t="s">
        <v>468</v>
      </c>
      <c r="D793" s="2">
        <f>1-214-352-1949</f>
        <v>-2514</v>
      </c>
      <c r="E793" s="4">
        <v>0.75599162762401195</v>
      </c>
      <c r="F793" s="28" t="b">
        <v>1</v>
      </c>
      <c r="G793" s="29">
        <f t="shared" si="38"/>
        <v>0.10016795142395844</v>
      </c>
      <c r="H793" s="5" t="b">
        <f t="shared" si="36"/>
        <v>0</v>
      </c>
      <c r="I793" s="8">
        <v>49</v>
      </c>
      <c r="J793">
        <v>5</v>
      </c>
      <c r="K793">
        <v>38</v>
      </c>
      <c r="L793">
        <v>2159</v>
      </c>
      <c r="M793">
        <v>1</v>
      </c>
      <c r="N793">
        <v>1</v>
      </c>
      <c r="O793">
        <v>99.662480478672705</v>
      </c>
      <c r="P793">
        <v>1</v>
      </c>
      <c r="Q793">
        <v>4</v>
      </c>
      <c r="R793">
        <v>3</v>
      </c>
      <c r="S793" s="10">
        <v>68</v>
      </c>
      <c r="T793" s="8">
        <v>-0.39829786160802699</v>
      </c>
      <c r="U793">
        <v>4.0586700922983399</v>
      </c>
      <c r="V793">
        <v>1.4235138450326601</v>
      </c>
      <c r="W793">
        <v>0.770206204545682</v>
      </c>
      <c r="X793">
        <v>-1.2456676951183301</v>
      </c>
      <c r="Y793">
        <v>-1.4044518876044501</v>
      </c>
      <c r="Z793">
        <v>1.69261049753976</v>
      </c>
      <c r="AA793">
        <v>-1.4107302381286499</v>
      </c>
      <c r="AB793">
        <v>0.68128349962791002</v>
      </c>
      <c r="AC793">
        <v>1.7560081436822399E-2</v>
      </c>
      <c r="AD793" s="10">
        <v>-1.4451236158807199</v>
      </c>
      <c r="AE793" s="8">
        <v>0</v>
      </c>
      <c r="AF793">
        <v>0</v>
      </c>
      <c r="AG793">
        <v>0</v>
      </c>
      <c r="AH793">
        <v>0</v>
      </c>
      <c r="AI793">
        <v>0</v>
      </c>
      <c r="AJ793">
        <v>0</v>
      </c>
      <c r="AK793">
        <v>0</v>
      </c>
      <c r="AL793">
        <v>0</v>
      </c>
      <c r="AM793">
        <v>0</v>
      </c>
      <c r="AN793">
        <v>0</v>
      </c>
      <c r="AO793">
        <v>0</v>
      </c>
      <c r="AP793">
        <v>0</v>
      </c>
      <c r="AQ793">
        <v>0</v>
      </c>
      <c r="AR793">
        <v>0</v>
      </c>
      <c r="AS793">
        <v>0</v>
      </c>
      <c r="AT793">
        <v>0</v>
      </c>
      <c r="AU793">
        <v>1</v>
      </c>
      <c r="AV793">
        <v>0</v>
      </c>
      <c r="AW793">
        <v>0</v>
      </c>
      <c r="AX793">
        <v>0</v>
      </c>
      <c r="AY793">
        <v>1</v>
      </c>
      <c r="AZ793">
        <v>0</v>
      </c>
      <c r="BA793">
        <v>1</v>
      </c>
      <c r="BB793">
        <v>0</v>
      </c>
      <c r="BC793">
        <v>1</v>
      </c>
      <c r="BD793">
        <v>0</v>
      </c>
      <c r="BE793">
        <v>1</v>
      </c>
      <c r="BF793">
        <v>0</v>
      </c>
      <c r="BG793">
        <v>0</v>
      </c>
      <c r="BH793">
        <v>0</v>
      </c>
      <c r="BI793">
        <v>0</v>
      </c>
      <c r="BJ793">
        <v>1</v>
      </c>
      <c r="BK793">
        <v>0</v>
      </c>
      <c r="BL793">
        <v>0</v>
      </c>
      <c r="BM793">
        <v>0</v>
      </c>
      <c r="BN793">
        <v>0</v>
      </c>
      <c r="BO793">
        <v>0</v>
      </c>
      <c r="BP793">
        <v>1</v>
      </c>
      <c r="BQ793">
        <v>0</v>
      </c>
      <c r="BR793">
        <v>0</v>
      </c>
      <c r="BS793">
        <v>1</v>
      </c>
      <c r="BT793" s="10">
        <v>0</v>
      </c>
      <c r="BU793">
        <v>-4.2648743800000002</v>
      </c>
      <c r="BV793">
        <v>0.17994256</v>
      </c>
      <c r="BW793">
        <v>2.5512239999999999E-2</v>
      </c>
      <c r="BX793">
        <v>1.7140852600000001</v>
      </c>
      <c r="BY793">
        <v>1.2451467300000001</v>
      </c>
      <c r="BZ793">
        <v>4.38303536</v>
      </c>
      <c r="CA793">
        <v>1.0542348399999999</v>
      </c>
      <c r="CB793">
        <v>2.36271349</v>
      </c>
      <c r="CC793">
        <v>0</v>
      </c>
      <c r="CD793">
        <v>1.26633956</v>
      </c>
      <c r="CE793">
        <v>1.2966537600000001</v>
      </c>
      <c r="CF793">
        <v>-0.34830556000000001</v>
      </c>
      <c r="CG793">
        <v>0.60595251999999999</v>
      </c>
      <c r="CH793">
        <v>-0.27080598</v>
      </c>
      <c r="CI793">
        <v>0.69837139000000004</v>
      </c>
      <c r="CJ793">
        <v>2.3914729999999999E-2</v>
      </c>
      <c r="CK793">
        <v>-0.35324707</v>
      </c>
      <c r="CL793">
        <v>-4.8291489999999999E-2</v>
      </c>
      <c r="CM793">
        <v>0.58076517999999999</v>
      </c>
      <c r="CN793">
        <v>0.72541518999999999</v>
      </c>
      <c r="CO793">
        <v>-0.20022939000000001</v>
      </c>
      <c r="CP793">
        <v>-0.43475793000000001</v>
      </c>
      <c r="CQ793">
        <v>0.34422587999999998</v>
      </c>
      <c r="CR793">
        <v>-0.48495226000000002</v>
      </c>
      <c r="CS793">
        <v>0.18250256000000001</v>
      </c>
      <c r="CT793">
        <v>-0.16623276000000001</v>
      </c>
      <c r="CU793">
        <v>-9.4743999999999995E-2</v>
      </c>
      <c r="CV793">
        <v>-1.1689752</v>
      </c>
      <c r="CW793">
        <v>-0.52188942000000005</v>
      </c>
      <c r="CX793">
        <v>0.65815442999999996</v>
      </c>
      <c r="CY793">
        <v>9.3649330000000003E-2</v>
      </c>
      <c r="CZ793">
        <v>-0.16819777</v>
      </c>
      <c r="DA793">
        <v>-0.25450494000000001</v>
      </c>
      <c r="DB793">
        <v>0.25513289</v>
      </c>
      <c r="DC793">
        <v>2.5920289999999999E-2</v>
      </c>
      <c r="DD793">
        <v>-2.5292350000000002E-2</v>
      </c>
      <c r="DE793">
        <v>0.26950531</v>
      </c>
      <c r="DF793">
        <v>-0.26887736000000001</v>
      </c>
      <c r="DG793">
        <v>0.1029841</v>
      </c>
      <c r="DH793">
        <v>-0.10235616</v>
      </c>
      <c r="DI793">
        <v>-0.19042195000000001</v>
      </c>
      <c r="DJ793">
        <v>7.7531719999999998E-2</v>
      </c>
      <c r="DK793">
        <v>-0.19522661999999999</v>
      </c>
      <c r="DL793">
        <v>-0.13095082</v>
      </c>
      <c r="DM793">
        <v>-6.0513240000000003E-2</v>
      </c>
      <c r="DN793">
        <v>0.50020885000000004</v>
      </c>
      <c r="DO793">
        <v>0.35778246000000002</v>
      </c>
      <c r="DP793">
        <v>-0.64273818000000005</v>
      </c>
      <c r="DQ793">
        <v>0.94671483000000001</v>
      </c>
      <c r="DR793">
        <v>-0.66113116000000005</v>
      </c>
      <c r="DS793">
        <v>7.7932630000000003E-2</v>
      </c>
      <c r="DT793">
        <v>-0.79014932000000004</v>
      </c>
      <c r="DU793">
        <v>1.3610861400000001</v>
      </c>
      <c r="DV793" s="10">
        <v>-0.64824150000000003</v>
      </c>
      <c r="DW793" s="8" t="s">
        <v>4125</v>
      </c>
      <c r="DX793" t="s">
        <v>4126</v>
      </c>
      <c r="DY793" s="10" t="s">
        <v>669</v>
      </c>
      <c r="DZ793" s="20">
        <v>35680</v>
      </c>
      <c r="EA793" s="21">
        <v>36521</v>
      </c>
      <c r="EB793" t="s">
        <v>4127</v>
      </c>
      <c r="EC793" s="22">
        <v>45050</v>
      </c>
      <c r="ED793" t="b">
        <f t="shared" si="37"/>
        <v>0</v>
      </c>
    </row>
    <row r="794" spans="1:134" x14ac:dyDescent="0.2">
      <c r="A794" s="8" t="s">
        <v>4128</v>
      </c>
      <c r="B794" s="8" t="s">
        <v>127</v>
      </c>
      <c r="C794" s="8" t="s">
        <v>154</v>
      </c>
      <c r="D794" s="2" t="s">
        <v>4129</v>
      </c>
      <c r="E794" s="4">
        <v>0.30011359289339201</v>
      </c>
      <c r="F794" s="28" t="b">
        <v>0</v>
      </c>
      <c r="G794" s="29">
        <f t="shared" si="38"/>
        <v>1.7686091803553034E-5</v>
      </c>
      <c r="H794" s="5" t="b">
        <f t="shared" si="36"/>
        <v>0</v>
      </c>
      <c r="I794" s="8">
        <v>65</v>
      </c>
      <c r="J794">
        <v>1</v>
      </c>
      <c r="K794">
        <v>20</v>
      </c>
      <c r="L794">
        <v>1622</v>
      </c>
      <c r="M794">
        <v>6</v>
      </c>
      <c r="N794">
        <v>4</v>
      </c>
      <c r="O794">
        <v>8.3901297800295804</v>
      </c>
      <c r="P794">
        <v>3</v>
      </c>
      <c r="Q794">
        <v>1</v>
      </c>
      <c r="R794">
        <v>1</v>
      </c>
      <c r="S794" s="10">
        <v>73.3</v>
      </c>
      <c r="T794" s="8">
        <v>1.1047129369128199</v>
      </c>
      <c r="U794">
        <v>7.5957643648752104E-3</v>
      </c>
      <c r="V794">
        <v>-0.90217249130388599</v>
      </c>
      <c r="W794">
        <v>0.144197635022632</v>
      </c>
      <c r="X794">
        <v>0.34522335867264098</v>
      </c>
      <c r="Y794">
        <v>0.68524713920936597</v>
      </c>
      <c r="Z794">
        <v>-1.44813456521302</v>
      </c>
      <c r="AA794">
        <v>8.8725172209350497E-3</v>
      </c>
      <c r="AB794">
        <v>-1.4988236991813999</v>
      </c>
      <c r="AC794">
        <v>-1.38724643350897</v>
      </c>
      <c r="AD794" s="10">
        <v>-0.30153941816996199</v>
      </c>
      <c r="AE794" s="8">
        <v>0</v>
      </c>
      <c r="AF794">
        <v>0</v>
      </c>
      <c r="AG794">
        <v>0</v>
      </c>
      <c r="AH794">
        <v>0</v>
      </c>
      <c r="AI794">
        <v>0</v>
      </c>
      <c r="AJ794">
        <v>0</v>
      </c>
      <c r="AK794">
        <v>0</v>
      </c>
      <c r="AL794">
        <v>0</v>
      </c>
      <c r="AM794">
        <v>1</v>
      </c>
      <c r="AN794">
        <v>0</v>
      </c>
      <c r="AO794">
        <v>0</v>
      </c>
      <c r="AP794">
        <v>0</v>
      </c>
      <c r="AQ794">
        <v>0</v>
      </c>
      <c r="AR794">
        <v>0</v>
      </c>
      <c r="AS794">
        <v>0</v>
      </c>
      <c r="AT794">
        <v>0</v>
      </c>
      <c r="AU794">
        <v>0</v>
      </c>
      <c r="AV794">
        <v>0</v>
      </c>
      <c r="AW794">
        <v>0</v>
      </c>
      <c r="AX794">
        <v>0</v>
      </c>
      <c r="AY794">
        <v>1</v>
      </c>
      <c r="AZ794">
        <v>0</v>
      </c>
      <c r="BA794">
        <v>1</v>
      </c>
      <c r="BB794">
        <v>0</v>
      </c>
      <c r="BC794">
        <v>0</v>
      </c>
      <c r="BD794">
        <v>1</v>
      </c>
      <c r="BE794">
        <v>0</v>
      </c>
      <c r="BF794">
        <v>1</v>
      </c>
      <c r="BG794">
        <v>0</v>
      </c>
      <c r="BH794">
        <v>0</v>
      </c>
      <c r="BI794">
        <v>0</v>
      </c>
      <c r="BJ794">
        <v>0</v>
      </c>
      <c r="BK794">
        <v>0</v>
      </c>
      <c r="BL794">
        <v>1</v>
      </c>
      <c r="BM794">
        <v>1</v>
      </c>
      <c r="BN794">
        <v>0</v>
      </c>
      <c r="BO794">
        <v>0</v>
      </c>
      <c r="BP794">
        <v>0</v>
      </c>
      <c r="BQ794">
        <v>0</v>
      </c>
      <c r="BR794">
        <v>1</v>
      </c>
      <c r="BS794">
        <v>0</v>
      </c>
      <c r="BT794" s="10">
        <v>0</v>
      </c>
      <c r="BU794">
        <v>-4.2648743800000002</v>
      </c>
      <c r="BV794">
        <v>0.17994256</v>
      </c>
      <c r="BW794">
        <v>2.5512239999999999E-2</v>
      </c>
      <c r="BX794">
        <v>1.7140852600000001</v>
      </c>
      <c r="BY794">
        <v>1.2451467300000001</v>
      </c>
      <c r="BZ794">
        <v>4.38303536</v>
      </c>
      <c r="CA794">
        <v>1.0542348399999999</v>
      </c>
      <c r="CB794">
        <v>2.36271349</v>
      </c>
      <c r="CC794">
        <v>0</v>
      </c>
      <c r="CD794">
        <v>1.26633956</v>
      </c>
      <c r="CE794">
        <v>1.2966537600000001</v>
      </c>
      <c r="CF794">
        <v>-0.34830556000000001</v>
      </c>
      <c r="CG794">
        <v>0.60595251999999999</v>
      </c>
      <c r="CH794">
        <v>-0.27080598</v>
      </c>
      <c r="CI794">
        <v>0.69837139000000004</v>
      </c>
      <c r="CJ794">
        <v>2.3914729999999999E-2</v>
      </c>
      <c r="CK794">
        <v>-0.35324707</v>
      </c>
      <c r="CL794">
        <v>-4.8291489999999999E-2</v>
      </c>
      <c r="CM794">
        <v>0.58076517999999999</v>
      </c>
      <c r="CN794">
        <v>0.72541518999999999</v>
      </c>
      <c r="CO794">
        <v>-0.20022939000000001</v>
      </c>
      <c r="CP794">
        <v>-0.43475793000000001</v>
      </c>
      <c r="CQ794">
        <v>0.34422587999999998</v>
      </c>
      <c r="CR794">
        <v>-0.48495226000000002</v>
      </c>
      <c r="CS794">
        <v>0.18250256000000001</v>
      </c>
      <c r="CT794">
        <v>-0.16623276000000001</v>
      </c>
      <c r="CU794">
        <v>-9.4743999999999995E-2</v>
      </c>
      <c r="CV794">
        <v>-1.1689752</v>
      </c>
      <c r="CW794">
        <v>-0.52188942000000005</v>
      </c>
      <c r="CX794">
        <v>0.65815442999999996</v>
      </c>
      <c r="CY794">
        <v>9.3649330000000003E-2</v>
      </c>
      <c r="CZ794">
        <v>-0.16819777</v>
      </c>
      <c r="DA794">
        <v>-0.25450494000000001</v>
      </c>
      <c r="DB794">
        <v>0.25513289</v>
      </c>
      <c r="DC794">
        <v>2.5920289999999999E-2</v>
      </c>
      <c r="DD794">
        <v>-2.5292350000000002E-2</v>
      </c>
      <c r="DE794">
        <v>0.26950531</v>
      </c>
      <c r="DF794">
        <v>-0.26887736000000001</v>
      </c>
      <c r="DG794">
        <v>0.1029841</v>
      </c>
      <c r="DH794">
        <v>-0.10235616</v>
      </c>
      <c r="DI794">
        <v>-0.19042195000000001</v>
      </c>
      <c r="DJ794">
        <v>7.7531719999999998E-2</v>
      </c>
      <c r="DK794">
        <v>-0.19522661999999999</v>
      </c>
      <c r="DL794">
        <v>-0.13095082</v>
      </c>
      <c r="DM794">
        <v>-6.0513240000000003E-2</v>
      </c>
      <c r="DN794">
        <v>0.50020885000000004</v>
      </c>
      <c r="DO794">
        <v>0.35778246000000002</v>
      </c>
      <c r="DP794">
        <v>-0.64273818000000005</v>
      </c>
      <c r="DQ794">
        <v>0.94671483000000001</v>
      </c>
      <c r="DR794">
        <v>-0.66113116000000005</v>
      </c>
      <c r="DS794">
        <v>7.7932630000000003E-2</v>
      </c>
      <c r="DT794">
        <v>-0.79014932000000004</v>
      </c>
      <c r="DU794">
        <v>1.3610861400000001</v>
      </c>
      <c r="DV794" s="10">
        <v>-0.64824150000000003</v>
      </c>
      <c r="DW794" s="8" t="s">
        <v>4130</v>
      </c>
      <c r="DX794" t="s">
        <v>4131</v>
      </c>
      <c r="DY794" s="10" t="s">
        <v>132</v>
      </c>
      <c r="DZ794" s="20">
        <v>35767</v>
      </c>
      <c r="EA794" s="21">
        <v>37945</v>
      </c>
      <c r="EB794" t="s">
        <v>4132</v>
      </c>
      <c r="EC794" s="22">
        <v>44958</v>
      </c>
      <c r="ED794" t="b">
        <f t="shared" si="37"/>
        <v>1</v>
      </c>
    </row>
    <row r="795" spans="1:134" x14ac:dyDescent="0.2">
      <c r="A795" s="8" t="s">
        <v>4133</v>
      </c>
      <c r="B795" s="8" t="s">
        <v>119</v>
      </c>
      <c r="C795" s="8" t="s">
        <v>120</v>
      </c>
      <c r="D795" s="2" t="s">
        <v>4134</v>
      </c>
      <c r="E795" s="4">
        <v>0.58462196925807097</v>
      </c>
      <c r="F795" s="28" t="b">
        <v>0</v>
      </c>
      <c r="G795" s="29">
        <f t="shared" si="38"/>
        <v>0.92318402653420661</v>
      </c>
      <c r="H795" s="5" t="b">
        <f t="shared" si="36"/>
        <v>1</v>
      </c>
      <c r="I795" s="8">
        <v>60</v>
      </c>
      <c r="J795">
        <v>1</v>
      </c>
      <c r="K795">
        <v>34</v>
      </c>
      <c r="L795">
        <v>2917</v>
      </c>
      <c r="M795">
        <v>5</v>
      </c>
      <c r="N795">
        <v>2</v>
      </c>
      <c r="O795">
        <v>62.310984629035602</v>
      </c>
      <c r="P795">
        <v>1</v>
      </c>
      <c r="Q795">
        <v>5</v>
      </c>
      <c r="R795">
        <v>4</v>
      </c>
      <c r="S795" s="10">
        <v>73</v>
      </c>
      <c r="T795" s="8">
        <v>0.63502206237506098</v>
      </c>
      <c r="U795">
        <v>7.5957643648752104E-3</v>
      </c>
      <c r="V795">
        <v>0.90669465918009495</v>
      </c>
      <c r="W795">
        <v>1.6538458613398499</v>
      </c>
      <c r="X795">
        <v>2.70451479144465E-2</v>
      </c>
      <c r="Y795">
        <v>-0.70788554533318204</v>
      </c>
      <c r="Z795">
        <v>0.40731954931481601</v>
      </c>
      <c r="AA795">
        <v>-1.4107302381286499</v>
      </c>
      <c r="AB795">
        <v>1.4079858992310099</v>
      </c>
      <c r="AC795">
        <v>0.71996333890972197</v>
      </c>
      <c r="AD795" s="10">
        <v>-0.36627059917245802</v>
      </c>
      <c r="AE795" s="8">
        <v>0</v>
      </c>
      <c r="AF795">
        <v>0</v>
      </c>
      <c r="AG795">
        <v>0</v>
      </c>
      <c r="AH795">
        <v>0</v>
      </c>
      <c r="AI795">
        <v>0</v>
      </c>
      <c r="AJ795">
        <v>0</v>
      </c>
      <c r="AK795">
        <v>0</v>
      </c>
      <c r="AL795">
        <v>0</v>
      </c>
      <c r="AM795">
        <v>0</v>
      </c>
      <c r="AN795">
        <v>0</v>
      </c>
      <c r="AO795">
        <v>0</v>
      </c>
      <c r="AP795">
        <v>0</v>
      </c>
      <c r="AQ795">
        <v>0</v>
      </c>
      <c r="AR795">
        <v>0</v>
      </c>
      <c r="AS795">
        <v>1</v>
      </c>
      <c r="AT795">
        <v>0</v>
      </c>
      <c r="AU795">
        <v>0</v>
      </c>
      <c r="AV795">
        <v>0</v>
      </c>
      <c r="AW795">
        <v>0</v>
      </c>
      <c r="AX795">
        <v>0</v>
      </c>
      <c r="AY795">
        <v>0</v>
      </c>
      <c r="AZ795">
        <v>1</v>
      </c>
      <c r="BA795">
        <v>1</v>
      </c>
      <c r="BB795">
        <v>0</v>
      </c>
      <c r="BC795">
        <v>1</v>
      </c>
      <c r="BD795">
        <v>0</v>
      </c>
      <c r="BE795">
        <v>1</v>
      </c>
      <c r="BF795">
        <v>0</v>
      </c>
      <c r="BG795">
        <v>0</v>
      </c>
      <c r="BH795">
        <v>0</v>
      </c>
      <c r="BI795">
        <v>0</v>
      </c>
      <c r="BJ795">
        <v>1</v>
      </c>
      <c r="BK795">
        <v>0</v>
      </c>
      <c r="BL795">
        <v>0</v>
      </c>
      <c r="BM795">
        <v>0</v>
      </c>
      <c r="BN795">
        <v>0</v>
      </c>
      <c r="BO795">
        <v>0</v>
      </c>
      <c r="BP795">
        <v>1</v>
      </c>
      <c r="BQ795">
        <v>1</v>
      </c>
      <c r="BR795">
        <v>0</v>
      </c>
      <c r="BS795">
        <v>0</v>
      </c>
      <c r="BT795" s="10">
        <v>0</v>
      </c>
      <c r="BU795">
        <v>-4.2648743800000002</v>
      </c>
      <c r="BV795">
        <v>0.17994256</v>
      </c>
      <c r="BW795">
        <v>2.5512239999999999E-2</v>
      </c>
      <c r="BX795">
        <v>1.7140852600000001</v>
      </c>
      <c r="BY795">
        <v>1.2451467300000001</v>
      </c>
      <c r="BZ795">
        <v>4.38303536</v>
      </c>
      <c r="CA795">
        <v>1.0542348399999999</v>
      </c>
      <c r="CB795">
        <v>2.36271349</v>
      </c>
      <c r="CC795">
        <v>0</v>
      </c>
      <c r="CD795">
        <v>1.26633956</v>
      </c>
      <c r="CE795">
        <v>1.2966537600000001</v>
      </c>
      <c r="CF795">
        <v>-0.34830556000000001</v>
      </c>
      <c r="CG795">
        <v>0.60595251999999999</v>
      </c>
      <c r="CH795">
        <v>-0.27080598</v>
      </c>
      <c r="CI795">
        <v>0.69837139000000004</v>
      </c>
      <c r="CJ795">
        <v>2.3914729999999999E-2</v>
      </c>
      <c r="CK795">
        <v>-0.35324707</v>
      </c>
      <c r="CL795">
        <v>-4.8291489999999999E-2</v>
      </c>
      <c r="CM795">
        <v>0.58076517999999999</v>
      </c>
      <c r="CN795">
        <v>0.72541518999999999</v>
      </c>
      <c r="CO795">
        <v>-0.20022939000000001</v>
      </c>
      <c r="CP795">
        <v>-0.43475793000000001</v>
      </c>
      <c r="CQ795">
        <v>0.34422587999999998</v>
      </c>
      <c r="CR795">
        <v>-0.48495226000000002</v>
      </c>
      <c r="CS795">
        <v>0.18250256000000001</v>
      </c>
      <c r="CT795">
        <v>-0.16623276000000001</v>
      </c>
      <c r="CU795">
        <v>-9.4743999999999995E-2</v>
      </c>
      <c r="CV795">
        <v>-1.1689752</v>
      </c>
      <c r="CW795">
        <v>-0.52188942000000005</v>
      </c>
      <c r="CX795">
        <v>0.65815442999999996</v>
      </c>
      <c r="CY795">
        <v>9.3649330000000003E-2</v>
      </c>
      <c r="CZ795">
        <v>-0.16819777</v>
      </c>
      <c r="DA795">
        <v>-0.25450494000000001</v>
      </c>
      <c r="DB795">
        <v>0.25513289</v>
      </c>
      <c r="DC795">
        <v>2.5920289999999999E-2</v>
      </c>
      <c r="DD795">
        <v>-2.5292350000000002E-2</v>
      </c>
      <c r="DE795">
        <v>0.26950531</v>
      </c>
      <c r="DF795">
        <v>-0.26887736000000001</v>
      </c>
      <c r="DG795">
        <v>0.1029841</v>
      </c>
      <c r="DH795">
        <v>-0.10235616</v>
      </c>
      <c r="DI795">
        <v>-0.19042195000000001</v>
      </c>
      <c r="DJ795">
        <v>7.7531719999999998E-2</v>
      </c>
      <c r="DK795">
        <v>-0.19522661999999999</v>
      </c>
      <c r="DL795">
        <v>-0.13095082</v>
      </c>
      <c r="DM795">
        <v>-6.0513240000000003E-2</v>
      </c>
      <c r="DN795">
        <v>0.50020885000000004</v>
      </c>
      <c r="DO795">
        <v>0.35778246000000002</v>
      </c>
      <c r="DP795">
        <v>-0.64273818000000005</v>
      </c>
      <c r="DQ795">
        <v>0.94671483000000001</v>
      </c>
      <c r="DR795">
        <v>-0.66113116000000005</v>
      </c>
      <c r="DS795">
        <v>7.7932630000000003E-2</v>
      </c>
      <c r="DT795">
        <v>-0.79014932000000004</v>
      </c>
      <c r="DU795">
        <v>1.3610861400000001</v>
      </c>
      <c r="DV795" s="10">
        <v>-0.64824150000000003</v>
      </c>
      <c r="DW795" s="8" t="s">
        <v>4135</v>
      </c>
      <c r="DX795" t="s">
        <v>4136</v>
      </c>
      <c r="DY795" s="10" t="s">
        <v>1084</v>
      </c>
      <c r="DZ795" s="20">
        <v>36139</v>
      </c>
      <c r="EA795" s="21">
        <v>37343</v>
      </c>
      <c r="EB795" t="s">
        <v>4137</v>
      </c>
      <c r="EC795" s="22">
        <v>45302</v>
      </c>
      <c r="ED795" t="b">
        <f t="shared" si="37"/>
        <v>0</v>
      </c>
    </row>
    <row r="796" spans="1:134" x14ac:dyDescent="0.2">
      <c r="A796" s="8" t="s">
        <v>4138</v>
      </c>
      <c r="B796" s="8" t="s">
        <v>168</v>
      </c>
      <c r="C796" s="8" t="s">
        <v>195</v>
      </c>
      <c r="D796" s="2" t="s">
        <v>4139</v>
      </c>
      <c r="E796" s="4">
        <v>0.33580280250803701</v>
      </c>
      <c r="F796" s="28" t="b">
        <v>0</v>
      </c>
      <c r="G796" s="29">
        <f t="shared" si="38"/>
        <v>0.88144677473368216</v>
      </c>
      <c r="H796" s="5" t="b">
        <f t="shared" si="36"/>
        <v>1</v>
      </c>
      <c r="I796" s="8">
        <v>36</v>
      </c>
      <c r="J796">
        <v>1</v>
      </c>
      <c r="K796">
        <v>23</v>
      </c>
      <c r="L796">
        <v>1346</v>
      </c>
      <c r="M796">
        <v>10</v>
      </c>
      <c r="N796">
        <v>4</v>
      </c>
      <c r="O796">
        <v>20.401401254018701</v>
      </c>
      <c r="P796">
        <v>2</v>
      </c>
      <c r="Q796">
        <v>5</v>
      </c>
      <c r="R796">
        <v>3</v>
      </c>
      <c r="S796" s="10">
        <v>79.400000000000006</v>
      </c>
      <c r="T796" s="8">
        <v>-1.61949413540622</v>
      </c>
      <c r="U796">
        <v>7.5957643648752104E-3</v>
      </c>
      <c r="V796">
        <v>-0.51455810191446105</v>
      </c>
      <c r="W796">
        <v>-0.17754978618474501</v>
      </c>
      <c r="X796">
        <v>1.61793620170542</v>
      </c>
      <c r="Y796">
        <v>0.68524713920936597</v>
      </c>
      <c r="Z796">
        <v>-1.03481836057323</v>
      </c>
      <c r="AA796">
        <v>-0.70092886045385905</v>
      </c>
      <c r="AB796">
        <v>1.4079858992310099</v>
      </c>
      <c r="AC796">
        <v>1.7560081436822399E-2</v>
      </c>
      <c r="AD796" s="10">
        <v>1.01466126221412</v>
      </c>
      <c r="AE796" s="8">
        <v>0</v>
      </c>
      <c r="AF796">
        <v>0</v>
      </c>
      <c r="AG796">
        <v>0</v>
      </c>
      <c r="AH796">
        <v>0</v>
      </c>
      <c r="AI796">
        <v>0</v>
      </c>
      <c r="AJ796">
        <v>0</v>
      </c>
      <c r="AK796">
        <v>1</v>
      </c>
      <c r="AL796">
        <v>0</v>
      </c>
      <c r="AM796">
        <v>0</v>
      </c>
      <c r="AN796">
        <v>0</v>
      </c>
      <c r="AO796">
        <v>0</v>
      </c>
      <c r="AP796">
        <v>0</v>
      </c>
      <c r="AQ796">
        <v>0</v>
      </c>
      <c r="AR796">
        <v>0</v>
      </c>
      <c r="AS796">
        <v>0</v>
      </c>
      <c r="AT796">
        <v>0</v>
      </c>
      <c r="AU796">
        <v>0</v>
      </c>
      <c r="AV796">
        <v>0</v>
      </c>
      <c r="AW796">
        <v>0</v>
      </c>
      <c r="AX796">
        <v>0</v>
      </c>
      <c r="AY796">
        <v>1</v>
      </c>
      <c r="AZ796">
        <v>0</v>
      </c>
      <c r="BA796">
        <v>1</v>
      </c>
      <c r="BB796">
        <v>0</v>
      </c>
      <c r="BC796">
        <v>0</v>
      </c>
      <c r="BD796">
        <v>1</v>
      </c>
      <c r="BE796">
        <v>1</v>
      </c>
      <c r="BF796">
        <v>0</v>
      </c>
      <c r="BG796">
        <v>0</v>
      </c>
      <c r="BH796">
        <v>0</v>
      </c>
      <c r="BI796">
        <v>0</v>
      </c>
      <c r="BJ796">
        <v>0</v>
      </c>
      <c r="BK796">
        <v>1</v>
      </c>
      <c r="BL796">
        <v>0</v>
      </c>
      <c r="BM796">
        <v>0</v>
      </c>
      <c r="BN796">
        <v>1</v>
      </c>
      <c r="BO796">
        <v>0</v>
      </c>
      <c r="BP796">
        <v>0</v>
      </c>
      <c r="BQ796">
        <v>0</v>
      </c>
      <c r="BR796">
        <v>0</v>
      </c>
      <c r="BS796">
        <v>1</v>
      </c>
      <c r="BT796" s="10">
        <v>0</v>
      </c>
      <c r="BU796">
        <v>-4.2648743800000002</v>
      </c>
      <c r="BV796">
        <v>0.17994256</v>
      </c>
      <c r="BW796">
        <v>2.5512239999999999E-2</v>
      </c>
      <c r="BX796">
        <v>1.7140852600000001</v>
      </c>
      <c r="BY796">
        <v>1.2451467300000001</v>
      </c>
      <c r="BZ796">
        <v>4.38303536</v>
      </c>
      <c r="CA796">
        <v>1.0542348399999999</v>
      </c>
      <c r="CB796">
        <v>2.36271349</v>
      </c>
      <c r="CC796">
        <v>0</v>
      </c>
      <c r="CD796">
        <v>1.26633956</v>
      </c>
      <c r="CE796">
        <v>1.2966537600000001</v>
      </c>
      <c r="CF796">
        <v>-0.34830556000000001</v>
      </c>
      <c r="CG796">
        <v>0.60595251999999999</v>
      </c>
      <c r="CH796">
        <v>-0.27080598</v>
      </c>
      <c r="CI796">
        <v>0.69837139000000004</v>
      </c>
      <c r="CJ796">
        <v>2.3914729999999999E-2</v>
      </c>
      <c r="CK796">
        <v>-0.35324707</v>
      </c>
      <c r="CL796">
        <v>-4.8291489999999999E-2</v>
      </c>
      <c r="CM796">
        <v>0.58076517999999999</v>
      </c>
      <c r="CN796">
        <v>0.72541518999999999</v>
      </c>
      <c r="CO796">
        <v>-0.20022939000000001</v>
      </c>
      <c r="CP796">
        <v>-0.43475793000000001</v>
      </c>
      <c r="CQ796">
        <v>0.34422587999999998</v>
      </c>
      <c r="CR796">
        <v>-0.48495226000000002</v>
      </c>
      <c r="CS796">
        <v>0.18250256000000001</v>
      </c>
      <c r="CT796">
        <v>-0.16623276000000001</v>
      </c>
      <c r="CU796">
        <v>-9.4743999999999995E-2</v>
      </c>
      <c r="CV796">
        <v>-1.1689752</v>
      </c>
      <c r="CW796">
        <v>-0.52188942000000005</v>
      </c>
      <c r="CX796">
        <v>0.65815442999999996</v>
      </c>
      <c r="CY796">
        <v>9.3649330000000003E-2</v>
      </c>
      <c r="CZ796">
        <v>-0.16819777</v>
      </c>
      <c r="DA796">
        <v>-0.25450494000000001</v>
      </c>
      <c r="DB796">
        <v>0.25513289</v>
      </c>
      <c r="DC796">
        <v>2.5920289999999999E-2</v>
      </c>
      <c r="DD796">
        <v>-2.5292350000000002E-2</v>
      </c>
      <c r="DE796">
        <v>0.26950531</v>
      </c>
      <c r="DF796">
        <v>-0.26887736000000001</v>
      </c>
      <c r="DG796">
        <v>0.1029841</v>
      </c>
      <c r="DH796">
        <v>-0.10235616</v>
      </c>
      <c r="DI796">
        <v>-0.19042195000000001</v>
      </c>
      <c r="DJ796">
        <v>7.7531719999999998E-2</v>
      </c>
      <c r="DK796">
        <v>-0.19522661999999999</v>
      </c>
      <c r="DL796">
        <v>-0.13095082</v>
      </c>
      <c r="DM796">
        <v>-6.0513240000000003E-2</v>
      </c>
      <c r="DN796">
        <v>0.50020885000000004</v>
      </c>
      <c r="DO796">
        <v>0.35778246000000002</v>
      </c>
      <c r="DP796">
        <v>-0.64273818000000005</v>
      </c>
      <c r="DQ796">
        <v>0.94671483000000001</v>
      </c>
      <c r="DR796">
        <v>-0.66113116000000005</v>
      </c>
      <c r="DS796">
        <v>7.7932630000000003E-2</v>
      </c>
      <c r="DT796">
        <v>-0.79014932000000004</v>
      </c>
      <c r="DU796">
        <v>1.3610861400000001</v>
      </c>
      <c r="DV796" s="10">
        <v>-0.64824150000000003</v>
      </c>
      <c r="DW796" s="8" t="s">
        <v>4140</v>
      </c>
      <c r="DX796" t="s">
        <v>4141</v>
      </c>
      <c r="DY796" s="10" t="s">
        <v>757</v>
      </c>
      <c r="DZ796" s="20">
        <v>37552</v>
      </c>
      <c r="EA796" s="21">
        <v>39678</v>
      </c>
      <c r="EB796" t="s">
        <v>1488</v>
      </c>
      <c r="EC796" s="22">
        <v>43704</v>
      </c>
      <c r="ED796" t="b">
        <f t="shared" si="37"/>
        <v>0</v>
      </c>
    </row>
    <row r="797" spans="1:134" x14ac:dyDescent="0.2">
      <c r="A797" s="8" t="s">
        <v>4142</v>
      </c>
      <c r="B797" s="8" t="s">
        <v>119</v>
      </c>
      <c r="C797" s="8" t="s">
        <v>188</v>
      </c>
      <c r="D797" s="2" t="s">
        <v>4143</v>
      </c>
      <c r="E797" s="4">
        <v>0.40701648044907301</v>
      </c>
      <c r="F797" s="28" t="b">
        <v>0</v>
      </c>
      <c r="G797" s="29">
        <f t="shared" si="38"/>
        <v>0.99907458948270222</v>
      </c>
      <c r="H797" s="5" t="b">
        <f t="shared" si="36"/>
        <v>1</v>
      </c>
      <c r="I797" s="8">
        <v>44</v>
      </c>
      <c r="J797">
        <v>3</v>
      </c>
      <c r="K797">
        <v>31</v>
      </c>
      <c r="L797">
        <v>2451</v>
      </c>
      <c r="M797">
        <v>10</v>
      </c>
      <c r="N797">
        <v>3</v>
      </c>
      <c r="O797">
        <v>66.008240224536607</v>
      </c>
      <c r="P797">
        <v>2</v>
      </c>
      <c r="Q797">
        <v>1</v>
      </c>
      <c r="R797">
        <v>5</v>
      </c>
      <c r="S797" s="10">
        <v>69.2</v>
      </c>
      <c r="T797" s="8">
        <v>-0.86798873614579497</v>
      </c>
      <c r="U797">
        <v>2.03313292833161</v>
      </c>
      <c r="V797">
        <v>0.51908026979067101</v>
      </c>
      <c r="W797">
        <v>1.1106056501708701</v>
      </c>
      <c r="X797">
        <v>1.61793620170542</v>
      </c>
      <c r="Y797">
        <v>-1.13192030619081E-2</v>
      </c>
      <c r="Z797">
        <v>0.53454468560658297</v>
      </c>
      <c r="AA797">
        <v>-0.70092886045385905</v>
      </c>
      <c r="AB797">
        <v>-1.4988236991813999</v>
      </c>
      <c r="AC797">
        <v>1.42236659638262</v>
      </c>
      <c r="AD797" s="10">
        <v>-1.18619889187074</v>
      </c>
      <c r="AE797" s="8">
        <v>0</v>
      </c>
      <c r="AF797">
        <v>0</v>
      </c>
      <c r="AG797">
        <v>0</v>
      </c>
      <c r="AH797">
        <v>0</v>
      </c>
      <c r="AI797">
        <v>0</v>
      </c>
      <c r="AJ797">
        <v>0</v>
      </c>
      <c r="AK797">
        <v>0</v>
      </c>
      <c r="AL797">
        <v>0</v>
      </c>
      <c r="AM797">
        <v>0</v>
      </c>
      <c r="AN797">
        <v>0</v>
      </c>
      <c r="AO797">
        <v>0</v>
      </c>
      <c r="AP797">
        <v>0</v>
      </c>
      <c r="AQ797">
        <v>0</v>
      </c>
      <c r="AR797">
        <v>1</v>
      </c>
      <c r="AS797">
        <v>0</v>
      </c>
      <c r="AT797">
        <v>0</v>
      </c>
      <c r="AU797">
        <v>0</v>
      </c>
      <c r="AV797">
        <v>0</v>
      </c>
      <c r="AW797">
        <v>0</v>
      </c>
      <c r="AX797">
        <v>0</v>
      </c>
      <c r="AY797">
        <v>1</v>
      </c>
      <c r="AZ797">
        <v>0</v>
      </c>
      <c r="BA797">
        <v>0</v>
      </c>
      <c r="BB797">
        <v>1</v>
      </c>
      <c r="BC797">
        <v>1</v>
      </c>
      <c r="BD797">
        <v>0</v>
      </c>
      <c r="BE797">
        <v>0</v>
      </c>
      <c r="BF797">
        <v>1</v>
      </c>
      <c r="BG797">
        <v>0</v>
      </c>
      <c r="BH797">
        <v>0</v>
      </c>
      <c r="BI797">
        <v>0</v>
      </c>
      <c r="BJ797">
        <v>0</v>
      </c>
      <c r="BK797">
        <v>1</v>
      </c>
      <c r="BL797">
        <v>0</v>
      </c>
      <c r="BM797">
        <v>0</v>
      </c>
      <c r="BN797">
        <v>1</v>
      </c>
      <c r="BO797">
        <v>0</v>
      </c>
      <c r="BP797">
        <v>0</v>
      </c>
      <c r="BQ797">
        <v>0</v>
      </c>
      <c r="BR797">
        <v>0</v>
      </c>
      <c r="BS797">
        <v>1</v>
      </c>
      <c r="BT797" s="10">
        <v>0</v>
      </c>
      <c r="BU797">
        <v>-4.2648743800000002</v>
      </c>
      <c r="BV797">
        <v>0.17994256</v>
      </c>
      <c r="BW797">
        <v>2.5512239999999999E-2</v>
      </c>
      <c r="BX797">
        <v>1.7140852600000001</v>
      </c>
      <c r="BY797">
        <v>1.2451467300000001</v>
      </c>
      <c r="BZ797">
        <v>4.38303536</v>
      </c>
      <c r="CA797">
        <v>1.0542348399999999</v>
      </c>
      <c r="CB797">
        <v>2.36271349</v>
      </c>
      <c r="CC797">
        <v>0</v>
      </c>
      <c r="CD797">
        <v>1.26633956</v>
      </c>
      <c r="CE797">
        <v>1.2966537600000001</v>
      </c>
      <c r="CF797">
        <v>-0.34830556000000001</v>
      </c>
      <c r="CG797">
        <v>0.60595251999999999</v>
      </c>
      <c r="CH797">
        <v>-0.27080598</v>
      </c>
      <c r="CI797">
        <v>0.69837139000000004</v>
      </c>
      <c r="CJ797">
        <v>2.3914729999999999E-2</v>
      </c>
      <c r="CK797">
        <v>-0.35324707</v>
      </c>
      <c r="CL797">
        <v>-4.8291489999999999E-2</v>
      </c>
      <c r="CM797">
        <v>0.58076517999999999</v>
      </c>
      <c r="CN797">
        <v>0.72541518999999999</v>
      </c>
      <c r="CO797">
        <v>-0.20022939000000001</v>
      </c>
      <c r="CP797">
        <v>-0.43475793000000001</v>
      </c>
      <c r="CQ797">
        <v>0.34422587999999998</v>
      </c>
      <c r="CR797">
        <v>-0.48495226000000002</v>
      </c>
      <c r="CS797">
        <v>0.18250256000000001</v>
      </c>
      <c r="CT797">
        <v>-0.16623276000000001</v>
      </c>
      <c r="CU797">
        <v>-9.4743999999999995E-2</v>
      </c>
      <c r="CV797">
        <v>-1.1689752</v>
      </c>
      <c r="CW797">
        <v>-0.52188942000000005</v>
      </c>
      <c r="CX797">
        <v>0.65815442999999996</v>
      </c>
      <c r="CY797">
        <v>9.3649330000000003E-2</v>
      </c>
      <c r="CZ797">
        <v>-0.16819777</v>
      </c>
      <c r="DA797">
        <v>-0.25450494000000001</v>
      </c>
      <c r="DB797">
        <v>0.25513289</v>
      </c>
      <c r="DC797">
        <v>2.5920289999999999E-2</v>
      </c>
      <c r="DD797">
        <v>-2.5292350000000002E-2</v>
      </c>
      <c r="DE797">
        <v>0.26950531</v>
      </c>
      <c r="DF797">
        <v>-0.26887736000000001</v>
      </c>
      <c r="DG797">
        <v>0.1029841</v>
      </c>
      <c r="DH797">
        <v>-0.10235616</v>
      </c>
      <c r="DI797">
        <v>-0.19042195000000001</v>
      </c>
      <c r="DJ797">
        <v>7.7531719999999998E-2</v>
      </c>
      <c r="DK797">
        <v>-0.19522661999999999</v>
      </c>
      <c r="DL797">
        <v>-0.13095082</v>
      </c>
      <c r="DM797">
        <v>-6.0513240000000003E-2</v>
      </c>
      <c r="DN797">
        <v>0.50020885000000004</v>
      </c>
      <c r="DO797">
        <v>0.35778246000000002</v>
      </c>
      <c r="DP797">
        <v>-0.64273818000000005</v>
      </c>
      <c r="DQ797">
        <v>0.94671483000000001</v>
      </c>
      <c r="DR797">
        <v>-0.66113116000000005</v>
      </c>
      <c r="DS797">
        <v>7.7932630000000003E-2</v>
      </c>
      <c r="DT797">
        <v>-0.79014932000000004</v>
      </c>
      <c r="DU797">
        <v>1.3610861400000001</v>
      </c>
      <c r="DV797" s="10">
        <v>-0.64824150000000003</v>
      </c>
      <c r="DW797" s="8" t="s">
        <v>4144</v>
      </c>
      <c r="DX797" t="s">
        <v>4145</v>
      </c>
      <c r="DY797" s="10" t="s">
        <v>963</v>
      </c>
      <c r="DZ797" s="20">
        <v>35600</v>
      </c>
      <c r="EA797" s="21">
        <v>39002</v>
      </c>
      <c r="EB797" t="s">
        <v>4146</v>
      </c>
      <c r="EC797" s="22">
        <v>44156</v>
      </c>
      <c r="ED797" t="b">
        <f t="shared" si="37"/>
        <v>0</v>
      </c>
    </row>
    <row r="798" spans="1:134" x14ac:dyDescent="0.2">
      <c r="A798" s="8" t="s">
        <v>4147</v>
      </c>
      <c r="B798" s="8" t="s">
        <v>127</v>
      </c>
      <c r="C798" s="8" t="s">
        <v>363</v>
      </c>
      <c r="D798" s="2" t="s">
        <v>4148</v>
      </c>
      <c r="E798" s="4">
        <v>0.51221524742256497</v>
      </c>
      <c r="F798" s="28" t="b">
        <v>0</v>
      </c>
      <c r="G798" s="29">
        <f t="shared" si="38"/>
        <v>2.2396342292273644E-3</v>
      </c>
      <c r="H798" s="5" t="b">
        <f t="shared" si="36"/>
        <v>0</v>
      </c>
      <c r="I798" s="8">
        <v>70</v>
      </c>
      <c r="J798">
        <v>0</v>
      </c>
      <c r="K798">
        <v>15</v>
      </c>
      <c r="L798">
        <v>1942</v>
      </c>
      <c r="M798">
        <v>5</v>
      </c>
      <c r="N798">
        <v>4</v>
      </c>
      <c r="O798">
        <v>51.940957044616198</v>
      </c>
      <c r="P798">
        <v>5</v>
      </c>
      <c r="Q798">
        <v>1</v>
      </c>
      <c r="R798">
        <v>5</v>
      </c>
      <c r="S798" s="10">
        <v>75.599999999999994</v>
      </c>
      <c r="T798" s="8">
        <v>1.5744038114505901</v>
      </c>
      <c r="U798">
        <v>-1.00517281761849</v>
      </c>
      <c r="V798">
        <v>-1.5481964736195899</v>
      </c>
      <c r="W798">
        <v>0.51723812337901198</v>
      </c>
      <c r="X798">
        <v>2.70451479144465E-2</v>
      </c>
      <c r="Y798">
        <v>0.68524713920936597</v>
      </c>
      <c r="Z798">
        <v>5.04796883156002E-2</v>
      </c>
      <c r="AA798">
        <v>1.4284752725705201</v>
      </c>
      <c r="AB798">
        <v>-1.4988236991813999</v>
      </c>
      <c r="AC798">
        <v>1.42236659638262</v>
      </c>
      <c r="AD798" s="10">
        <v>0.19473296951583999</v>
      </c>
      <c r="AE798" s="8">
        <v>0</v>
      </c>
      <c r="AF798">
        <v>0</v>
      </c>
      <c r="AG798">
        <v>0</v>
      </c>
      <c r="AH798">
        <v>0</v>
      </c>
      <c r="AI798">
        <v>0</v>
      </c>
      <c r="AJ798">
        <v>1</v>
      </c>
      <c r="AK798">
        <v>0</v>
      </c>
      <c r="AL798">
        <v>0</v>
      </c>
      <c r="AM798">
        <v>0</v>
      </c>
      <c r="AN798">
        <v>0</v>
      </c>
      <c r="AO798">
        <v>0</v>
      </c>
      <c r="AP798">
        <v>0</v>
      </c>
      <c r="AQ798">
        <v>0</v>
      </c>
      <c r="AR798">
        <v>0</v>
      </c>
      <c r="AS798">
        <v>0</v>
      </c>
      <c r="AT798">
        <v>0</v>
      </c>
      <c r="AU798">
        <v>0</v>
      </c>
      <c r="AV798">
        <v>0</v>
      </c>
      <c r="AW798">
        <v>0</v>
      </c>
      <c r="AX798">
        <v>0</v>
      </c>
      <c r="AY798">
        <v>1</v>
      </c>
      <c r="AZ798">
        <v>0</v>
      </c>
      <c r="BA798">
        <v>0</v>
      </c>
      <c r="BB798">
        <v>1</v>
      </c>
      <c r="BC798">
        <v>1</v>
      </c>
      <c r="BD798">
        <v>0</v>
      </c>
      <c r="BE798">
        <v>0</v>
      </c>
      <c r="BF798">
        <v>1</v>
      </c>
      <c r="BG798">
        <v>0</v>
      </c>
      <c r="BH798">
        <v>0</v>
      </c>
      <c r="BI798">
        <v>1</v>
      </c>
      <c r="BJ798">
        <v>0</v>
      </c>
      <c r="BK798">
        <v>0</v>
      </c>
      <c r="BL798">
        <v>0</v>
      </c>
      <c r="BM798">
        <v>0</v>
      </c>
      <c r="BN798">
        <v>1</v>
      </c>
      <c r="BO798">
        <v>0</v>
      </c>
      <c r="BP798">
        <v>0</v>
      </c>
      <c r="BQ798">
        <v>1</v>
      </c>
      <c r="BR798">
        <v>0</v>
      </c>
      <c r="BS798">
        <v>0</v>
      </c>
      <c r="BT798" s="10">
        <v>0</v>
      </c>
      <c r="BU798">
        <v>-4.2648743800000002</v>
      </c>
      <c r="BV798">
        <v>0.17994256</v>
      </c>
      <c r="BW798">
        <v>2.5512239999999999E-2</v>
      </c>
      <c r="BX798">
        <v>1.7140852600000001</v>
      </c>
      <c r="BY798">
        <v>1.2451467300000001</v>
      </c>
      <c r="BZ798">
        <v>4.38303536</v>
      </c>
      <c r="CA798">
        <v>1.0542348399999999</v>
      </c>
      <c r="CB798">
        <v>2.36271349</v>
      </c>
      <c r="CC798">
        <v>0</v>
      </c>
      <c r="CD798">
        <v>1.26633956</v>
      </c>
      <c r="CE798">
        <v>1.2966537600000001</v>
      </c>
      <c r="CF798">
        <v>-0.34830556000000001</v>
      </c>
      <c r="CG798">
        <v>0.60595251999999999</v>
      </c>
      <c r="CH798">
        <v>-0.27080598</v>
      </c>
      <c r="CI798">
        <v>0.69837139000000004</v>
      </c>
      <c r="CJ798">
        <v>2.3914729999999999E-2</v>
      </c>
      <c r="CK798">
        <v>-0.35324707</v>
      </c>
      <c r="CL798">
        <v>-4.8291489999999999E-2</v>
      </c>
      <c r="CM798">
        <v>0.58076517999999999</v>
      </c>
      <c r="CN798">
        <v>0.72541518999999999</v>
      </c>
      <c r="CO798">
        <v>-0.20022939000000001</v>
      </c>
      <c r="CP798">
        <v>-0.43475793000000001</v>
      </c>
      <c r="CQ798">
        <v>0.34422587999999998</v>
      </c>
      <c r="CR798">
        <v>-0.48495226000000002</v>
      </c>
      <c r="CS798">
        <v>0.18250256000000001</v>
      </c>
      <c r="CT798">
        <v>-0.16623276000000001</v>
      </c>
      <c r="CU798">
        <v>-9.4743999999999995E-2</v>
      </c>
      <c r="CV798">
        <v>-1.1689752</v>
      </c>
      <c r="CW798">
        <v>-0.52188942000000005</v>
      </c>
      <c r="CX798">
        <v>0.65815442999999996</v>
      </c>
      <c r="CY798">
        <v>9.3649330000000003E-2</v>
      </c>
      <c r="CZ798">
        <v>-0.16819777</v>
      </c>
      <c r="DA798">
        <v>-0.25450494000000001</v>
      </c>
      <c r="DB798">
        <v>0.25513289</v>
      </c>
      <c r="DC798">
        <v>2.5920289999999999E-2</v>
      </c>
      <c r="DD798">
        <v>-2.5292350000000002E-2</v>
      </c>
      <c r="DE798">
        <v>0.26950531</v>
      </c>
      <c r="DF798">
        <v>-0.26887736000000001</v>
      </c>
      <c r="DG798">
        <v>0.1029841</v>
      </c>
      <c r="DH798">
        <v>-0.10235616</v>
      </c>
      <c r="DI798">
        <v>-0.19042195000000001</v>
      </c>
      <c r="DJ798">
        <v>7.7531719999999998E-2</v>
      </c>
      <c r="DK798">
        <v>-0.19522661999999999</v>
      </c>
      <c r="DL798">
        <v>-0.13095082</v>
      </c>
      <c r="DM798">
        <v>-6.0513240000000003E-2</v>
      </c>
      <c r="DN798">
        <v>0.50020885000000004</v>
      </c>
      <c r="DO798">
        <v>0.35778246000000002</v>
      </c>
      <c r="DP798">
        <v>-0.64273818000000005</v>
      </c>
      <c r="DQ798">
        <v>0.94671483000000001</v>
      </c>
      <c r="DR798">
        <v>-0.66113116000000005</v>
      </c>
      <c r="DS798">
        <v>7.7932630000000003E-2</v>
      </c>
      <c r="DT798">
        <v>-0.79014932000000004</v>
      </c>
      <c r="DU798">
        <v>1.3610861400000001</v>
      </c>
      <c r="DV798" s="10">
        <v>-0.64824150000000003</v>
      </c>
      <c r="DW798" s="8" t="s">
        <v>4149</v>
      </c>
      <c r="DX798" t="s">
        <v>4150</v>
      </c>
      <c r="DY798" s="10" t="s">
        <v>896</v>
      </c>
      <c r="DZ798" s="20">
        <v>35354</v>
      </c>
      <c r="EA798" s="21">
        <v>39086</v>
      </c>
      <c r="EB798" t="s">
        <v>4151</v>
      </c>
      <c r="EC798" s="22">
        <v>43809</v>
      </c>
      <c r="ED798" t="b">
        <f t="shared" si="37"/>
        <v>1</v>
      </c>
    </row>
    <row r="799" spans="1:134" x14ac:dyDescent="0.2">
      <c r="A799" s="8" t="s">
        <v>4152</v>
      </c>
      <c r="B799" s="8" t="s">
        <v>127</v>
      </c>
      <c r="C799" s="8" t="s">
        <v>147</v>
      </c>
      <c r="D799" s="2" t="s">
        <v>4153</v>
      </c>
      <c r="E799" s="4">
        <v>0.28601138629784301</v>
      </c>
      <c r="F799" s="28" t="b">
        <v>0</v>
      </c>
      <c r="G799" s="29">
        <f t="shared" si="38"/>
        <v>1.0600144751668204E-4</v>
      </c>
      <c r="H799" s="5" t="b">
        <f t="shared" si="36"/>
        <v>0</v>
      </c>
      <c r="I799" s="8">
        <v>70</v>
      </c>
      <c r="J799">
        <v>2</v>
      </c>
      <c r="K799">
        <v>26</v>
      </c>
      <c r="L799">
        <v>568</v>
      </c>
      <c r="M799">
        <v>7</v>
      </c>
      <c r="N799">
        <v>2</v>
      </c>
      <c r="O799">
        <v>33.739026482254999</v>
      </c>
      <c r="P799">
        <v>4</v>
      </c>
      <c r="Q799">
        <v>2</v>
      </c>
      <c r="R799">
        <v>1</v>
      </c>
      <c r="S799" s="10">
        <v>79.5</v>
      </c>
      <c r="T799" s="8">
        <v>1.5744038114505901</v>
      </c>
      <c r="U799">
        <v>1.0203643463482399</v>
      </c>
      <c r="V799">
        <v>-0.126943712525036</v>
      </c>
      <c r="W799">
        <v>-1.0845044735011899</v>
      </c>
      <c r="X799">
        <v>0.66340156943083595</v>
      </c>
      <c r="Y799">
        <v>-0.70788554533318204</v>
      </c>
      <c r="Z799">
        <v>-0.57586140083917703</v>
      </c>
      <c r="AA799">
        <v>0.71867389489572897</v>
      </c>
      <c r="AB799">
        <v>-0.772121299578298</v>
      </c>
      <c r="AC799">
        <v>-1.38724643350897</v>
      </c>
      <c r="AD799" s="10">
        <v>1.0362383225482901</v>
      </c>
      <c r="AE799" s="8">
        <v>0</v>
      </c>
      <c r="AF799">
        <v>0</v>
      </c>
      <c r="AG799">
        <v>0</v>
      </c>
      <c r="AH799">
        <v>0</v>
      </c>
      <c r="AI799">
        <v>1</v>
      </c>
      <c r="AJ799">
        <v>0</v>
      </c>
      <c r="AK799">
        <v>0</v>
      </c>
      <c r="AL799">
        <v>0</v>
      </c>
      <c r="AM799">
        <v>0</v>
      </c>
      <c r="AN799">
        <v>0</v>
      </c>
      <c r="AO799">
        <v>0</v>
      </c>
      <c r="AP799">
        <v>0</v>
      </c>
      <c r="AQ799">
        <v>0</v>
      </c>
      <c r="AR799">
        <v>0</v>
      </c>
      <c r="AS799">
        <v>0</v>
      </c>
      <c r="AT799">
        <v>0</v>
      </c>
      <c r="AU799">
        <v>0</v>
      </c>
      <c r="AV799">
        <v>0</v>
      </c>
      <c r="AW799">
        <v>0</v>
      </c>
      <c r="AX799">
        <v>0</v>
      </c>
      <c r="AY799">
        <v>1</v>
      </c>
      <c r="AZ799">
        <v>0</v>
      </c>
      <c r="BA799">
        <v>0</v>
      </c>
      <c r="BB799">
        <v>1</v>
      </c>
      <c r="BC799">
        <v>0</v>
      </c>
      <c r="BD799">
        <v>1</v>
      </c>
      <c r="BE799">
        <v>1</v>
      </c>
      <c r="BF799">
        <v>0</v>
      </c>
      <c r="BG799">
        <v>0</v>
      </c>
      <c r="BH799">
        <v>0</v>
      </c>
      <c r="BI799">
        <v>0</v>
      </c>
      <c r="BJ799">
        <v>0</v>
      </c>
      <c r="BK799">
        <v>1</v>
      </c>
      <c r="BL799">
        <v>0</v>
      </c>
      <c r="BM799">
        <v>1</v>
      </c>
      <c r="BN799">
        <v>0</v>
      </c>
      <c r="BO799">
        <v>0</v>
      </c>
      <c r="BP799">
        <v>0</v>
      </c>
      <c r="BQ799">
        <v>0</v>
      </c>
      <c r="BR799">
        <v>1</v>
      </c>
      <c r="BS799">
        <v>0</v>
      </c>
      <c r="BT799" s="10">
        <v>0</v>
      </c>
      <c r="BU799">
        <v>-4.2648743800000002</v>
      </c>
      <c r="BV799">
        <v>0.17994256</v>
      </c>
      <c r="BW799">
        <v>2.5512239999999999E-2</v>
      </c>
      <c r="BX799">
        <v>1.7140852600000001</v>
      </c>
      <c r="BY799">
        <v>1.2451467300000001</v>
      </c>
      <c r="BZ799">
        <v>4.38303536</v>
      </c>
      <c r="CA799">
        <v>1.0542348399999999</v>
      </c>
      <c r="CB799">
        <v>2.36271349</v>
      </c>
      <c r="CC799">
        <v>0</v>
      </c>
      <c r="CD799">
        <v>1.26633956</v>
      </c>
      <c r="CE799">
        <v>1.2966537600000001</v>
      </c>
      <c r="CF799">
        <v>-0.34830556000000001</v>
      </c>
      <c r="CG799">
        <v>0.60595251999999999</v>
      </c>
      <c r="CH799">
        <v>-0.27080598</v>
      </c>
      <c r="CI799">
        <v>0.69837139000000004</v>
      </c>
      <c r="CJ799">
        <v>2.3914729999999999E-2</v>
      </c>
      <c r="CK799">
        <v>-0.35324707</v>
      </c>
      <c r="CL799">
        <v>-4.8291489999999999E-2</v>
      </c>
      <c r="CM799">
        <v>0.58076517999999999</v>
      </c>
      <c r="CN799">
        <v>0.72541518999999999</v>
      </c>
      <c r="CO799">
        <v>-0.20022939000000001</v>
      </c>
      <c r="CP799">
        <v>-0.43475793000000001</v>
      </c>
      <c r="CQ799">
        <v>0.34422587999999998</v>
      </c>
      <c r="CR799">
        <v>-0.48495226000000002</v>
      </c>
      <c r="CS799">
        <v>0.18250256000000001</v>
      </c>
      <c r="CT799">
        <v>-0.16623276000000001</v>
      </c>
      <c r="CU799">
        <v>-9.4743999999999995E-2</v>
      </c>
      <c r="CV799">
        <v>-1.1689752</v>
      </c>
      <c r="CW799">
        <v>-0.52188942000000005</v>
      </c>
      <c r="CX799">
        <v>0.65815442999999996</v>
      </c>
      <c r="CY799">
        <v>9.3649330000000003E-2</v>
      </c>
      <c r="CZ799">
        <v>-0.16819777</v>
      </c>
      <c r="DA799">
        <v>-0.25450494000000001</v>
      </c>
      <c r="DB799">
        <v>0.25513289</v>
      </c>
      <c r="DC799">
        <v>2.5920289999999999E-2</v>
      </c>
      <c r="DD799">
        <v>-2.5292350000000002E-2</v>
      </c>
      <c r="DE799">
        <v>0.26950531</v>
      </c>
      <c r="DF799">
        <v>-0.26887736000000001</v>
      </c>
      <c r="DG799">
        <v>0.1029841</v>
      </c>
      <c r="DH799">
        <v>-0.10235616</v>
      </c>
      <c r="DI799">
        <v>-0.19042195000000001</v>
      </c>
      <c r="DJ799">
        <v>7.7531719999999998E-2</v>
      </c>
      <c r="DK799">
        <v>-0.19522661999999999</v>
      </c>
      <c r="DL799">
        <v>-0.13095082</v>
      </c>
      <c r="DM799">
        <v>-6.0513240000000003E-2</v>
      </c>
      <c r="DN799">
        <v>0.50020885000000004</v>
      </c>
      <c r="DO799">
        <v>0.35778246000000002</v>
      </c>
      <c r="DP799">
        <v>-0.64273818000000005</v>
      </c>
      <c r="DQ799">
        <v>0.94671483000000001</v>
      </c>
      <c r="DR799">
        <v>-0.66113116000000005</v>
      </c>
      <c r="DS799">
        <v>7.7932630000000003E-2</v>
      </c>
      <c r="DT799">
        <v>-0.79014932000000004</v>
      </c>
      <c r="DU799">
        <v>1.3610861400000001</v>
      </c>
      <c r="DV799" s="10">
        <v>-0.64824150000000003</v>
      </c>
      <c r="DW799" s="8" t="s">
        <v>4154</v>
      </c>
      <c r="DX799" t="s">
        <v>4155</v>
      </c>
      <c r="DY799" s="10" t="s">
        <v>367</v>
      </c>
      <c r="DZ799" s="20">
        <v>37088</v>
      </c>
      <c r="EA799" s="21">
        <v>37777</v>
      </c>
      <c r="EB799" t="s">
        <v>4156</v>
      </c>
      <c r="EC799" s="22">
        <v>45438</v>
      </c>
      <c r="ED799" t="b">
        <f t="shared" si="37"/>
        <v>1</v>
      </c>
    </row>
    <row r="800" spans="1:134" x14ac:dyDescent="0.2">
      <c r="A800" s="8" t="s">
        <v>4157</v>
      </c>
      <c r="B800" s="8" t="s">
        <v>127</v>
      </c>
      <c r="C800" s="8" t="s">
        <v>154</v>
      </c>
      <c r="D800" s="2" t="s">
        <v>4158</v>
      </c>
      <c r="E800" s="4">
        <v>0.53151802365369405</v>
      </c>
      <c r="F800" s="28" t="b">
        <v>0</v>
      </c>
      <c r="G800" s="29">
        <f t="shared" si="38"/>
        <v>1.420672569644855E-5</v>
      </c>
      <c r="H800" s="5" t="b">
        <f t="shared" si="36"/>
        <v>0</v>
      </c>
      <c r="I800" s="8">
        <v>49</v>
      </c>
      <c r="J800">
        <v>1</v>
      </c>
      <c r="K800">
        <v>21</v>
      </c>
      <c r="L800">
        <v>2164</v>
      </c>
      <c r="M800">
        <v>3</v>
      </c>
      <c r="N800">
        <v>5</v>
      </c>
      <c r="O800">
        <v>19.925678493513701</v>
      </c>
      <c r="P800">
        <v>5</v>
      </c>
      <c r="Q800">
        <v>1</v>
      </c>
      <c r="R800">
        <v>2</v>
      </c>
      <c r="S800" s="10">
        <v>79.599999999999994</v>
      </c>
      <c r="T800" s="8">
        <v>-0.39829786160802699</v>
      </c>
      <c r="U800">
        <v>7.5957643648752104E-3</v>
      </c>
      <c r="V800">
        <v>-0.77296769484074401</v>
      </c>
      <c r="W800">
        <v>0.77603496217625001</v>
      </c>
      <c r="X800">
        <v>-0.60931127360194304</v>
      </c>
      <c r="Y800">
        <v>1.38181348148064</v>
      </c>
      <c r="Z800">
        <v>-1.05118831160285</v>
      </c>
      <c r="AA800">
        <v>1.4284752725705201</v>
      </c>
      <c r="AB800">
        <v>-1.4988236991813999</v>
      </c>
      <c r="AC800">
        <v>-0.68484317603607703</v>
      </c>
      <c r="AD800" s="10">
        <v>1.0578153828824499</v>
      </c>
      <c r="AE800" s="8">
        <v>0</v>
      </c>
      <c r="AF800">
        <v>0</v>
      </c>
      <c r="AG800">
        <v>0</v>
      </c>
      <c r="AH800">
        <v>0</v>
      </c>
      <c r="AI800">
        <v>0</v>
      </c>
      <c r="AJ800">
        <v>0</v>
      </c>
      <c r="AK800">
        <v>0</v>
      </c>
      <c r="AL800">
        <v>0</v>
      </c>
      <c r="AM800">
        <v>0</v>
      </c>
      <c r="AN800">
        <v>0</v>
      </c>
      <c r="AO800">
        <v>0</v>
      </c>
      <c r="AP800">
        <v>1</v>
      </c>
      <c r="AQ800">
        <v>0</v>
      </c>
      <c r="AR800">
        <v>0</v>
      </c>
      <c r="AS800">
        <v>0</v>
      </c>
      <c r="AT800">
        <v>0</v>
      </c>
      <c r="AU800">
        <v>0</v>
      </c>
      <c r="AV800">
        <v>0</v>
      </c>
      <c r="AW800">
        <v>0</v>
      </c>
      <c r="AX800">
        <v>0</v>
      </c>
      <c r="AY800">
        <v>1</v>
      </c>
      <c r="AZ800">
        <v>0</v>
      </c>
      <c r="BA800">
        <v>0</v>
      </c>
      <c r="BB800">
        <v>1</v>
      </c>
      <c r="BC800">
        <v>1</v>
      </c>
      <c r="BD800">
        <v>0</v>
      </c>
      <c r="BE800">
        <v>1</v>
      </c>
      <c r="BF800">
        <v>0</v>
      </c>
      <c r="BG800">
        <v>0</v>
      </c>
      <c r="BH800">
        <v>1</v>
      </c>
      <c r="BI800">
        <v>0</v>
      </c>
      <c r="BJ800">
        <v>0</v>
      </c>
      <c r="BK800">
        <v>0</v>
      </c>
      <c r="BL800">
        <v>0</v>
      </c>
      <c r="BM800">
        <v>0</v>
      </c>
      <c r="BN800">
        <v>0</v>
      </c>
      <c r="BO800">
        <v>0</v>
      </c>
      <c r="BP800">
        <v>1</v>
      </c>
      <c r="BQ800">
        <v>0</v>
      </c>
      <c r="BR800">
        <v>0</v>
      </c>
      <c r="BS800">
        <v>1</v>
      </c>
      <c r="BT800" s="10">
        <v>0</v>
      </c>
      <c r="BU800">
        <v>-4.2648743800000002</v>
      </c>
      <c r="BV800">
        <v>0.17994256</v>
      </c>
      <c r="BW800">
        <v>2.5512239999999999E-2</v>
      </c>
      <c r="BX800">
        <v>1.7140852600000001</v>
      </c>
      <c r="BY800">
        <v>1.2451467300000001</v>
      </c>
      <c r="BZ800">
        <v>4.38303536</v>
      </c>
      <c r="CA800">
        <v>1.0542348399999999</v>
      </c>
      <c r="CB800">
        <v>2.36271349</v>
      </c>
      <c r="CC800">
        <v>0</v>
      </c>
      <c r="CD800">
        <v>1.26633956</v>
      </c>
      <c r="CE800">
        <v>1.2966537600000001</v>
      </c>
      <c r="CF800">
        <v>-0.34830556000000001</v>
      </c>
      <c r="CG800">
        <v>0.60595251999999999</v>
      </c>
      <c r="CH800">
        <v>-0.27080598</v>
      </c>
      <c r="CI800">
        <v>0.69837139000000004</v>
      </c>
      <c r="CJ800">
        <v>2.3914729999999999E-2</v>
      </c>
      <c r="CK800">
        <v>-0.35324707</v>
      </c>
      <c r="CL800">
        <v>-4.8291489999999999E-2</v>
      </c>
      <c r="CM800">
        <v>0.58076517999999999</v>
      </c>
      <c r="CN800">
        <v>0.72541518999999999</v>
      </c>
      <c r="CO800">
        <v>-0.20022939000000001</v>
      </c>
      <c r="CP800">
        <v>-0.43475793000000001</v>
      </c>
      <c r="CQ800">
        <v>0.34422587999999998</v>
      </c>
      <c r="CR800">
        <v>-0.48495226000000002</v>
      </c>
      <c r="CS800">
        <v>0.18250256000000001</v>
      </c>
      <c r="CT800">
        <v>-0.16623276000000001</v>
      </c>
      <c r="CU800">
        <v>-9.4743999999999995E-2</v>
      </c>
      <c r="CV800">
        <v>-1.1689752</v>
      </c>
      <c r="CW800">
        <v>-0.52188942000000005</v>
      </c>
      <c r="CX800">
        <v>0.65815442999999996</v>
      </c>
      <c r="CY800">
        <v>9.3649330000000003E-2</v>
      </c>
      <c r="CZ800">
        <v>-0.16819777</v>
      </c>
      <c r="DA800">
        <v>-0.25450494000000001</v>
      </c>
      <c r="DB800">
        <v>0.25513289</v>
      </c>
      <c r="DC800">
        <v>2.5920289999999999E-2</v>
      </c>
      <c r="DD800">
        <v>-2.5292350000000002E-2</v>
      </c>
      <c r="DE800">
        <v>0.26950531</v>
      </c>
      <c r="DF800">
        <v>-0.26887736000000001</v>
      </c>
      <c r="DG800">
        <v>0.1029841</v>
      </c>
      <c r="DH800">
        <v>-0.10235616</v>
      </c>
      <c r="DI800">
        <v>-0.19042195000000001</v>
      </c>
      <c r="DJ800">
        <v>7.7531719999999998E-2</v>
      </c>
      <c r="DK800">
        <v>-0.19522661999999999</v>
      </c>
      <c r="DL800">
        <v>-0.13095082</v>
      </c>
      <c r="DM800">
        <v>-6.0513240000000003E-2</v>
      </c>
      <c r="DN800">
        <v>0.50020885000000004</v>
      </c>
      <c r="DO800">
        <v>0.35778246000000002</v>
      </c>
      <c r="DP800">
        <v>-0.64273818000000005</v>
      </c>
      <c r="DQ800">
        <v>0.94671483000000001</v>
      </c>
      <c r="DR800">
        <v>-0.66113116000000005</v>
      </c>
      <c r="DS800">
        <v>7.7932630000000003E-2</v>
      </c>
      <c r="DT800">
        <v>-0.79014932000000004</v>
      </c>
      <c r="DU800">
        <v>1.3610861400000001</v>
      </c>
      <c r="DV800" s="10">
        <v>-0.64824150000000003</v>
      </c>
      <c r="DW800" s="8" t="s">
        <v>4159</v>
      </c>
      <c r="DX800" t="s">
        <v>4160</v>
      </c>
      <c r="DY800" s="10" t="s">
        <v>515</v>
      </c>
      <c r="DZ800" s="20">
        <v>36371</v>
      </c>
      <c r="EA800" s="21">
        <v>38614</v>
      </c>
      <c r="EB800" t="s">
        <v>4161</v>
      </c>
      <c r="EC800" s="22">
        <v>44181</v>
      </c>
      <c r="ED800" t="b">
        <f t="shared" si="37"/>
        <v>1</v>
      </c>
    </row>
    <row r="801" spans="1:134" x14ac:dyDescent="0.2">
      <c r="A801" s="8" t="s">
        <v>4162</v>
      </c>
      <c r="B801" s="8" t="s">
        <v>119</v>
      </c>
      <c r="C801" s="8" t="s">
        <v>399</v>
      </c>
      <c r="D801" s="2" t="s">
        <v>4163</v>
      </c>
      <c r="E801" s="4">
        <v>0.30754377300026298</v>
      </c>
      <c r="F801" s="28" t="b">
        <v>0</v>
      </c>
      <c r="G801" s="29">
        <f t="shared" si="38"/>
        <v>1.5082873520436771E-3</v>
      </c>
      <c r="H801" s="5" t="b">
        <f t="shared" si="36"/>
        <v>0</v>
      </c>
      <c r="I801" s="8">
        <v>56</v>
      </c>
      <c r="J801">
        <v>1</v>
      </c>
      <c r="K801">
        <v>22</v>
      </c>
      <c r="L801">
        <v>2069</v>
      </c>
      <c r="M801">
        <v>8</v>
      </c>
      <c r="N801">
        <v>1</v>
      </c>
      <c r="O801">
        <v>35.4385531667983</v>
      </c>
      <c r="P801">
        <v>5</v>
      </c>
      <c r="Q801">
        <v>2</v>
      </c>
      <c r="R801">
        <v>2</v>
      </c>
      <c r="S801" s="10">
        <v>77.099999999999994</v>
      </c>
      <c r="T801" s="8">
        <v>0.25926936274484702</v>
      </c>
      <c r="U801">
        <v>7.5957643648752104E-3</v>
      </c>
      <c r="V801">
        <v>-0.64376289837760303</v>
      </c>
      <c r="W801">
        <v>0.66528856719545004</v>
      </c>
      <c r="X801">
        <v>0.98157978018903103</v>
      </c>
      <c r="Y801">
        <v>-1.4044518876044501</v>
      </c>
      <c r="Z801">
        <v>-0.51737950569088698</v>
      </c>
      <c r="AA801">
        <v>1.4284752725705201</v>
      </c>
      <c r="AB801">
        <v>-0.772121299578298</v>
      </c>
      <c r="AC801">
        <v>-0.68484317603607703</v>
      </c>
      <c r="AD801" s="10">
        <v>0.51838887452832005</v>
      </c>
      <c r="AE801" s="8">
        <v>0</v>
      </c>
      <c r="AF801">
        <v>0</v>
      </c>
      <c r="AG801">
        <v>0</v>
      </c>
      <c r="AH801">
        <v>0</v>
      </c>
      <c r="AI801">
        <v>0</v>
      </c>
      <c r="AJ801">
        <v>0</v>
      </c>
      <c r="AK801">
        <v>0</v>
      </c>
      <c r="AL801">
        <v>0</v>
      </c>
      <c r="AM801">
        <v>0</v>
      </c>
      <c r="AN801">
        <v>0</v>
      </c>
      <c r="AO801">
        <v>0</v>
      </c>
      <c r="AP801">
        <v>0</v>
      </c>
      <c r="AQ801">
        <v>0</v>
      </c>
      <c r="AR801">
        <v>0</v>
      </c>
      <c r="AS801">
        <v>0</v>
      </c>
      <c r="AT801">
        <v>0</v>
      </c>
      <c r="AU801">
        <v>1</v>
      </c>
      <c r="AV801">
        <v>0</v>
      </c>
      <c r="AW801">
        <v>0</v>
      </c>
      <c r="AX801">
        <v>0</v>
      </c>
      <c r="AY801">
        <v>0</v>
      </c>
      <c r="AZ801">
        <v>1</v>
      </c>
      <c r="BA801">
        <v>1</v>
      </c>
      <c r="BB801">
        <v>0</v>
      </c>
      <c r="BC801">
        <v>1</v>
      </c>
      <c r="BD801">
        <v>0</v>
      </c>
      <c r="BE801">
        <v>0</v>
      </c>
      <c r="BF801">
        <v>1</v>
      </c>
      <c r="BG801">
        <v>1</v>
      </c>
      <c r="BH801">
        <v>0</v>
      </c>
      <c r="BI801">
        <v>0</v>
      </c>
      <c r="BJ801">
        <v>0</v>
      </c>
      <c r="BK801">
        <v>0</v>
      </c>
      <c r="BL801">
        <v>0</v>
      </c>
      <c r="BM801">
        <v>0</v>
      </c>
      <c r="BN801">
        <v>1</v>
      </c>
      <c r="BO801">
        <v>0</v>
      </c>
      <c r="BP801">
        <v>0</v>
      </c>
      <c r="BQ801">
        <v>0</v>
      </c>
      <c r="BR801">
        <v>0</v>
      </c>
      <c r="BS801">
        <v>0</v>
      </c>
      <c r="BT801" s="10">
        <v>1</v>
      </c>
      <c r="BU801">
        <v>-4.2648743800000002</v>
      </c>
      <c r="BV801">
        <v>0.17994256</v>
      </c>
      <c r="BW801">
        <v>2.5512239999999999E-2</v>
      </c>
      <c r="BX801">
        <v>1.7140852600000001</v>
      </c>
      <c r="BY801">
        <v>1.2451467300000001</v>
      </c>
      <c r="BZ801">
        <v>4.38303536</v>
      </c>
      <c r="CA801">
        <v>1.0542348399999999</v>
      </c>
      <c r="CB801">
        <v>2.36271349</v>
      </c>
      <c r="CC801">
        <v>0</v>
      </c>
      <c r="CD801">
        <v>1.26633956</v>
      </c>
      <c r="CE801">
        <v>1.2966537600000001</v>
      </c>
      <c r="CF801">
        <v>-0.34830556000000001</v>
      </c>
      <c r="CG801">
        <v>0.60595251999999999</v>
      </c>
      <c r="CH801">
        <v>-0.27080598</v>
      </c>
      <c r="CI801">
        <v>0.69837139000000004</v>
      </c>
      <c r="CJ801">
        <v>2.3914729999999999E-2</v>
      </c>
      <c r="CK801">
        <v>-0.35324707</v>
      </c>
      <c r="CL801">
        <v>-4.8291489999999999E-2</v>
      </c>
      <c r="CM801">
        <v>0.58076517999999999</v>
      </c>
      <c r="CN801">
        <v>0.72541518999999999</v>
      </c>
      <c r="CO801">
        <v>-0.20022939000000001</v>
      </c>
      <c r="CP801">
        <v>-0.43475793000000001</v>
      </c>
      <c r="CQ801">
        <v>0.34422587999999998</v>
      </c>
      <c r="CR801">
        <v>-0.48495226000000002</v>
      </c>
      <c r="CS801">
        <v>0.18250256000000001</v>
      </c>
      <c r="CT801">
        <v>-0.16623276000000001</v>
      </c>
      <c r="CU801">
        <v>-9.4743999999999995E-2</v>
      </c>
      <c r="CV801">
        <v>-1.1689752</v>
      </c>
      <c r="CW801">
        <v>-0.52188942000000005</v>
      </c>
      <c r="CX801">
        <v>0.65815442999999996</v>
      </c>
      <c r="CY801">
        <v>9.3649330000000003E-2</v>
      </c>
      <c r="CZ801">
        <v>-0.16819777</v>
      </c>
      <c r="DA801">
        <v>-0.25450494000000001</v>
      </c>
      <c r="DB801">
        <v>0.25513289</v>
      </c>
      <c r="DC801">
        <v>2.5920289999999999E-2</v>
      </c>
      <c r="DD801">
        <v>-2.5292350000000002E-2</v>
      </c>
      <c r="DE801">
        <v>0.26950531</v>
      </c>
      <c r="DF801">
        <v>-0.26887736000000001</v>
      </c>
      <c r="DG801">
        <v>0.1029841</v>
      </c>
      <c r="DH801">
        <v>-0.10235616</v>
      </c>
      <c r="DI801">
        <v>-0.19042195000000001</v>
      </c>
      <c r="DJ801">
        <v>7.7531719999999998E-2</v>
      </c>
      <c r="DK801">
        <v>-0.19522661999999999</v>
      </c>
      <c r="DL801">
        <v>-0.13095082</v>
      </c>
      <c r="DM801">
        <v>-6.0513240000000003E-2</v>
      </c>
      <c r="DN801">
        <v>0.50020885000000004</v>
      </c>
      <c r="DO801">
        <v>0.35778246000000002</v>
      </c>
      <c r="DP801">
        <v>-0.64273818000000005</v>
      </c>
      <c r="DQ801">
        <v>0.94671483000000001</v>
      </c>
      <c r="DR801">
        <v>-0.66113116000000005</v>
      </c>
      <c r="DS801">
        <v>7.7932630000000003E-2</v>
      </c>
      <c r="DT801">
        <v>-0.79014932000000004</v>
      </c>
      <c r="DU801">
        <v>1.3610861400000001</v>
      </c>
      <c r="DV801" s="10">
        <v>-0.64824150000000003</v>
      </c>
      <c r="DW801" s="8" t="s">
        <v>4164</v>
      </c>
      <c r="DX801" t="s">
        <v>4165</v>
      </c>
      <c r="DY801" s="10" t="s">
        <v>206</v>
      </c>
      <c r="DZ801" s="20">
        <v>37822</v>
      </c>
      <c r="EA801" s="21">
        <v>39200</v>
      </c>
      <c r="EB801" t="s">
        <v>4166</v>
      </c>
      <c r="EC801" s="22">
        <v>44481</v>
      </c>
      <c r="ED801" t="b">
        <f t="shared" si="37"/>
        <v>1</v>
      </c>
    </row>
    <row r="802" spans="1:134" x14ac:dyDescent="0.2">
      <c r="A802" s="8" t="s">
        <v>4167</v>
      </c>
      <c r="B802" s="8" t="s">
        <v>127</v>
      </c>
      <c r="C802" s="8" t="s">
        <v>154</v>
      </c>
      <c r="D802" s="2" t="s">
        <v>4168</v>
      </c>
      <c r="E802" s="4">
        <v>0.50588367733216499</v>
      </c>
      <c r="F802" s="28" t="b">
        <v>0</v>
      </c>
      <c r="G802" s="29">
        <f t="shared" si="38"/>
        <v>1.5894322113011772E-2</v>
      </c>
      <c r="H802" s="5" t="b">
        <f t="shared" si="36"/>
        <v>0</v>
      </c>
      <c r="I802" s="8">
        <v>63</v>
      </c>
      <c r="J802">
        <v>0</v>
      </c>
      <c r="K802">
        <v>35</v>
      </c>
      <c r="L802">
        <v>950</v>
      </c>
      <c r="M802">
        <v>7</v>
      </c>
      <c r="N802">
        <v>4</v>
      </c>
      <c r="O802">
        <v>34.191838666082504</v>
      </c>
      <c r="P802">
        <v>5</v>
      </c>
      <c r="Q802">
        <v>2</v>
      </c>
      <c r="R802">
        <v>3</v>
      </c>
      <c r="S802" s="10">
        <v>81.400000000000006</v>
      </c>
      <c r="T802" s="8">
        <v>0.91683658709772198</v>
      </c>
      <c r="U802">
        <v>-1.00517281761849</v>
      </c>
      <c r="V802">
        <v>1.0358994556432299</v>
      </c>
      <c r="W802">
        <v>-0.63918739052576501</v>
      </c>
      <c r="X802">
        <v>0.66340156943083595</v>
      </c>
      <c r="Y802">
        <v>0.68524713920936597</v>
      </c>
      <c r="Z802">
        <v>-0.56027981868615195</v>
      </c>
      <c r="AA802">
        <v>1.4284752725705201</v>
      </c>
      <c r="AB802">
        <v>-0.772121299578298</v>
      </c>
      <c r="AC802">
        <v>1.7560081436822399E-2</v>
      </c>
      <c r="AD802" s="10">
        <v>1.44620246889743</v>
      </c>
      <c r="AE802" s="8">
        <v>0</v>
      </c>
      <c r="AF802">
        <v>0</v>
      </c>
      <c r="AG802">
        <v>0</v>
      </c>
      <c r="AH802">
        <v>0</v>
      </c>
      <c r="AI802">
        <v>0</v>
      </c>
      <c r="AJ802">
        <v>0</v>
      </c>
      <c r="AK802">
        <v>0</v>
      </c>
      <c r="AL802">
        <v>0</v>
      </c>
      <c r="AM802">
        <v>0</v>
      </c>
      <c r="AN802">
        <v>0</v>
      </c>
      <c r="AO802">
        <v>0</v>
      </c>
      <c r="AP802">
        <v>0</v>
      </c>
      <c r="AQ802">
        <v>0</v>
      </c>
      <c r="AR802">
        <v>0</v>
      </c>
      <c r="AS802">
        <v>0</v>
      </c>
      <c r="AT802">
        <v>1</v>
      </c>
      <c r="AU802">
        <v>0</v>
      </c>
      <c r="AV802">
        <v>0</v>
      </c>
      <c r="AW802">
        <v>0</v>
      </c>
      <c r="AX802">
        <v>0</v>
      </c>
      <c r="AY802">
        <v>1</v>
      </c>
      <c r="AZ802">
        <v>0</v>
      </c>
      <c r="BA802">
        <v>0</v>
      </c>
      <c r="BB802">
        <v>1</v>
      </c>
      <c r="BC802">
        <v>0</v>
      </c>
      <c r="BD802">
        <v>1</v>
      </c>
      <c r="BE802">
        <v>1</v>
      </c>
      <c r="BF802">
        <v>0</v>
      </c>
      <c r="BG802">
        <v>0</v>
      </c>
      <c r="BH802">
        <v>1</v>
      </c>
      <c r="BI802">
        <v>0</v>
      </c>
      <c r="BJ802">
        <v>0</v>
      </c>
      <c r="BK802">
        <v>0</v>
      </c>
      <c r="BL802">
        <v>0</v>
      </c>
      <c r="BM802">
        <v>1</v>
      </c>
      <c r="BN802">
        <v>0</v>
      </c>
      <c r="BO802">
        <v>0</v>
      </c>
      <c r="BP802">
        <v>0</v>
      </c>
      <c r="BQ802">
        <v>0</v>
      </c>
      <c r="BR802">
        <v>0</v>
      </c>
      <c r="BS802">
        <v>0</v>
      </c>
      <c r="BT802" s="10">
        <v>1</v>
      </c>
      <c r="BU802">
        <v>-4.2648743800000002</v>
      </c>
      <c r="BV802">
        <v>0.17994256</v>
      </c>
      <c r="BW802">
        <v>2.5512239999999999E-2</v>
      </c>
      <c r="BX802">
        <v>1.7140852600000001</v>
      </c>
      <c r="BY802">
        <v>1.2451467300000001</v>
      </c>
      <c r="BZ802">
        <v>4.38303536</v>
      </c>
      <c r="CA802">
        <v>1.0542348399999999</v>
      </c>
      <c r="CB802">
        <v>2.36271349</v>
      </c>
      <c r="CC802">
        <v>0</v>
      </c>
      <c r="CD802">
        <v>1.26633956</v>
      </c>
      <c r="CE802">
        <v>1.2966537600000001</v>
      </c>
      <c r="CF802">
        <v>-0.34830556000000001</v>
      </c>
      <c r="CG802">
        <v>0.60595251999999999</v>
      </c>
      <c r="CH802">
        <v>-0.27080598</v>
      </c>
      <c r="CI802">
        <v>0.69837139000000004</v>
      </c>
      <c r="CJ802">
        <v>2.3914729999999999E-2</v>
      </c>
      <c r="CK802">
        <v>-0.35324707</v>
      </c>
      <c r="CL802">
        <v>-4.8291489999999999E-2</v>
      </c>
      <c r="CM802">
        <v>0.58076517999999999</v>
      </c>
      <c r="CN802">
        <v>0.72541518999999999</v>
      </c>
      <c r="CO802">
        <v>-0.20022939000000001</v>
      </c>
      <c r="CP802">
        <v>-0.43475793000000001</v>
      </c>
      <c r="CQ802">
        <v>0.34422587999999998</v>
      </c>
      <c r="CR802">
        <v>-0.48495226000000002</v>
      </c>
      <c r="CS802">
        <v>0.18250256000000001</v>
      </c>
      <c r="CT802">
        <v>-0.16623276000000001</v>
      </c>
      <c r="CU802">
        <v>-9.4743999999999995E-2</v>
      </c>
      <c r="CV802">
        <v>-1.1689752</v>
      </c>
      <c r="CW802">
        <v>-0.52188942000000005</v>
      </c>
      <c r="CX802">
        <v>0.65815442999999996</v>
      </c>
      <c r="CY802">
        <v>9.3649330000000003E-2</v>
      </c>
      <c r="CZ802">
        <v>-0.16819777</v>
      </c>
      <c r="DA802">
        <v>-0.25450494000000001</v>
      </c>
      <c r="DB802">
        <v>0.25513289</v>
      </c>
      <c r="DC802">
        <v>2.5920289999999999E-2</v>
      </c>
      <c r="DD802">
        <v>-2.5292350000000002E-2</v>
      </c>
      <c r="DE802">
        <v>0.26950531</v>
      </c>
      <c r="DF802">
        <v>-0.26887736000000001</v>
      </c>
      <c r="DG802">
        <v>0.1029841</v>
      </c>
      <c r="DH802">
        <v>-0.10235616</v>
      </c>
      <c r="DI802">
        <v>-0.19042195000000001</v>
      </c>
      <c r="DJ802">
        <v>7.7531719999999998E-2</v>
      </c>
      <c r="DK802">
        <v>-0.19522661999999999</v>
      </c>
      <c r="DL802">
        <v>-0.13095082</v>
      </c>
      <c r="DM802">
        <v>-6.0513240000000003E-2</v>
      </c>
      <c r="DN802">
        <v>0.50020885000000004</v>
      </c>
      <c r="DO802">
        <v>0.35778246000000002</v>
      </c>
      <c r="DP802">
        <v>-0.64273818000000005</v>
      </c>
      <c r="DQ802">
        <v>0.94671483000000001</v>
      </c>
      <c r="DR802">
        <v>-0.66113116000000005</v>
      </c>
      <c r="DS802">
        <v>7.7932630000000003E-2</v>
      </c>
      <c r="DT802">
        <v>-0.79014932000000004</v>
      </c>
      <c r="DU802">
        <v>1.3610861400000001</v>
      </c>
      <c r="DV802" s="10">
        <v>-0.64824150000000003</v>
      </c>
      <c r="DW802" s="8" t="s">
        <v>4169</v>
      </c>
      <c r="DX802" t="s">
        <v>4170</v>
      </c>
      <c r="DY802" s="10" t="s">
        <v>769</v>
      </c>
      <c r="DZ802" s="20">
        <v>36479</v>
      </c>
      <c r="EA802" s="21">
        <v>38271</v>
      </c>
      <c r="EB802" t="s">
        <v>4171</v>
      </c>
      <c r="EC802" s="22">
        <v>44299</v>
      </c>
      <c r="ED802" t="b">
        <f t="shared" si="37"/>
        <v>1</v>
      </c>
    </row>
    <row r="803" spans="1:134" x14ac:dyDescent="0.2">
      <c r="A803" s="8" t="s">
        <v>4172</v>
      </c>
      <c r="B803" s="8" t="s">
        <v>127</v>
      </c>
      <c r="C803" s="8" t="s">
        <v>399</v>
      </c>
      <c r="D803" s="2" t="s">
        <v>4173</v>
      </c>
      <c r="E803" s="4">
        <v>0.762589334344839</v>
      </c>
      <c r="F803" s="28" t="b">
        <v>1</v>
      </c>
      <c r="G803" s="29">
        <f t="shared" si="38"/>
        <v>2.7258411364278467E-4</v>
      </c>
      <c r="H803" s="5" t="b">
        <f t="shared" si="36"/>
        <v>0</v>
      </c>
      <c r="I803" s="8">
        <v>51</v>
      </c>
      <c r="J803">
        <v>5</v>
      </c>
      <c r="K803">
        <v>36</v>
      </c>
      <c r="L803">
        <v>1035</v>
      </c>
      <c r="M803">
        <v>1</v>
      </c>
      <c r="N803">
        <v>4</v>
      </c>
      <c r="O803">
        <v>36.294667172419501</v>
      </c>
      <c r="P803">
        <v>5</v>
      </c>
      <c r="Q803">
        <v>5</v>
      </c>
      <c r="R803">
        <v>3</v>
      </c>
      <c r="S803" s="10">
        <v>79.5</v>
      </c>
      <c r="T803" s="8">
        <v>-0.21042151179292001</v>
      </c>
      <c r="U803">
        <v>4.0586700922983399</v>
      </c>
      <c r="V803">
        <v>1.1651042521063699</v>
      </c>
      <c r="W803">
        <v>-0.54009851080610105</v>
      </c>
      <c r="X803">
        <v>-1.2456676951183301</v>
      </c>
      <c r="Y803">
        <v>0.68524713920936597</v>
      </c>
      <c r="Z803">
        <v>-0.48792002737432499</v>
      </c>
      <c r="AA803">
        <v>1.4284752725705201</v>
      </c>
      <c r="AB803">
        <v>1.4079858992310099</v>
      </c>
      <c r="AC803">
        <v>1.7560081436822399E-2</v>
      </c>
      <c r="AD803" s="10">
        <v>1.0362383225482901</v>
      </c>
      <c r="AE803" s="8">
        <v>0</v>
      </c>
      <c r="AF803">
        <v>0</v>
      </c>
      <c r="AG803">
        <v>0</v>
      </c>
      <c r="AH803">
        <v>0</v>
      </c>
      <c r="AI803">
        <v>1</v>
      </c>
      <c r="AJ803">
        <v>0</v>
      </c>
      <c r="AK803">
        <v>0</v>
      </c>
      <c r="AL803">
        <v>0</v>
      </c>
      <c r="AM803">
        <v>0</v>
      </c>
      <c r="AN803">
        <v>0</v>
      </c>
      <c r="AO803">
        <v>0</v>
      </c>
      <c r="AP803">
        <v>0</v>
      </c>
      <c r="AQ803">
        <v>0</v>
      </c>
      <c r="AR803">
        <v>0</v>
      </c>
      <c r="AS803">
        <v>0</v>
      </c>
      <c r="AT803">
        <v>0</v>
      </c>
      <c r="AU803">
        <v>0</v>
      </c>
      <c r="AV803">
        <v>0</v>
      </c>
      <c r="AW803">
        <v>0</v>
      </c>
      <c r="AX803">
        <v>0</v>
      </c>
      <c r="AY803">
        <v>1</v>
      </c>
      <c r="AZ803">
        <v>0</v>
      </c>
      <c r="BA803">
        <v>0</v>
      </c>
      <c r="BB803">
        <v>1</v>
      </c>
      <c r="BC803">
        <v>1</v>
      </c>
      <c r="BD803">
        <v>0</v>
      </c>
      <c r="BE803">
        <v>0</v>
      </c>
      <c r="BF803">
        <v>1</v>
      </c>
      <c r="BG803">
        <v>0</v>
      </c>
      <c r="BH803">
        <v>0</v>
      </c>
      <c r="BI803">
        <v>0</v>
      </c>
      <c r="BJ803">
        <v>1</v>
      </c>
      <c r="BK803">
        <v>0</v>
      </c>
      <c r="BL803">
        <v>0</v>
      </c>
      <c r="BM803">
        <v>1</v>
      </c>
      <c r="BN803">
        <v>0</v>
      </c>
      <c r="BO803">
        <v>0</v>
      </c>
      <c r="BP803">
        <v>0</v>
      </c>
      <c r="BQ803">
        <v>0</v>
      </c>
      <c r="BR803">
        <v>0</v>
      </c>
      <c r="BS803">
        <v>0</v>
      </c>
      <c r="BT803" s="10">
        <v>1</v>
      </c>
      <c r="BU803">
        <v>-4.2648743800000002</v>
      </c>
      <c r="BV803">
        <v>0.17994256</v>
      </c>
      <c r="BW803">
        <v>2.5512239999999999E-2</v>
      </c>
      <c r="BX803">
        <v>1.7140852600000001</v>
      </c>
      <c r="BY803">
        <v>1.2451467300000001</v>
      </c>
      <c r="BZ803">
        <v>4.38303536</v>
      </c>
      <c r="CA803">
        <v>1.0542348399999999</v>
      </c>
      <c r="CB803">
        <v>2.36271349</v>
      </c>
      <c r="CC803">
        <v>0</v>
      </c>
      <c r="CD803">
        <v>1.26633956</v>
      </c>
      <c r="CE803">
        <v>1.2966537600000001</v>
      </c>
      <c r="CF803">
        <v>-0.34830556000000001</v>
      </c>
      <c r="CG803">
        <v>0.60595251999999999</v>
      </c>
      <c r="CH803">
        <v>-0.27080598</v>
      </c>
      <c r="CI803">
        <v>0.69837139000000004</v>
      </c>
      <c r="CJ803">
        <v>2.3914729999999999E-2</v>
      </c>
      <c r="CK803">
        <v>-0.35324707</v>
      </c>
      <c r="CL803">
        <v>-4.8291489999999999E-2</v>
      </c>
      <c r="CM803">
        <v>0.58076517999999999</v>
      </c>
      <c r="CN803">
        <v>0.72541518999999999</v>
      </c>
      <c r="CO803">
        <v>-0.20022939000000001</v>
      </c>
      <c r="CP803">
        <v>-0.43475793000000001</v>
      </c>
      <c r="CQ803">
        <v>0.34422587999999998</v>
      </c>
      <c r="CR803">
        <v>-0.48495226000000002</v>
      </c>
      <c r="CS803">
        <v>0.18250256000000001</v>
      </c>
      <c r="CT803">
        <v>-0.16623276000000001</v>
      </c>
      <c r="CU803">
        <v>-9.4743999999999995E-2</v>
      </c>
      <c r="CV803">
        <v>-1.1689752</v>
      </c>
      <c r="CW803">
        <v>-0.52188942000000005</v>
      </c>
      <c r="CX803">
        <v>0.65815442999999996</v>
      </c>
      <c r="CY803">
        <v>9.3649330000000003E-2</v>
      </c>
      <c r="CZ803">
        <v>-0.16819777</v>
      </c>
      <c r="DA803">
        <v>-0.25450494000000001</v>
      </c>
      <c r="DB803">
        <v>0.25513289</v>
      </c>
      <c r="DC803">
        <v>2.5920289999999999E-2</v>
      </c>
      <c r="DD803">
        <v>-2.5292350000000002E-2</v>
      </c>
      <c r="DE803">
        <v>0.26950531</v>
      </c>
      <c r="DF803">
        <v>-0.26887736000000001</v>
      </c>
      <c r="DG803">
        <v>0.1029841</v>
      </c>
      <c r="DH803">
        <v>-0.10235616</v>
      </c>
      <c r="DI803">
        <v>-0.19042195000000001</v>
      </c>
      <c r="DJ803">
        <v>7.7531719999999998E-2</v>
      </c>
      <c r="DK803">
        <v>-0.19522661999999999</v>
      </c>
      <c r="DL803">
        <v>-0.13095082</v>
      </c>
      <c r="DM803">
        <v>-6.0513240000000003E-2</v>
      </c>
      <c r="DN803">
        <v>0.50020885000000004</v>
      </c>
      <c r="DO803">
        <v>0.35778246000000002</v>
      </c>
      <c r="DP803">
        <v>-0.64273818000000005</v>
      </c>
      <c r="DQ803">
        <v>0.94671483000000001</v>
      </c>
      <c r="DR803">
        <v>-0.66113116000000005</v>
      </c>
      <c r="DS803">
        <v>7.7932630000000003E-2</v>
      </c>
      <c r="DT803">
        <v>-0.79014932000000004</v>
      </c>
      <c r="DU803">
        <v>1.3610861400000001</v>
      </c>
      <c r="DV803" s="10">
        <v>-0.64824150000000003</v>
      </c>
      <c r="DW803" s="8" t="s">
        <v>4174</v>
      </c>
      <c r="DX803" t="s">
        <v>4175</v>
      </c>
      <c r="DY803" s="10" t="s">
        <v>255</v>
      </c>
      <c r="DZ803" s="20">
        <v>35618</v>
      </c>
      <c r="EA803" s="21">
        <v>35735</v>
      </c>
      <c r="EB803" t="s">
        <v>4176</v>
      </c>
      <c r="EC803" s="22">
        <v>44213</v>
      </c>
      <c r="ED803" t="b">
        <f t="shared" si="37"/>
        <v>0</v>
      </c>
    </row>
    <row r="804" spans="1:134" x14ac:dyDescent="0.2">
      <c r="A804" s="8" t="s">
        <v>4177</v>
      </c>
      <c r="B804" s="8" t="s">
        <v>119</v>
      </c>
      <c r="C804" s="8" t="s">
        <v>209</v>
      </c>
      <c r="D804" s="2" t="s">
        <v>4178</v>
      </c>
      <c r="E804" s="4">
        <v>0.46148259844476502</v>
      </c>
      <c r="F804" s="28" t="b">
        <v>0</v>
      </c>
      <c r="G804" s="29">
        <f t="shared" si="38"/>
        <v>0.26332205323290503</v>
      </c>
      <c r="H804" s="5" t="b">
        <f t="shared" si="36"/>
        <v>0</v>
      </c>
      <c r="I804" s="8">
        <v>36</v>
      </c>
      <c r="J804">
        <v>1</v>
      </c>
      <c r="K804">
        <v>26</v>
      </c>
      <c r="L804">
        <v>1840</v>
      </c>
      <c r="M804">
        <v>6</v>
      </c>
      <c r="N804">
        <v>1</v>
      </c>
      <c r="O804">
        <v>35.7412992223828</v>
      </c>
      <c r="P804">
        <v>1</v>
      </c>
      <c r="Q804">
        <v>5</v>
      </c>
      <c r="R804">
        <v>5</v>
      </c>
      <c r="S804" s="10">
        <v>74.599999999999994</v>
      </c>
      <c r="T804" s="8">
        <v>-1.61949413540622</v>
      </c>
      <c r="U804">
        <v>7.5957643648752104E-3</v>
      </c>
      <c r="V804">
        <v>-0.126943712525036</v>
      </c>
      <c r="W804">
        <v>0.398331467715416</v>
      </c>
      <c r="X804">
        <v>0.34522335867264098</v>
      </c>
      <c r="Y804">
        <v>-1.4044518876044501</v>
      </c>
      <c r="Z804">
        <v>-0.50696180337395702</v>
      </c>
      <c r="AA804">
        <v>-1.4107302381286499</v>
      </c>
      <c r="AB804">
        <v>1.4079858992310099</v>
      </c>
      <c r="AC804">
        <v>1.42236659638262</v>
      </c>
      <c r="AD804" s="10">
        <v>-2.1037633825813501E-2</v>
      </c>
      <c r="AE804" s="8">
        <v>0</v>
      </c>
      <c r="AF804">
        <v>0</v>
      </c>
      <c r="AG804">
        <v>0</v>
      </c>
      <c r="AH804">
        <v>0</v>
      </c>
      <c r="AI804">
        <v>0</v>
      </c>
      <c r="AJ804">
        <v>0</v>
      </c>
      <c r="AK804">
        <v>0</v>
      </c>
      <c r="AL804">
        <v>0</v>
      </c>
      <c r="AM804">
        <v>0</v>
      </c>
      <c r="AN804">
        <v>0</v>
      </c>
      <c r="AO804">
        <v>0</v>
      </c>
      <c r="AP804">
        <v>0</v>
      </c>
      <c r="AQ804">
        <v>0</v>
      </c>
      <c r="AR804">
        <v>0</v>
      </c>
      <c r="AS804">
        <v>0</v>
      </c>
      <c r="AT804">
        <v>0</v>
      </c>
      <c r="AU804">
        <v>0</v>
      </c>
      <c r="AV804">
        <v>1</v>
      </c>
      <c r="AW804">
        <v>0</v>
      </c>
      <c r="AX804">
        <v>0</v>
      </c>
      <c r="AY804">
        <v>0</v>
      </c>
      <c r="AZ804">
        <v>1</v>
      </c>
      <c r="BA804">
        <v>0</v>
      </c>
      <c r="BB804">
        <v>1</v>
      </c>
      <c r="BC804">
        <v>1</v>
      </c>
      <c r="BD804">
        <v>0</v>
      </c>
      <c r="BE804">
        <v>1</v>
      </c>
      <c r="BF804">
        <v>0</v>
      </c>
      <c r="BG804">
        <v>1</v>
      </c>
      <c r="BH804">
        <v>0</v>
      </c>
      <c r="BI804">
        <v>0</v>
      </c>
      <c r="BJ804">
        <v>0</v>
      </c>
      <c r="BK804">
        <v>0</v>
      </c>
      <c r="BL804">
        <v>0</v>
      </c>
      <c r="BM804">
        <v>1</v>
      </c>
      <c r="BN804">
        <v>0</v>
      </c>
      <c r="BO804">
        <v>0</v>
      </c>
      <c r="BP804">
        <v>0</v>
      </c>
      <c r="BQ804">
        <v>0</v>
      </c>
      <c r="BR804">
        <v>0</v>
      </c>
      <c r="BS804">
        <v>0</v>
      </c>
      <c r="BT804" s="10">
        <v>1</v>
      </c>
      <c r="BU804">
        <v>-4.2648743800000002</v>
      </c>
      <c r="BV804">
        <v>0.17994256</v>
      </c>
      <c r="BW804">
        <v>2.5512239999999999E-2</v>
      </c>
      <c r="BX804">
        <v>1.7140852600000001</v>
      </c>
      <c r="BY804">
        <v>1.2451467300000001</v>
      </c>
      <c r="BZ804">
        <v>4.38303536</v>
      </c>
      <c r="CA804">
        <v>1.0542348399999999</v>
      </c>
      <c r="CB804">
        <v>2.36271349</v>
      </c>
      <c r="CC804">
        <v>0</v>
      </c>
      <c r="CD804">
        <v>1.26633956</v>
      </c>
      <c r="CE804">
        <v>1.2966537600000001</v>
      </c>
      <c r="CF804">
        <v>-0.34830556000000001</v>
      </c>
      <c r="CG804">
        <v>0.60595251999999999</v>
      </c>
      <c r="CH804">
        <v>-0.27080598</v>
      </c>
      <c r="CI804">
        <v>0.69837139000000004</v>
      </c>
      <c r="CJ804">
        <v>2.3914729999999999E-2</v>
      </c>
      <c r="CK804">
        <v>-0.35324707</v>
      </c>
      <c r="CL804">
        <v>-4.8291489999999999E-2</v>
      </c>
      <c r="CM804">
        <v>0.58076517999999999</v>
      </c>
      <c r="CN804">
        <v>0.72541518999999999</v>
      </c>
      <c r="CO804">
        <v>-0.20022939000000001</v>
      </c>
      <c r="CP804">
        <v>-0.43475793000000001</v>
      </c>
      <c r="CQ804">
        <v>0.34422587999999998</v>
      </c>
      <c r="CR804">
        <v>-0.48495226000000002</v>
      </c>
      <c r="CS804">
        <v>0.18250256000000001</v>
      </c>
      <c r="CT804">
        <v>-0.16623276000000001</v>
      </c>
      <c r="CU804">
        <v>-9.4743999999999995E-2</v>
      </c>
      <c r="CV804">
        <v>-1.1689752</v>
      </c>
      <c r="CW804">
        <v>-0.52188942000000005</v>
      </c>
      <c r="CX804">
        <v>0.65815442999999996</v>
      </c>
      <c r="CY804">
        <v>9.3649330000000003E-2</v>
      </c>
      <c r="CZ804">
        <v>-0.16819777</v>
      </c>
      <c r="DA804">
        <v>-0.25450494000000001</v>
      </c>
      <c r="DB804">
        <v>0.25513289</v>
      </c>
      <c r="DC804">
        <v>2.5920289999999999E-2</v>
      </c>
      <c r="DD804">
        <v>-2.5292350000000002E-2</v>
      </c>
      <c r="DE804">
        <v>0.26950531</v>
      </c>
      <c r="DF804">
        <v>-0.26887736000000001</v>
      </c>
      <c r="DG804">
        <v>0.1029841</v>
      </c>
      <c r="DH804">
        <v>-0.10235616</v>
      </c>
      <c r="DI804">
        <v>-0.19042195000000001</v>
      </c>
      <c r="DJ804">
        <v>7.7531719999999998E-2</v>
      </c>
      <c r="DK804">
        <v>-0.19522661999999999</v>
      </c>
      <c r="DL804">
        <v>-0.13095082</v>
      </c>
      <c r="DM804">
        <v>-6.0513240000000003E-2</v>
      </c>
      <c r="DN804">
        <v>0.50020885000000004</v>
      </c>
      <c r="DO804">
        <v>0.35778246000000002</v>
      </c>
      <c r="DP804">
        <v>-0.64273818000000005</v>
      </c>
      <c r="DQ804">
        <v>0.94671483000000001</v>
      </c>
      <c r="DR804">
        <v>-0.66113116000000005</v>
      </c>
      <c r="DS804">
        <v>7.7932630000000003E-2</v>
      </c>
      <c r="DT804">
        <v>-0.79014932000000004</v>
      </c>
      <c r="DU804">
        <v>1.3610861400000001</v>
      </c>
      <c r="DV804" s="10">
        <v>-0.64824150000000003</v>
      </c>
      <c r="DW804" s="8" t="s">
        <v>4179</v>
      </c>
      <c r="DX804" t="s">
        <v>4180</v>
      </c>
      <c r="DY804" s="10" t="s">
        <v>1478</v>
      </c>
      <c r="DZ804" s="20">
        <v>38130</v>
      </c>
      <c r="EA804" s="21">
        <v>39485</v>
      </c>
      <c r="EB804" t="s">
        <v>4181</v>
      </c>
      <c r="EC804" s="22">
        <v>44318</v>
      </c>
      <c r="ED804" t="b">
        <f t="shared" si="37"/>
        <v>1</v>
      </c>
    </row>
    <row r="805" spans="1:134" x14ac:dyDescent="0.2">
      <c r="A805" s="8" t="s">
        <v>4182</v>
      </c>
      <c r="B805" s="8" t="s">
        <v>127</v>
      </c>
      <c r="C805" s="8" t="s">
        <v>468</v>
      </c>
      <c r="D805" s="2" t="s">
        <v>4183</v>
      </c>
      <c r="E805" s="4">
        <v>0.60754419812668903</v>
      </c>
      <c r="F805" s="28" t="b">
        <v>1</v>
      </c>
      <c r="G805" s="29">
        <f t="shared" si="38"/>
        <v>1.8751458366731827E-3</v>
      </c>
      <c r="H805" s="5" t="b">
        <f t="shared" si="36"/>
        <v>0</v>
      </c>
      <c r="I805" s="8">
        <v>42</v>
      </c>
      <c r="J805">
        <v>3</v>
      </c>
      <c r="K805">
        <v>29</v>
      </c>
      <c r="L805">
        <v>1351</v>
      </c>
      <c r="M805">
        <v>3</v>
      </c>
      <c r="N805">
        <v>1</v>
      </c>
      <c r="O805">
        <v>64.605432396677898</v>
      </c>
      <c r="P805">
        <v>3</v>
      </c>
      <c r="Q805">
        <v>4</v>
      </c>
      <c r="R805">
        <v>4</v>
      </c>
      <c r="S805" s="10">
        <v>78.400000000000006</v>
      </c>
      <c r="T805" s="8">
        <v>-1.0558650859609</v>
      </c>
      <c r="U805">
        <v>2.03313292833161</v>
      </c>
      <c r="V805">
        <v>0.260670676864387</v>
      </c>
      <c r="W805">
        <v>-0.17172102855417601</v>
      </c>
      <c r="X805">
        <v>-0.60931127360194304</v>
      </c>
      <c r="Y805">
        <v>-1.4044518876044501</v>
      </c>
      <c r="Z805">
        <v>0.486273092669472</v>
      </c>
      <c r="AA805">
        <v>8.8725172209350497E-3</v>
      </c>
      <c r="AB805">
        <v>0.68128349962791002</v>
      </c>
      <c r="AC805">
        <v>0.71996333890972197</v>
      </c>
      <c r="AD805" s="10">
        <v>0.79889065887247301</v>
      </c>
      <c r="AE805" s="8">
        <v>0</v>
      </c>
      <c r="AF805">
        <v>0</v>
      </c>
      <c r="AG805">
        <v>0</v>
      </c>
      <c r="AH805">
        <v>0</v>
      </c>
      <c r="AI805">
        <v>0</v>
      </c>
      <c r="AJ805">
        <v>0</v>
      </c>
      <c r="AK805">
        <v>1</v>
      </c>
      <c r="AL805">
        <v>0</v>
      </c>
      <c r="AM805">
        <v>0</v>
      </c>
      <c r="AN805">
        <v>0</v>
      </c>
      <c r="AO805">
        <v>0</v>
      </c>
      <c r="AP805">
        <v>0</v>
      </c>
      <c r="AQ805">
        <v>0</v>
      </c>
      <c r="AR805">
        <v>0</v>
      </c>
      <c r="AS805">
        <v>0</v>
      </c>
      <c r="AT805">
        <v>0</v>
      </c>
      <c r="AU805">
        <v>0</v>
      </c>
      <c r="AV805">
        <v>0</v>
      </c>
      <c r="AW805">
        <v>0</v>
      </c>
      <c r="AX805">
        <v>0</v>
      </c>
      <c r="AY805">
        <v>1</v>
      </c>
      <c r="AZ805">
        <v>0</v>
      </c>
      <c r="BA805">
        <v>1</v>
      </c>
      <c r="BB805">
        <v>0</v>
      </c>
      <c r="BC805">
        <v>0</v>
      </c>
      <c r="BD805">
        <v>1</v>
      </c>
      <c r="BE805">
        <v>1</v>
      </c>
      <c r="BF805">
        <v>0</v>
      </c>
      <c r="BG805">
        <v>0</v>
      </c>
      <c r="BH805">
        <v>0</v>
      </c>
      <c r="BI805">
        <v>0</v>
      </c>
      <c r="BJ805">
        <v>0</v>
      </c>
      <c r="BK805">
        <v>0</v>
      </c>
      <c r="BL805">
        <v>1</v>
      </c>
      <c r="BM805">
        <v>0</v>
      </c>
      <c r="BN805">
        <v>0</v>
      </c>
      <c r="BO805">
        <v>0</v>
      </c>
      <c r="BP805">
        <v>1</v>
      </c>
      <c r="BQ805">
        <v>0</v>
      </c>
      <c r="BR805">
        <v>0</v>
      </c>
      <c r="BS805">
        <v>0</v>
      </c>
      <c r="BT805" s="10">
        <v>1</v>
      </c>
      <c r="BU805">
        <v>-4.2648743800000002</v>
      </c>
      <c r="BV805">
        <v>0.17994256</v>
      </c>
      <c r="BW805">
        <v>2.5512239999999999E-2</v>
      </c>
      <c r="BX805">
        <v>1.7140852600000001</v>
      </c>
      <c r="BY805">
        <v>1.2451467300000001</v>
      </c>
      <c r="BZ805">
        <v>4.38303536</v>
      </c>
      <c r="CA805">
        <v>1.0542348399999999</v>
      </c>
      <c r="CB805">
        <v>2.36271349</v>
      </c>
      <c r="CC805">
        <v>0</v>
      </c>
      <c r="CD805">
        <v>1.26633956</v>
      </c>
      <c r="CE805">
        <v>1.2966537600000001</v>
      </c>
      <c r="CF805">
        <v>-0.34830556000000001</v>
      </c>
      <c r="CG805">
        <v>0.60595251999999999</v>
      </c>
      <c r="CH805">
        <v>-0.27080598</v>
      </c>
      <c r="CI805">
        <v>0.69837139000000004</v>
      </c>
      <c r="CJ805">
        <v>2.3914729999999999E-2</v>
      </c>
      <c r="CK805">
        <v>-0.35324707</v>
      </c>
      <c r="CL805">
        <v>-4.8291489999999999E-2</v>
      </c>
      <c r="CM805">
        <v>0.58076517999999999</v>
      </c>
      <c r="CN805">
        <v>0.72541518999999999</v>
      </c>
      <c r="CO805">
        <v>-0.20022939000000001</v>
      </c>
      <c r="CP805">
        <v>-0.43475793000000001</v>
      </c>
      <c r="CQ805">
        <v>0.34422587999999998</v>
      </c>
      <c r="CR805">
        <v>-0.48495226000000002</v>
      </c>
      <c r="CS805">
        <v>0.18250256000000001</v>
      </c>
      <c r="CT805">
        <v>-0.16623276000000001</v>
      </c>
      <c r="CU805">
        <v>-9.4743999999999995E-2</v>
      </c>
      <c r="CV805">
        <v>-1.1689752</v>
      </c>
      <c r="CW805">
        <v>-0.52188942000000005</v>
      </c>
      <c r="CX805">
        <v>0.65815442999999996</v>
      </c>
      <c r="CY805">
        <v>9.3649330000000003E-2</v>
      </c>
      <c r="CZ805">
        <v>-0.16819777</v>
      </c>
      <c r="DA805">
        <v>-0.25450494000000001</v>
      </c>
      <c r="DB805">
        <v>0.25513289</v>
      </c>
      <c r="DC805">
        <v>2.5920289999999999E-2</v>
      </c>
      <c r="DD805">
        <v>-2.5292350000000002E-2</v>
      </c>
      <c r="DE805">
        <v>0.26950531</v>
      </c>
      <c r="DF805">
        <v>-0.26887736000000001</v>
      </c>
      <c r="DG805">
        <v>0.1029841</v>
      </c>
      <c r="DH805">
        <v>-0.10235616</v>
      </c>
      <c r="DI805">
        <v>-0.19042195000000001</v>
      </c>
      <c r="DJ805">
        <v>7.7531719999999998E-2</v>
      </c>
      <c r="DK805">
        <v>-0.19522661999999999</v>
      </c>
      <c r="DL805">
        <v>-0.13095082</v>
      </c>
      <c r="DM805">
        <v>-6.0513240000000003E-2</v>
      </c>
      <c r="DN805">
        <v>0.50020885000000004</v>
      </c>
      <c r="DO805">
        <v>0.35778246000000002</v>
      </c>
      <c r="DP805">
        <v>-0.64273818000000005</v>
      </c>
      <c r="DQ805">
        <v>0.94671483000000001</v>
      </c>
      <c r="DR805">
        <v>-0.66113116000000005</v>
      </c>
      <c r="DS805">
        <v>7.7932630000000003E-2</v>
      </c>
      <c r="DT805">
        <v>-0.79014932000000004</v>
      </c>
      <c r="DU805">
        <v>1.3610861400000001</v>
      </c>
      <c r="DV805" s="10">
        <v>-0.64824150000000003</v>
      </c>
      <c r="DW805" s="8" t="s">
        <v>4184</v>
      </c>
      <c r="DX805" t="s">
        <v>4185</v>
      </c>
      <c r="DY805" s="10" t="s">
        <v>172</v>
      </c>
      <c r="DZ805" s="20">
        <v>36495</v>
      </c>
      <c r="EA805" s="21">
        <v>36816</v>
      </c>
      <c r="EB805" t="s">
        <v>4186</v>
      </c>
      <c r="EC805" s="22">
        <v>44238</v>
      </c>
      <c r="ED805" t="b">
        <f t="shared" si="37"/>
        <v>0</v>
      </c>
    </row>
    <row r="806" spans="1:134" x14ac:dyDescent="0.2">
      <c r="A806" s="8" t="s">
        <v>4187</v>
      </c>
      <c r="B806" s="8" t="s">
        <v>119</v>
      </c>
      <c r="C806" s="8" t="s">
        <v>181</v>
      </c>
      <c r="D806" s="2" t="s">
        <v>4188</v>
      </c>
      <c r="E806" s="4">
        <v>0.63808368085797595</v>
      </c>
      <c r="F806" s="28" t="b">
        <v>1</v>
      </c>
      <c r="G806" s="29">
        <f t="shared" si="38"/>
        <v>1.3724659765948857E-5</v>
      </c>
      <c r="H806" s="5" t="b">
        <f t="shared" si="36"/>
        <v>0</v>
      </c>
      <c r="I806" s="8">
        <v>40</v>
      </c>
      <c r="J806">
        <v>1</v>
      </c>
      <c r="K806">
        <v>30</v>
      </c>
      <c r="L806">
        <v>1331</v>
      </c>
      <c r="M806">
        <v>1</v>
      </c>
      <c r="N806">
        <v>5</v>
      </c>
      <c r="O806">
        <v>17.375173762321701</v>
      </c>
      <c r="P806">
        <v>3</v>
      </c>
      <c r="Q806">
        <v>2</v>
      </c>
      <c r="R806">
        <v>5</v>
      </c>
      <c r="S806" s="10">
        <v>74.5</v>
      </c>
      <c r="T806" s="8">
        <v>-1.2437414357759999</v>
      </c>
      <c r="U806">
        <v>7.5957643648752104E-3</v>
      </c>
      <c r="V806">
        <v>0.38987547332752898</v>
      </c>
      <c r="W806">
        <v>-0.19503605907645</v>
      </c>
      <c r="X806">
        <v>-1.2456676951183301</v>
      </c>
      <c r="Y806">
        <v>1.38181348148064</v>
      </c>
      <c r="Z806">
        <v>-1.1389529531476701</v>
      </c>
      <c r="AA806">
        <v>8.8725172209350497E-3</v>
      </c>
      <c r="AB806">
        <v>-0.772121299578298</v>
      </c>
      <c r="AC806">
        <v>1.42236659638262</v>
      </c>
      <c r="AD806" s="10">
        <v>-4.2614694159977699E-2</v>
      </c>
      <c r="AE806" s="8">
        <v>0</v>
      </c>
      <c r="AF806">
        <v>0</v>
      </c>
      <c r="AG806">
        <v>0</v>
      </c>
      <c r="AH806">
        <v>1</v>
      </c>
      <c r="AI806">
        <v>0</v>
      </c>
      <c r="AJ806">
        <v>0</v>
      </c>
      <c r="AK806">
        <v>0</v>
      </c>
      <c r="AL806">
        <v>0</v>
      </c>
      <c r="AM806">
        <v>0</v>
      </c>
      <c r="AN806">
        <v>0</v>
      </c>
      <c r="AO806">
        <v>0</v>
      </c>
      <c r="AP806">
        <v>0</v>
      </c>
      <c r="AQ806">
        <v>0</v>
      </c>
      <c r="AR806">
        <v>0</v>
      </c>
      <c r="AS806">
        <v>0</v>
      </c>
      <c r="AT806">
        <v>0</v>
      </c>
      <c r="AU806">
        <v>0</v>
      </c>
      <c r="AV806">
        <v>0</v>
      </c>
      <c r="AW806">
        <v>0</v>
      </c>
      <c r="AX806">
        <v>0</v>
      </c>
      <c r="AY806">
        <v>1</v>
      </c>
      <c r="AZ806">
        <v>0</v>
      </c>
      <c r="BA806">
        <v>0</v>
      </c>
      <c r="BB806">
        <v>1</v>
      </c>
      <c r="BC806">
        <v>1</v>
      </c>
      <c r="BD806">
        <v>0</v>
      </c>
      <c r="BE806">
        <v>0</v>
      </c>
      <c r="BF806">
        <v>1</v>
      </c>
      <c r="BG806">
        <v>0</v>
      </c>
      <c r="BH806">
        <v>1</v>
      </c>
      <c r="BI806">
        <v>0</v>
      </c>
      <c r="BJ806">
        <v>0</v>
      </c>
      <c r="BK806">
        <v>0</v>
      </c>
      <c r="BL806">
        <v>0</v>
      </c>
      <c r="BM806">
        <v>0</v>
      </c>
      <c r="BN806">
        <v>0</v>
      </c>
      <c r="BO806">
        <v>0</v>
      </c>
      <c r="BP806">
        <v>1</v>
      </c>
      <c r="BQ806">
        <v>0</v>
      </c>
      <c r="BR806">
        <v>0</v>
      </c>
      <c r="BS806">
        <v>0</v>
      </c>
      <c r="BT806" s="10">
        <v>1</v>
      </c>
      <c r="BU806">
        <v>-4.2648743800000002</v>
      </c>
      <c r="BV806">
        <v>0.17994256</v>
      </c>
      <c r="BW806">
        <v>2.5512239999999999E-2</v>
      </c>
      <c r="BX806">
        <v>1.7140852600000001</v>
      </c>
      <c r="BY806">
        <v>1.2451467300000001</v>
      </c>
      <c r="BZ806">
        <v>4.38303536</v>
      </c>
      <c r="CA806">
        <v>1.0542348399999999</v>
      </c>
      <c r="CB806">
        <v>2.36271349</v>
      </c>
      <c r="CC806">
        <v>0</v>
      </c>
      <c r="CD806">
        <v>1.26633956</v>
      </c>
      <c r="CE806">
        <v>1.2966537600000001</v>
      </c>
      <c r="CF806">
        <v>-0.34830556000000001</v>
      </c>
      <c r="CG806">
        <v>0.60595251999999999</v>
      </c>
      <c r="CH806">
        <v>-0.27080598</v>
      </c>
      <c r="CI806">
        <v>0.69837139000000004</v>
      </c>
      <c r="CJ806">
        <v>2.3914729999999999E-2</v>
      </c>
      <c r="CK806">
        <v>-0.35324707</v>
      </c>
      <c r="CL806">
        <v>-4.8291489999999999E-2</v>
      </c>
      <c r="CM806">
        <v>0.58076517999999999</v>
      </c>
      <c r="CN806">
        <v>0.72541518999999999</v>
      </c>
      <c r="CO806">
        <v>-0.20022939000000001</v>
      </c>
      <c r="CP806">
        <v>-0.43475793000000001</v>
      </c>
      <c r="CQ806">
        <v>0.34422587999999998</v>
      </c>
      <c r="CR806">
        <v>-0.48495226000000002</v>
      </c>
      <c r="CS806">
        <v>0.18250256000000001</v>
      </c>
      <c r="CT806">
        <v>-0.16623276000000001</v>
      </c>
      <c r="CU806">
        <v>-9.4743999999999995E-2</v>
      </c>
      <c r="CV806">
        <v>-1.1689752</v>
      </c>
      <c r="CW806">
        <v>-0.52188942000000005</v>
      </c>
      <c r="CX806">
        <v>0.65815442999999996</v>
      </c>
      <c r="CY806">
        <v>9.3649330000000003E-2</v>
      </c>
      <c r="CZ806">
        <v>-0.16819777</v>
      </c>
      <c r="DA806">
        <v>-0.25450494000000001</v>
      </c>
      <c r="DB806">
        <v>0.25513289</v>
      </c>
      <c r="DC806">
        <v>2.5920289999999999E-2</v>
      </c>
      <c r="DD806">
        <v>-2.5292350000000002E-2</v>
      </c>
      <c r="DE806">
        <v>0.26950531</v>
      </c>
      <c r="DF806">
        <v>-0.26887736000000001</v>
      </c>
      <c r="DG806">
        <v>0.1029841</v>
      </c>
      <c r="DH806">
        <v>-0.10235616</v>
      </c>
      <c r="DI806">
        <v>-0.19042195000000001</v>
      </c>
      <c r="DJ806">
        <v>7.7531719999999998E-2</v>
      </c>
      <c r="DK806">
        <v>-0.19522661999999999</v>
      </c>
      <c r="DL806">
        <v>-0.13095082</v>
      </c>
      <c r="DM806">
        <v>-6.0513240000000003E-2</v>
      </c>
      <c r="DN806">
        <v>0.50020885000000004</v>
      </c>
      <c r="DO806">
        <v>0.35778246000000002</v>
      </c>
      <c r="DP806">
        <v>-0.64273818000000005</v>
      </c>
      <c r="DQ806">
        <v>0.94671483000000001</v>
      </c>
      <c r="DR806">
        <v>-0.66113116000000005</v>
      </c>
      <c r="DS806">
        <v>7.7932630000000003E-2</v>
      </c>
      <c r="DT806">
        <v>-0.79014932000000004</v>
      </c>
      <c r="DU806">
        <v>1.3610861400000001</v>
      </c>
      <c r="DV806" s="10">
        <v>-0.64824150000000003</v>
      </c>
      <c r="DW806" s="8" t="s">
        <v>4189</v>
      </c>
      <c r="DX806" t="s">
        <v>4190</v>
      </c>
      <c r="DY806" s="10" t="s">
        <v>488</v>
      </c>
      <c r="DZ806" s="20">
        <v>37510</v>
      </c>
      <c r="EA806" s="21">
        <v>39064</v>
      </c>
      <c r="EB806" t="s">
        <v>4191</v>
      </c>
      <c r="EC806" s="22">
        <v>44460</v>
      </c>
      <c r="ED806" t="b">
        <f t="shared" si="37"/>
        <v>0</v>
      </c>
    </row>
    <row r="807" spans="1:134" x14ac:dyDescent="0.2">
      <c r="A807" s="8" t="s">
        <v>4192</v>
      </c>
      <c r="B807" s="8" t="s">
        <v>119</v>
      </c>
      <c r="C807" s="8" t="s">
        <v>209</v>
      </c>
      <c r="D807" s="2" t="s">
        <v>4193</v>
      </c>
      <c r="E807" s="4">
        <v>0.47304710318229398</v>
      </c>
      <c r="F807" s="28" t="b">
        <v>0</v>
      </c>
      <c r="G807" s="29">
        <f t="shared" si="38"/>
        <v>1.5521379216203536E-2</v>
      </c>
      <c r="H807" s="5" t="b">
        <f t="shared" si="36"/>
        <v>0</v>
      </c>
      <c r="I807" s="8">
        <v>46</v>
      </c>
      <c r="J807">
        <v>0</v>
      </c>
      <c r="K807">
        <v>32</v>
      </c>
      <c r="L807">
        <v>1106</v>
      </c>
      <c r="M807">
        <v>6</v>
      </c>
      <c r="N807">
        <v>4</v>
      </c>
      <c r="O807">
        <v>26.5235515911472</v>
      </c>
      <c r="P807">
        <v>1</v>
      </c>
      <c r="Q807">
        <v>3</v>
      </c>
      <c r="R807">
        <v>4</v>
      </c>
      <c r="S807" s="10">
        <v>77</v>
      </c>
      <c r="T807" s="8">
        <v>-0.68011238633068705</v>
      </c>
      <c r="U807">
        <v>-1.00517281761849</v>
      </c>
      <c r="V807">
        <v>0.64828506625381199</v>
      </c>
      <c r="W807">
        <v>-0.45733015245203001</v>
      </c>
      <c r="X807">
        <v>0.34522335867264098</v>
      </c>
      <c r="Y807">
        <v>0.68524713920936597</v>
      </c>
      <c r="Z807">
        <v>-0.824150909832843</v>
      </c>
      <c r="AA807">
        <v>-1.4107302381286499</v>
      </c>
      <c r="AB807">
        <v>-4.5418899975194001E-2</v>
      </c>
      <c r="AC807">
        <v>0.71996333890972197</v>
      </c>
      <c r="AD807" s="10">
        <v>0.49681181419415599</v>
      </c>
      <c r="AE807" s="8">
        <v>0</v>
      </c>
      <c r="AF807">
        <v>0</v>
      </c>
      <c r="AG807">
        <v>0</v>
      </c>
      <c r="AH807">
        <v>0</v>
      </c>
      <c r="AI807">
        <v>0</v>
      </c>
      <c r="AJ807">
        <v>0</v>
      </c>
      <c r="AK807">
        <v>0</v>
      </c>
      <c r="AL807">
        <v>0</v>
      </c>
      <c r="AM807">
        <v>0</v>
      </c>
      <c r="AN807">
        <v>0</v>
      </c>
      <c r="AO807">
        <v>0</v>
      </c>
      <c r="AP807">
        <v>1</v>
      </c>
      <c r="AQ807">
        <v>0</v>
      </c>
      <c r="AR807">
        <v>0</v>
      </c>
      <c r="AS807">
        <v>0</v>
      </c>
      <c r="AT807">
        <v>0</v>
      </c>
      <c r="AU807">
        <v>0</v>
      </c>
      <c r="AV807">
        <v>0</v>
      </c>
      <c r="AW807">
        <v>0</v>
      </c>
      <c r="AX807">
        <v>0</v>
      </c>
      <c r="AY807">
        <v>0</v>
      </c>
      <c r="AZ807">
        <v>1</v>
      </c>
      <c r="BA807">
        <v>0</v>
      </c>
      <c r="BB807">
        <v>1</v>
      </c>
      <c r="BC807">
        <v>0</v>
      </c>
      <c r="BD807">
        <v>1</v>
      </c>
      <c r="BE807">
        <v>0</v>
      </c>
      <c r="BF807">
        <v>1</v>
      </c>
      <c r="BG807">
        <v>0</v>
      </c>
      <c r="BH807">
        <v>0</v>
      </c>
      <c r="BI807">
        <v>0</v>
      </c>
      <c r="BJ807">
        <v>0</v>
      </c>
      <c r="BK807">
        <v>1</v>
      </c>
      <c r="BL807">
        <v>0</v>
      </c>
      <c r="BM807">
        <v>0</v>
      </c>
      <c r="BN807">
        <v>0</v>
      </c>
      <c r="BO807">
        <v>0</v>
      </c>
      <c r="BP807">
        <v>1</v>
      </c>
      <c r="BQ807">
        <v>1</v>
      </c>
      <c r="BR807">
        <v>0</v>
      </c>
      <c r="BS807">
        <v>0</v>
      </c>
      <c r="BT807" s="10">
        <v>0</v>
      </c>
      <c r="BU807">
        <v>-4.2648743800000002</v>
      </c>
      <c r="BV807">
        <v>0.17994256</v>
      </c>
      <c r="BW807">
        <v>2.5512239999999999E-2</v>
      </c>
      <c r="BX807">
        <v>1.7140852600000001</v>
      </c>
      <c r="BY807">
        <v>1.2451467300000001</v>
      </c>
      <c r="BZ807">
        <v>4.38303536</v>
      </c>
      <c r="CA807">
        <v>1.0542348399999999</v>
      </c>
      <c r="CB807">
        <v>2.36271349</v>
      </c>
      <c r="CC807">
        <v>0</v>
      </c>
      <c r="CD807">
        <v>1.26633956</v>
      </c>
      <c r="CE807">
        <v>1.2966537600000001</v>
      </c>
      <c r="CF807">
        <v>-0.34830556000000001</v>
      </c>
      <c r="CG807">
        <v>0.60595251999999999</v>
      </c>
      <c r="CH807">
        <v>-0.27080598</v>
      </c>
      <c r="CI807">
        <v>0.69837139000000004</v>
      </c>
      <c r="CJ807">
        <v>2.3914729999999999E-2</v>
      </c>
      <c r="CK807">
        <v>-0.35324707</v>
      </c>
      <c r="CL807">
        <v>-4.8291489999999999E-2</v>
      </c>
      <c r="CM807">
        <v>0.58076517999999999</v>
      </c>
      <c r="CN807">
        <v>0.72541518999999999</v>
      </c>
      <c r="CO807">
        <v>-0.20022939000000001</v>
      </c>
      <c r="CP807">
        <v>-0.43475793000000001</v>
      </c>
      <c r="CQ807">
        <v>0.34422587999999998</v>
      </c>
      <c r="CR807">
        <v>-0.48495226000000002</v>
      </c>
      <c r="CS807">
        <v>0.18250256000000001</v>
      </c>
      <c r="CT807">
        <v>-0.16623276000000001</v>
      </c>
      <c r="CU807">
        <v>-9.4743999999999995E-2</v>
      </c>
      <c r="CV807">
        <v>-1.1689752</v>
      </c>
      <c r="CW807">
        <v>-0.52188942000000005</v>
      </c>
      <c r="CX807">
        <v>0.65815442999999996</v>
      </c>
      <c r="CY807">
        <v>9.3649330000000003E-2</v>
      </c>
      <c r="CZ807">
        <v>-0.16819777</v>
      </c>
      <c r="DA807">
        <v>-0.25450494000000001</v>
      </c>
      <c r="DB807">
        <v>0.25513289</v>
      </c>
      <c r="DC807">
        <v>2.5920289999999999E-2</v>
      </c>
      <c r="DD807">
        <v>-2.5292350000000002E-2</v>
      </c>
      <c r="DE807">
        <v>0.26950531</v>
      </c>
      <c r="DF807">
        <v>-0.26887736000000001</v>
      </c>
      <c r="DG807">
        <v>0.1029841</v>
      </c>
      <c r="DH807">
        <v>-0.10235616</v>
      </c>
      <c r="DI807">
        <v>-0.19042195000000001</v>
      </c>
      <c r="DJ807">
        <v>7.7531719999999998E-2</v>
      </c>
      <c r="DK807">
        <v>-0.19522661999999999</v>
      </c>
      <c r="DL807">
        <v>-0.13095082</v>
      </c>
      <c r="DM807">
        <v>-6.0513240000000003E-2</v>
      </c>
      <c r="DN807">
        <v>0.50020885000000004</v>
      </c>
      <c r="DO807">
        <v>0.35778246000000002</v>
      </c>
      <c r="DP807">
        <v>-0.64273818000000005</v>
      </c>
      <c r="DQ807">
        <v>0.94671483000000001</v>
      </c>
      <c r="DR807">
        <v>-0.66113116000000005</v>
      </c>
      <c r="DS807">
        <v>7.7932630000000003E-2</v>
      </c>
      <c r="DT807">
        <v>-0.79014932000000004</v>
      </c>
      <c r="DU807">
        <v>1.3610861400000001</v>
      </c>
      <c r="DV807" s="10">
        <v>-0.64824150000000003</v>
      </c>
      <c r="DW807" s="8" t="s">
        <v>4194</v>
      </c>
      <c r="DX807" t="s">
        <v>4195</v>
      </c>
      <c r="DY807" s="10" t="s">
        <v>838</v>
      </c>
      <c r="DZ807" s="20">
        <v>34847</v>
      </c>
      <c r="EA807" s="21">
        <v>37799</v>
      </c>
      <c r="EB807" t="s">
        <v>599</v>
      </c>
      <c r="EC807" s="22">
        <v>44599</v>
      </c>
      <c r="ED807" t="b">
        <f t="shared" si="37"/>
        <v>1</v>
      </c>
    </row>
    <row r="808" spans="1:134" x14ac:dyDescent="0.2">
      <c r="A808" s="8" t="s">
        <v>4196</v>
      </c>
      <c r="B808" s="8" t="s">
        <v>119</v>
      </c>
      <c r="C808" s="8" t="s">
        <v>181</v>
      </c>
      <c r="D808" s="2" t="s">
        <v>4197</v>
      </c>
      <c r="E808" s="4">
        <v>0.39852248436466098</v>
      </c>
      <c r="F808" s="28" t="b">
        <v>0</v>
      </c>
      <c r="G808" s="29">
        <f t="shared" si="38"/>
        <v>1.1594187183545302E-5</v>
      </c>
      <c r="H808" s="5" t="b">
        <f t="shared" si="36"/>
        <v>0</v>
      </c>
      <c r="I808" s="8">
        <v>59</v>
      </c>
      <c r="J808">
        <v>3</v>
      </c>
      <c r="K808">
        <v>25</v>
      </c>
      <c r="L808">
        <v>678</v>
      </c>
      <c r="M808">
        <v>3</v>
      </c>
      <c r="N808">
        <v>4</v>
      </c>
      <c r="O808">
        <v>15.911242182330501</v>
      </c>
      <c r="P808">
        <v>1</v>
      </c>
      <c r="Q808">
        <v>2</v>
      </c>
      <c r="R808">
        <v>2</v>
      </c>
      <c r="S808" s="10">
        <v>67.099999999999994</v>
      </c>
      <c r="T808" s="8">
        <v>0.54108388746750802</v>
      </c>
      <c r="U808">
        <v>2.03313292833161</v>
      </c>
      <c r="V808">
        <v>-0.25614850898817798</v>
      </c>
      <c r="W808">
        <v>-0.95627180562868797</v>
      </c>
      <c r="X808">
        <v>-0.60931127360194304</v>
      </c>
      <c r="Y808">
        <v>0.68524713920936597</v>
      </c>
      <c r="Z808">
        <v>-1.1893278569040799</v>
      </c>
      <c r="AA808">
        <v>-1.4107302381286499</v>
      </c>
      <c r="AB808">
        <v>-0.772121299578298</v>
      </c>
      <c r="AC808">
        <v>-0.68484317603607703</v>
      </c>
      <c r="AD808" s="10">
        <v>-1.6393171588882101</v>
      </c>
      <c r="AE808" s="8">
        <v>0</v>
      </c>
      <c r="AF808">
        <v>0</v>
      </c>
      <c r="AG808">
        <v>0</v>
      </c>
      <c r="AH808">
        <v>1</v>
      </c>
      <c r="AI808">
        <v>0</v>
      </c>
      <c r="AJ808">
        <v>0</v>
      </c>
      <c r="AK808">
        <v>0</v>
      </c>
      <c r="AL808">
        <v>0</v>
      </c>
      <c r="AM808">
        <v>0</v>
      </c>
      <c r="AN808">
        <v>0</v>
      </c>
      <c r="AO808">
        <v>0</v>
      </c>
      <c r="AP808">
        <v>0</v>
      </c>
      <c r="AQ808">
        <v>0</v>
      </c>
      <c r="AR808">
        <v>0</v>
      </c>
      <c r="AS808">
        <v>0</v>
      </c>
      <c r="AT808">
        <v>0</v>
      </c>
      <c r="AU808">
        <v>0</v>
      </c>
      <c r="AV808">
        <v>0</v>
      </c>
      <c r="AW808">
        <v>0</v>
      </c>
      <c r="AX808">
        <v>0</v>
      </c>
      <c r="AY808">
        <v>0</v>
      </c>
      <c r="AZ808">
        <v>1</v>
      </c>
      <c r="BA808">
        <v>1</v>
      </c>
      <c r="BB808">
        <v>0</v>
      </c>
      <c r="BC808">
        <v>1</v>
      </c>
      <c r="BD808">
        <v>0</v>
      </c>
      <c r="BE808">
        <v>0</v>
      </c>
      <c r="BF808">
        <v>1</v>
      </c>
      <c r="BG808">
        <v>0</v>
      </c>
      <c r="BH808">
        <v>0</v>
      </c>
      <c r="BI808">
        <v>1</v>
      </c>
      <c r="BJ808">
        <v>0</v>
      </c>
      <c r="BK808">
        <v>0</v>
      </c>
      <c r="BL808">
        <v>0</v>
      </c>
      <c r="BM808">
        <v>0</v>
      </c>
      <c r="BN808">
        <v>0</v>
      </c>
      <c r="BO808">
        <v>1</v>
      </c>
      <c r="BP808">
        <v>0</v>
      </c>
      <c r="BQ808">
        <v>0</v>
      </c>
      <c r="BR808">
        <v>1</v>
      </c>
      <c r="BS808">
        <v>0</v>
      </c>
      <c r="BT808" s="10">
        <v>0</v>
      </c>
      <c r="BU808">
        <v>-4.2648743800000002</v>
      </c>
      <c r="BV808">
        <v>0.17994256</v>
      </c>
      <c r="BW808">
        <v>2.5512239999999999E-2</v>
      </c>
      <c r="BX808">
        <v>1.7140852600000001</v>
      </c>
      <c r="BY808">
        <v>1.2451467300000001</v>
      </c>
      <c r="BZ808">
        <v>4.38303536</v>
      </c>
      <c r="CA808">
        <v>1.0542348399999999</v>
      </c>
      <c r="CB808">
        <v>2.36271349</v>
      </c>
      <c r="CC808">
        <v>0</v>
      </c>
      <c r="CD808">
        <v>1.26633956</v>
      </c>
      <c r="CE808">
        <v>1.2966537600000001</v>
      </c>
      <c r="CF808">
        <v>-0.34830556000000001</v>
      </c>
      <c r="CG808">
        <v>0.60595251999999999</v>
      </c>
      <c r="CH808">
        <v>-0.27080598</v>
      </c>
      <c r="CI808">
        <v>0.69837139000000004</v>
      </c>
      <c r="CJ808">
        <v>2.3914729999999999E-2</v>
      </c>
      <c r="CK808">
        <v>-0.35324707</v>
      </c>
      <c r="CL808">
        <v>-4.8291489999999999E-2</v>
      </c>
      <c r="CM808">
        <v>0.58076517999999999</v>
      </c>
      <c r="CN808">
        <v>0.72541518999999999</v>
      </c>
      <c r="CO808">
        <v>-0.20022939000000001</v>
      </c>
      <c r="CP808">
        <v>-0.43475793000000001</v>
      </c>
      <c r="CQ808">
        <v>0.34422587999999998</v>
      </c>
      <c r="CR808">
        <v>-0.48495226000000002</v>
      </c>
      <c r="CS808">
        <v>0.18250256000000001</v>
      </c>
      <c r="CT808">
        <v>-0.16623276000000001</v>
      </c>
      <c r="CU808">
        <v>-9.4743999999999995E-2</v>
      </c>
      <c r="CV808">
        <v>-1.1689752</v>
      </c>
      <c r="CW808">
        <v>-0.52188942000000005</v>
      </c>
      <c r="CX808">
        <v>0.65815442999999996</v>
      </c>
      <c r="CY808">
        <v>9.3649330000000003E-2</v>
      </c>
      <c r="CZ808">
        <v>-0.16819777</v>
      </c>
      <c r="DA808">
        <v>-0.25450494000000001</v>
      </c>
      <c r="DB808">
        <v>0.25513289</v>
      </c>
      <c r="DC808">
        <v>2.5920289999999999E-2</v>
      </c>
      <c r="DD808">
        <v>-2.5292350000000002E-2</v>
      </c>
      <c r="DE808">
        <v>0.26950531</v>
      </c>
      <c r="DF808">
        <v>-0.26887736000000001</v>
      </c>
      <c r="DG808">
        <v>0.1029841</v>
      </c>
      <c r="DH808">
        <v>-0.10235616</v>
      </c>
      <c r="DI808">
        <v>-0.19042195000000001</v>
      </c>
      <c r="DJ808">
        <v>7.7531719999999998E-2</v>
      </c>
      <c r="DK808">
        <v>-0.19522661999999999</v>
      </c>
      <c r="DL808">
        <v>-0.13095082</v>
      </c>
      <c r="DM808">
        <v>-6.0513240000000003E-2</v>
      </c>
      <c r="DN808">
        <v>0.50020885000000004</v>
      </c>
      <c r="DO808">
        <v>0.35778246000000002</v>
      </c>
      <c r="DP808">
        <v>-0.64273818000000005</v>
      </c>
      <c r="DQ808">
        <v>0.94671483000000001</v>
      </c>
      <c r="DR808">
        <v>-0.66113116000000005</v>
      </c>
      <c r="DS808">
        <v>7.7932630000000003E-2</v>
      </c>
      <c r="DT808">
        <v>-0.79014932000000004</v>
      </c>
      <c r="DU808">
        <v>1.3610861400000001</v>
      </c>
      <c r="DV808" s="10">
        <v>-0.64824150000000003</v>
      </c>
      <c r="DW808" s="8" t="s">
        <v>4198</v>
      </c>
      <c r="DX808" t="s">
        <v>4199</v>
      </c>
      <c r="DY808" s="10" t="s">
        <v>2170</v>
      </c>
      <c r="DZ808" s="20">
        <v>38080</v>
      </c>
      <c r="EA808" s="21">
        <v>38487</v>
      </c>
      <c r="EB808" t="s">
        <v>4200</v>
      </c>
      <c r="EC808" s="22">
        <v>45425</v>
      </c>
      <c r="ED808" t="b">
        <f t="shared" si="37"/>
        <v>1</v>
      </c>
    </row>
    <row r="809" spans="1:134" x14ac:dyDescent="0.2">
      <c r="A809" s="8" t="s">
        <v>4201</v>
      </c>
      <c r="B809" s="8" t="s">
        <v>127</v>
      </c>
      <c r="C809" s="8" t="s">
        <v>120</v>
      </c>
      <c r="D809" s="2" t="s">
        <v>4202</v>
      </c>
      <c r="E809" s="4">
        <v>0.719151878190322</v>
      </c>
      <c r="F809" s="28" t="b">
        <v>1</v>
      </c>
      <c r="G809" s="29">
        <f t="shared" si="38"/>
        <v>0.65222072691706301</v>
      </c>
      <c r="H809" s="5" t="b">
        <f t="shared" si="36"/>
        <v>1</v>
      </c>
      <c r="I809" s="8">
        <v>63</v>
      </c>
      <c r="J809">
        <v>1</v>
      </c>
      <c r="K809">
        <v>30</v>
      </c>
      <c r="L809">
        <v>1972</v>
      </c>
      <c r="M809">
        <v>4</v>
      </c>
      <c r="N809">
        <v>4</v>
      </c>
      <c r="O809">
        <v>62.909272428494603</v>
      </c>
      <c r="P809">
        <v>5</v>
      </c>
      <c r="Q809">
        <v>5</v>
      </c>
      <c r="R809">
        <v>5</v>
      </c>
      <c r="S809" s="10">
        <v>76</v>
      </c>
      <c r="T809" s="8">
        <v>0.91683658709772198</v>
      </c>
      <c r="U809">
        <v>7.5957643648752104E-3</v>
      </c>
      <c r="V809">
        <v>0.38987547332752898</v>
      </c>
      <c r="W809">
        <v>0.55221066916242301</v>
      </c>
      <c r="X809">
        <v>-0.29113306284374801</v>
      </c>
      <c r="Y809">
        <v>0.68524713920936597</v>
      </c>
      <c r="Z809">
        <v>0.427907048572506</v>
      </c>
      <c r="AA809">
        <v>1.4284752725705201</v>
      </c>
      <c r="AB809">
        <v>1.4079858992310099</v>
      </c>
      <c r="AC809">
        <v>1.42236659638262</v>
      </c>
      <c r="AD809" s="10">
        <v>0.281041210852502</v>
      </c>
      <c r="AE809" s="8">
        <v>0</v>
      </c>
      <c r="AF809">
        <v>0</v>
      </c>
      <c r="AG809">
        <v>0</v>
      </c>
      <c r="AH809">
        <v>0</v>
      </c>
      <c r="AI809">
        <v>0</v>
      </c>
      <c r="AJ809">
        <v>0</v>
      </c>
      <c r="AK809">
        <v>0</v>
      </c>
      <c r="AL809">
        <v>0</v>
      </c>
      <c r="AM809">
        <v>0</v>
      </c>
      <c r="AN809">
        <v>1</v>
      </c>
      <c r="AO809">
        <v>0</v>
      </c>
      <c r="AP809">
        <v>0</v>
      </c>
      <c r="AQ809">
        <v>0</v>
      </c>
      <c r="AR809">
        <v>0</v>
      </c>
      <c r="AS809">
        <v>0</v>
      </c>
      <c r="AT809">
        <v>0</v>
      </c>
      <c r="AU809">
        <v>0</v>
      </c>
      <c r="AV809">
        <v>0</v>
      </c>
      <c r="AW809">
        <v>0</v>
      </c>
      <c r="AX809">
        <v>0</v>
      </c>
      <c r="AY809">
        <v>0</v>
      </c>
      <c r="AZ809">
        <v>1</v>
      </c>
      <c r="BA809">
        <v>1</v>
      </c>
      <c r="BB809">
        <v>0</v>
      </c>
      <c r="BC809">
        <v>1</v>
      </c>
      <c r="BD809">
        <v>0</v>
      </c>
      <c r="BE809">
        <v>0</v>
      </c>
      <c r="BF809">
        <v>1</v>
      </c>
      <c r="BG809">
        <v>0</v>
      </c>
      <c r="BH809">
        <v>0</v>
      </c>
      <c r="BI809">
        <v>1</v>
      </c>
      <c r="BJ809">
        <v>0</v>
      </c>
      <c r="BK809">
        <v>0</v>
      </c>
      <c r="BL809">
        <v>0</v>
      </c>
      <c r="BM809">
        <v>1</v>
      </c>
      <c r="BN809">
        <v>0</v>
      </c>
      <c r="BO809">
        <v>0</v>
      </c>
      <c r="BP809">
        <v>0</v>
      </c>
      <c r="BQ809">
        <v>0</v>
      </c>
      <c r="BR809">
        <v>1</v>
      </c>
      <c r="BS809">
        <v>0</v>
      </c>
      <c r="BT809" s="10">
        <v>0</v>
      </c>
      <c r="BU809">
        <v>-4.2648743800000002</v>
      </c>
      <c r="BV809">
        <v>0.17994256</v>
      </c>
      <c r="BW809">
        <v>2.5512239999999999E-2</v>
      </c>
      <c r="BX809">
        <v>1.7140852600000001</v>
      </c>
      <c r="BY809">
        <v>1.2451467300000001</v>
      </c>
      <c r="BZ809">
        <v>4.38303536</v>
      </c>
      <c r="CA809">
        <v>1.0542348399999999</v>
      </c>
      <c r="CB809">
        <v>2.36271349</v>
      </c>
      <c r="CC809">
        <v>0</v>
      </c>
      <c r="CD809">
        <v>1.26633956</v>
      </c>
      <c r="CE809">
        <v>1.2966537600000001</v>
      </c>
      <c r="CF809">
        <v>-0.34830556000000001</v>
      </c>
      <c r="CG809">
        <v>0.60595251999999999</v>
      </c>
      <c r="CH809">
        <v>-0.27080598</v>
      </c>
      <c r="CI809">
        <v>0.69837139000000004</v>
      </c>
      <c r="CJ809">
        <v>2.3914729999999999E-2</v>
      </c>
      <c r="CK809">
        <v>-0.35324707</v>
      </c>
      <c r="CL809">
        <v>-4.8291489999999999E-2</v>
      </c>
      <c r="CM809">
        <v>0.58076517999999999</v>
      </c>
      <c r="CN809">
        <v>0.72541518999999999</v>
      </c>
      <c r="CO809">
        <v>-0.20022939000000001</v>
      </c>
      <c r="CP809">
        <v>-0.43475793000000001</v>
      </c>
      <c r="CQ809">
        <v>0.34422587999999998</v>
      </c>
      <c r="CR809">
        <v>-0.48495226000000002</v>
      </c>
      <c r="CS809">
        <v>0.18250256000000001</v>
      </c>
      <c r="CT809">
        <v>-0.16623276000000001</v>
      </c>
      <c r="CU809">
        <v>-9.4743999999999995E-2</v>
      </c>
      <c r="CV809">
        <v>-1.1689752</v>
      </c>
      <c r="CW809">
        <v>-0.52188942000000005</v>
      </c>
      <c r="CX809">
        <v>0.65815442999999996</v>
      </c>
      <c r="CY809">
        <v>9.3649330000000003E-2</v>
      </c>
      <c r="CZ809">
        <v>-0.16819777</v>
      </c>
      <c r="DA809">
        <v>-0.25450494000000001</v>
      </c>
      <c r="DB809">
        <v>0.25513289</v>
      </c>
      <c r="DC809">
        <v>2.5920289999999999E-2</v>
      </c>
      <c r="DD809">
        <v>-2.5292350000000002E-2</v>
      </c>
      <c r="DE809">
        <v>0.26950531</v>
      </c>
      <c r="DF809">
        <v>-0.26887736000000001</v>
      </c>
      <c r="DG809">
        <v>0.1029841</v>
      </c>
      <c r="DH809">
        <v>-0.10235616</v>
      </c>
      <c r="DI809">
        <v>-0.19042195000000001</v>
      </c>
      <c r="DJ809">
        <v>7.7531719999999998E-2</v>
      </c>
      <c r="DK809">
        <v>-0.19522661999999999</v>
      </c>
      <c r="DL809">
        <v>-0.13095082</v>
      </c>
      <c r="DM809">
        <v>-6.0513240000000003E-2</v>
      </c>
      <c r="DN809">
        <v>0.50020885000000004</v>
      </c>
      <c r="DO809">
        <v>0.35778246000000002</v>
      </c>
      <c r="DP809">
        <v>-0.64273818000000005</v>
      </c>
      <c r="DQ809">
        <v>0.94671483000000001</v>
      </c>
      <c r="DR809">
        <v>-0.66113116000000005</v>
      </c>
      <c r="DS809">
        <v>7.7932630000000003E-2</v>
      </c>
      <c r="DT809">
        <v>-0.79014932000000004</v>
      </c>
      <c r="DU809">
        <v>1.3610861400000001</v>
      </c>
      <c r="DV809" s="10">
        <v>-0.64824150000000003</v>
      </c>
      <c r="DW809" s="8" t="s">
        <v>4203</v>
      </c>
      <c r="DX809" t="s">
        <v>4204</v>
      </c>
      <c r="DY809" s="10" t="s">
        <v>1950</v>
      </c>
      <c r="DZ809" s="20">
        <v>37647</v>
      </c>
      <c r="EA809" s="21">
        <v>38296</v>
      </c>
      <c r="EB809" t="s">
        <v>4205</v>
      </c>
      <c r="EC809" s="22">
        <v>44852</v>
      </c>
      <c r="ED809" t="b">
        <f t="shared" si="37"/>
        <v>1</v>
      </c>
    </row>
    <row r="810" spans="1:134" x14ac:dyDescent="0.2">
      <c r="A810" s="8" t="s">
        <v>4206</v>
      </c>
      <c r="B810" s="8" t="s">
        <v>127</v>
      </c>
      <c r="C810" s="8" t="s">
        <v>154</v>
      </c>
      <c r="D810" s="2" t="s">
        <v>4207</v>
      </c>
      <c r="E810" s="4">
        <v>0.28552511218118298</v>
      </c>
      <c r="F810" s="28" t="b">
        <v>0</v>
      </c>
      <c r="G810" s="29">
        <f t="shared" si="38"/>
        <v>1.8096406896721592E-2</v>
      </c>
      <c r="H810" s="5" t="b">
        <f t="shared" si="36"/>
        <v>0</v>
      </c>
      <c r="I810" s="8">
        <v>40</v>
      </c>
      <c r="J810">
        <v>1</v>
      </c>
      <c r="K810">
        <v>25</v>
      </c>
      <c r="L810">
        <v>1182</v>
      </c>
      <c r="M810">
        <v>9</v>
      </c>
      <c r="N810">
        <v>3</v>
      </c>
      <c r="O810">
        <v>3.5958894239252399</v>
      </c>
      <c r="P810">
        <v>1</v>
      </c>
      <c r="Q810">
        <v>3</v>
      </c>
      <c r="R810">
        <v>5</v>
      </c>
      <c r="S810" s="10">
        <v>77.400000000000006</v>
      </c>
      <c r="T810" s="8">
        <v>-1.2437414357759999</v>
      </c>
      <c r="U810">
        <v>7.5957643648752104E-3</v>
      </c>
      <c r="V810">
        <v>-0.25614850898817798</v>
      </c>
      <c r="W810">
        <v>-0.36873303646738897</v>
      </c>
      <c r="X810">
        <v>1.2997579909472201</v>
      </c>
      <c r="Y810">
        <v>-1.13192030619081E-2</v>
      </c>
      <c r="Z810">
        <v>-1.6131077100134701</v>
      </c>
      <c r="AA810">
        <v>-1.4107302381286499</v>
      </c>
      <c r="AB810">
        <v>-4.5418899975194001E-2</v>
      </c>
      <c r="AC810">
        <v>1.42236659638262</v>
      </c>
      <c r="AD810" s="10">
        <v>0.58312005553081903</v>
      </c>
      <c r="AE810" s="8">
        <v>0</v>
      </c>
      <c r="AF810">
        <v>0</v>
      </c>
      <c r="AG810">
        <v>0</v>
      </c>
      <c r="AH810">
        <v>0</v>
      </c>
      <c r="AI810">
        <v>0</v>
      </c>
      <c r="AJ810">
        <v>0</v>
      </c>
      <c r="AK810">
        <v>0</v>
      </c>
      <c r="AL810">
        <v>0</v>
      </c>
      <c r="AM810">
        <v>0</v>
      </c>
      <c r="AN810">
        <v>0</v>
      </c>
      <c r="AO810">
        <v>0</v>
      </c>
      <c r="AP810">
        <v>0</v>
      </c>
      <c r="AQ810">
        <v>0</v>
      </c>
      <c r="AR810">
        <v>0</v>
      </c>
      <c r="AS810">
        <v>1</v>
      </c>
      <c r="AT810">
        <v>0</v>
      </c>
      <c r="AU810">
        <v>0</v>
      </c>
      <c r="AV810">
        <v>0</v>
      </c>
      <c r="AW810">
        <v>0</v>
      </c>
      <c r="AX810">
        <v>0</v>
      </c>
      <c r="AY810">
        <v>1</v>
      </c>
      <c r="AZ810">
        <v>0</v>
      </c>
      <c r="BA810">
        <v>1</v>
      </c>
      <c r="BB810">
        <v>0</v>
      </c>
      <c r="BC810">
        <v>0</v>
      </c>
      <c r="BD810">
        <v>1</v>
      </c>
      <c r="BE810">
        <v>0</v>
      </c>
      <c r="BF810">
        <v>1</v>
      </c>
      <c r="BG810">
        <v>0</v>
      </c>
      <c r="BH810">
        <v>0</v>
      </c>
      <c r="BI810">
        <v>0</v>
      </c>
      <c r="BJ810">
        <v>0</v>
      </c>
      <c r="BK810">
        <v>1</v>
      </c>
      <c r="BL810">
        <v>0</v>
      </c>
      <c r="BM810">
        <v>0</v>
      </c>
      <c r="BN810">
        <v>0</v>
      </c>
      <c r="BO810">
        <v>0</v>
      </c>
      <c r="BP810">
        <v>1</v>
      </c>
      <c r="BQ810">
        <v>0</v>
      </c>
      <c r="BR810">
        <v>0</v>
      </c>
      <c r="BS810">
        <v>0</v>
      </c>
      <c r="BT810" s="10">
        <v>1</v>
      </c>
      <c r="BU810">
        <v>-4.2648743800000002</v>
      </c>
      <c r="BV810">
        <v>0.17994256</v>
      </c>
      <c r="BW810">
        <v>2.5512239999999999E-2</v>
      </c>
      <c r="BX810">
        <v>1.7140852600000001</v>
      </c>
      <c r="BY810">
        <v>1.2451467300000001</v>
      </c>
      <c r="BZ810">
        <v>4.38303536</v>
      </c>
      <c r="CA810">
        <v>1.0542348399999999</v>
      </c>
      <c r="CB810">
        <v>2.36271349</v>
      </c>
      <c r="CC810">
        <v>0</v>
      </c>
      <c r="CD810">
        <v>1.26633956</v>
      </c>
      <c r="CE810">
        <v>1.2966537600000001</v>
      </c>
      <c r="CF810">
        <v>-0.34830556000000001</v>
      </c>
      <c r="CG810">
        <v>0.60595251999999999</v>
      </c>
      <c r="CH810">
        <v>-0.27080598</v>
      </c>
      <c r="CI810">
        <v>0.69837139000000004</v>
      </c>
      <c r="CJ810">
        <v>2.3914729999999999E-2</v>
      </c>
      <c r="CK810">
        <v>-0.35324707</v>
      </c>
      <c r="CL810">
        <v>-4.8291489999999999E-2</v>
      </c>
      <c r="CM810">
        <v>0.58076517999999999</v>
      </c>
      <c r="CN810">
        <v>0.72541518999999999</v>
      </c>
      <c r="CO810">
        <v>-0.20022939000000001</v>
      </c>
      <c r="CP810">
        <v>-0.43475793000000001</v>
      </c>
      <c r="CQ810">
        <v>0.34422587999999998</v>
      </c>
      <c r="CR810">
        <v>-0.48495226000000002</v>
      </c>
      <c r="CS810">
        <v>0.18250256000000001</v>
      </c>
      <c r="CT810">
        <v>-0.16623276000000001</v>
      </c>
      <c r="CU810">
        <v>-9.4743999999999995E-2</v>
      </c>
      <c r="CV810">
        <v>-1.1689752</v>
      </c>
      <c r="CW810">
        <v>-0.52188942000000005</v>
      </c>
      <c r="CX810">
        <v>0.65815442999999996</v>
      </c>
      <c r="CY810">
        <v>9.3649330000000003E-2</v>
      </c>
      <c r="CZ810">
        <v>-0.16819777</v>
      </c>
      <c r="DA810">
        <v>-0.25450494000000001</v>
      </c>
      <c r="DB810">
        <v>0.25513289</v>
      </c>
      <c r="DC810">
        <v>2.5920289999999999E-2</v>
      </c>
      <c r="DD810">
        <v>-2.5292350000000002E-2</v>
      </c>
      <c r="DE810">
        <v>0.26950531</v>
      </c>
      <c r="DF810">
        <v>-0.26887736000000001</v>
      </c>
      <c r="DG810">
        <v>0.1029841</v>
      </c>
      <c r="DH810">
        <v>-0.10235616</v>
      </c>
      <c r="DI810">
        <v>-0.19042195000000001</v>
      </c>
      <c r="DJ810">
        <v>7.7531719999999998E-2</v>
      </c>
      <c r="DK810">
        <v>-0.19522661999999999</v>
      </c>
      <c r="DL810">
        <v>-0.13095082</v>
      </c>
      <c r="DM810">
        <v>-6.0513240000000003E-2</v>
      </c>
      <c r="DN810">
        <v>0.50020885000000004</v>
      </c>
      <c r="DO810">
        <v>0.35778246000000002</v>
      </c>
      <c r="DP810">
        <v>-0.64273818000000005</v>
      </c>
      <c r="DQ810">
        <v>0.94671483000000001</v>
      </c>
      <c r="DR810">
        <v>-0.66113116000000005</v>
      </c>
      <c r="DS810">
        <v>7.7932630000000003E-2</v>
      </c>
      <c r="DT810">
        <v>-0.79014932000000004</v>
      </c>
      <c r="DU810">
        <v>1.3610861400000001</v>
      </c>
      <c r="DV810" s="10">
        <v>-0.64824150000000003</v>
      </c>
      <c r="DW810" s="8" t="s">
        <v>4208</v>
      </c>
      <c r="DX810" t="s">
        <v>4209</v>
      </c>
      <c r="DY810" s="10" t="s">
        <v>631</v>
      </c>
      <c r="DZ810" s="20">
        <v>37890</v>
      </c>
      <c r="EA810" s="21">
        <v>38280</v>
      </c>
      <c r="EB810" t="s">
        <v>4210</v>
      </c>
      <c r="EC810" s="22">
        <v>44240</v>
      </c>
      <c r="ED810" t="b">
        <f t="shared" si="37"/>
        <v>1</v>
      </c>
    </row>
    <row r="811" spans="1:134" x14ac:dyDescent="0.2">
      <c r="A811" s="8" t="s">
        <v>4211</v>
      </c>
      <c r="B811" s="8" t="s">
        <v>168</v>
      </c>
      <c r="C811" s="8" t="s">
        <v>202</v>
      </c>
      <c r="D811" s="2" t="s">
        <v>4212</v>
      </c>
      <c r="E811" s="4">
        <v>0.68939019081577302</v>
      </c>
      <c r="F811" s="28" t="b">
        <v>1</v>
      </c>
      <c r="G811" s="29">
        <f t="shared" si="38"/>
        <v>1.0005903474692348E-2</v>
      </c>
      <c r="H811" s="5" t="b">
        <f t="shared" si="36"/>
        <v>0</v>
      </c>
      <c r="I811" s="8">
        <v>36</v>
      </c>
      <c r="J811">
        <v>0</v>
      </c>
      <c r="K811">
        <v>16</v>
      </c>
      <c r="L811">
        <v>3040</v>
      </c>
      <c r="M811">
        <v>3</v>
      </c>
      <c r="N811">
        <v>5</v>
      </c>
      <c r="O811">
        <v>73.028428741219997</v>
      </c>
      <c r="P811">
        <v>5</v>
      </c>
      <c r="Q811">
        <v>5</v>
      </c>
      <c r="R811">
        <v>1</v>
      </c>
      <c r="S811" s="10">
        <v>76.599999999999994</v>
      </c>
      <c r="T811" s="8">
        <v>-1.61949413540622</v>
      </c>
      <c r="U811">
        <v>-1.00517281761849</v>
      </c>
      <c r="V811">
        <v>-1.4189916771564499</v>
      </c>
      <c r="W811">
        <v>1.79723329905184</v>
      </c>
      <c r="X811">
        <v>-0.60931127360194304</v>
      </c>
      <c r="Y811">
        <v>1.38181348148064</v>
      </c>
      <c r="Z811">
        <v>0.77611425464469996</v>
      </c>
      <c r="AA811">
        <v>1.4284752725705201</v>
      </c>
      <c r="AB811">
        <v>1.4079858992310099</v>
      </c>
      <c r="AC811">
        <v>-1.38724643350897</v>
      </c>
      <c r="AD811" s="10">
        <v>0.410503572857494</v>
      </c>
      <c r="AE811" s="8">
        <v>0</v>
      </c>
      <c r="AF811">
        <v>0</v>
      </c>
      <c r="AG811">
        <v>0</v>
      </c>
      <c r="AH811">
        <v>0</v>
      </c>
      <c r="AI811">
        <v>0</v>
      </c>
      <c r="AJ811">
        <v>0</v>
      </c>
      <c r="AK811">
        <v>0</v>
      </c>
      <c r="AL811">
        <v>0</v>
      </c>
      <c r="AM811">
        <v>0</v>
      </c>
      <c r="AN811">
        <v>0</v>
      </c>
      <c r="AO811">
        <v>0</v>
      </c>
      <c r="AP811">
        <v>0</v>
      </c>
      <c r="AQ811">
        <v>0</v>
      </c>
      <c r="AR811">
        <v>0</v>
      </c>
      <c r="AS811">
        <v>0</v>
      </c>
      <c r="AT811">
        <v>0</v>
      </c>
      <c r="AU811">
        <v>1</v>
      </c>
      <c r="AV811">
        <v>0</v>
      </c>
      <c r="AW811">
        <v>0</v>
      </c>
      <c r="AX811">
        <v>0</v>
      </c>
      <c r="AY811">
        <v>1</v>
      </c>
      <c r="AZ811">
        <v>0</v>
      </c>
      <c r="BA811">
        <v>0</v>
      </c>
      <c r="BB811">
        <v>1</v>
      </c>
      <c r="BC811">
        <v>0</v>
      </c>
      <c r="BD811">
        <v>1</v>
      </c>
      <c r="BE811">
        <v>0</v>
      </c>
      <c r="BF811">
        <v>1</v>
      </c>
      <c r="BG811">
        <v>0</v>
      </c>
      <c r="BH811">
        <v>0</v>
      </c>
      <c r="BI811">
        <v>0</v>
      </c>
      <c r="BJ811">
        <v>1</v>
      </c>
      <c r="BK811">
        <v>0</v>
      </c>
      <c r="BL811">
        <v>0</v>
      </c>
      <c r="BM811">
        <v>0</v>
      </c>
      <c r="BN811">
        <v>0</v>
      </c>
      <c r="BO811">
        <v>1</v>
      </c>
      <c r="BP811">
        <v>0</v>
      </c>
      <c r="BQ811">
        <v>1</v>
      </c>
      <c r="BR811">
        <v>0</v>
      </c>
      <c r="BS811">
        <v>0</v>
      </c>
      <c r="BT811" s="10">
        <v>0</v>
      </c>
      <c r="BU811">
        <v>-4.2648743800000002</v>
      </c>
      <c r="BV811">
        <v>0.17994256</v>
      </c>
      <c r="BW811">
        <v>2.5512239999999999E-2</v>
      </c>
      <c r="BX811">
        <v>1.7140852600000001</v>
      </c>
      <c r="BY811">
        <v>1.2451467300000001</v>
      </c>
      <c r="BZ811">
        <v>4.38303536</v>
      </c>
      <c r="CA811">
        <v>1.0542348399999999</v>
      </c>
      <c r="CB811">
        <v>2.36271349</v>
      </c>
      <c r="CC811">
        <v>0</v>
      </c>
      <c r="CD811">
        <v>1.26633956</v>
      </c>
      <c r="CE811">
        <v>1.2966537600000001</v>
      </c>
      <c r="CF811">
        <v>-0.34830556000000001</v>
      </c>
      <c r="CG811">
        <v>0.60595251999999999</v>
      </c>
      <c r="CH811">
        <v>-0.27080598</v>
      </c>
      <c r="CI811">
        <v>0.69837139000000004</v>
      </c>
      <c r="CJ811">
        <v>2.3914729999999999E-2</v>
      </c>
      <c r="CK811">
        <v>-0.35324707</v>
      </c>
      <c r="CL811">
        <v>-4.8291489999999999E-2</v>
      </c>
      <c r="CM811">
        <v>0.58076517999999999</v>
      </c>
      <c r="CN811">
        <v>0.72541518999999999</v>
      </c>
      <c r="CO811">
        <v>-0.20022939000000001</v>
      </c>
      <c r="CP811">
        <v>-0.43475793000000001</v>
      </c>
      <c r="CQ811">
        <v>0.34422587999999998</v>
      </c>
      <c r="CR811">
        <v>-0.48495226000000002</v>
      </c>
      <c r="CS811">
        <v>0.18250256000000001</v>
      </c>
      <c r="CT811">
        <v>-0.16623276000000001</v>
      </c>
      <c r="CU811">
        <v>-9.4743999999999995E-2</v>
      </c>
      <c r="CV811">
        <v>-1.1689752</v>
      </c>
      <c r="CW811">
        <v>-0.52188942000000005</v>
      </c>
      <c r="CX811">
        <v>0.65815442999999996</v>
      </c>
      <c r="CY811">
        <v>9.3649330000000003E-2</v>
      </c>
      <c r="CZ811">
        <v>-0.16819777</v>
      </c>
      <c r="DA811">
        <v>-0.25450494000000001</v>
      </c>
      <c r="DB811">
        <v>0.25513289</v>
      </c>
      <c r="DC811">
        <v>2.5920289999999999E-2</v>
      </c>
      <c r="DD811">
        <v>-2.5292350000000002E-2</v>
      </c>
      <c r="DE811">
        <v>0.26950531</v>
      </c>
      <c r="DF811">
        <v>-0.26887736000000001</v>
      </c>
      <c r="DG811">
        <v>0.1029841</v>
      </c>
      <c r="DH811">
        <v>-0.10235616</v>
      </c>
      <c r="DI811">
        <v>-0.19042195000000001</v>
      </c>
      <c r="DJ811">
        <v>7.7531719999999998E-2</v>
      </c>
      <c r="DK811">
        <v>-0.19522661999999999</v>
      </c>
      <c r="DL811">
        <v>-0.13095082</v>
      </c>
      <c r="DM811">
        <v>-6.0513240000000003E-2</v>
      </c>
      <c r="DN811">
        <v>0.50020885000000004</v>
      </c>
      <c r="DO811">
        <v>0.35778246000000002</v>
      </c>
      <c r="DP811">
        <v>-0.64273818000000005</v>
      </c>
      <c r="DQ811">
        <v>0.94671483000000001</v>
      </c>
      <c r="DR811">
        <v>-0.66113116000000005</v>
      </c>
      <c r="DS811">
        <v>7.7932630000000003E-2</v>
      </c>
      <c r="DT811">
        <v>-0.79014932000000004</v>
      </c>
      <c r="DU811">
        <v>1.3610861400000001</v>
      </c>
      <c r="DV811" s="10">
        <v>-0.64824150000000003</v>
      </c>
      <c r="DW811" s="8" t="s">
        <v>4213</v>
      </c>
      <c r="DX811" t="s">
        <v>4214</v>
      </c>
      <c r="DY811" s="10" t="s">
        <v>414</v>
      </c>
      <c r="DZ811" s="20">
        <v>37799</v>
      </c>
      <c r="EA811" s="21">
        <v>39727</v>
      </c>
      <c r="EB811" t="s">
        <v>4215</v>
      </c>
      <c r="EC811" s="22">
        <v>44680</v>
      </c>
      <c r="ED811" t="b">
        <f t="shared" si="37"/>
        <v>0</v>
      </c>
    </row>
    <row r="812" spans="1:134" x14ac:dyDescent="0.2">
      <c r="A812" s="8" t="s">
        <v>4216</v>
      </c>
      <c r="B812" s="8" t="s">
        <v>168</v>
      </c>
      <c r="C812" s="8" t="s">
        <v>147</v>
      </c>
      <c r="D812" s="2" t="s">
        <v>4217</v>
      </c>
      <c r="E812" s="4">
        <v>0.50363842660955405</v>
      </c>
      <c r="F812" s="28" t="b">
        <v>0</v>
      </c>
      <c r="G812" s="29">
        <f t="shared" si="38"/>
        <v>0.81531814527536484</v>
      </c>
      <c r="H812" s="5" t="b">
        <f t="shared" si="36"/>
        <v>1</v>
      </c>
      <c r="I812" s="8">
        <v>44</v>
      </c>
      <c r="J812">
        <v>0</v>
      </c>
      <c r="K812">
        <v>40</v>
      </c>
      <c r="L812">
        <v>1152</v>
      </c>
      <c r="M812">
        <v>8</v>
      </c>
      <c r="N812">
        <v>1</v>
      </c>
      <c r="O812">
        <v>55.152546638110501</v>
      </c>
      <c r="P812">
        <v>5</v>
      </c>
      <c r="Q812">
        <v>3</v>
      </c>
      <c r="R812">
        <v>1</v>
      </c>
      <c r="S812" s="10">
        <v>73.900000000000006</v>
      </c>
      <c r="T812" s="8">
        <v>-0.86798873614579497</v>
      </c>
      <c r="U812">
        <v>-1.00517281761849</v>
      </c>
      <c r="V812">
        <v>1.6819234379589401</v>
      </c>
      <c r="W812">
        <v>-0.4037055822508</v>
      </c>
      <c r="X812">
        <v>0.98157978018903103</v>
      </c>
      <c r="Y812">
        <v>-1.4044518876044501</v>
      </c>
      <c r="Z812">
        <v>0.16099271972266099</v>
      </c>
      <c r="AA812">
        <v>1.4284752725705201</v>
      </c>
      <c r="AB812">
        <v>-4.5418899975194001E-2</v>
      </c>
      <c r="AC812">
        <v>-1.38724643350897</v>
      </c>
      <c r="AD812" s="10">
        <v>-0.17207705616496799</v>
      </c>
      <c r="AE812" s="8">
        <v>0</v>
      </c>
      <c r="AF812">
        <v>0</v>
      </c>
      <c r="AG812">
        <v>0</v>
      </c>
      <c r="AH812">
        <v>0</v>
      </c>
      <c r="AI812">
        <v>0</v>
      </c>
      <c r="AJ812">
        <v>0</v>
      </c>
      <c r="AK812">
        <v>0</v>
      </c>
      <c r="AL812">
        <v>0</v>
      </c>
      <c r="AM812">
        <v>0</v>
      </c>
      <c r="AN812">
        <v>0</v>
      </c>
      <c r="AO812">
        <v>0</v>
      </c>
      <c r="AP812">
        <v>0</v>
      </c>
      <c r="AQ812">
        <v>0</v>
      </c>
      <c r="AR812">
        <v>1</v>
      </c>
      <c r="AS812">
        <v>0</v>
      </c>
      <c r="AT812">
        <v>0</v>
      </c>
      <c r="AU812">
        <v>0</v>
      </c>
      <c r="AV812">
        <v>0</v>
      </c>
      <c r="AW812">
        <v>0</v>
      </c>
      <c r="AX812">
        <v>0</v>
      </c>
      <c r="AY812">
        <v>0</v>
      </c>
      <c r="AZ812">
        <v>1</v>
      </c>
      <c r="BA812">
        <v>1</v>
      </c>
      <c r="BB812">
        <v>0</v>
      </c>
      <c r="BC812">
        <v>1</v>
      </c>
      <c r="BD812">
        <v>0</v>
      </c>
      <c r="BE812">
        <v>1</v>
      </c>
      <c r="BF812">
        <v>0</v>
      </c>
      <c r="BG812">
        <v>0</v>
      </c>
      <c r="BH812">
        <v>0</v>
      </c>
      <c r="BI812">
        <v>0</v>
      </c>
      <c r="BJ812">
        <v>0</v>
      </c>
      <c r="BK812">
        <v>1</v>
      </c>
      <c r="BL812">
        <v>0</v>
      </c>
      <c r="BM812">
        <v>1</v>
      </c>
      <c r="BN812">
        <v>0</v>
      </c>
      <c r="BO812">
        <v>0</v>
      </c>
      <c r="BP812">
        <v>0</v>
      </c>
      <c r="BQ812">
        <v>0</v>
      </c>
      <c r="BR812">
        <v>0</v>
      </c>
      <c r="BS812">
        <v>1</v>
      </c>
      <c r="BT812" s="10">
        <v>0</v>
      </c>
      <c r="BU812">
        <v>-4.2648743800000002</v>
      </c>
      <c r="BV812">
        <v>0.17994256</v>
      </c>
      <c r="BW812">
        <v>2.5512239999999999E-2</v>
      </c>
      <c r="BX812">
        <v>1.7140852600000001</v>
      </c>
      <c r="BY812">
        <v>1.2451467300000001</v>
      </c>
      <c r="BZ812">
        <v>4.38303536</v>
      </c>
      <c r="CA812">
        <v>1.0542348399999999</v>
      </c>
      <c r="CB812">
        <v>2.36271349</v>
      </c>
      <c r="CC812">
        <v>0</v>
      </c>
      <c r="CD812">
        <v>1.26633956</v>
      </c>
      <c r="CE812">
        <v>1.2966537600000001</v>
      </c>
      <c r="CF812">
        <v>-0.34830556000000001</v>
      </c>
      <c r="CG812">
        <v>0.60595251999999999</v>
      </c>
      <c r="CH812">
        <v>-0.27080598</v>
      </c>
      <c r="CI812">
        <v>0.69837139000000004</v>
      </c>
      <c r="CJ812">
        <v>2.3914729999999999E-2</v>
      </c>
      <c r="CK812">
        <v>-0.35324707</v>
      </c>
      <c r="CL812">
        <v>-4.8291489999999999E-2</v>
      </c>
      <c r="CM812">
        <v>0.58076517999999999</v>
      </c>
      <c r="CN812">
        <v>0.72541518999999999</v>
      </c>
      <c r="CO812">
        <v>-0.20022939000000001</v>
      </c>
      <c r="CP812">
        <v>-0.43475793000000001</v>
      </c>
      <c r="CQ812">
        <v>0.34422587999999998</v>
      </c>
      <c r="CR812">
        <v>-0.48495226000000002</v>
      </c>
      <c r="CS812">
        <v>0.18250256000000001</v>
      </c>
      <c r="CT812">
        <v>-0.16623276000000001</v>
      </c>
      <c r="CU812">
        <v>-9.4743999999999995E-2</v>
      </c>
      <c r="CV812">
        <v>-1.1689752</v>
      </c>
      <c r="CW812">
        <v>-0.52188942000000005</v>
      </c>
      <c r="CX812">
        <v>0.65815442999999996</v>
      </c>
      <c r="CY812">
        <v>9.3649330000000003E-2</v>
      </c>
      <c r="CZ812">
        <v>-0.16819777</v>
      </c>
      <c r="DA812">
        <v>-0.25450494000000001</v>
      </c>
      <c r="DB812">
        <v>0.25513289</v>
      </c>
      <c r="DC812">
        <v>2.5920289999999999E-2</v>
      </c>
      <c r="DD812">
        <v>-2.5292350000000002E-2</v>
      </c>
      <c r="DE812">
        <v>0.26950531</v>
      </c>
      <c r="DF812">
        <v>-0.26887736000000001</v>
      </c>
      <c r="DG812">
        <v>0.1029841</v>
      </c>
      <c r="DH812">
        <v>-0.10235616</v>
      </c>
      <c r="DI812">
        <v>-0.19042195000000001</v>
      </c>
      <c r="DJ812">
        <v>7.7531719999999998E-2</v>
      </c>
      <c r="DK812">
        <v>-0.19522661999999999</v>
      </c>
      <c r="DL812">
        <v>-0.13095082</v>
      </c>
      <c r="DM812">
        <v>-6.0513240000000003E-2</v>
      </c>
      <c r="DN812">
        <v>0.50020885000000004</v>
      </c>
      <c r="DO812">
        <v>0.35778246000000002</v>
      </c>
      <c r="DP812">
        <v>-0.64273818000000005</v>
      </c>
      <c r="DQ812">
        <v>0.94671483000000001</v>
      </c>
      <c r="DR812">
        <v>-0.66113116000000005</v>
      </c>
      <c r="DS812">
        <v>7.7932630000000003E-2</v>
      </c>
      <c r="DT812">
        <v>-0.79014932000000004</v>
      </c>
      <c r="DU812">
        <v>1.3610861400000001</v>
      </c>
      <c r="DV812" s="10">
        <v>-0.64824150000000003</v>
      </c>
      <c r="DW812" s="8" t="s">
        <v>4218</v>
      </c>
      <c r="DX812" t="s">
        <v>4219</v>
      </c>
      <c r="DY812" s="10" t="s">
        <v>360</v>
      </c>
      <c r="DZ812" s="20">
        <v>36505</v>
      </c>
      <c r="EA812" s="21">
        <v>39596</v>
      </c>
      <c r="EB812" t="s">
        <v>4220</v>
      </c>
      <c r="EC812" s="22">
        <v>43740</v>
      </c>
      <c r="ED812" t="b">
        <f t="shared" si="37"/>
        <v>0</v>
      </c>
    </row>
    <row r="813" spans="1:134" x14ac:dyDescent="0.2">
      <c r="A813" s="8" t="s">
        <v>4221</v>
      </c>
      <c r="B813" s="8" t="s">
        <v>119</v>
      </c>
      <c r="C813" s="8" t="s">
        <v>491</v>
      </c>
      <c r="D813" s="2">
        <v>8342042353</v>
      </c>
      <c r="E813" s="4">
        <v>0.39795987412602801</v>
      </c>
      <c r="F813" s="28" t="b">
        <v>0</v>
      </c>
      <c r="G813" s="29">
        <f t="shared" si="38"/>
        <v>3.8788990796152413E-5</v>
      </c>
      <c r="H813" s="5" t="b">
        <f t="shared" si="36"/>
        <v>0</v>
      </c>
      <c r="I813" s="8">
        <v>50</v>
      </c>
      <c r="J813">
        <v>3</v>
      </c>
      <c r="K813">
        <v>17</v>
      </c>
      <c r="L813">
        <v>1875</v>
      </c>
      <c r="M813">
        <v>5</v>
      </c>
      <c r="N813">
        <v>4</v>
      </c>
      <c r="O813">
        <v>41.479937063014397</v>
      </c>
      <c r="P813">
        <v>2</v>
      </c>
      <c r="Q813">
        <v>1</v>
      </c>
      <c r="R813">
        <v>2</v>
      </c>
      <c r="S813" s="10">
        <v>85</v>
      </c>
      <c r="T813" s="8">
        <v>-0.30435968670047298</v>
      </c>
      <c r="U813">
        <v>2.03313292833161</v>
      </c>
      <c r="V813">
        <v>-1.2897868806933099</v>
      </c>
      <c r="W813">
        <v>0.43913277112939503</v>
      </c>
      <c r="X813">
        <v>2.70451479144465E-2</v>
      </c>
      <c r="Y813">
        <v>0.68524713920936597</v>
      </c>
      <c r="Z813">
        <v>-0.30949128435118101</v>
      </c>
      <c r="AA813">
        <v>-0.70092886045385905</v>
      </c>
      <c r="AB813">
        <v>-1.4988236991813999</v>
      </c>
      <c r="AC813">
        <v>-0.68484317603607703</v>
      </c>
      <c r="AD813" s="10">
        <v>2.2229766409273801</v>
      </c>
      <c r="AE813" s="8">
        <v>0</v>
      </c>
      <c r="AF813">
        <v>0</v>
      </c>
      <c r="AG813">
        <v>0</v>
      </c>
      <c r="AH813">
        <v>0</v>
      </c>
      <c r="AI813">
        <v>0</v>
      </c>
      <c r="AJ813">
        <v>0</v>
      </c>
      <c r="AK813">
        <v>0</v>
      </c>
      <c r="AL813">
        <v>0</v>
      </c>
      <c r="AM813">
        <v>0</v>
      </c>
      <c r="AN813">
        <v>0</v>
      </c>
      <c r="AO813">
        <v>0</v>
      </c>
      <c r="AP813">
        <v>0</v>
      </c>
      <c r="AQ813">
        <v>0</v>
      </c>
      <c r="AR813">
        <v>0</v>
      </c>
      <c r="AS813">
        <v>0</v>
      </c>
      <c r="AT813">
        <v>0</v>
      </c>
      <c r="AU813">
        <v>0</v>
      </c>
      <c r="AV813">
        <v>0</v>
      </c>
      <c r="AW813">
        <v>1</v>
      </c>
      <c r="AX813">
        <v>0</v>
      </c>
      <c r="AY813">
        <v>0</v>
      </c>
      <c r="AZ813">
        <v>1</v>
      </c>
      <c r="BA813">
        <v>1</v>
      </c>
      <c r="BB813">
        <v>0</v>
      </c>
      <c r="BC813">
        <v>0</v>
      </c>
      <c r="BD813">
        <v>1</v>
      </c>
      <c r="BE813">
        <v>0</v>
      </c>
      <c r="BF813">
        <v>1</v>
      </c>
      <c r="BG813">
        <v>0</v>
      </c>
      <c r="BH813">
        <v>0</v>
      </c>
      <c r="BI813">
        <v>1</v>
      </c>
      <c r="BJ813">
        <v>0</v>
      </c>
      <c r="BK813">
        <v>0</v>
      </c>
      <c r="BL813">
        <v>0</v>
      </c>
      <c r="BM813">
        <v>0</v>
      </c>
      <c r="BN813">
        <v>0</v>
      </c>
      <c r="BO813">
        <v>0</v>
      </c>
      <c r="BP813">
        <v>1</v>
      </c>
      <c r="BQ813">
        <v>1</v>
      </c>
      <c r="BR813">
        <v>0</v>
      </c>
      <c r="BS813">
        <v>0</v>
      </c>
      <c r="BT813" s="10">
        <v>0</v>
      </c>
      <c r="BU813">
        <v>-4.2648743800000002</v>
      </c>
      <c r="BV813">
        <v>0.17994256</v>
      </c>
      <c r="BW813">
        <v>2.5512239999999999E-2</v>
      </c>
      <c r="BX813">
        <v>1.7140852600000001</v>
      </c>
      <c r="BY813">
        <v>1.2451467300000001</v>
      </c>
      <c r="BZ813">
        <v>4.38303536</v>
      </c>
      <c r="CA813">
        <v>1.0542348399999999</v>
      </c>
      <c r="CB813">
        <v>2.36271349</v>
      </c>
      <c r="CC813">
        <v>0</v>
      </c>
      <c r="CD813">
        <v>1.26633956</v>
      </c>
      <c r="CE813">
        <v>1.2966537600000001</v>
      </c>
      <c r="CF813">
        <v>-0.34830556000000001</v>
      </c>
      <c r="CG813">
        <v>0.60595251999999999</v>
      </c>
      <c r="CH813">
        <v>-0.27080598</v>
      </c>
      <c r="CI813">
        <v>0.69837139000000004</v>
      </c>
      <c r="CJ813">
        <v>2.3914729999999999E-2</v>
      </c>
      <c r="CK813">
        <v>-0.35324707</v>
      </c>
      <c r="CL813">
        <v>-4.8291489999999999E-2</v>
      </c>
      <c r="CM813">
        <v>0.58076517999999999</v>
      </c>
      <c r="CN813">
        <v>0.72541518999999999</v>
      </c>
      <c r="CO813">
        <v>-0.20022939000000001</v>
      </c>
      <c r="CP813">
        <v>-0.43475793000000001</v>
      </c>
      <c r="CQ813">
        <v>0.34422587999999998</v>
      </c>
      <c r="CR813">
        <v>-0.48495226000000002</v>
      </c>
      <c r="CS813">
        <v>0.18250256000000001</v>
      </c>
      <c r="CT813">
        <v>-0.16623276000000001</v>
      </c>
      <c r="CU813">
        <v>-9.4743999999999995E-2</v>
      </c>
      <c r="CV813">
        <v>-1.1689752</v>
      </c>
      <c r="CW813">
        <v>-0.52188942000000005</v>
      </c>
      <c r="CX813">
        <v>0.65815442999999996</v>
      </c>
      <c r="CY813">
        <v>9.3649330000000003E-2</v>
      </c>
      <c r="CZ813">
        <v>-0.16819777</v>
      </c>
      <c r="DA813">
        <v>-0.25450494000000001</v>
      </c>
      <c r="DB813">
        <v>0.25513289</v>
      </c>
      <c r="DC813">
        <v>2.5920289999999999E-2</v>
      </c>
      <c r="DD813">
        <v>-2.5292350000000002E-2</v>
      </c>
      <c r="DE813">
        <v>0.26950531</v>
      </c>
      <c r="DF813">
        <v>-0.26887736000000001</v>
      </c>
      <c r="DG813">
        <v>0.1029841</v>
      </c>
      <c r="DH813">
        <v>-0.10235616</v>
      </c>
      <c r="DI813">
        <v>-0.19042195000000001</v>
      </c>
      <c r="DJ813">
        <v>7.7531719999999998E-2</v>
      </c>
      <c r="DK813">
        <v>-0.19522661999999999</v>
      </c>
      <c r="DL813">
        <v>-0.13095082</v>
      </c>
      <c r="DM813">
        <v>-6.0513240000000003E-2</v>
      </c>
      <c r="DN813">
        <v>0.50020885000000004</v>
      </c>
      <c r="DO813">
        <v>0.35778246000000002</v>
      </c>
      <c r="DP813">
        <v>-0.64273818000000005</v>
      </c>
      <c r="DQ813">
        <v>0.94671483000000001</v>
      </c>
      <c r="DR813">
        <v>-0.66113116000000005</v>
      </c>
      <c r="DS813">
        <v>7.7932630000000003E-2</v>
      </c>
      <c r="DT813">
        <v>-0.79014932000000004</v>
      </c>
      <c r="DU813">
        <v>1.3610861400000001</v>
      </c>
      <c r="DV813" s="10">
        <v>-0.64824150000000003</v>
      </c>
      <c r="DW813" s="8" t="s">
        <v>4222</v>
      </c>
      <c r="DX813" t="s">
        <v>4223</v>
      </c>
      <c r="DY813" s="10" t="s">
        <v>504</v>
      </c>
      <c r="DZ813" s="20">
        <v>36326</v>
      </c>
      <c r="EA813" s="21">
        <v>39220</v>
      </c>
      <c r="EB813" t="s">
        <v>4224</v>
      </c>
      <c r="EC813" s="22">
        <v>44840</v>
      </c>
      <c r="ED813" t="b">
        <f t="shared" si="37"/>
        <v>1</v>
      </c>
    </row>
    <row r="814" spans="1:134" x14ac:dyDescent="0.2">
      <c r="A814" s="8" t="s">
        <v>4225</v>
      </c>
      <c r="B814" s="8" t="s">
        <v>127</v>
      </c>
      <c r="C814" s="8" t="s">
        <v>332</v>
      </c>
      <c r="D814" s="2" t="s">
        <v>4226</v>
      </c>
      <c r="E814" s="4">
        <v>0.58217136141497905</v>
      </c>
      <c r="F814" s="28" t="b">
        <v>0</v>
      </c>
      <c r="G814" s="29">
        <f t="shared" si="38"/>
        <v>0.95336525465507482</v>
      </c>
      <c r="H814" s="5" t="b">
        <f t="shared" si="36"/>
        <v>1</v>
      </c>
      <c r="I814" s="8">
        <v>54</v>
      </c>
      <c r="J814">
        <v>3</v>
      </c>
      <c r="K814">
        <v>30</v>
      </c>
      <c r="L814">
        <v>1568</v>
      </c>
      <c r="M814">
        <v>7</v>
      </c>
      <c r="N814">
        <v>3</v>
      </c>
      <c r="O814">
        <v>89.419014040822901</v>
      </c>
      <c r="P814">
        <v>4</v>
      </c>
      <c r="Q814">
        <v>2</v>
      </c>
      <c r="R814">
        <v>5</v>
      </c>
      <c r="S814" s="10">
        <v>74.8</v>
      </c>
      <c r="T814" s="8">
        <v>7.1393012929740499E-2</v>
      </c>
      <c r="U814">
        <v>2.03313292833161</v>
      </c>
      <c r="V814">
        <v>0.38987547332752898</v>
      </c>
      <c r="W814">
        <v>8.1247052612493306E-2</v>
      </c>
      <c r="X814">
        <v>0.66340156943083595</v>
      </c>
      <c r="Y814">
        <v>-1.13192030619081E-2</v>
      </c>
      <c r="Z814">
        <v>1.34012569361075</v>
      </c>
      <c r="AA814">
        <v>0.71867389489572897</v>
      </c>
      <c r="AB814">
        <v>-0.772121299578298</v>
      </c>
      <c r="AC814">
        <v>1.42236659638262</v>
      </c>
      <c r="AD814" s="10">
        <v>2.2116486842517699E-2</v>
      </c>
      <c r="AE814" s="8">
        <v>0</v>
      </c>
      <c r="AF814">
        <v>0</v>
      </c>
      <c r="AG814">
        <v>0</v>
      </c>
      <c r="AH814">
        <v>0</v>
      </c>
      <c r="AI814">
        <v>0</v>
      </c>
      <c r="AJ814">
        <v>0</v>
      </c>
      <c r="AK814">
        <v>0</v>
      </c>
      <c r="AL814">
        <v>0</v>
      </c>
      <c r="AM814">
        <v>0</v>
      </c>
      <c r="AN814">
        <v>0</v>
      </c>
      <c r="AO814">
        <v>0</v>
      </c>
      <c r="AP814">
        <v>0</v>
      </c>
      <c r="AQ814">
        <v>0</v>
      </c>
      <c r="AR814">
        <v>0</v>
      </c>
      <c r="AS814">
        <v>1</v>
      </c>
      <c r="AT814">
        <v>0</v>
      </c>
      <c r="AU814">
        <v>0</v>
      </c>
      <c r="AV814">
        <v>0</v>
      </c>
      <c r="AW814">
        <v>0</v>
      </c>
      <c r="AX814">
        <v>0</v>
      </c>
      <c r="AY814">
        <v>1</v>
      </c>
      <c r="AZ814">
        <v>0</v>
      </c>
      <c r="BA814">
        <v>0</v>
      </c>
      <c r="BB814">
        <v>1</v>
      </c>
      <c r="BC814">
        <v>0</v>
      </c>
      <c r="BD814">
        <v>1</v>
      </c>
      <c r="BE814">
        <v>1</v>
      </c>
      <c r="BF814">
        <v>0</v>
      </c>
      <c r="BG814">
        <v>0</v>
      </c>
      <c r="BH814">
        <v>0</v>
      </c>
      <c r="BI814">
        <v>0</v>
      </c>
      <c r="BJ814">
        <v>0</v>
      </c>
      <c r="BK814">
        <v>0</v>
      </c>
      <c r="BL814">
        <v>1</v>
      </c>
      <c r="BM814">
        <v>1</v>
      </c>
      <c r="BN814">
        <v>0</v>
      </c>
      <c r="BO814">
        <v>0</v>
      </c>
      <c r="BP814">
        <v>0</v>
      </c>
      <c r="BQ814">
        <v>0</v>
      </c>
      <c r="BR814">
        <v>1</v>
      </c>
      <c r="BS814">
        <v>0</v>
      </c>
      <c r="BT814" s="10">
        <v>0</v>
      </c>
      <c r="BU814">
        <v>-4.2648743800000002</v>
      </c>
      <c r="BV814">
        <v>0.17994256</v>
      </c>
      <c r="BW814">
        <v>2.5512239999999999E-2</v>
      </c>
      <c r="BX814">
        <v>1.7140852600000001</v>
      </c>
      <c r="BY814">
        <v>1.2451467300000001</v>
      </c>
      <c r="BZ814">
        <v>4.38303536</v>
      </c>
      <c r="CA814">
        <v>1.0542348399999999</v>
      </c>
      <c r="CB814">
        <v>2.36271349</v>
      </c>
      <c r="CC814">
        <v>0</v>
      </c>
      <c r="CD814">
        <v>1.26633956</v>
      </c>
      <c r="CE814">
        <v>1.2966537600000001</v>
      </c>
      <c r="CF814">
        <v>-0.34830556000000001</v>
      </c>
      <c r="CG814">
        <v>0.60595251999999999</v>
      </c>
      <c r="CH814">
        <v>-0.27080598</v>
      </c>
      <c r="CI814">
        <v>0.69837139000000004</v>
      </c>
      <c r="CJ814">
        <v>2.3914729999999999E-2</v>
      </c>
      <c r="CK814">
        <v>-0.35324707</v>
      </c>
      <c r="CL814">
        <v>-4.8291489999999999E-2</v>
      </c>
      <c r="CM814">
        <v>0.58076517999999999</v>
      </c>
      <c r="CN814">
        <v>0.72541518999999999</v>
      </c>
      <c r="CO814">
        <v>-0.20022939000000001</v>
      </c>
      <c r="CP814">
        <v>-0.43475793000000001</v>
      </c>
      <c r="CQ814">
        <v>0.34422587999999998</v>
      </c>
      <c r="CR814">
        <v>-0.48495226000000002</v>
      </c>
      <c r="CS814">
        <v>0.18250256000000001</v>
      </c>
      <c r="CT814">
        <v>-0.16623276000000001</v>
      </c>
      <c r="CU814">
        <v>-9.4743999999999995E-2</v>
      </c>
      <c r="CV814">
        <v>-1.1689752</v>
      </c>
      <c r="CW814">
        <v>-0.52188942000000005</v>
      </c>
      <c r="CX814">
        <v>0.65815442999999996</v>
      </c>
      <c r="CY814">
        <v>9.3649330000000003E-2</v>
      </c>
      <c r="CZ814">
        <v>-0.16819777</v>
      </c>
      <c r="DA814">
        <v>-0.25450494000000001</v>
      </c>
      <c r="DB814">
        <v>0.25513289</v>
      </c>
      <c r="DC814">
        <v>2.5920289999999999E-2</v>
      </c>
      <c r="DD814">
        <v>-2.5292350000000002E-2</v>
      </c>
      <c r="DE814">
        <v>0.26950531</v>
      </c>
      <c r="DF814">
        <v>-0.26887736000000001</v>
      </c>
      <c r="DG814">
        <v>0.1029841</v>
      </c>
      <c r="DH814">
        <v>-0.10235616</v>
      </c>
      <c r="DI814">
        <v>-0.19042195000000001</v>
      </c>
      <c r="DJ814">
        <v>7.7531719999999998E-2</v>
      </c>
      <c r="DK814">
        <v>-0.19522661999999999</v>
      </c>
      <c r="DL814">
        <v>-0.13095082</v>
      </c>
      <c r="DM814">
        <v>-6.0513240000000003E-2</v>
      </c>
      <c r="DN814">
        <v>0.50020885000000004</v>
      </c>
      <c r="DO814">
        <v>0.35778246000000002</v>
      </c>
      <c r="DP814">
        <v>-0.64273818000000005</v>
      </c>
      <c r="DQ814">
        <v>0.94671483000000001</v>
      </c>
      <c r="DR814">
        <v>-0.66113116000000005</v>
      </c>
      <c r="DS814">
        <v>7.7932630000000003E-2</v>
      </c>
      <c r="DT814">
        <v>-0.79014932000000004</v>
      </c>
      <c r="DU814">
        <v>1.3610861400000001</v>
      </c>
      <c r="DV814" s="10">
        <v>-0.64824150000000003</v>
      </c>
      <c r="DW814" s="8" t="s">
        <v>4227</v>
      </c>
      <c r="DX814" t="s">
        <v>4228</v>
      </c>
      <c r="DY814" s="10" t="s">
        <v>151</v>
      </c>
      <c r="DZ814" s="20">
        <v>38093</v>
      </c>
      <c r="EA814" s="21">
        <v>38360</v>
      </c>
      <c r="EB814" t="s">
        <v>4229</v>
      </c>
      <c r="EC814" s="22">
        <v>43686</v>
      </c>
      <c r="ED814" t="b">
        <f t="shared" si="37"/>
        <v>0</v>
      </c>
    </row>
    <row r="815" spans="1:134" x14ac:dyDescent="0.2">
      <c r="A815" s="8" t="s">
        <v>4230</v>
      </c>
      <c r="B815" s="8" t="s">
        <v>127</v>
      </c>
      <c r="C815" s="8" t="s">
        <v>181</v>
      </c>
      <c r="D815" s="2">
        <v>3586739371</v>
      </c>
      <c r="E815" s="4">
        <v>0.22647619172806299</v>
      </c>
      <c r="F815" s="28" t="b">
        <v>0</v>
      </c>
      <c r="G815" s="29">
        <f t="shared" si="38"/>
        <v>9.9088281216019716E-2</v>
      </c>
      <c r="H815" s="5" t="b">
        <f t="shared" si="36"/>
        <v>0</v>
      </c>
      <c r="I815" s="8">
        <v>70</v>
      </c>
      <c r="J815">
        <v>4</v>
      </c>
      <c r="K815">
        <v>38</v>
      </c>
      <c r="L815">
        <v>1960</v>
      </c>
      <c r="M815">
        <v>10</v>
      </c>
      <c r="N815">
        <v>1</v>
      </c>
      <c r="O815">
        <v>16.571429197365301</v>
      </c>
      <c r="P815">
        <v>2</v>
      </c>
      <c r="Q815">
        <v>1</v>
      </c>
      <c r="R815">
        <v>2</v>
      </c>
      <c r="S815" s="10">
        <v>76.400000000000006</v>
      </c>
      <c r="T815" s="8">
        <v>1.5744038114505901</v>
      </c>
      <c r="U815">
        <v>3.04590151031497</v>
      </c>
      <c r="V815">
        <v>1.4235138450326601</v>
      </c>
      <c r="W815">
        <v>0.53822165084905804</v>
      </c>
      <c r="X815">
        <v>1.61793620170542</v>
      </c>
      <c r="Y815">
        <v>-1.4044518876044501</v>
      </c>
      <c r="Z815">
        <v>-1.16661036259071</v>
      </c>
      <c r="AA815">
        <v>-0.70092886045385905</v>
      </c>
      <c r="AB815">
        <v>-1.4988236991813999</v>
      </c>
      <c r="AC815">
        <v>-0.68484317603607703</v>
      </c>
      <c r="AD815" s="10">
        <v>0.36734945218916498</v>
      </c>
      <c r="AE815" s="8">
        <v>0</v>
      </c>
      <c r="AF815">
        <v>0</v>
      </c>
      <c r="AG815">
        <v>0</v>
      </c>
      <c r="AH815">
        <v>0</v>
      </c>
      <c r="AI815">
        <v>0</v>
      </c>
      <c r="AJ815">
        <v>1</v>
      </c>
      <c r="AK815">
        <v>0</v>
      </c>
      <c r="AL815">
        <v>0</v>
      </c>
      <c r="AM815">
        <v>0</v>
      </c>
      <c r="AN815">
        <v>0</v>
      </c>
      <c r="AO815">
        <v>0</v>
      </c>
      <c r="AP815">
        <v>0</v>
      </c>
      <c r="AQ815">
        <v>0</v>
      </c>
      <c r="AR815">
        <v>0</v>
      </c>
      <c r="AS815">
        <v>0</v>
      </c>
      <c r="AT815">
        <v>0</v>
      </c>
      <c r="AU815">
        <v>0</v>
      </c>
      <c r="AV815">
        <v>0</v>
      </c>
      <c r="AW815">
        <v>0</v>
      </c>
      <c r="AX815">
        <v>0</v>
      </c>
      <c r="AY815">
        <v>0</v>
      </c>
      <c r="AZ815">
        <v>1</v>
      </c>
      <c r="BA815">
        <v>0</v>
      </c>
      <c r="BB815">
        <v>1</v>
      </c>
      <c r="BC815">
        <v>0</v>
      </c>
      <c r="BD815">
        <v>1</v>
      </c>
      <c r="BE815">
        <v>1</v>
      </c>
      <c r="BF815">
        <v>0</v>
      </c>
      <c r="BG815">
        <v>0</v>
      </c>
      <c r="BH815">
        <v>0</v>
      </c>
      <c r="BI815">
        <v>0</v>
      </c>
      <c r="BJ815">
        <v>0</v>
      </c>
      <c r="BK815">
        <v>1</v>
      </c>
      <c r="BL815">
        <v>0</v>
      </c>
      <c r="BM815">
        <v>0</v>
      </c>
      <c r="BN815">
        <v>0</v>
      </c>
      <c r="BO815">
        <v>0</v>
      </c>
      <c r="BP815">
        <v>1</v>
      </c>
      <c r="BQ815">
        <v>0</v>
      </c>
      <c r="BR815">
        <v>0</v>
      </c>
      <c r="BS815">
        <v>0</v>
      </c>
      <c r="BT815" s="10">
        <v>1</v>
      </c>
      <c r="BU815">
        <v>-4.2648743800000002</v>
      </c>
      <c r="BV815">
        <v>0.17994256</v>
      </c>
      <c r="BW815">
        <v>2.5512239999999999E-2</v>
      </c>
      <c r="BX815">
        <v>1.7140852600000001</v>
      </c>
      <c r="BY815">
        <v>1.2451467300000001</v>
      </c>
      <c r="BZ815">
        <v>4.38303536</v>
      </c>
      <c r="CA815">
        <v>1.0542348399999999</v>
      </c>
      <c r="CB815">
        <v>2.36271349</v>
      </c>
      <c r="CC815">
        <v>0</v>
      </c>
      <c r="CD815">
        <v>1.26633956</v>
      </c>
      <c r="CE815">
        <v>1.2966537600000001</v>
      </c>
      <c r="CF815">
        <v>-0.34830556000000001</v>
      </c>
      <c r="CG815">
        <v>0.60595251999999999</v>
      </c>
      <c r="CH815">
        <v>-0.27080598</v>
      </c>
      <c r="CI815">
        <v>0.69837139000000004</v>
      </c>
      <c r="CJ815">
        <v>2.3914729999999999E-2</v>
      </c>
      <c r="CK815">
        <v>-0.35324707</v>
      </c>
      <c r="CL815">
        <v>-4.8291489999999999E-2</v>
      </c>
      <c r="CM815">
        <v>0.58076517999999999</v>
      </c>
      <c r="CN815">
        <v>0.72541518999999999</v>
      </c>
      <c r="CO815">
        <v>-0.20022939000000001</v>
      </c>
      <c r="CP815">
        <v>-0.43475793000000001</v>
      </c>
      <c r="CQ815">
        <v>0.34422587999999998</v>
      </c>
      <c r="CR815">
        <v>-0.48495226000000002</v>
      </c>
      <c r="CS815">
        <v>0.18250256000000001</v>
      </c>
      <c r="CT815">
        <v>-0.16623276000000001</v>
      </c>
      <c r="CU815">
        <v>-9.4743999999999995E-2</v>
      </c>
      <c r="CV815">
        <v>-1.1689752</v>
      </c>
      <c r="CW815">
        <v>-0.52188942000000005</v>
      </c>
      <c r="CX815">
        <v>0.65815442999999996</v>
      </c>
      <c r="CY815">
        <v>9.3649330000000003E-2</v>
      </c>
      <c r="CZ815">
        <v>-0.16819777</v>
      </c>
      <c r="DA815">
        <v>-0.25450494000000001</v>
      </c>
      <c r="DB815">
        <v>0.25513289</v>
      </c>
      <c r="DC815">
        <v>2.5920289999999999E-2</v>
      </c>
      <c r="DD815">
        <v>-2.5292350000000002E-2</v>
      </c>
      <c r="DE815">
        <v>0.26950531</v>
      </c>
      <c r="DF815">
        <v>-0.26887736000000001</v>
      </c>
      <c r="DG815">
        <v>0.1029841</v>
      </c>
      <c r="DH815">
        <v>-0.10235616</v>
      </c>
      <c r="DI815">
        <v>-0.19042195000000001</v>
      </c>
      <c r="DJ815">
        <v>7.7531719999999998E-2</v>
      </c>
      <c r="DK815">
        <v>-0.19522661999999999</v>
      </c>
      <c r="DL815">
        <v>-0.13095082</v>
      </c>
      <c r="DM815">
        <v>-6.0513240000000003E-2</v>
      </c>
      <c r="DN815">
        <v>0.50020885000000004</v>
      </c>
      <c r="DO815">
        <v>0.35778246000000002</v>
      </c>
      <c r="DP815">
        <v>-0.64273818000000005</v>
      </c>
      <c r="DQ815">
        <v>0.94671483000000001</v>
      </c>
      <c r="DR815">
        <v>-0.66113116000000005</v>
      </c>
      <c r="DS815">
        <v>7.7932630000000003E-2</v>
      </c>
      <c r="DT815">
        <v>-0.79014932000000004</v>
      </c>
      <c r="DU815">
        <v>1.3610861400000001</v>
      </c>
      <c r="DV815" s="10">
        <v>-0.64824150000000003</v>
      </c>
      <c r="DW815" s="8" t="s">
        <v>4231</v>
      </c>
      <c r="DX815" t="s">
        <v>4232</v>
      </c>
      <c r="DY815" s="10" t="s">
        <v>1095</v>
      </c>
      <c r="DZ815" s="20">
        <v>36808</v>
      </c>
      <c r="EA815" s="21">
        <v>36832</v>
      </c>
      <c r="EB815" t="s">
        <v>4233</v>
      </c>
      <c r="EC815" s="22">
        <v>44735</v>
      </c>
      <c r="ED815" t="b">
        <f t="shared" si="37"/>
        <v>1</v>
      </c>
    </row>
    <row r="816" spans="1:134" x14ac:dyDescent="0.2">
      <c r="A816" s="8" t="s">
        <v>4234</v>
      </c>
      <c r="B816" s="8" t="s">
        <v>119</v>
      </c>
      <c r="C816" s="8" t="s">
        <v>399</v>
      </c>
      <c r="D816" s="2" t="s">
        <v>4235</v>
      </c>
      <c r="E816" s="4">
        <v>0.54343349342288705</v>
      </c>
      <c r="F816" s="28" t="b">
        <v>0</v>
      </c>
      <c r="G816" s="29">
        <f t="shared" si="38"/>
        <v>0.99406182491589568</v>
      </c>
      <c r="H816" s="5" t="b">
        <f t="shared" si="36"/>
        <v>1</v>
      </c>
      <c r="I816" s="8">
        <v>35</v>
      </c>
      <c r="J816">
        <v>2</v>
      </c>
      <c r="K816">
        <v>38</v>
      </c>
      <c r="L816">
        <v>1280</v>
      </c>
      <c r="M816">
        <v>8</v>
      </c>
      <c r="N816">
        <v>4</v>
      </c>
      <c r="O816">
        <v>48.383413378110198</v>
      </c>
      <c r="P816">
        <v>2</v>
      </c>
      <c r="Q816">
        <v>4</v>
      </c>
      <c r="R816">
        <v>4</v>
      </c>
      <c r="S816" s="10">
        <v>73.599999999999994</v>
      </c>
      <c r="T816" s="8">
        <v>-1.7134323103137701</v>
      </c>
      <c r="U816">
        <v>1.0203643463482399</v>
      </c>
      <c r="V816">
        <v>1.4235138450326601</v>
      </c>
      <c r="W816">
        <v>-0.25448938690824802</v>
      </c>
      <c r="X816">
        <v>0.98157978018903103</v>
      </c>
      <c r="Y816">
        <v>0.68524713920936597</v>
      </c>
      <c r="Z816">
        <v>-7.1937863337007094E-2</v>
      </c>
      <c r="AA816">
        <v>-0.70092886045385905</v>
      </c>
      <c r="AB816">
        <v>0.68128349962791002</v>
      </c>
      <c r="AC816">
        <v>0.71996333890972197</v>
      </c>
      <c r="AD816" s="10">
        <v>-0.23680823716746699</v>
      </c>
      <c r="AE816" s="8">
        <v>0</v>
      </c>
      <c r="AF816">
        <v>0</v>
      </c>
      <c r="AG816">
        <v>0</v>
      </c>
      <c r="AH816">
        <v>0</v>
      </c>
      <c r="AI816">
        <v>0</v>
      </c>
      <c r="AJ816">
        <v>0</v>
      </c>
      <c r="AK816">
        <v>0</v>
      </c>
      <c r="AL816">
        <v>0</v>
      </c>
      <c r="AM816">
        <v>0</v>
      </c>
      <c r="AN816">
        <v>0</v>
      </c>
      <c r="AO816">
        <v>0</v>
      </c>
      <c r="AP816">
        <v>0</v>
      </c>
      <c r="AQ816">
        <v>1</v>
      </c>
      <c r="AR816">
        <v>0</v>
      </c>
      <c r="AS816">
        <v>0</v>
      </c>
      <c r="AT816">
        <v>0</v>
      </c>
      <c r="AU816">
        <v>0</v>
      </c>
      <c r="AV816">
        <v>0</v>
      </c>
      <c r="AW816">
        <v>0</v>
      </c>
      <c r="AX816">
        <v>0</v>
      </c>
      <c r="AY816">
        <v>0</v>
      </c>
      <c r="AZ816">
        <v>1</v>
      </c>
      <c r="BA816">
        <v>1</v>
      </c>
      <c r="BB816">
        <v>0</v>
      </c>
      <c r="BC816">
        <v>0</v>
      </c>
      <c r="BD816">
        <v>1</v>
      </c>
      <c r="BE816">
        <v>1</v>
      </c>
      <c r="BF816">
        <v>0</v>
      </c>
      <c r="BG816">
        <v>0</v>
      </c>
      <c r="BH816">
        <v>1</v>
      </c>
      <c r="BI816">
        <v>0</v>
      </c>
      <c r="BJ816">
        <v>0</v>
      </c>
      <c r="BK816">
        <v>0</v>
      </c>
      <c r="BL816">
        <v>0</v>
      </c>
      <c r="BM816">
        <v>1</v>
      </c>
      <c r="BN816">
        <v>0</v>
      </c>
      <c r="BO816">
        <v>0</v>
      </c>
      <c r="BP816">
        <v>0</v>
      </c>
      <c r="BQ816">
        <v>1</v>
      </c>
      <c r="BR816">
        <v>0</v>
      </c>
      <c r="BS816">
        <v>0</v>
      </c>
      <c r="BT816" s="10">
        <v>0</v>
      </c>
      <c r="BU816">
        <v>-4.2648743800000002</v>
      </c>
      <c r="BV816">
        <v>0.17994256</v>
      </c>
      <c r="BW816">
        <v>2.5512239999999999E-2</v>
      </c>
      <c r="BX816">
        <v>1.7140852600000001</v>
      </c>
      <c r="BY816">
        <v>1.2451467300000001</v>
      </c>
      <c r="BZ816">
        <v>4.38303536</v>
      </c>
      <c r="CA816">
        <v>1.0542348399999999</v>
      </c>
      <c r="CB816">
        <v>2.36271349</v>
      </c>
      <c r="CC816">
        <v>0</v>
      </c>
      <c r="CD816">
        <v>1.26633956</v>
      </c>
      <c r="CE816">
        <v>1.2966537600000001</v>
      </c>
      <c r="CF816">
        <v>-0.34830556000000001</v>
      </c>
      <c r="CG816">
        <v>0.60595251999999999</v>
      </c>
      <c r="CH816">
        <v>-0.27080598</v>
      </c>
      <c r="CI816">
        <v>0.69837139000000004</v>
      </c>
      <c r="CJ816">
        <v>2.3914729999999999E-2</v>
      </c>
      <c r="CK816">
        <v>-0.35324707</v>
      </c>
      <c r="CL816">
        <v>-4.8291489999999999E-2</v>
      </c>
      <c r="CM816">
        <v>0.58076517999999999</v>
      </c>
      <c r="CN816">
        <v>0.72541518999999999</v>
      </c>
      <c r="CO816">
        <v>-0.20022939000000001</v>
      </c>
      <c r="CP816">
        <v>-0.43475793000000001</v>
      </c>
      <c r="CQ816">
        <v>0.34422587999999998</v>
      </c>
      <c r="CR816">
        <v>-0.48495226000000002</v>
      </c>
      <c r="CS816">
        <v>0.18250256000000001</v>
      </c>
      <c r="CT816">
        <v>-0.16623276000000001</v>
      </c>
      <c r="CU816">
        <v>-9.4743999999999995E-2</v>
      </c>
      <c r="CV816">
        <v>-1.1689752</v>
      </c>
      <c r="CW816">
        <v>-0.52188942000000005</v>
      </c>
      <c r="CX816">
        <v>0.65815442999999996</v>
      </c>
      <c r="CY816">
        <v>9.3649330000000003E-2</v>
      </c>
      <c r="CZ816">
        <v>-0.16819777</v>
      </c>
      <c r="DA816">
        <v>-0.25450494000000001</v>
      </c>
      <c r="DB816">
        <v>0.25513289</v>
      </c>
      <c r="DC816">
        <v>2.5920289999999999E-2</v>
      </c>
      <c r="DD816">
        <v>-2.5292350000000002E-2</v>
      </c>
      <c r="DE816">
        <v>0.26950531</v>
      </c>
      <c r="DF816">
        <v>-0.26887736000000001</v>
      </c>
      <c r="DG816">
        <v>0.1029841</v>
      </c>
      <c r="DH816">
        <v>-0.10235616</v>
      </c>
      <c r="DI816">
        <v>-0.19042195000000001</v>
      </c>
      <c r="DJ816">
        <v>7.7531719999999998E-2</v>
      </c>
      <c r="DK816">
        <v>-0.19522661999999999</v>
      </c>
      <c r="DL816">
        <v>-0.13095082</v>
      </c>
      <c r="DM816">
        <v>-6.0513240000000003E-2</v>
      </c>
      <c r="DN816">
        <v>0.50020885000000004</v>
      </c>
      <c r="DO816">
        <v>0.35778246000000002</v>
      </c>
      <c r="DP816">
        <v>-0.64273818000000005</v>
      </c>
      <c r="DQ816">
        <v>0.94671483000000001</v>
      </c>
      <c r="DR816">
        <v>-0.66113116000000005</v>
      </c>
      <c r="DS816">
        <v>7.7932630000000003E-2</v>
      </c>
      <c r="DT816">
        <v>-0.79014932000000004</v>
      </c>
      <c r="DU816">
        <v>1.3610861400000001</v>
      </c>
      <c r="DV816" s="10">
        <v>-0.64824150000000003</v>
      </c>
      <c r="DW816" s="8" t="s">
        <v>4236</v>
      </c>
      <c r="DX816" t="s">
        <v>4237</v>
      </c>
      <c r="DY816" s="10" t="s">
        <v>4053</v>
      </c>
      <c r="DZ816" s="20">
        <v>34815</v>
      </c>
      <c r="EA816" s="21">
        <v>38685</v>
      </c>
      <c r="EB816" t="s">
        <v>4238</v>
      </c>
      <c r="EC816" s="22">
        <v>44763</v>
      </c>
      <c r="ED816" t="b">
        <f t="shared" si="37"/>
        <v>0</v>
      </c>
    </row>
    <row r="817" spans="1:134" x14ac:dyDescent="0.2">
      <c r="A817" s="8" t="s">
        <v>4239</v>
      </c>
      <c r="B817" s="8" t="s">
        <v>127</v>
      </c>
      <c r="C817" s="8" t="s">
        <v>216</v>
      </c>
      <c r="D817" s="2" t="s">
        <v>4240</v>
      </c>
      <c r="E817" s="4">
        <v>0.38420540688092097</v>
      </c>
      <c r="F817" s="28" t="b">
        <v>0</v>
      </c>
      <c r="G817" s="29">
        <f t="shared" si="38"/>
        <v>0.89061512529036391</v>
      </c>
      <c r="H817" s="5" t="b">
        <f t="shared" si="36"/>
        <v>1</v>
      </c>
      <c r="I817" s="8">
        <v>39</v>
      </c>
      <c r="J817">
        <v>2</v>
      </c>
      <c r="K817">
        <v>26</v>
      </c>
      <c r="L817">
        <v>1502</v>
      </c>
      <c r="M817">
        <v>10</v>
      </c>
      <c r="N817">
        <v>2</v>
      </c>
      <c r="O817">
        <v>40.4360367737942</v>
      </c>
      <c r="P817">
        <v>4</v>
      </c>
      <c r="Q817">
        <v>3</v>
      </c>
      <c r="R817">
        <v>3</v>
      </c>
      <c r="S817" s="10">
        <v>75.099999999999994</v>
      </c>
      <c r="T817" s="8">
        <v>-1.33767961068356</v>
      </c>
      <c r="U817">
        <v>1.0203643463482399</v>
      </c>
      <c r="V817">
        <v>-0.126943712525036</v>
      </c>
      <c r="W817">
        <v>4.30745188899E-3</v>
      </c>
      <c r="X817">
        <v>1.61793620170542</v>
      </c>
      <c r="Y817">
        <v>-0.70788554533318204</v>
      </c>
      <c r="Z817">
        <v>-0.34541261928205902</v>
      </c>
      <c r="AA817">
        <v>0.71867389489572897</v>
      </c>
      <c r="AB817">
        <v>-4.5418899975194001E-2</v>
      </c>
      <c r="AC817">
        <v>1.7560081436822399E-2</v>
      </c>
      <c r="AD817" s="10">
        <v>8.6847667845013299E-2</v>
      </c>
      <c r="AE817" s="8">
        <v>0</v>
      </c>
      <c r="AF817">
        <v>0</v>
      </c>
      <c r="AG817">
        <v>0</v>
      </c>
      <c r="AH817">
        <v>0</v>
      </c>
      <c r="AI817">
        <v>0</v>
      </c>
      <c r="AJ817">
        <v>0</v>
      </c>
      <c r="AK817">
        <v>0</v>
      </c>
      <c r="AL817">
        <v>0</v>
      </c>
      <c r="AM817">
        <v>0</v>
      </c>
      <c r="AN817">
        <v>0</v>
      </c>
      <c r="AO817">
        <v>0</v>
      </c>
      <c r="AP817">
        <v>0</v>
      </c>
      <c r="AQ817">
        <v>1</v>
      </c>
      <c r="AR817">
        <v>0</v>
      </c>
      <c r="AS817">
        <v>0</v>
      </c>
      <c r="AT817">
        <v>0</v>
      </c>
      <c r="AU817">
        <v>0</v>
      </c>
      <c r="AV817">
        <v>0</v>
      </c>
      <c r="AW817">
        <v>0</v>
      </c>
      <c r="AX817">
        <v>0</v>
      </c>
      <c r="AY817">
        <v>1</v>
      </c>
      <c r="AZ817">
        <v>0</v>
      </c>
      <c r="BA817">
        <v>0</v>
      </c>
      <c r="BB817">
        <v>1</v>
      </c>
      <c r="BC817">
        <v>0</v>
      </c>
      <c r="BD817">
        <v>1</v>
      </c>
      <c r="BE817">
        <v>1</v>
      </c>
      <c r="BF817">
        <v>0</v>
      </c>
      <c r="BG817">
        <v>0</v>
      </c>
      <c r="BH817">
        <v>0</v>
      </c>
      <c r="BI817">
        <v>0</v>
      </c>
      <c r="BJ817">
        <v>1</v>
      </c>
      <c r="BK817">
        <v>0</v>
      </c>
      <c r="BL817">
        <v>0</v>
      </c>
      <c r="BM817">
        <v>1</v>
      </c>
      <c r="BN817">
        <v>0</v>
      </c>
      <c r="BO817">
        <v>0</v>
      </c>
      <c r="BP817">
        <v>0</v>
      </c>
      <c r="BQ817">
        <v>0</v>
      </c>
      <c r="BR817">
        <v>0</v>
      </c>
      <c r="BS817">
        <v>1</v>
      </c>
      <c r="BT817" s="10">
        <v>0</v>
      </c>
      <c r="BU817">
        <v>-4.2648743800000002</v>
      </c>
      <c r="BV817">
        <v>0.17994256</v>
      </c>
      <c r="BW817">
        <v>2.5512239999999999E-2</v>
      </c>
      <c r="BX817">
        <v>1.7140852600000001</v>
      </c>
      <c r="BY817">
        <v>1.2451467300000001</v>
      </c>
      <c r="BZ817">
        <v>4.38303536</v>
      </c>
      <c r="CA817">
        <v>1.0542348399999999</v>
      </c>
      <c r="CB817">
        <v>2.36271349</v>
      </c>
      <c r="CC817">
        <v>0</v>
      </c>
      <c r="CD817">
        <v>1.26633956</v>
      </c>
      <c r="CE817">
        <v>1.2966537600000001</v>
      </c>
      <c r="CF817">
        <v>-0.34830556000000001</v>
      </c>
      <c r="CG817">
        <v>0.60595251999999999</v>
      </c>
      <c r="CH817">
        <v>-0.27080598</v>
      </c>
      <c r="CI817">
        <v>0.69837139000000004</v>
      </c>
      <c r="CJ817">
        <v>2.3914729999999999E-2</v>
      </c>
      <c r="CK817">
        <v>-0.35324707</v>
      </c>
      <c r="CL817">
        <v>-4.8291489999999999E-2</v>
      </c>
      <c r="CM817">
        <v>0.58076517999999999</v>
      </c>
      <c r="CN817">
        <v>0.72541518999999999</v>
      </c>
      <c r="CO817">
        <v>-0.20022939000000001</v>
      </c>
      <c r="CP817">
        <v>-0.43475793000000001</v>
      </c>
      <c r="CQ817">
        <v>0.34422587999999998</v>
      </c>
      <c r="CR817">
        <v>-0.48495226000000002</v>
      </c>
      <c r="CS817">
        <v>0.18250256000000001</v>
      </c>
      <c r="CT817">
        <v>-0.16623276000000001</v>
      </c>
      <c r="CU817">
        <v>-9.4743999999999995E-2</v>
      </c>
      <c r="CV817">
        <v>-1.1689752</v>
      </c>
      <c r="CW817">
        <v>-0.52188942000000005</v>
      </c>
      <c r="CX817">
        <v>0.65815442999999996</v>
      </c>
      <c r="CY817">
        <v>9.3649330000000003E-2</v>
      </c>
      <c r="CZ817">
        <v>-0.16819777</v>
      </c>
      <c r="DA817">
        <v>-0.25450494000000001</v>
      </c>
      <c r="DB817">
        <v>0.25513289</v>
      </c>
      <c r="DC817">
        <v>2.5920289999999999E-2</v>
      </c>
      <c r="DD817">
        <v>-2.5292350000000002E-2</v>
      </c>
      <c r="DE817">
        <v>0.26950531</v>
      </c>
      <c r="DF817">
        <v>-0.26887736000000001</v>
      </c>
      <c r="DG817">
        <v>0.1029841</v>
      </c>
      <c r="DH817">
        <v>-0.10235616</v>
      </c>
      <c r="DI817">
        <v>-0.19042195000000001</v>
      </c>
      <c r="DJ817">
        <v>7.7531719999999998E-2</v>
      </c>
      <c r="DK817">
        <v>-0.19522661999999999</v>
      </c>
      <c r="DL817">
        <v>-0.13095082</v>
      </c>
      <c r="DM817">
        <v>-6.0513240000000003E-2</v>
      </c>
      <c r="DN817">
        <v>0.50020885000000004</v>
      </c>
      <c r="DO817">
        <v>0.35778246000000002</v>
      </c>
      <c r="DP817">
        <v>-0.64273818000000005</v>
      </c>
      <c r="DQ817">
        <v>0.94671483000000001</v>
      </c>
      <c r="DR817">
        <v>-0.66113116000000005</v>
      </c>
      <c r="DS817">
        <v>7.7932630000000003E-2</v>
      </c>
      <c r="DT817">
        <v>-0.79014932000000004</v>
      </c>
      <c r="DU817">
        <v>1.3610861400000001</v>
      </c>
      <c r="DV817" s="10">
        <v>-0.64824150000000003</v>
      </c>
      <c r="DW817" s="8" t="s">
        <v>4241</v>
      </c>
      <c r="DX817" t="s">
        <v>4242</v>
      </c>
      <c r="DY817" s="10" t="s">
        <v>213</v>
      </c>
      <c r="DZ817" s="20">
        <v>36856</v>
      </c>
      <c r="EA817" s="21">
        <v>37886</v>
      </c>
      <c r="EB817" t="s">
        <v>4243</v>
      </c>
      <c r="EC817" s="22">
        <v>44558</v>
      </c>
      <c r="ED817" t="b">
        <f t="shared" si="37"/>
        <v>0</v>
      </c>
    </row>
    <row r="818" spans="1:134" x14ac:dyDescent="0.2">
      <c r="A818" s="8" t="s">
        <v>4244</v>
      </c>
      <c r="B818" s="8" t="s">
        <v>127</v>
      </c>
      <c r="C818" s="8" t="s">
        <v>202</v>
      </c>
      <c r="D818" s="2" t="s">
        <v>4245</v>
      </c>
      <c r="E818" s="4">
        <v>0.53038139565392495</v>
      </c>
      <c r="F818" s="28" t="b">
        <v>0</v>
      </c>
      <c r="G818" s="29">
        <f t="shared" si="38"/>
        <v>4.2756210898324222E-7</v>
      </c>
      <c r="H818" s="5" t="b">
        <f t="shared" si="36"/>
        <v>0</v>
      </c>
      <c r="I818" s="8">
        <v>66</v>
      </c>
      <c r="J818">
        <v>2</v>
      </c>
      <c r="K818">
        <v>19</v>
      </c>
      <c r="L818">
        <v>1622</v>
      </c>
      <c r="M818">
        <v>1</v>
      </c>
      <c r="N818">
        <v>1</v>
      </c>
      <c r="O818">
        <v>61.024031160295998</v>
      </c>
      <c r="P818">
        <v>3</v>
      </c>
      <c r="Q818">
        <v>3</v>
      </c>
      <c r="R818">
        <v>1</v>
      </c>
      <c r="S818" s="10">
        <v>77.2</v>
      </c>
      <c r="T818" s="8">
        <v>1.19865111182038</v>
      </c>
      <c r="U818">
        <v>1.0203643463482399</v>
      </c>
      <c r="V818">
        <v>-1.03137728776702</v>
      </c>
      <c r="W818">
        <v>0.144197635022632</v>
      </c>
      <c r="X818">
        <v>-1.2456676951183301</v>
      </c>
      <c r="Y818">
        <v>-1.4044518876044501</v>
      </c>
      <c r="Z818">
        <v>0.36303458544572498</v>
      </c>
      <c r="AA818">
        <v>8.8725172209350497E-3</v>
      </c>
      <c r="AB818">
        <v>-4.5418899975194001E-2</v>
      </c>
      <c r="AC818">
        <v>-1.38724643350897</v>
      </c>
      <c r="AD818" s="10">
        <v>0.53996593486248801</v>
      </c>
      <c r="AE818" s="8">
        <v>0</v>
      </c>
      <c r="AF818">
        <v>0</v>
      </c>
      <c r="AG818">
        <v>0</v>
      </c>
      <c r="AH818">
        <v>1</v>
      </c>
      <c r="AI818">
        <v>0</v>
      </c>
      <c r="AJ818">
        <v>0</v>
      </c>
      <c r="AK818">
        <v>0</v>
      </c>
      <c r="AL818">
        <v>0</v>
      </c>
      <c r="AM818">
        <v>0</v>
      </c>
      <c r="AN818">
        <v>0</v>
      </c>
      <c r="AO818">
        <v>0</v>
      </c>
      <c r="AP818">
        <v>0</v>
      </c>
      <c r="AQ818">
        <v>0</v>
      </c>
      <c r="AR818">
        <v>0</v>
      </c>
      <c r="AS818">
        <v>0</v>
      </c>
      <c r="AT818">
        <v>0</v>
      </c>
      <c r="AU818">
        <v>0</v>
      </c>
      <c r="AV818">
        <v>0</v>
      </c>
      <c r="AW818">
        <v>0</v>
      </c>
      <c r="AX818">
        <v>0</v>
      </c>
      <c r="AY818">
        <v>0</v>
      </c>
      <c r="AZ818">
        <v>1</v>
      </c>
      <c r="BA818">
        <v>0</v>
      </c>
      <c r="BB818">
        <v>1</v>
      </c>
      <c r="BC818">
        <v>0</v>
      </c>
      <c r="BD818">
        <v>1</v>
      </c>
      <c r="BE818">
        <v>0</v>
      </c>
      <c r="BF818">
        <v>1</v>
      </c>
      <c r="BG818">
        <v>0</v>
      </c>
      <c r="BH818">
        <v>0</v>
      </c>
      <c r="BI818">
        <v>0</v>
      </c>
      <c r="BJ818">
        <v>0</v>
      </c>
      <c r="BK818">
        <v>0</v>
      </c>
      <c r="BL818">
        <v>1</v>
      </c>
      <c r="BM818">
        <v>0</v>
      </c>
      <c r="BN818">
        <v>0</v>
      </c>
      <c r="BO818">
        <v>0</v>
      </c>
      <c r="BP818">
        <v>1</v>
      </c>
      <c r="BQ818">
        <v>0</v>
      </c>
      <c r="BR818">
        <v>0</v>
      </c>
      <c r="BS818">
        <v>0</v>
      </c>
      <c r="BT818" s="10">
        <v>1</v>
      </c>
      <c r="BU818">
        <v>-4.2648743800000002</v>
      </c>
      <c r="BV818">
        <v>0.17994256</v>
      </c>
      <c r="BW818">
        <v>2.5512239999999999E-2</v>
      </c>
      <c r="BX818">
        <v>1.7140852600000001</v>
      </c>
      <c r="BY818">
        <v>1.2451467300000001</v>
      </c>
      <c r="BZ818">
        <v>4.38303536</v>
      </c>
      <c r="CA818">
        <v>1.0542348399999999</v>
      </c>
      <c r="CB818">
        <v>2.36271349</v>
      </c>
      <c r="CC818">
        <v>0</v>
      </c>
      <c r="CD818">
        <v>1.26633956</v>
      </c>
      <c r="CE818">
        <v>1.2966537600000001</v>
      </c>
      <c r="CF818">
        <v>-0.34830556000000001</v>
      </c>
      <c r="CG818">
        <v>0.60595251999999999</v>
      </c>
      <c r="CH818">
        <v>-0.27080598</v>
      </c>
      <c r="CI818">
        <v>0.69837139000000004</v>
      </c>
      <c r="CJ818">
        <v>2.3914729999999999E-2</v>
      </c>
      <c r="CK818">
        <v>-0.35324707</v>
      </c>
      <c r="CL818">
        <v>-4.8291489999999999E-2</v>
      </c>
      <c r="CM818">
        <v>0.58076517999999999</v>
      </c>
      <c r="CN818">
        <v>0.72541518999999999</v>
      </c>
      <c r="CO818">
        <v>-0.20022939000000001</v>
      </c>
      <c r="CP818">
        <v>-0.43475793000000001</v>
      </c>
      <c r="CQ818">
        <v>0.34422587999999998</v>
      </c>
      <c r="CR818">
        <v>-0.48495226000000002</v>
      </c>
      <c r="CS818">
        <v>0.18250256000000001</v>
      </c>
      <c r="CT818">
        <v>-0.16623276000000001</v>
      </c>
      <c r="CU818">
        <v>-9.4743999999999995E-2</v>
      </c>
      <c r="CV818">
        <v>-1.1689752</v>
      </c>
      <c r="CW818">
        <v>-0.52188942000000005</v>
      </c>
      <c r="CX818">
        <v>0.65815442999999996</v>
      </c>
      <c r="CY818">
        <v>9.3649330000000003E-2</v>
      </c>
      <c r="CZ818">
        <v>-0.16819777</v>
      </c>
      <c r="DA818">
        <v>-0.25450494000000001</v>
      </c>
      <c r="DB818">
        <v>0.25513289</v>
      </c>
      <c r="DC818">
        <v>2.5920289999999999E-2</v>
      </c>
      <c r="DD818">
        <v>-2.5292350000000002E-2</v>
      </c>
      <c r="DE818">
        <v>0.26950531</v>
      </c>
      <c r="DF818">
        <v>-0.26887736000000001</v>
      </c>
      <c r="DG818">
        <v>0.1029841</v>
      </c>
      <c r="DH818">
        <v>-0.10235616</v>
      </c>
      <c r="DI818">
        <v>-0.19042195000000001</v>
      </c>
      <c r="DJ818">
        <v>7.7531719999999998E-2</v>
      </c>
      <c r="DK818">
        <v>-0.19522661999999999</v>
      </c>
      <c r="DL818">
        <v>-0.13095082</v>
      </c>
      <c r="DM818">
        <v>-6.0513240000000003E-2</v>
      </c>
      <c r="DN818">
        <v>0.50020885000000004</v>
      </c>
      <c r="DO818">
        <v>0.35778246000000002</v>
      </c>
      <c r="DP818">
        <v>-0.64273818000000005</v>
      </c>
      <c r="DQ818">
        <v>0.94671483000000001</v>
      </c>
      <c r="DR818">
        <v>-0.66113116000000005</v>
      </c>
      <c r="DS818">
        <v>7.7932630000000003E-2</v>
      </c>
      <c r="DT818">
        <v>-0.79014932000000004</v>
      </c>
      <c r="DU818">
        <v>1.3610861400000001</v>
      </c>
      <c r="DV818" s="10">
        <v>-0.64824150000000003</v>
      </c>
      <c r="DW818" s="8" t="s">
        <v>4246</v>
      </c>
      <c r="DX818" t="s">
        <v>4247</v>
      </c>
      <c r="DY818" s="10" t="s">
        <v>911</v>
      </c>
      <c r="DZ818" s="20">
        <v>36502</v>
      </c>
      <c r="EA818" s="21">
        <v>36768</v>
      </c>
      <c r="EB818" t="s">
        <v>4248</v>
      </c>
      <c r="EC818" s="22">
        <v>44012</v>
      </c>
      <c r="ED818" t="b">
        <f t="shared" si="37"/>
        <v>1</v>
      </c>
    </row>
    <row r="819" spans="1:134" x14ac:dyDescent="0.2">
      <c r="A819" s="8" t="s">
        <v>4249</v>
      </c>
      <c r="B819" s="8" t="s">
        <v>127</v>
      </c>
      <c r="C819" s="8" t="s">
        <v>181</v>
      </c>
      <c r="D819" s="2" t="s">
        <v>4250</v>
      </c>
      <c r="E819" s="4">
        <v>0.39686705562060298</v>
      </c>
      <c r="F819" s="28" t="b">
        <v>0</v>
      </c>
      <c r="G819" s="29">
        <f t="shared" si="38"/>
        <v>1.5929537419713181E-2</v>
      </c>
      <c r="H819" s="5" t="b">
        <f t="shared" si="36"/>
        <v>0</v>
      </c>
      <c r="I819" s="8">
        <v>70</v>
      </c>
      <c r="J819">
        <v>0</v>
      </c>
      <c r="K819">
        <v>27</v>
      </c>
      <c r="L819">
        <v>1123</v>
      </c>
      <c r="M819">
        <v>8</v>
      </c>
      <c r="N819">
        <v>5</v>
      </c>
      <c r="O819">
        <v>39.266861143634799</v>
      </c>
      <c r="P819">
        <v>5</v>
      </c>
      <c r="Q819">
        <v>1</v>
      </c>
      <c r="R819">
        <v>1</v>
      </c>
      <c r="S819" s="10">
        <v>76.7</v>
      </c>
      <c r="T819" s="8">
        <v>1.5744038114505901</v>
      </c>
      <c r="U819">
        <v>-1.00517281761849</v>
      </c>
      <c r="V819">
        <v>2.2610839381047498E-3</v>
      </c>
      <c r="W819">
        <v>-0.43751237650809699</v>
      </c>
      <c r="X819">
        <v>0.98157978018903103</v>
      </c>
      <c r="Y819">
        <v>1.38181348148064</v>
      </c>
      <c r="Z819">
        <v>-0.38564476581719398</v>
      </c>
      <c r="AA819">
        <v>1.4284752725705201</v>
      </c>
      <c r="AB819">
        <v>-1.4988236991813999</v>
      </c>
      <c r="AC819">
        <v>-1.38724643350897</v>
      </c>
      <c r="AD819" s="10">
        <v>0.43208063319166101</v>
      </c>
      <c r="AE819" s="8">
        <v>0</v>
      </c>
      <c r="AF819">
        <v>0</v>
      </c>
      <c r="AG819">
        <v>0</v>
      </c>
      <c r="AH819">
        <v>1</v>
      </c>
      <c r="AI819">
        <v>0</v>
      </c>
      <c r="AJ819">
        <v>0</v>
      </c>
      <c r="AK819">
        <v>0</v>
      </c>
      <c r="AL819">
        <v>0</v>
      </c>
      <c r="AM819">
        <v>0</v>
      </c>
      <c r="AN819">
        <v>0</v>
      </c>
      <c r="AO819">
        <v>0</v>
      </c>
      <c r="AP819">
        <v>0</v>
      </c>
      <c r="AQ819">
        <v>0</v>
      </c>
      <c r="AR819">
        <v>0</v>
      </c>
      <c r="AS819">
        <v>0</v>
      </c>
      <c r="AT819">
        <v>0</v>
      </c>
      <c r="AU819">
        <v>0</v>
      </c>
      <c r="AV819">
        <v>0</v>
      </c>
      <c r="AW819">
        <v>0</v>
      </c>
      <c r="AX819">
        <v>0</v>
      </c>
      <c r="AY819">
        <v>1</v>
      </c>
      <c r="AZ819">
        <v>0</v>
      </c>
      <c r="BA819">
        <v>0</v>
      </c>
      <c r="BB819">
        <v>1</v>
      </c>
      <c r="BC819">
        <v>1</v>
      </c>
      <c r="BD819">
        <v>0</v>
      </c>
      <c r="BE819">
        <v>0</v>
      </c>
      <c r="BF819">
        <v>1</v>
      </c>
      <c r="BG819">
        <v>0</v>
      </c>
      <c r="BH819">
        <v>1</v>
      </c>
      <c r="BI819">
        <v>0</v>
      </c>
      <c r="BJ819">
        <v>0</v>
      </c>
      <c r="BK819">
        <v>0</v>
      </c>
      <c r="BL819">
        <v>0</v>
      </c>
      <c r="BM819">
        <v>0</v>
      </c>
      <c r="BN819">
        <v>1</v>
      </c>
      <c r="BO819">
        <v>0</v>
      </c>
      <c r="BP819">
        <v>0</v>
      </c>
      <c r="BQ819">
        <v>1</v>
      </c>
      <c r="BR819">
        <v>0</v>
      </c>
      <c r="BS819">
        <v>0</v>
      </c>
      <c r="BT819" s="10">
        <v>0</v>
      </c>
      <c r="BU819">
        <v>-4.2648743800000002</v>
      </c>
      <c r="BV819">
        <v>0.17994256</v>
      </c>
      <c r="BW819">
        <v>2.5512239999999999E-2</v>
      </c>
      <c r="BX819">
        <v>1.7140852600000001</v>
      </c>
      <c r="BY819">
        <v>1.2451467300000001</v>
      </c>
      <c r="BZ819">
        <v>4.38303536</v>
      </c>
      <c r="CA819">
        <v>1.0542348399999999</v>
      </c>
      <c r="CB819">
        <v>2.36271349</v>
      </c>
      <c r="CC819">
        <v>0</v>
      </c>
      <c r="CD819">
        <v>1.26633956</v>
      </c>
      <c r="CE819">
        <v>1.2966537600000001</v>
      </c>
      <c r="CF819">
        <v>-0.34830556000000001</v>
      </c>
      <c r="CG819">
        <v>0.60595251999999999</v>
      </c>
      <c r="CH819">
        <v>-0.27080598</v>
      </c>
      <c r="CI819">
        <v>0.69837139000000004</v>
      </c>
      <c r="CJ819">
        <v>2.3914729999999999E-2</v>
      </c>
      <c r="CK819">
        <v>-0.35324707</v>
      </c>
      <c r="CL819">
        <v>-4.8291489999999999E-2</v>
      </c>
      <c r="CM819">
        <v>0.58076517999999999</v>
      </c>
      <c r="CN819">
        <v>0.72541518999999999</v>
      </c>
      <c r="CO819">
        <v>-0.20022939000000001</v>
      </c>
      <c r="CP819">
        <v>-0.43475793000000001</v>
      </c>
      <c r="CQ819">
        <v>0.34422587999999998</v>
      </c>
      <c r="CR819">
        <v>-0.48495226000000002</v>
      </c>
      <c r="CS819">
        <v>0.18250256000000001</v>
      </c>
      <c r="CT819">
        <v>-0.16623276000000001</v>
      </c>
      <c r="CU819">
        <v>-9.4743999999999995E-2</v>
      </c>
      <c r="CV819">
        <v>-1.1689752</v>
      </c>
      <c r="CW819">
        <v>-0.52188942000000005</v>
      </c>
      <c r="CX819">
        <v>0.65815442999999996</v>
      </c>
      <c r="CY819">
        <v>9.3649330000000003E-2</v>
      </c>
      <c r="CZ819">
        <v>-0.16819777</v>
      </c>
      <c r="DA819">
        <v>-0.25450494000000001</v>
      </c>
      <c r="DB819">
        <v>0.25513289</v>
      </c>
      <c r="DC819">
        <v>2.5920289999999999E-2</v>
      </c>
      <c r="DD819">
        <v>-2.5292350000000002E-2</v>
      </c>
      <c r="DE819">
        <v>0.26950531</v>
      </c>
      <c r="DF819">
        <v>-0.26887736000000001</v>
      </c>
      <c r="DG819">
        <v>0.1029841</v>
      </c>
      <c r="DH819">
        <v>-0.10235616</v>
      </c>
      <c r="DI819">
        <v>-0.19042195000000001</v>
      </c>
      <c r="DJ819">
        <v>7.7531719999999998E-2</v>
      </c>
      <c r="DK819">
        <v>-0.19522661999999999</v>
      </c>
      <c r="DL819">
        <v>-0.13095082</v>
      </c>
      <c r="DM819">
        <v>-6.0513240000000003E-2</v>
      </c>
      <c r="DN819">
        <v>0.50020885000000004</v>
      </c>
      <c r="DO819">
        <v>0.35778246000000002</v>
      </c>
      <c r="DP819">
        <v>-0.64273818000000005</v>
      </c>
      <c r="DQ819">
        <v>0.94671483000000001</v>
      </c>
      <c r="DR819">
        <v>-0.66113116000000005</v>
      </c>
      <c r="DS819">
        <v>7.7932630000000003E-2</v>
      </c>
      <c r="DT819">
        <v>-0.79014932000000004</v>
      </c>
      <c r="DU819">
        <v>1.3610861400000001</v>
      </c>
      <c r="DV819" s="10">
        <v>-0.64824150000000003</v>
      </c>
      <c r="DW819" s="8" t="s">
        <v>4251</v>
      </c>
      <c r="DX819" t="s">
        <v>4252</v>
      </c>
      <c r="DY819" s="10" t="s">
        <v>515</v>
      </c>
      <c r="DZ819" s="20">
        <v>37947</v>
      </c>
      <c r="EA819" s="21">
        <v>39952</v>
      </c>
      <c r="EB819" t="s">
        <v>4253</v>
      </c>
      <c r="EC819" s="22">
        <v>44413</v>
      </c>
      <c r="ED819" t="b">
        <f t="shared" si="37"/>
        <v>1</v>
      </c>
    </row>
    <row r="820" spans="1:134" x14ac:dyDescent="0.2">
      <c r="A820" s="8" t="s">
        <v>4254</v>
      </c>
      <c r="B820" s="8" t="s">
        <v>127</v>
      </c>
      <c r="C820" s="8" t="s">
        <v>363</v>
      </c>
      <c r="D820" s="2" t="s">
        <v>4255</v>
      </c>
      <c r="E820" s="4">
        <v>0.34097891964303101</v>
      </c>
      <c r="F820" s="28" t="b">
        <v>0</v>
      </c>
      <c r="G820" s="29">
        <f t="shared" si="38"/>
        <v>0.18085386452260896</v>
      </c>
      <c r="H820" s="5" t="b">
        <f t="shared" si="36"/>
        <v>0</v>
      </c>
      <c r="I820" s="8">
        <v>63</v>
      </c>
      <c r="J820">
        <v>0</v>
      </c>
      <c r="K820">
        <v>23</v>
      </c>
      <c r="L820">
        <v>823</v>
      </c>
      <c r="M820">
        <v>9</v>
      </c>
      <c r="N820">
        <v>3</v>
      </c>
      <c r="O820">
        <v>14.597793154849199</v>
      </c>
      <c r="P820">
        <v>3</v>
      </c>
      <c r="Q820">
        <v>2</v>
      </c>
      <c r="R820">
        <v>5</v>
      </c>
      <c r="S820" s="10">
        <v>74.2</v>
      </c>
      <c r="T820" s="8">
        <v>0.91683658709772198</v>
      </c>
      <c r="U820">
        <v>-1.00517281761849</v>
      </c>
      <c r="V820">
        <v>-0.51455810191446105</v>
      </c>
      <c r="W820">
        <v>-0.78723783434220296</v>
      </c>
      <c r="X820">
        <v>1.2997579909472201</v>
      </c>
      <c r="Y820">
        <v>-1.13192030619081E-2</v>
      </c>
      <c r="Z820">
        <v>-1.2345245513757701</v>
      </c>
      <c r="AA820">
        <v>8.8725172209350497E-3</v>
      </c>
      <c r="AB820">
        <v>-0.772121299578298</v>
      </c>
      <c r="AC820">
        <v>1.42236659638262</v>
      </c>
      <c r="AD820" s="10">
        <v>-0.107345875162473</v>
      </c>
      <c r="AE820" s="8">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1</v>
      </c>
      <c r="AY820">
        <v>1</v>
      </c>
      <c r="AZ820">
        <v>0</v>
      </c>
      <c r="BA820">
        <v>1</v>
      </c>
      <c r="BB820">
        <v>0</v>
      </c>
      <c r="BC820">
        <v>1</v>
      </c>
      <c r="BD820">
        <v>0</v>
      </c>
      <c r="BE820">
        <v>1</v>
      </c>
      <c r="BF820">
        <v>0</v>
      </c>
      <c r="BG820">
        <v>0</v>
      </c>
      <c r="BH820">
        <v>0</v>
      </c>
      <c r="BI820">
        <v>1</v>
      </c>
      <c r="BJ820">
        <v>0</v>
      </c>
      <c r="BK820">
        <v>0</v>
      </c>
      <c r="BL820">
        <v>0</v>
      </c>
      <c r="BM820">
        <v>0</v>
      </c>
      <c r="BN820">
        <v>0</v>
      </c>
      <c r="BO820">
        <v>1</v>
      </c>
      <c r="BP820">
        <v>0</v>
      </c>
      <c r="BQ820">
        <v>1</v>
      </c>
      <c r="BR820">
        <v>0</v>
      </c>
      <c r="BS820">
        <v>0</v>
      </c>
      <c r="BT820" s="10">
        <v>0</v>
      </c>
      <c r="BU820">
        <v>-4.2648743800000002</v>
      </c>
      <c r="BV820">
        <v>0.17994256</v>
      </c>
      <c r="BW820">
        <v>2.5512239999999999E-2</v>
      </c>
      <c r="BX820">
        <v>1.7140852600000001</v>
      </c>
      <c r="BY820">
        <v>1.2451467300000001</v>
      </c>
      <c r="BZ820">
        <v>4.38303536</v>
      </c>
      <c r="CA820">
        <v>1.0542348399999999</v>
      </c>
      <c r="CB820">
        <v>2.36271349</v>
      </c>
      <c r="CC820">
        <v>0</v>
      </c>
      <c r="CD820">
        <v>1.26633956</v>
      </c>
      <c r="CE820">
        <v>1.2966537600000001</v>
      </c>
      <c r="CF820">
        <v>-0.34830556000000001</v>
      </c>
      <c r="CG820">
        <v>0.60595251999999999</v>
      </c>
      <c r="CH820">
        <v>-0.27080598</v>
      </c>
      <c r="CI820">
        <v>0.69837139000000004</v>
      </c>
      <c r="CJ820">
        <v>2.3914729999999999E-2</v>
      </c>
      <c r="CK820">
        <v>-0.35324707</v>
      </c>
      <c r="CL820">
        <v>-4.8291489999999999E-2</v>
      </c>
      <c r="CM820">
        <v>0.58076517999999999</v>
      </c>
      <c r="CN820">
        <v>0.72541518999999999</v>
      </c>
      <c r="CO820">
        <v>-0.20022939000000001</v>
      </c>
      <c r="CP820">
        <v>-0.43475793000000001</v>
      </c>
      <c r="CQ820">
        <v>0.34422587999999998</v>
      </c>
      <c r="CR820">
        <v>-0.48495226000000002</v>
      </c>
      <c r="CS820">
        <v>0.18250256000000001</v>
      </c>
      <c r="CT820">
        <v>-0.16623276000000001</v>
      </c>
      <c r="CU820">
        <v>-9.4743999999999995E-2</v>
      </c>
      <c r="CV820">
        <v>-1.1689752</v>
      </c>
      <c r="CW820">
        <v>-0.52188942000000005</v>
      </c>
      <c r="CX820">
        <v>0.65815442999999996</v>
      </c>
      <c r="CY820">
        <v>9.3649330000000003E-2</v>
      </c>
      <c r="CZ820">
        <v>-0.16819777</v>
      </c>
      <c r="DA820">
        <v>-0.25450494000000001</v>
      </c>
      <c r="DB820">
        <v>0.25513289</v>
      </c>
      <c r="DC820">
        <v>2.5920289999999999E-2</v>
      </c>
      <c r="DD820">
        <v>-2.5292350000000002E-2</v>
      </c>
      <c r="DE820">
        <v>0.26950531</v>
      </c>
      <c r="DF820">
        <v>-0.26887736000000001</v>
      </c>
      <c r="DG820">
        <v>0.1029841</v>
      </c>
      <c r="DH820">
        <v>-0.10235616</v>
      </c>
      <c r="DI820">
        <v>-0.19042195000000001</v>
      </c>
      <c r="DJ820">
        <v>7.7531719999999998E-2</v>
      </c>
      <c r="DK820">
        <v>-0.19522661999999999</v>
      </c>
      <c r="DL820">
        <v>-0.13095082</v>
      </c>
      <c r="DM820">
        <v>-6.0513240000000003E-2</v>
      </c>
      <c r="DN820">
        <v>0.50020885000000004</v>
      </c>
      <c r="DO820">
        <v>0.35778246000000002</v>
      </c>
      <c r="DP820">
        <v>-0.64273818000000005</v>
      </c>
      <c r="DQ820">
        <v>0.94671483000000001</v>
      </c>
      <c r="DR820">
        <v>-0.66113116000000005</v>
      </c>
      <c r="DS820">
        <v>7.7932630000000003E-2</v>
      </c>
      <c r="DT820">
        <v>-0.79014932000000004</v>
      </c>
      <c r="DU820">
        <v>1.3610861400000001</v>
      </c>
      <c r="DV820" s="10">
        <v>-0.64824150000000003</v>
      </c>
      <c r="DW820" s="8" t="s">
        <v>4256</v>
      </c>
      <c r="DX820" t="s">
        <v>4257</v>
      </c>
      <c r="DY820" s="10" t="s">
        <v>1158</v>
      </c>
      <c r="DZ820" s="20">
        <v>35818</v>
      </c>
      <c r="EA820" s="21">
        <v>37100</v>
      </c>
      <c r="EB820" t="s">
        <v>4258</v>
      </c>
      <c r="EC820" s="22">
        <v>45298</v>
      </c>
      <c r="ED820" t="b">
        <f t="shared" si="37"/>
        <v>1</v>
      </c>
    </row>
    <row r="821" spans="1:134" x14ac:dyDescent="0.2">
      <c r="A821" s="8" t="s">
        <v>4259</v>
      </c>
      <c r="B821" s="8" t="s">
        <v>127</v>
      </c>
      <c r="C821" s="8" t="s">
        <v>202</v>
      </c>
      <c r="D821" s="2" t="s">
        <v>4260</v>
      </c>
      <c r="E821" s="4">
        <v>0.54606634201557802</v>
      </c>
      <c r="F821" s="28" t="b">
        <v>0</v>
      </c>
      <c r="G821" s="29">
        <f t="shared" si="38"/>
        <v>0.35474991450769511</v>
      </c>
      <c r="H821" s="5" t="b">
        <f t="shared" si="36"/>
        <v>0</v>
      </c>
      <c r="I821" s="8">
        <v>35</v>
      </c>
      <c r="J821">
        <v>0</v>
      </c>
      <c r="K821">
        <v>30</v>
      </c>
      <c r="L821">
        <v>2050</v>
      </c>
      <c r="M821">
        <v>6</v>
      </c>
      <c r="N821">
        <v>2</v>
      </c>
      <c r="O821">
        <v>76.366504341122507</v>
      </c>
      <c r="P821">
        <v>5</v>
      </c>
      <c r="Q821">
        <v>4</v>
      </c>
      <c r="R821">
        <v>1</v>
      </c>
      <c r="S821" s="10">
        <v>71.099999999999994</v>
      </c>
      <c r="T821" s="8">
        <v>-1.7134323103137701</v>
      </c>
      <c r="U821">
        <v>-1.00517281761849</v>
      </c>
      <c r="V821">
        <v>0.38987547332752898</v>
      </c>
      <c r="W821">
        <v>0.64313928819929</v>
      </c>
      <c r="X821">
        <v>0.34522335867264098</v>
      </c>
      <c r="Y821">
        <v>-0.70788554533318204</v>
      </c>
      <c r="Z821">
        <v>0.89097975749676195</v>
      </c>
      <c r="AA821">
        <v>1.4284752725705201</v>
      </c>
      <c r="AB821">
        <v>0.68128349962791002</v>
      </c>
      <c r="AC821">
        <v>-1.38724643350897</v>
      </c>
      <c r="AD821" s="10">
        <v>-0.77623474552160099</v>
      </c>
      <c r="AE821" s="8">
        <v>0</v>
      </c>
      <c r="AF821">
        <v>0</v>
      </c>
      <c r="AG821">
        <v>0</v>
      </c>
      <c r="AH821">
        <v>0</v>
      </c>
      <c r="AI821">
        <v>0</v>
      </c>
      <c r="AJ821">
        <v>0</v>
      </c>
      <c r="AK821">
        <v>0</v>
      </c>
      <c r="AL821">
        <v>1</v>
      </c>
      <c r="AM821">
        <v>0</v>
      </c>
      <c r="AN821">
        <v>0</v>
      </c>
      <c r="AO821">
        <v>0</v>
      </c>
      <c r="AP821">
        <v>0</v>
      </c>
      <c r="AQ821">
        <v>0</v>
      </c>
      <c r="AR821">
        <v>0</v>
      </c>
      <c r="AS821">
        <v>0</v>
      </c>
      <c r="AT821">
        <v>0</v>
      </c>
      <c r="AU821">
        <v>0</v>
      </c>
      <c r="AV821">
        <v>0</v>
      </c>
      <c r="AW821">
        <v>0</v>
      </c>
      <c r="AX821">
        <v>0</v>
      </c>
      <c r="AY821">
        <v>1</v>
      </c>
      <c r="AZ821">
        <v>0</v>
      </c>
      <c r="BA821">
        <v>0</v>
      </c>
      <c r="BB821">
        <v>1</v>
      </c>
      <c r="BC821">
        <v>1</v>
      </c>
      <c r="BD821">
        <v>0</v>
      </c>
      <c r="BE821">
        <v>1</v>
      </c>
      <c r="BF821">
        <v>0</v>
      </c>
      <c r="BG821">
        <v>0</v>
      </c>
      <c r="BH821">
        <v>0</v>
      </c>
      <c r="BI821">
        <v>0</v>
      </c>
      <c r="BJ821">
        <v>0</v>
      </c>
      <c r="BK821">
        <v>1</v>
      </c>
      <c r="BL821">
        <v>0</v>
      </c>
      <c r="BM821">
        <v>1</v>
      </c>
      <c r="BN821">
        <v>0</v>
      </c>
      <c r="BO821">
        <v>0</v>
      </c>
      <c r="BP821">
        <v>0</v>
      </c>
      <c r="BQ821">
        <v>0</v>
      </c>
      <c r="BR821">
        <v>1</v>
      </c>
      <c r="BS821">
        <v>0</v>
      </c>
      <c r="BT821" s="10">
        <v>0</v>
      </c>
      <c r="BU821">
        <v>-4.2648743800000002</v>
      </c>
      <c r="BV821">
        <v>0.17994256</v>
      </c>
      <c r="BW821">
        <v>2.5512239999999999E-2</v>
      </c>
      <c r="BX821">
        <v>1.7140852600000001</v>
      </c>
      <c r="BY821">
        <v>1.2451467300000001</v>
      </c>
      <c r="BZ821">
        <v>4.38303536</v>
      </c>
      <c r="CA821">
        <v>1.0542348399999999</v>
      </c>
      <c r="CB821">
        <v>2.36271349</v>
      </c>
      <c r="CC821">
        <v>0</v>
      </c>
      <c r="CD821">
        <v>1.26633956</v>
      </c>
      <c r="CE821">
        <v>1.2966537600000001</v>
      </c>
      <c r="CF821">
        <v>-0.34830556000000001</v>
      </c>
      <c r="CG821">
        <v>0.60595251999999999</v>
      </c>
      <c r="CH821">
        <v>-0.27080598</v>
      </c>
      <c r="CI821">
        <v>0.69837139000000004</v>
      </c>
      <c r="CJ821">
        <v>2.3914729999999999E-2</v>
      </c>
      <c r="CK821">
        <v>-0.35324707</v>
      </c>
      <c r="CL821">
        <v>-4.8291489999999999E-2</v>
      </c>
      <c r="CM821">
        <v>0.58076517999999999</v>
      </c>
      <c r="CN821">
        <v>0.72541518999999999</v>
      </c>
      <c r="CO821">
        <v>-0.20022939000000001</v>
      </c>
      <c r="CP821">
        <v>-0.43475793000000001</v>
      </c>
      <c r="CQ821">
        <v>0.34422587999999998</v>
      </c>
      <c r="CR821">
        <v>-0.48495226000000002</v>
      </c>
      <c r="CS821">
        <v>0.18250256000000001</v>
      </c>
      <c r="CT821">
        <v>-0.16623276000000001</v>
      </c>
      <c r="CU821">
        <v>-9.4743999999999995E-2</v>
      </c>
      <c r="CV821">
        <v>-1.1689752</v>
      </c>
      <c r="CW821">
        <v>-0.52188942000000005</v>
      </c>
      <c r="CX821">
        <v>0.65815442999999996</v>
      </c>
      <c r="CY821">
        <v>9.3649330000000003E-2</v>
      </c>
      <c r="CZ821">
        <v>-0.16819777</v>
      </c>
      <c r="DA821">
        <v>-0.25450494000000001</v>
      </c>
      <c r="DB821">
        <v>0.25513289</v>
      </c>
      <c r="DC821">
        <v>2.5920289999999999E-2</v>
      </c>
      <c r="DD821">
        <v>-2.5292350000000002E-2</v>
      </c>
      <c r="DE821">
        <v>0.26950531</v>
      </c>
      <c r="DF821">
        <v>-0.26887736000000001</v>
      </c>
      <c r="DG821">
        <v>0.1029841</v>
      </c>
      <c r="DH821">
        <v>-0.10235616</v>
      </c>
      <c r="DI821">
        <v>-0.19042195000000001</v>
      </c>
      <c r="DJ821">
        <v>7.7531719999999998E-2</v>
      </c>
      <c r="DK821">
        <v>-0.19522661999999999</v>
      </c>
      <c r="DL821">
        <v>-0.13095082</v>
      </c>
      <c r="DM821">
        <v>-6.0513240000000003E-2</v>
      </c>
      <c r="DN821">
        <v>0.50020885000000004</v>
      </c>
      <c r="DO821">
        <v>0.35778246000000002</v>
      </c>
      <c r="DP821">
        <v>-0.64273818000000005</v>
      </c>
      <c r="DQ821">
        <v>0.94671483000000001</v>
      </c>
      <c r="DR821">
        <v>-0.66113116000000005</v>
      </c>
      <c r="DS821">
        <v>7.7932630000000003E-2</v>
      </c>
      <c r="DT821">
        <v>-0.79014932000000004</v>
      </c>
      <c r="DU821">
        <v>1.3610861400000001</v>
      </c>
      <c r="DV821" s="10">
        <v>-0.64824150000000003</v>
      </c>
      <c r="DW821" s="8" t="s">
        <v>4261</v>
      </c>
      <c r="DX821" t="s">
        <v>4262</v>
      </c>
      <c r="DY821" s="10" t="s">
        <v>3341</v>
      </c>
      <c r="DZ821" s="20">
        <v>35154</v>
      </c>
      <c r="EA821" s="21">
        <v>39933</v>
      </c>
      <c r="EB821" t="s">
        <v>4263</v>
      </c>
      <c r="EC821" s="22">
        <v>44798</v>
      </c>
      <c r="ED821" t="b">
        <f t="shared" si="37"/>
        <v>1</v>
      </c>
    </row>
    <row r="822" spans="1:134" x14ac:dyDescent="0.2">
      <c r="A822" s="8" t="s">
        <v>4264</v>
      </c>
      <c r="B822" s="8" t="s">
        <v>168</v>
      </c>
      <c r="C822" s="8" t="s">
        <v>188</v>
      </c>
      <c r="D822" s="2" t="s">
        <v>4265</v>
      </c>
      <c r="E822" s="4">
        <v>0.64844058882276101</v>
      </c>
      <c r="F822" s="28" t="b">
        <v>1</v>
      </c>
      <c r="G822" s="29">
        <f t="shared" si="38"/>
        <v>5.5817445303624647E-4</v>
      </c>
      <c r="H822" s="5" t="b">
        <f t="shared" si="36"/>
        <v>0</v>
      </c>
      <c r="I822" s="8">
        <v>61</v>
      </c>
      <c r="J822">
        <v>3</v>
      </c>
      <c r="K822">
        <v>20</v>
      </c>
      <c r="L822">
        <v>1870</v>
      </c>
      <c r="M822">
        <v>1</v>
      </c>
      <c r="N822">
        <v>3</v>
      </c>
      <c r="O822">
        <v>39.2202944113805</v>
      </c>
      <c r="P822">
        <v>2</v>
      </c>
      <c r="Q822">
        <v>5</v>
      </c>
      <c r="R822">
        <v>5</v>
      </c>
      <c r="S822" s="10">
        <v>75.599999999999994</v>
      </c>
      <c r="T822" s="8">
        <v>0.72896023728261505</v>
      </c>
      <c r="U822">
        <v>2.03313292833161</v>
      </c>
      <c r="V822">
        <v>-0.90217249130388599</v>
      </c>
      <c r="W822">
        <v>0.43330401349882602</v>
      </c>
      <c r="X822">
        <v>-1.2456676951183301</v>
      </c>
      <c r="Y822">
        <v>-1.13192030619081E-2</v>
      </c>
      <c r="Z822">
        <v>-0.38724715945882499</v>
      </c>
      <c r="AA822">
        <v>-0.70092886045385905</v>
      </c>
      <c r="AB822">
        <v>1.4079858992310099</v>
      </c>
      <c r="AC822">
        <v>1.42236659638262</v>
      </c>
      <c r="AD822" s="10">
        <v>0.19473296951583999</v>
      </c>
      <c r="AE822" s="8">
        <v>0</v>
      </c>
      <c r="AF822">
        <v>0</v>
      </c>
      <c r="AG822">
        <v>0</v>
      </c>
      <c r="AH822">
        <v>0</v>
      </c>
      <c r="AI822">
        <v>0</v>
      </c>
      <c r="AJ822">
        <v>0</v>
      </c>
      <c r="AK822">
        <v>0</v>
      </c>
      <c r="AL822">
        <v>0</v>
      </c>
      <c r="AM822">
        <v>0</v>
      </c>
      <c r="AN822">
        <v>0</v>
      </c>
      <c r="AO822">
        <v>0</v>
      </c>
      <c r="AP822">
        <v>0</v>
      </c>
      <c r="AQ822">
        <v>0</v>
      </c>
      <c r="AR822">
        <v>1</v>
      </c>
      <c r="AS822">
        <v>0</v>
      </c>
      <c r="AT822">
        <v>0</v>
      </c>
      <c r="AU822">
        <v>0</v>
      </c>
      <c r="AV822">
        <v>0</v>
      </c>
      <c r="AW822">
        <v>0</v>
      </c>
      <c r="AX822">
        <v>0</v>
      </c>
      <c r="AY822">
        <v>0</v>
      </c>
      <c r="AZ822">
        <v>1</v>
      </c>
      <c r="BA822">
        <v>0</v>
      </c>
      <c r="BB822">
        <v>1</v>
      </c>
      <c r="BC822">
        <v>0</v>
      </c>
      <c r="BD822">
        <v>1</v>
      </c>
      <c r="BE822">
        <v>1</v>
      </c>
      <c r="BF822">
        <v>0</v>
      </c>
      <c r="BG822">
        <v>1</v>
      </c>
      <c r="BH822">
        <v>0</v>
      </c>
      <c r="BI822">
        <v>0</v>
      </c>
      <c r="BJ822">
        <v>0</v>
      </c>
      <c r="BK822">
        <v>0</v>
      </c>
      <c r="BL822">
        <v>0</v>
      </c>
      <c r="BM822">
        <v>0</v>
      </c>
      <c r="BN822">
        <v>1</v>
      </c>
      <c r="BO822">
        <v>0</v>
      </c>
      <c r="BP822">
        <v>0</v>
      </c>
      <c r="BQ822">
        <v>0</v>
      </c>
      <c r="BR822">
        <v>0</v>
      </c>
      <c r="BS822">
        <v>1</v>
      </c>
      <c r="BT822" s="10">
        <v>0</v>
      </c>
      <c r="BU822">
        <v>-4.2648743800000002</v>
      </c>
      <c r="BV822">
        <v>0.17994256</v>
      </c>
      <c r="BW822">
        <v>2.5512239999999999E-2</v>
      </c>
      <c r="BX822">
        <v>1.7140852600000001</v>
      </c>
      <c r="BY822">
        <v>1.2451467300000001</v>
      </c>
      <c r="BZ822">
        <v>4.38303536</v>
      </c>
      <c r="CA822">
        <v>1.0542348399999999</v>
      </c>
      <c r="CB822">
        <v>2.36271349</v>
      </c>
      <c r="CC822">
        <v>0</v>
      </c>
      <c r="CD822">
        <v>1.26633956</v>
      </c>
      <c r="CE822">
        <v>1.2966537600000001</v>
      </c>
      <c r="CF822">
        <v>-0.34830556000000001</v>
      </c>
      <c r="CG822">
        <v>0.60595251999999999</v>
      </c>
      <c r="CH822">
        <v>-0.27080598</v>
      </c>
      <c r="CI822">
        <v>0.69837139000000004</v>
      </c>
      <c r="CJ822">
        <v>2.3914729999999999E-2</v>
      </c>
      <c r="CK822">
        <v>-0.35324707</v>
      </c>
      <c r="CL822">
        <v>-4.8291489999999999E-2</v>
      </c>
      <c r="CM822">
        <v>0.58076517999999999</v>
      </c>
      <c r="CN822">
        <v>0.72541518999999999</v>
      </c>
      <c r="CO822">
        <v>-0.20022939000000001</v>
      </c>
      <c r="CP822">
        <v>-0.43475793000000001</v>
      </c>
      <c r="CQ822">
        <v>0.34422587999999998</v>
      </c>
      <c r="CR822">
        <v>-0.48495226000000002</v>
      </c>
      <c r="CS822">
        <v>0.18250256000000001</v>
      </c>
      <c r="CT822">
        <v>-0.16623276000000001</v>
      </c>
      <c r="CU822">
        <v>-9.4743999999999995E-2</v>
      </c>
      <c r="CV822">
        <v>-1.1689752</v>
      </c>
      <c r="CW822">
        <v>-0.52188942000000005</v>
      </c>
      <c r="CX822">
        <v>0.65815442999999996</v>
      </c>
      <c r="CY822">
        <v>9.3649330000000003E-2</v>
      </c>
      <c r="CZ822">
        <v>-0.16819777</v>
      </c>
      <c r="DA822">
        <v>-0.25450494000000001</v>
      </c>
      <c r="DB822">
        <v>0.25513289</v>
      </c>
      <c r="DC822">
        <v>2.5920289999999999E-2</v>
      </c>
      <c r="DD822">
        <v>-2.5292350000000002E-2</v>
      </c>
      <c r="DE822">
        <v>0.26950531</v>
      </c>
      <c r="DF822">
        <v>-0.26887736000000001</v>
      </c>
      <c r="DG822">
        <v>0.1029841</v>
      </c>
      <c r="DH822">
        <v>-0.10235616</v>
      </c>
      <c r="DI822">
        <v>-0.19042195000000001</v>
      </c>
      <c r="DJ822">
        <v>7.7531719999999998E-2</v>
      </c>
      <c r="DK822">
        <v>-0.19522661999999999</v>
      </c>
      <c r="DL822">
        <v>-0.13095082</v>
      </c>
      <c r="DM822">
        <v>-6.0513240000000003E-2</v>
      </c>
      <c r="DN822">
        <v>0.50020885000000004</v>
      </c>
      <c r="DO822">
        <v>0.35778246000000002</v>
      </c>
      <c r="DP822">
        <v>-0.64273818000000005</v>
      </c>
      <c r="DQ822">
        <v>0.94671483000000001</v>
      </c>
      <c r="DR822">
        <v>-0.66113116000000005</v>
      </c>
      <c r="DS822">
        <v>7.7932630000000003E-2</v>
      </c>
      <c r="DT822">
        <v>-0.79014932000000004</v>
      </c>
      <c r="DU822">
        <v>1.3610861400000001</v>
      </c>
      <c r="DV822" s="10">
        <v>-0.64824150000000003</v>
      </c>
      <c r="DW822" s="8" t="s">
        <v>4266</v>
      </c>
      <c r="DX822" t="s">
        <v>4267</v>
      </c>
      <c r="DY822" s="10" t="s">
        <v>963</v>
      </c>
      <c r="DZ822" s="20">
        <v>36242</v>
      </c>
      <c r="EA822" s="21">
        <v>38739</v>
      </c>
      <c r="EB822" t="s">
        <v>4268</v>
      </c>
      <c r="EC822" s="22">
        <v>44859</v>
      </c>
      <c r="ED822" t="b">
        <f t="shared" si="37"/>
        <v>0</v>
      </c>
    </row>
    <row r="823" spans="1:134" x14ac:dyDescent="0.2">
      <c r="A823" s="8" t="s">
        <v>4269</v>
      </c>
      <c r="B823" s="8" t="s">
        <v>119</v>
      </c>
      <c r="C823" s="8" t="s">
        <v>399</v>
      </c>
      <c r="D823" s="2" t="s">
        <v>4270</v>
      </c>
      <c r="E823" s="4">
        <v>0.41844155700564101</v>
      </c>
      <c r="F823" s="28" t="b">
        <v>0</v>
      </c>
      <c r="G823" s="29">
        <f t="shared" si="38"/>
        <v>1.0801520244403896E-4</v>
      </c>
      <c r="H823" s="5" t="b">
        <f t="shared" si="36"/>
        <v>0</v>
      </c>
      <c r="I823" s="8">
        <v>43</v>
      </c>
      <c r="J823">
        <v>1</v>
      </c>
      <c r="K823">
        <v>22</v>
      </c>
      <c r="L823">
        <v>1492</v>
      </c>
      <c r="M823">
        <v>4</v>
      </c>
      <c r="N823">
        <v>1</v>
      </c>
      <c r="O823">
        <v>34.220778502820799</v>
      </c>
      <c r="P823">
        <v>1</v>
      </c>
      <c r="Q823">
        <v>4</v>
      </c>
      <c r="R823">
        <v>2</v>
      </c>
      <c r="S823" s="10">
        <v>73.900000000000006</v>
      </c>
      <c r="T823" s="8">
        <v>-0.96192691105334804</v>
      </c>
      <c r="U823">
        <v>7.5957643648752104E-3</v>
      </c>
      <c r="V823">
        <v>-0.64376289837760303</v>
      </c>
      <c r="W823">
        <v>-7.3500633721468702E-3</v>
      </c>
      <c r="X823">
        <v>-0.29113306284374801</v>
      </c>
      <c r="Y823">
        <v>-1.4044518876044501</v>
      </c>
      <c r="Z823">
        <v>-0.55928397877782499</v>
      </c>
      <c r="AA823">
        <v>-1.4107302381286499</v>
      </c>
      <c r="AB823">
        <v>0.68128349962791002</v>
      </c>
      <c r="AC823">
        <v>-0.68484317603607703</v>
      </c>
      <c r="AD823" s="10">
        <v>-0.17207705616496799</v>
      </c>
      <c r="AE823" s="8">
        <v>0</v>
      </c>
      <c r="AF823">
        <v>0</v>
      </c>
      <c r="AG823">
        <v>0</v>
      </c>
      <c r="AH823">
        <v>0</v>
      </c>
      <c r="AI823">
        <v>0</v>
      </c>
      <c r="AJ823">
        <v>0</v>
      </c>
      <c r="AK823">
        <v>1</v>
      </c>
      <c r="AL823">
        <v>0</v>
      </c>
      <c r="AM823">
        <v>0</v>
      </c>
      <c r="AN823">
        <v>0</v>
      </c>
      <c r="AO823">
        <v>0</v>
      </c>
      <c r="AP823">
        <v>0</v>
      </c>
      <c r="AQ823">
        <v>0</v>
      </c>
      <c r="AR823">
        <v>0</v>
      </c>
      <c r="AS823">
        <v>0</v>
      </c>
      <c r="AT823">
        <v>0</v>
      </c>
      <c r="AU823">
        <v>0</v>
      </c>
      <c r="AV823">
        <v>0</v>
      </c>
      <c r="AW823">
        <v>0</v>
      </c>
      <c r="AX823">
        <v>0</v>
      </c>
      <c r="AY823">
        <v>0</v>
      </c>
      <c r="AZ823">
        <v>1</v>
      </c>
      <c r="BA823">
        <v>1</v>
      </c>
      <c r="BB823">
        <v>0</v>
      </c>
      <c r="BC823">
        <v>1</v>
      </c>
      <c r="BD823">
        <v>0</v>
      </c>
      <c r="BE823">
        <v>1</v>
      </c>
      <c r="BF823">
        <v>0</v>
      </c>
      <c r="BG823">
        <v>1</v>
      </c>
      <c r="BH823">
        <v>0</v>
      </c>
      <c r="BI823">
        <v>0</v>
      </c>
      <c r="BJ823">
        <v>0</v>
      </c>
      <c r="BK823">
        <v>0</v>
      </c>
      <c r="BL823">
        <v>0</v>
      </c>
      <c r="BM823">
        <v>0</v>
      </c>
      <c r="BN823">
        <v>0</v>
      </c>
      <c r="BO823">
        <v>0</v>
      </c>
      <c r="BP823">
        <v>1</v>
      </c>
      <c r="BQ823">
        <v>1</v>
      </c>
      <c r="BR823">
        <v>0</v>
      </c>
      <c r="BS823">
        <v>0</v>
      </c>
      <c r="BT823" s="10">
        <v>0</v>
      </c>
      <c r="BU823">
        <v>-4.2648743800000002</v>
      </c>
      <c r="BV823">
        <v>0.17994256</v>
      </c>
      <c r="BW823">
        <v>2.5512239999999999E-2</v>
      </c>
      <c r="BX823">
        <v>1.7140852600000001</v>
      </c>
      <c r="BY823">
        <v>1.2451467300000001</v>
      </c>
      <c r="BZ823">
        <v>4.38303536</v>
      </c>
      <c r="CA823">
        <v>1.0542348399999999</v>
      </c>
      <c r="CB823">
        <v>2.36271349</v>
      </c>
      <c r="CC823">
        <v>0</v>
      </c>
      <c r="CD823">
        <v>1.26633956</v>
      </c>
      <c r="CE823">
        <v>1.2966537600000001</v>
      </c>
      <c r="CF823">
        <v>-0.34830556000000001</v>
      </c>
      <c r="CG823">
        <v>0.60595251999999999</v>
      </c>
      <c r="CH823">
        <v>-0.27080598</v>
      </c>
      <c r="CI823">
        <v>0.69837139000000004</v>
      </c>
      <c r="CJ823">
        <v>2.3914729999999999E-2</v>
      </c>
      <c r="CK823">
        <v>-0.35324707</v>
      </c>
      <c r="CL823">
        <v>-4.8291489999999999E-2</v>
      </c>
      <c r="CM823">
        <v>0.58076517999999999</v>
      </c>
      <c r="CN823">
        <v>0.72541518999999999</v>
      </c>
      <c r="CO823">
        <v>-0.20022939000000001</v>
      </c>
      <c r="CP823">
        <v>-0.43475793000000001</v>
      </c>
      <c r="CQ823">
        <v>0.34422587999999998</v>
      </c>
      <c r="CR823">
        <v>-0.48495226000000002</v>
      </c>
      <c r="CS823">
        <v>0.18250256000000001</v>
      </c>
      <c r="CT823">
        <v>-0.16623276000000001</v>
      </c>
      <c r="CU823">
        <v>-9.4743999999999995E-2</v>
      </c>
      <c r="CV823">
        <v>-1.1689752</v>
      </c>
      <c r="CW823">
        <v>-0.52188942000000005</v>
      </c>
      <c r="CX823">
        <v>0.65815442999999996</v>
      </c>
      <c r="CY823">
        <v>9.3649330000000003E-2</v>
      </c>
      <c r="CZ823">
        <v>-0.16819777</v>
      </c>
      <c r="DA823">
        <v>-0.25450494000000001</v>
      </c>
      <c r="DB823">
        <v>0.25513289</v>
      </c>
      <c r="DC823">
        <v>2.5920289999999999E-2</v>
      </c>
      <c r="DD823">
        <v>-2.5292350000000002E-2</v>
      </c>
      <c r="DE823">
        <v>0.26950531</v>
      </c>
      <c r="DF823">
        <v>-0.26887736000000001</v>
      </c>
      <c r="DG823">
        <v>0.1029841</v>
      </c>
      <c r="DH823">
        <v>-0.10235616</v>
      </c>
      <c r="DI823">
        <v>-0.19042195000000001</v>
      </c>
      <c r="DJ823">
        <v>7.7531719999999998E-2</v>
      </c>
      <c r="DK823">
        <v>-0.19522661999999999</v>
      </c>
      <c r="DL823">
        <v>-0.13095082</v>
      </c>
      <c r="DM823">
        <v>-6.0513240000000003E-2</v>
      </c>
      <c r="DN823">
        <v>0.50020885000000004</v>
      </c>
      <c r="DO823">
        <v>0.35778246000000002</v>
      </c>
      <c r="DP823">
        <v>-0.64273818000000005</v>
      </c>
      <c r="DQ823">
        <v>0.94671483000000001</v>
      </c>
      <c r="DR823">
        <v>-0.66113116000000005</v>
      </c>
      <c r="DS823">
        <v>7.7932630000000003E-2</v>
      </c>
      <c r="DT823">
        <v>-0.79014932000000004</v>
      </c>
      <c r="DU823">
        <v>1.3610861400000001</v>
      </c>
      <c r="DV823" s="10">
        <v>-0.64824150000000003</v>
      </c>
      <c r="DW823" s="8" t="s">
        <v>4271</v>
      </c>
      <c r="DX823" t="s">
        <v>4272</v>
      </c>
      <c r="DY823" s="10" t="s">
        <v>454</v>
      </c>
      <c r="DZ823" s="20">
        <v>34598</v>
      </c>
      <c r="EA823" s="21">
        <v>34640</v>
      </c>
      <c r="EB823" t="s">
        <v>4273</v>
      </c>
      <c r="EC823" s="22">
        <v>44374</v>
      </c>
      <c r="ED823" t="b">
        <f t="shared" si="37"/>
        <v>1</v>
      </c>
    </row>
    <row r="824" spans="1:134" x14ac:dyDescent="0.2">
      <c r="A824" s="8" t="s">
        <v>4274</v>
      </c>
      <c r="B824" s="8" t="s">
        <v>168</v>
      </c>
      <c r="C824" s="8" t="s">
        <v>209</v>
      </c>
      <c r="D824" s="2" t="s">
        <v>4275</v>
      </c>
      <c r="E824" s="4">
        <v>0.344897438710839</v>
      </c>
      <c r="F824" s="28" t="b">
        <v>0</v>
      </c>
      <c r="G824" s="29">
        <f t="shared" si="38"/>
        <v>6.1014055987881598E-6</v>
      </c>
      <c r="H824" s="5" t="b">
        <f t="shared" si="36"/>
        <v>0</v>
      </c>
      <c r="I824" s="8">
        <v>39</v>
      </c>
      <c r="J824">
        <v>0</v>
      </c>
      <c r="K824">
        <v>30</v>
      </c>
      <c r="L824">
        <v>1945</v>
      </c>
      <c r="M824">
        <v>4</v>
      </c>
      <c r="N824">
        <v>2</v>
      </c>
      <c r="O824">
        <v>14.115386022086501</v>
      </c>
      <c r="P824">
        <v>1</v>
      </c>
      <c r="Q824">
        <v>1</v>
      </c>
      <c r="R824">
        <v>2</v>
      </c>
      <c r="S824" s="10">
        <v>78.5</v>
      </c>
      <c r="T824" s="8">
        <v>-1.33767961068356</v>
      </c>
      <c r="U824">
        <v>-1.00517281761849</v>
      </c>
      <c r="V824">
        <v>0.38987547332752898</v>
      </c>
      <c r="W824">
        <v>0.52073537795735303</v>
      </c>
      <c r="X824">
        <v>-0.29113306284374801</v>
      </c>
      <c r="Y824">
        <v>-0.70788554533318204</v>
      </c>
      <c r="Z824">
        <v>-1.2511245163034099</v>
      </c>
      <c r="AA824">
        <v>-1.4107302381286499</v>
      </c>
      <c r="AB824">
        <v>-1.4988236991813999</v>
      </c>
      <c r="AC824">
        <v>-0.68484317603607703</v>
      </c>
      <c r="AD824" s="10">
        <v>0.82046771920663697</v>
      </c>
      <c r="AE824" s="8">
        <v>0</v>
      </c>
      <c r="AF824">
        <v>0</v>
      </c>
      <c r="AG824">
        <v>0</v>
      </c>
      <c r="AH824">
        <v>0</v>
      </c>
      <c r="AI824">
        <v>0</v>
      </c>
      <c r="AJ824">
        <v>0</v>
      </c>
      <c r="AK824">
        <v>0</v>
      </c>
      <c r="AL824">
        <v>0</v>
      </c>
      <c r="AM824">
        <v>0</v>
      </c>
      <c r="AN824">
        <v>0</v>
      </c>
      <c r="AO824">
        <v>0</v>
      </c>
      <c r="AP824">
        <v>0</v>
      </c>
      <c r="AQ824">
        <v>0</v>
      </c>
      <c r="AR824">
        <v>0</v>
      </c>
      <c r="AS824">
        <v>0</v>
      </c>
      <c r="AT824">
        <v>0</v>
      </c>
      <c r="AU824">
        <v>0</v>
      </c>
      <c r="AV824">
        <v>0</v>
      </c>
      <c r="AW824">
        <v>1</v>
      </c>
      <c r="AX824">
        <v>0</v>
      </c>
      <c r="AY824">
        <v>0</v>
      </c>
      <c r="AZ824">
        <v>1</v>
      </c>
      <c r="BA824">
        <v>1</v>
      </c>
      <c r="BB824">
        <v>0</v>
      </c>
      <c r="BC824">
        <v>0</v>
      </c>
      <c r="BD824">
        <v>1</v>
      </c>
      <c r="BE824">
        <v>1</v>
      </c>
      <c r="BF824">
        <v>0</v>
      </c>
      <c r="BG824">
        <v>0</v>
      </c>
      <c r="BH824">
        <v>0</v>
      </c>
      <c r="BI824">
        <v>0</v>
      </c>
      <c r="BJ824">
        <v>0</v>
      </c>
      <c r="BK824">
        <v>0</v>
      </c>
      <c r="BL824">
        <v>1</v>
      </c>
      <c r="BM824">
        <v>0</v>
      </c>
      <c r="BN824">
        <v>0</v>
      </c>
      <c r="BO824">
        <v>0</v>
      </c>
      <c r="BP824">
        <v>1</v>
      </c>
      <c r="BQ824">
        <v>0</v>
      </c>
      <c r="BR824">
        <v>1</v>
      </c>
      <c r="BS824">
        <v>0</v>
      </c>
      <c r="BT824" s="10">
        <v>0</v>
      </c>
      <c r="BU824">
        <v>-4.2648743800000002</v>
      </c>
      <c r="BV824">
        <v>0.17994256</v>
      </c>
      <c r="BW824">
        <v>2.5512239999999999E-2</v>
      </c>
      <c r="BX824">
        <v>1.7140852600000001</v>
      </c>
      <c r="BY824">
        <v>1.2451467300000001</v>
      </c>
      <c r="BZ824">
        <v>4.38303536</v>
      </c>
      <c r="CA824">
        <v>1.0542348399999999</v>
      </c>
      <c r="CB824">
        <v>2.36271349</v>
      </c>
      <c r="CC824">
        <v>0</v>
      </c>
      <c r="CD824">
        <v>1.26633956</v>
      </c>
      <c r="CE824">
        <v>1.2966537600000001</v>
      </c>
      <c r="CF824">
        <v>-0.34830556000000001</v>
      </c>
      <c r="CG824">
        <v>0.60595251999999999</v>
      </c>
      <c r="CH824">
        <v>-0.27080598</v>
      </c>
      <c r="CI824">
        <v>0.69837139000000004</v>
      </c>
      <c r="CJ824">
        <v>2.3914729999999999E-2</v>
      </c>
      <c r="CK824">
        <v>-0.35324707</v>
      </c>
      <c r="CL824">
        <v>-4.8291489999999999E-2</v>
      </c>
      <c r="CM824">
        <v>0.58076517999999999</v>
      </c>
      <c r="CN824">
        <v>0.72541518999999999</v>
      </c>
      <c r="CO824">
        <v>-0.20022939000000001</v>
      </c>
      <c r="CP824">
        <v>-0.43475793000000001</v>
      </c>
      <c r="CQ824">
        <v>0.34422587999999998</v>
      </c>
      <c r="CR824">
        <v>-0.48495226000000002</v>
      </c>
      <c r="CS824">
        <v>0.18250256000000001</v>
      </c>
      <c r="CT824">
        <v>-0.16623276000000001</v>
      </c>
      <c r="CU824">
        <v>-9.4743999999999995E-2</v>
      </c>
      <c r="CV824">
        <v>-1.1689752</v>
      </c>
      <c r="CW824">
        <v>-0.52188942000000005</v>
      </c>
      <c r="CX824">
        <v>0.65815442999999996</v>
      </c>
      <c r="CY824">
        <v>9.3649330000000003E-2</v>
      </c>
      <c r="CZ824">
        <v>-0.16819777</v>
      </c>
      <c r="DA824">
        <v>-0.25450494000000001</v>
      </c>
      <c r="DB824">
        <v>0.25513289</v>
      </c>
      <c r="DC824">
        <v>2.5920289999999999E-2</v>
      </c>
      <c r="DD824">
        <v>-2.5292350000000002E-2</v>
      </c>
      <c r="DE824">
        <v>0.26950531</v>
      </c>
      <c r="DF824">
        <v>-0.26887736000000001</v>
      </c>
      <c r="DG824">
        <v>0.1029841</v>
      </c>
      <c r="DH824">
        <v>-0.10235616</v>
      </c>
      <c r="DI824">
        <v>-0.19042195000000001</v>
      </c>
      <c r="DJ824">
        <v>7.7531719999999998E-2</v>
      </c>
      <c r="DK824">
        <v>-0.19522661999999999</v>
      </c>
      <c r="DL824">
        <v>-0.13095082</v>
      </c>
      <c r="DM824">
        <v>-6.0513240000000003E-2</v>
      </c>
      <c r="DN824">
        <v>0.50020885000000004</v>
      </c>
      <c r="DO824">
        <v>0.35778246000000002</v>
      </c>
      <c r="DP824">
        <v>-0.64273818000000005</v>
      </c>
      <c r="DQ824">
        <v>0.94671483000000001</v>
      </c>
      <c r="DR824">
        <v>-0.66113116000000005</v>
      </c>
      <c r="DS824">
        <v>7.7932630000000003E-2</v>
      </c>
      <c r="DT824">
        <v>-0.79014932000000004</v>
      </c>
      <c r="DU824">
        <v>1.3610861400000001</v>
      </c>
      <c r="DV824" s="10">
        <v>-0.64824150000000003</v>
      </c>
      <c r="DW824" s="8" t="s">
        <v>4276</v>
      </c>
      <c r="DX824" t="s">
        <v>4277</v>
      </c>
      <c r="DY824" s="10" t="s">
        <v>1228</v>
      </c>
      <c r="DZ824" s="20">
        <v>37344</v>
      </c>
      <c r="EA824" s="21">
        <v>38869</v>
      </c>
      <c r="EB824" t="s">
        <v>4278</v>
      </c>
      <c r="EC824" s="22">
        <v>45173</v>
      </c>
      <c r="ED824" t="b">
        <f t="shared" si="37"/>
        <v>1</v>
      </c>
    </row>
    <row r="825" spans="1:134" x14ac:dyDescent="0.2">
      <c r="A825" s="8" t="s">
        <v>4279</v>
      </c>
      <c r="B825" s="8" t="s">
        <v>168</v>
      </c>
      <c r="C825" s="8" t="s">
        <v>128</v>
      </c>
      <c r="D825" s="2" t="s">
        <v>4280</v>
      </c>
      <c r="E825" s="4">
        <v>0.64854944160927497</v>
      </c>
      <c r="F825" s="28" t="b">
        <v>1</v>
      </c>
      <c r="G825" s="29">
        <f t="shared" si="38"/>
        <v>1.0244239473628656E-4</v>
      </c>
      <c r="H825" s="5" t="b">
        <f t="shared" si="36"/>
        <v>0</v>
      </c>
      <c r="I825" s="8">
        <v>53</v>
      </c>
      <c r="J825">
        <v>1</v>
      </c>
      <c r="K825">
        <v>26</v>
      </c>
      <c r="L825">
        <v>1839</v>
      </c>
      <c r="M825">
        <v>2</v>
      </c>
      <c r="N825">
        <v>4</v>
      </c>
      <c r="O825">
        <v>49.274720804637603</v>
      </c>
      <c r="P825">
        <v>5</v>
      </c>
      <c r="Q825">
        <v>4</v>
      </c>
      <c r="R825">
        <v>1</v>
      </c>
      <c r="S825" s="10">
        <v>78.599999999999994</v>
      </c>
      <c r="T825" s="8">
        <v>-2.2545161977812998E-2</v>
      </c>
      <c r="U825">
        <v>7.5957643648752104E-3</v>
      </c>
      <c r="V825">
        <v>-0.126943712525036</v>
      </c>
      <c r="W825">
        <v>0.39716571618930202</v>
      </c>
      <c r="X825">
        <v>-0.92748948436013701</v>
      </c>
      <c r="Y825">
        <v>0.68524713920936597</v>
      </c>
      <c r="Z825">
        <v>-4.1267354931856202E-2</v>
      </c>
      <c r="AA825">
        <v>1.4284752725705201</v>
      </c>
      <c r="AB825">
        <v>0.68128349962791002</v>
      </c>
      <c r="AC825">
        <v>-1.38724643350897</v>
      </c>
      <c r="AD825" s="10">
        <v>0.84204477954080104</v>
      </c>
      <c r="AE825" s="8">
        <v>0</v>
      </c>
      <c r="AF825">
        <v>0</v>
      </c>
      <c r="AG825">
        <v>0</v>
      </c>
      <c r="AH825">
        <v>0</v>
      </c>
      <c r="AI825">
        <v>0</v>
      </c>
      <c r="AJ825">
        <v>0</v>
      </c>
      <c r="AK825">
        <v>0</v>
      </c>
      <c r="AL825">
        <v>0</v>
      </c>
      <c r="AM825">
        <v>0</v>
      </c>
      <c r="AN825">
        <v>0</v>
      </c>
      <c r="AO825">
        <v>0</v>
      </c>
      <c r="AP825">
        <v>0</v>
      </c>
      <c r="AQ825">
        <v>0</v>
      </c>
      <c r="AR825">
        <v>0</v>
      </c>
      <c r="AS825">
        <v>0</v>
      </c>
      <c r="AT825">
        <v>0</v>
      </c>
      <c r="AU825">
        <v>0</v>
      </c>
      <c r="AV825">
        <v>0</v>
      </c>
      <c r="AW825">
        <v>1</v>
      </c>
      <c r="AX825">
        <v>0</v>
      </c>
      <c r="AY825">
        <v>1</v>
      </c>
      <c r="AZ825">
        <v>0</v>
      </c>
      <c r="BA825">
        <v>0</v>
      </c>
      <c r="BB825">
        <v>1</v>
      </c>
      <c r="BC825">
        <v>1</v>
      </c>
      <c r="BD825">
        <v>0</v>
      </c>
      <c r="BE825">
        <v>0</v>
      </c>
      <c r="BF825">
        <v>1</v>
      </c>
      <c r="BG825">
        <v>0</v>
      </c>
      <c r="BH825">
        <v>1</v>
      </c>
      <c r="BI825">
        <v>0</v>
      </c>
      <c r="BJ825">
        <v>0</v>
      </c>
      <c r="BK825">
        <v>0</v>
      </c>
      <c r="BL825">
        <v>0</v>
      </c>
      <c r="BM825">
        <v>0</v>
      </c>
      <c r="BN825">
        <v>0</v>
      </c>
      <c r="BO825">
        <v>0</v>
      </c>
      <c r="BP825">
        <v>1</v>
      </c>
      <c r="BQ825">
        <v>1</v>
      </c>
      <c r="BR825">
        <v>0</v>
      </c>
      <c r="BS825">
        <v>0</v>
      </c>
      <c r="BT825" s="10">
        <v>0</v>
      </c>
      <c r="BU825">
        <v>-4.2648743800000002</v>
      </c>
      <c r="BV825">
        <v>0.17994256</v>
      </c>
      <c r="BW825">
        <v>2.5512239999999999E-2</v>
      </c>
      <c r="BX825">
        <v>1.7140852600000001</v>
      </c>
      <c r="BY825">
        <v>1.2451467300000001</v>
      </c>
      <c r="BZ825">
        <v>4.38303536</v>
      </c>
      <c r="CA825">
        <v>1.0542348399999999</v>
      </c>
      <c r="CB825">
        <v>2.36271349</v>
      </c>
      <c r="CC825">
        <v>0</v>
      </c>
      <c r="CD825">
        <v>1.26633956</v>
      </c>
      <c r="CE825">
        <v>1.2966537600000001</v>
      </c>
      <c r="CF825">
        <v>-0.34830556000000001</v>
      </c>
      <c r="CG825">
        <v>0.60595251999999999</v>
      </c>
      <c r="CH825">
        <v>-0.27080598</v>
      </c>
      <c r="CI825">
        <v>0.69837139000000004</v>
      </c>
      <c r="CJ825">
        <v>2.3914729999999999E-2</v>
      </c>
      <c r="CK825">
        <v>-0.35324707</v>
      </c>
      <c r="CL825">
        <v>-4.8291489999999999E-2</v>
      </c>
      <c r="CM825">
        <v>0.58076517999999999</v>
      </c>
      <c r="CN825">
        <v>0.72541518999999999</v>
      </c>
      <c r="CO825">
        <v>-0.20022939000000001</v>
      </c>
      <c r="CP825">
        <v>-0.43475793000000001</v>
      </c>
      <c r="CQ825">
        <v>0.34422587999999998</v>
      </c>
      <c r="CR825">
        <v>-0.48495226000000002</v>
      </c>
      <c r="CS825">
        <v>0.18250256000000001</v>
      </c>
      <c r="CT825">
        <v>-0.16623276000000001</v>
      </c>
      <c r="CU825">
        <v>-9.4743999999999995E-2</v>
      </c>
      <c r="CV825">
        <v>-1.1689752</v>
      </c>
      <c r="CW825">
        <v>-0.52188942000000005</v>
      </c>
      <c r="CX825">
        <v>0.65815442999999996</v>
      </c>
      <c r="CY825">
        <v>9.3649330000000003E-2</v>
      </c>
      <c r="CZ825">
        <v>-0.16819777</v>
      </c>
      <c r="DA825">
        <v>-0.25450494000000001</v>
      </c>
      <c r="DB825">
        <v>0.25513289</v>
      </c>
      <c r="DC825">
        <v>2.5920289999999999E-2</v>
      </c>
      <c r="DD825">
        <v>-2.5292350000000002E-2</v>
      </c>
      <c r="DE825">
        <v>0.26950531</v>
      </c>
      <c r="DF825">
        <v>-0.26887736000000001</v>
      </c>
      <c r="DG825">
        <v>0.1029841</v>
      </c>
      <c r="DH825">
        <v>-0.10235616</v>
      </c>
      <c r="DI825">
        <v>-0.19042195000000001</v>
      </c>
      <c r="DJ825">
        <v>7.7531719999999998E-2</v>
      </c>
      <c r="DK825">
        <v>-0.19522661999999999</v>
      </c>
      <c r="DL825">
        <v>-0.13095082</v>
      </c>
      <c r="DM825">
        <v>-6.0513240000000003E-2</v>
      </c>
      <c r="DN825">
        <v>0.50020885000000004</v>
      </c>
      <c r="DO825">
        <v>0.35778246000000002</v>
      </c>
      <c r="DP825">
        <v>-0.64273818000000005</v>
      </c>
      <c r="DQ825">
        <v>0.94671483000000001</v>
      </c>
      <c r="DR825">
        <v>-0.66113116000000005</v>
      </c>
      <c r="DS825">
        <v>7.7932630000000003E-2</v>
      </c>
      <c r="DT825">
        <v>-0.79014932000000004</v>
      </c>
      <c r="DU825">
        <v>1.3610861400000001</v>
      </c>
      <c r="DV825" s="10">
        <v>-0.64824150000000003</v>
      </c>
      <c r="DW825" s="8" t="s">
        <v>4281</v>
      </c>
      <c r="DX825" t="s">
        <v>4282</v>
      </c>
      <c r="DY825" s="10" t="s">
        <v>1647</v>
      </c>
      <c r="DZ825" s="20">
        <v>36973</v>
      </c>
      <c r="EA825" s="21">
        <v>37193</v>
      </c>
      <c r="EB825" t="s">
        <v>4283</v>
      </c>
      <c r="EC825" s="22">
        <v>45369</v>
      </c>
      <c r="ED825" t="b">
        <f t="shared" si="37"/>
        <v>0</v>
      </c>
    </row>
    <row r="826" spans="1:134" x14ac:dyDescent="0.2">
      <c r="A826" s="8" t="s">
        <v>4284</v>
      </c>
      <c r="B826" s="8" t="s">
        <v>119</v>
      </c>
      <c r="C826" s="8" t="s">
        <v>245</v>
      </c>
      <c r="D826" s="2" t="s">
        <v>4285</v>
      </c>
      <c r="E826" s="4">
        <v>0.59997937828025405</v>
      </c>
      <c r="F826" s="28" t="b">
        <v>0</v>
      </c>
      <c r="G826" s="29">
        <f t="shared" si="38"/>
        <v>4.3436668563577051E-2</v>
      </c>
      <c r="H826" s="5" t="b">
        <f t="shared" si="36"/>
        <v>0</v>
      </c>
      <c r="I826" s="8">
        <v>60</v>
      </c>
      <c r="J826">
        <v>0</v>
      </c>
      <c r="K826">
        <v>19</v>
      </c>
      <c r="L826">
        <v>1792</v>
      </c>
      <c r="M826">
        <v>4</v>
      </c>
      <c r="N826">
        <v>5</v>
      </c>
      <c r="O826">
        <v>45.823022473460703</v>
      </c>
      <c r="P826">
        <v>2</v>
      </c>
      <c r="Q826">
        <v>3</v>
      </c>
      <c r="R826">
        <v>5</v>
      </c>
      <c r="S826" s="10">
        <v>74</v>
      </c>
      <c r="T826" s="8">
        <v>0.63502206237506098</v>
      </c>
      <c r="U826">
        <v>-1.00517281761849</v>
      </c>
      <c r="V826">
        <v>-1.03137728776702</v>
      </c>
      <c r="W826">
        <v>0.34237539446195903</v>
      </c>
      <c r="X826">
        <v>-0.29113306284374801</v>
      </c>
      <c r="Y826">
        <v>1.38181348148064</v>
      </c>
      <c r="Z826">
        <v>-0.160042694985818</v>
      </c>
      <c r="AA826">
        <v>-0.70092886045385905</v>
      </c>
      <c r="AB826">
        <v>-4.5418899975194001E-2</v>
      </c>
      <c r="AC826">
        <v>1.42236659638262</v>
      </c>
      <c r="AD826" s="10">
        <v>-0.15049999583080401</v>
      </c>
      <c r="AE826" s="8">
        <v>0</v>
      </c>
      <c r="AF826">
        <v>0</v>
      </c>
      <c r="AG826">
        <v>0</v>
      </c>
      <c r="AH826">
        <v>0</v>
      </c>
      <c r="AI826">
        <v>0</v>
      </c>
      <c r="AJ826">
        <v>0</v>
      </c>
      <c r="AK826">
        <v>0</v>
      </c>
      <c r="AL826">
        <v>0</v>
      </c>
      <c r="AM826">
        <v>0</v>
      </c>
      <c r="AN826">
        <v>0</v>
      </c>
      <c r="AO826">
        <v>1</v>
      </c>
      <c r="AP826">
        <v>0</v>
      </c>
      <c r="AQ826">
        <v>0</v>
      </c>
      <c r="AR826">
        <v>0</v>
      </c>
      <c r="AS826">
        <v>0</v>
      </c>
      <c r="AT826">
        <v>0</v>
      </c>
      <c r="AU826">
        <v>0</v>
      </c>
      <c r="AV826">
        <v>0</v>
      </c>
      <c r="AW826">
        <v>0</v>
      </c>
      <c r="AX826">
        <v>0</v>
      </c>
      <c r="AY826">
        <v>1</v>
      </c>
      <c r="AZ826">
        <v>0</v>
      </c>
      <c r="BA826">
        <v>1</v>
      </c>
      <c r="BB826">
        <v>0</v>
      </c>
      <c r="BC826">
        <v>0</v>
      </c>
      <c r="BD826">
        <v>1</v>
      </c>
      <c r="BE826">
        <v>1</v>
      </c>
      <c r="BF826">
        <v>0</v>
      </c>
      <c r="BG826">
        <v>1</v>
      </c>
      <c r="BH826">
        <v>0</v>
      </c>
      <c r="BI826">
        <v>0</v>
      </c>
      <c r="BJ826">
        <v>0</v>
      </c>
      <c r="BK826">
        <v>0</v>
      </c>
      <c r="BL826">
        <v>0</v>
      </c>
      <c r="BM826">
        <v>0</v>
      </c>
      <c r="BN826">
        <v>0</v>
      </c>
      <c r="BO826">
        <v>1</v>
      </c>
      <c r="BP826">
        <v>0</v>
      </c>
      <c r="BQ826">
        <v>1</v>
      </c>
      <c r="BR826">
        <v>0</v>
      </c>
      <c r="BS826">
        <v>0</v>
      </c>
      <c r="BT826" s="10">
        <v>0</v>
      </c>
      <c r="BU826">
        <v>-4.2648743800000002</v>
      </c>
      <c r="BV826">
        <v>0.17994256</v>
      </c>
      <c r="BW826">
        <v>2.5512239999999999E-2</v>
      </c>
      <c r="BX826">
        <v>1.7140852600000001</v>
      </c>
      <c r="BY826">
        <v>1.2451467300000001</v>
      </c>
      <c r="BZ826">
        <v>4.38303536</v>
      </c>
      <c r="CA826">
        <v>1.0542348399999999</v>
      </c>
      <c r="CB826">
        <v>2.36271349</v>
      </c>
      <c r="CC826">
        <v>0</v>
      </c>
      <c r="CD826">
        <v>1.26633956</v>
      </c>
      <c r="CE826">
        <v>1.2966537600000001</v>
      </c>
      <c r="CF826">
        <v>-0.34830556000000001</v>
      </c>
      <c r="CG826">
        <v>0.60595251999999999</v>
      </c>
      <c r="CH826">
        <v>-0.27080598</v>
      </c>
      <c r="CI826">
        <v>0.69837139000000004</v>
      </c>
      <c r="CJ826">
        <v>2.3914729999999999E-2</v>
      </c>
      <c r="CK826">
        <v>-0.35324707</v>
      </c>
      <c r="CL826">
        <v>-4.8291489999999999E-2</v>
      </c>
      <c r="CM826">
        <v>0.58076517999999999</v>
      </c>
      <c r="CN826">
        <v>0.72541518999999999</v>
      </c>
      <c r="CO826">
        <v>-0.20022939000000001</v>
      </c>
      <c r="CP826">
        <v>-0.43475793000000001</v>
      </c>
      <c r="CQ826">
        <v>0.34422587999999998</v>
      </c>
      <c r="CR826">
        <v>-0.48495226000000002</v>
      </c>
      <c r="CS826">
        <v>0.18250256000000001</v>
      </c>
      <c r="CT826">
        <v>-0.16623276000000001</v>
      </c>
      <c r="CU826">
        <v>-9.4743999999999995E-2</v>
      </c>
      <c r="CV826">
        <v>-1.1689752</v>
      </c>
      <c r="CW826">
        <v>-0.52188942000000005</v>
      </c>
      <c r="CX826">
        <v>0.65815442999999996</v>
      </c>
      <c r="CY826">
        <v>9.3649330000000003E-2</v>
      </c>
      <c r="CZ826">
        <v>-0.16819777</v>
      </c>
      <c r="DA826">
        <v>-0.25450494000000001</v>
      </c>
      <c r="DB826">
        <v>0.25513289</v>
      </c>
      <c r="DC826">
        <v>2.5920289999999999E-2</v>
      </c>
      <c r="DD826">
        <v>-2.5292350000000002E-2</v>
      </c>
      <c r="DE826">
        <v>0.26950531</v>
      </c>
      <c r="DF826">
        <v>-0.26887736000000001</v>
      </c>
      <c r="DG826">
        <v>0.1029841</v>
      </c>
      <c r="DH826">
        <v>-0.10235616</v>
      </c>
      <c r="DI826">
        <v>-0.19042195000000001</v>
      </c>
      <c r="DJ826">
        <v>7.7531719999999998E-2</v>
      </c>
      <c r="DK826">
        <v>-0.19522661999999999</v>
      </c>
      <c r="DL826">
        <v>-0.13095082</v>
      </c>
      <c r="DM826">
        <v>-6.0513240000000003E-2</v>
      </c>
      <c r="DN826">
        <v>0.50020885000000004</v>
      </c>
      <c r="DO826">
        <v>0.35778246000000002</v>
      </c>
      <c r="DP826">
        <v>-0.64273818000000005</v>
      </c>
      <c r="DQ826">
        <v>0.94671483000000001</v>
      </c>
      <c r="DR826">
        <v>-0.66113116000000005</v>
      </c>
      <c r="DS826">
        <v>7.7932630000000003E-2</v>
      </c>
      <c r="DT826">
        <v>-0.79014932000000004</v>
      </c>
      <c r="DU826">
        <v>1.3610861400000001</v>
      </c>
      <c r="DV826" s="10">
        <v>-0.64824150000000003</v>
      </c>
      <c r="DW826" s="8" t="s">
        <v>4286</v>
      </c>
      <c r="DX826" t="s">
        <v>4287</v>
      </c>
      <c r="DY826" s="10" t="s">
        <v>260</v>
      </c>
      <c r="DZ826" s="20">
        <v>37870</v>
      </c>
      <c r="EA826" s="21">
        <v>38478</v>
      </c>
      <c r="EB826" t="s">
        <v>4288</v>
      </c>
      <c r="EC826" s="22">
        <v>43817</v>
      </c>
      <c r="ED826" t="b">
        <f t="shared" si="37"/>
        <v>1</v>
      </c>
    </row>
    <row r="827" spans="1:134" x14ac:dyDescent="0.2">
      <c r="A827" s="8" t="s">
        <v>4289</v>
      </c>
      <c r="B827" s="8" t="s">
        <v>127</v>
      </c>
      <c r="C827" s="8" t="s">
        <v>1309</v>
      </c>
      <c r="D827" s="2" t="s">
        <v>4290</v>
      </c>
      <c r="E827" s="4">
        <v>0.38344278459188003</v>
      </c>
      <c r="F827" s="28" t="b">
        <v>0</v>
      </c>
      <c r="G827" s="29">
        <f t="shared" si="38"/>
        <v>4.9976947189094374E-6</v>
      </c>
      <c r="H827" s="5" t="b">
        <f t="shared" si="36"/>
        <v>0</v>
      </c>
      <c r="I827" s="8">
        <v>48</v>
      </c>
      <c r="J827">
        <v>1</v>
      </c>
      <c r="K827">
        <v>16</v>
      </c>
      <c r="L827">
        <v>1988</v>
      </c>
      <c r="M827">
        <v>4</v>
      </c>
      <c r="N827">
        <v>1</v>
      </c>
      <c r="O827">
        <v>30.054725629273602</v>
      </c>
      <c r="P827">
        <v>3</v>
      </c>
      <c r="Q827">
        <v>2</v>
      </c>
      <c r="R827">
        <v>3</v>
      </c>
      <c r="S827" s="10">
        <v>66.599999999999994</v>
      </c>
      <c r="T827" s="8">
        <v>-0.49223603651558001</v>
      </c>
      <c r="U827">
        <v>7.5957643648752104E-3</v>
      </c>
      <c r="V827">
        <v>-1.4189916771564499</v>
      </c>
      <c r="W827">
        <v>0.570862693580242</v>
      </c>
      <c r="X827">
        <v>-0.29113306284374801</v>
      </c>
      <c r="Y827">
        <v>-1.4044518876044501</v>
      </c>
      <c r="Z827">
        <v>-0.70264075543148996</v>
      </c>
      <c r="AA827">
        <v>8.8725172209350497E-3</v>
      </c>
      <c r="AB827">
        <v>-0.772121299578298</v>
      </c>
      <c r="AC827">
        <v>1.7560081436822399E-2</v>
      </c>
      <c r="AD827" s="10">
        <v>-1.7472024605590399</v>
      </c>
      <c r="AE827" s="8">
        <v>0</v>
      </c>
      <c r="AF827">
        <v>0</v>
      </c>
      <c r="AG827">
        <v>0</v>
      </c>
      <c r="AH827">
        <v>0</v>
      </c>
      <c r="AI827">
        <v>0</v>
      </c>
      <c r="AJ827">
        <v>0</v>
      </c>
      <c r="AK827">
        <v>0</v>
      </c>
      <c r="AL827">
        <v>0</v>
      </c>
      <c r="AM827">
        <v>0</v>
      </c>
      <c r="AN827">
        <v>0</v>
      </c>
      <c r="AO827">
        <v>0</v>
      </c>
      <c r="AP827">
        <v>0</v>
      </c>
      <c r="AQ827">
        <v>0</v>
      </c>
      <c r="AR827">
        <v>0</v>
      </c>
      <c r="AS827">
        <v>1</v>
      </c>
      <c r="AT827">
        <v>0</v>
      </c>
      <c r="AU827">
        <v>0</v>
      </c>
      <c r="AV827">
        <v>0</v>
      </c>
      <c r="AW827">
        <v>0</v>
      </c>
      <c r="AX827">
        <v>0</v>
      </c>
      <c r="AY827">
        <v>1</v>
      </c>
      <c r="AZ827">
        <v>0</v>
      </c>
      <c r="BA827">
        <v>0</v>
      </c>
      <c r="BB827">
        <v>1</v>
      </c>
      <c r="BC827">
        <v>0</v>
      </c>
      <c r="BD827">
        <v>1</v>
      </c>
      <c r="BE827">
        <v>0</v>
      </c>
      <c r="BF827">
        <v>1</v>
      </c>
      <c r="BG827">
        <v>1</v>
      </c>
      <c r="BH827">
        <v>0</v>
      </c>
      <c r="BI827">
        <v>0</v>
      </c>
      <c r="BJ827">
        <v>0</v>
      </c>
      <c r="BK827">
        <v>0</v>
      </c>
      <c r="BL827">
        <v>0</v>
      </c>
      <c r="BM827">
        <v>1</v>
      </c>
      <c r="BN827">
        <v>0</v>
      </c>
      <c r="BO827">
        <v>0</v>
      </c>
      <c r="BP827">
        <v>0</v>
      </c>
      <c r="BQ827">
        <v>0</v>
      </c>
      <c r="BR827">
        <v>1</v>
      </c>
      <c r="BS827">
        <v>0</v>
      </c>
      <c r="BT827" s="10">
        <v>0</v>
      </c>
      <c r="BU827">
        <v>-4.2648743800000002</v>
      </c>
      <c r="BV827">
        <v>0.17994256</v>
      </c>
      <c r="BW827">
        <v>2.5512239999999999E-2</v>
      </c>
      <c r="BX827">
        <v>1.7140852600000001</v>
      </c>
      <c r="BY827">
        <v>1.2451467300000001</v>
      </c>
      <c r="BZ827">
        <v>4.38303536</v>
      </c>
      <c r="CA827">
        <v>1.0542348399999999</v>
      </c>
      <c r="CB827">
        <v>2.36271349</v>
      </c>
      <c r="CC827">
        <v>0</v>
      </c>
      <c r="CD827">
        <v>1.26633956</v>
      </c>
      <c r="CE827">
        <v>1.2966537600000001</v>
      </c>
      <c r="CF827">
        <v>-0.34830556000000001</v>
      </c>
      <c r="CG827">
        <v>0.60595251999999999</v>
      </c>
      <c r="CH827">
        <v>-0.27080598</v>
      </c>
      <c r="CI827">
        <v>0.69837139000000004</v>
      </c>
      <c r="CJ827">
        <v>2.3914729999999999E-2</v>
      </c>
      <c r="CK827">
        <v>-0.35324707</v>
      </c>
      <c r="CL827">
        <v>-4.8291489999999999E-2</v>
      </c>
      <c r="CM827">
        <v>0.58076517999999999</v>
      </c>
      <c r="CN827">
        <v>0.72541518999999999</v>
      </c>
      <c r="CO827">
        <v>-0.20022939000000001</v>
      </c>
      <c r="CP827">
        <v>-0.43475793000000001</v>
      </c>
      <c r="CQ827">
        <v>0.34422587999999998</v>
      </c>
      <c r="CR827">
        <v>-0.48495226000000002</v>
      </c>
      <c r="CS827">
        <v>0.18250256000000001</v>
      </c>
      <c r="CT827">
        <v>-0.16623276000000001</v>
      </c>
      <c r="CU827">
        <v>-9.4743999999999995E-2</v>
      </c>
      <c r="CV827">
        <v>-1.1689752</v>
      </c>
      <c r="CW827">
        <v>-0.52188942000000005</v>
      </c>
      <c r="CX827">
        <v>0.65815442999999996</v>
      </c>
      <c r="CY827">
        <v>9.3649330000000003E-2</v>
      </c>
      <c r="CZ827">
        <v>-0.16819777</v>
      </c>
      <c r="DA827">
        <v>-0.25450494000000001</v>
      </c>
      <c r="DB827">
        <v>0.25513289</v>
      </c>
      <c r="DC827">
        <v>2.5920289999999999E-2</v>
      </c>
      <c r="DD827">
        <v>-2.5292350000000002E-2</v>
      </c>
      <c r="DE827">
        <v>0.26950531</v>
      </c>
      <c r="DF827">
        <v>-0.26887736000000001</v>
      </c>
      <c r="DG827">
        <v>0.1029841</v>
      </c>
      <c r="DH827">
        <v>-0.10235616</v>
      </c>
      <c r="DI827">
        <v>-0.19042195000000001</v>
      </c>
      <c r="DJ827">
        <v>7.7531719999999998E-2</v>
      </c>
      <c r="DK827">
        <v>-0.19522661999999999</v>
      </c>
      <c r="DL827">
        <v>-0.13095082</v>
      </c>
      <c r="DM827">
        <v>-6.0513240000000003E-2</v>
      </c>
      <c r="DN827">
        <v>0.50020885000000004</v>
      </c>
      <c r="DO827">
        <v>0.35778246000000002</v>
      </c>
      <c r="DP827">
        <v>-0.64273818000000005</v>
      </c>
      <c r="DQ827">
        <v>0.94671483000000001</v>
      </c>
      <c r="DR827">
        <v>-0.66113116000000005</v>
      </c>
      <c r="DS827">
        <v>7.7932630000000003E-2</v>
      </c>
      <c r="DT827">
        <v>-0.79014932000000004</v>
      </c>
      <c r="DU827">
        <v>1.3610861400000001</v>
      </c>
      <c r="DV827" s="10">
        <v>-0.64824150000000003</v>
      </c>
      <c r="DW827" s="8" t="s">
        <v>4291</v>
      </c>
      <c r="DX827" t="s">
        <v>4292</v>
      </c>
      <c r="DY827" s="10" t="s">
        <v>2975</v>
      </c>
      <c r="DZ827" s="20">
        <v>35742</v>
      </c>
      <c r="EA827" s="21">
        <v>38739</v>
      </c>
      <c r="EB827" t="s">
        <v>4293</v>
      </c>
      <c r="EC827" s="22">
        <v>45028</v>
      </c>
      <c r="ED827" t="b">
        <f t="shared" si="37"/>
        <v>1</v>
      </c>
    </row>
    <row r="828" spans="1:134" x14ac:dyDescent="0.2">
      <c r="A828" s="8" t="s">
        <v>4294</v>
      </c>
      <c r="B828" s="8" t="s">
        <v>168</v>
      </c>
      <c r="C828" s="8" t="s">
        <v>332</v>
      </c>
      <c r="D828" s="2" t="s">
        <v>4295</v>
      </c>
      <c r="E828" s="4">
        <v>0.73518892752340703</v>
      </c>
      <c r="F828" s="28" t="b">
        <v>1</v>
      </c>
      <c r="G828" s="29">
        <f t="shared" si="38"/>
        <v>1.662175135863695E-3</v>
      </c>
      <c r="H828" s="5" t="b">
        <f t="shared" si="36"/>
        <v>0</v>
      </c>
      <c r="I828" s="8">
        <v>53</v>
      </c>
      <c r="J828">
        <v>0</v>
      </c>
      <c r="K828">
        <v>23</v>
      </c>
      <c r="L828">
        <v>3073</v>
      </c>
      <c r="M828">
        <v>0</v>
      </c>
      <c r="N828">
        <v>4</v>
      </c>
      <c r="O828">
        <v>80.094463761703693</v>
      </c>
      <c r="P828">
        <v>3</v>
      </c>
      <c r="Q828">
        <v>3</v>
      </c>
      <c r="R828">
        <v>3</v>
      </c>
      <c r="S828" s="10">
        <v>72</v>
      </c>
      <c r="T828" s="8">
        <v>-2.2545161977812998E-2</v>
      </c>
      <c r="U828">
        <v>-1.00517281761849</v>
      </c>
      <c r="V828">
        <v>-0.51455810191446105</v>
      </c>
      <c r="W828">
        <v>1.8357030994135899</v>
      </c>
      <c r="X828">
        <v>-1.5638459058765199</v>
      </c>
      <c r="Y828">
        <v>0.68524713920936597</v>
      </c>
      <c r="Z828">
        <v>1.0192614337624599</v>
      </c>
      <c r="AA828">
        <v>8.8725172209350497E-3</v>
      </c>
      <c r="AB828">
        <v>-4.5418899975194001E-2</v>
      </c>
      <c r="AC828">
        <v>1.7560081436822399E-2</v>
      </c>
      <c r="AD828" s="10">
        <v>-0.58204120251411195</v>
      </c>
      <c r="AE828" s="8">
        <v>0</v>
      </c>
      <c r="AF828">
        <v>0</v>
      </c>
      <c r="AG828">
        <v>0</v>
      </c>
      <c r="AH828">
        <v>0</v>
      </c>
      <c r="AI828">
        <v>0</v>
      </c>
      <c r="AJ828">
        <v>0</v>
      </c>
      <c r="AK828">
        <v>0</v>
      </c>
      <c r="AL828">
        <v>0</v>
      </c>
      <c r="AM828">
        <v>0</v>
      </c>
      <c r="AN828">
        <v>0</v>
      </c>
      <c r="AO828">
        <v>0</v>
      </c>
      <c r="AP828">
        <v>0</v>
      </c>
      <c r="AQ828">
        <v>0</v>
      </c>
      <c r="AR828">
        <v>0</v>
      </c>
      <c r="AS828">
        <v>0</v>
      </c>
      <c r="AT828">
        <v>0</v>
      </c>
      <c r="AU828">
        <v>1</v>
      </c>
      <c r="AV828">
        <v>0</v>
      </c>
      <c r="AW828">
        <v>0</v>
      </c>
      <c r="AX828">
        <v>0</v>
      </c>
      <c r="AY828">
        <v>0</v>
      </c>
      <c r="AZ828">
        <v>1</v>
      </c>
      <c r="BA828">
        <v>1</v>
      </c>
      <c r="BB828">
        <v>0</v>
      </c>
      <c r="BC828">
        <v>1</v>
      </c>
      <c r="BD828">
        <v>0</v>
      </c>
      <c r="BE828">
        <v>1</v>
      </c>
      <c r="BF828">
        <v>0</v>
      </c>
      <c r="BG828">
        <v>0</v>
      </c>
      <c r="BH828">
        <v>0</v>
      </c>
      <c r="BI828">
        <v>0</v>
      </c>
      <c r="BJ828">
        <v>0</v>
      </c>
      <c r="BK828">
        <v>0</v>
      </c>
      <c r="BL828">
        <v>1</v>
      </c>
      <c r="BM828">
        <v>0</v>
      </c>
      <c r="BN828">
        <v>0</v>
      </c>
      <c r="BO828">
        <v>0</v>
      </c>
      <c r="BP828">
        <v>1</v>
      </c>
      <c r="BQ828">
        <v>1</v>
      </c>
      <c r="BR828">
        <v>0</v>
      </c>
      <c r="BS828">
        <v>0</v>
      </c>
      <c r="BT828" s="10">
        <v>0</v>
      </c>
      <c r="BU828">
        <v>-4.2648743800000002</v>
      </c>
      <c r="BV828">
        <v>0.17994256</v>
      </c>
      <c r="BW828">
        <v>2.5512239999999999E-2</v>
      </c>
      <c r="BX828">
        <v>1.7140852600000001</v>
      </c>
      <c r="BY828">
        <v>1.2451467300000001</v>
      </c>
      <c r="BZ828">
        <v>4.38303536</v>
      </c>
      <c r="CA828">
        <v>1.0542348399999999</v>
      </c>
      <c r="CB828">
        <v>2.36271349</v>
      </c>
      <c r="CC828">
        <v>0</v>
      </c>
      <c r="CD828">
        <v>1.26633956</v>
      </c>
      <c r="CE828">
        <v>1.2966537600000001</v>
      </c>
      <c r="CF828">
        <v>-0.34830556000000001</v>
      </c>
      <c r="CG828">
        <v>0.60595251999999999</v>
      </c>
      <c r="CH828">
        <v>-0.27080598</v>
      </c>
      <c r="CI828">
        <v>0.69837139000000004</v>
      </c>
      <c r="CJ828">
        <v>2.3914729999999999E-2</v>
      </c>
      <c r="CK828">
        <v>-0.35324707</v>
      </c>
      <c r="CL828">
        <v>-4.8291489999999999E-2</v>
      </c>
      <c r="CM828">
        <v>0.58076517999999999</v>
      </c>
      <c r="CN828">
        <v>0.72541518999999999</v>
      </c>
      <c r="CO828">
        <v>-0.20022939000000001</v>
      </c>
      <c r="CP828">
        <v>-0.43475793000000001</v>
      </c>
      <c r="CQ828">
        <v>0.34422587999999998</v>
      </c>
      <c r="CR828">
        <v>-0.48495226000000002</v>
      </c>
      <c r="CS828">
        <v>0.18250256000000001</v>
      </c>
      <c r="CT828">
        <v>-0.16623276000000001</v>
      </c>
      <c r="CU828">
        <v>-9.4743999999999995E-2</v>
      </c>
      <c r="CV828">
        <v>-1.1689752</v>
      </c>
      <c r="CW828">
        <v>-0.52188942000000005</v>
      </c>
      <c r="CX828">
        <v>0.65815442999999996</v>
      </c>
      <c r="CY828">
        <v>9.3649330000000003E-2</v>
      </c>
      <c r="CZ828">
        <v>-0.16819777</v>
      </c>
      <c r="DA828">
        <v>-0.25450494000000001</v>
      </c>
      <c r="DB828">
        <v>0.25513289</v>
      </c>
      <c r="DC828">
        <v>2.5920289999999999E-2</v>
      </c>
      <c r="DD828">
        <v>-2.5292350000000002E-2</v>
      </c>
      <c r="DE828">
        <v>0.26950531</v>
      </c>
      <c r="DF828">
        <v>-0.26887736000000001</v>
      </c>
      <c r="DG828">
        <v>0.1029841</v>
      </c>
      <c r="DH828">
        <v>-0.10235616</v>
      </c>
      <c r="DI828">
        <v>-0.19042195000000001</v>
      </c>
      <c r="DJ828">
        <v>7.7531719999999998E-2</v>
      </c>
      <c r="DK828">
        <v>-0.19522661999999999</v>
      </c>
      <c r="DL828">
        <v>-0.13095082</v>
      </c>
      <c r="DM828">
        <v>-6.0513240000000003E-2</v>
      </c>
      <c r="DN828">
        <v>0.50020885000000004</v>
      </c>
      <c r="DO828">
        <v>0.35778246000000002</v>
      </c>
      <c r="DP828">
        <v>-0.64273818000000005</v>
      </c>
      <c r="DQ828">
        <v>0.94671483000000001</v>
      </c>
      <c r="DR828">
        <v>-0.66113116000000005</v>
      </c>
      <c r="DS828">
        <v>7.7932630000000003E-2</v>
      </c>
      <c r="DT828">
        <v>-0.79014932000000004</v>
      </c>
      <c r="DU828">
        <v>1.3610861400000001</v>
      </c>
      <c r="DV828" s="10">
        <v>-0.64824150000000003</v>
      </c>
      <c r="DW828" s="8" t="s">
        <v>4296</v>
      </c>
      <c r="DX828" t="s">
        <v>4297</v>
      </c>
      <c r="DY828" s="10" t="s">
        <v>348</v>
      </c>
      <c r="DZ828" s="20">
        <v>36851</v>
      </c>
      <c r="EA828" s="21">
        <v>39086</v>
      </c>
      <c r="EB828" t="s">
        <v>4298</v>
      </c>
      <c r="EC828" s="22">
        <v>44680</v>
      </c>
      <c r="ED828" t="b">
        <f t="shared" si="37"/>
        <v>0</v>
      </c>
    </row>
    <row r="829" spans="1:134" x14ac:dyDescent="0.2">
      <c r="A829" s="8" t="s">
        <v>4299</v>
      </c>
      <c r="B829" s="8" t="s">
        <v>119</v>
      </c>
      <c r="C829" s="8" t="s">
        <v>245</v>
      </c>
      <c r="D829" s="2" t="s">
        <v>4300</v>
      </c>
      <c r="E829" s="4">
        <v>0.50708157330824399</v>
      </c>
      <c r="F829" s="28" t="b">
        <v>0</v>
      </c>
      <c r="G829" s="29">
        <f t="shared" si="38"/>
        <v>1.5343732561513962E-4</v>
      </c>
      <c r="H829" s="5" t="b">
        <f t="shared" si="36"/>
        <v>0</v>
      </c>
      <c r="I829" s="8">
        <v>53</v>
      </c>
      <c r="J829">
        <v>1</v>
      </c>
      <c r="K829">
        <v>14</v>
      </c>
      <c r="L829">
        <v>101</v>
      </c>
      <c r="M829">
        <v>2</v>
      </c>
      <c r="N829">
        <v>4</v>
      </c>
      <c r="O829">
        <v>94.299119987455597</v>
      </c>
      <c r="P829">
        <v>2</v>
      </c>
      <c r="Q829">
        <v>5</v>
      </c>
      <c r="R829">
        <v>2</v>
      </c>
      <c r="S829" s="10">
        <v>76</v>
      </c>
      <c r="T829" s="8">
        <v>-2.2545161977812998E-2</v>
      </c>
      <c r="U829">
        <v>7.5957643648752104E-3</v>
      </c>
      <c r="V829">
        <v>-1.6774012700827301</v>
      </c>
      <c r="W829">
        <v>-1.6289104361962801</v>
      </c>
      <c r="X829">
        <v>-0.92748948436013701</v>
      </c>
      <c r="Y829">
        <v>0.68524713920936597</v>
      </c>
      <c r="Z829">
        <v>1.50805353309637</v>
      </c>
      <c r="AA829">
        <v>-0.70092886045385905</v>
      </c>
      <c r="AB829">
        <v>1.4079858992310099</v>
      </c>
      <c r="AC829">
        <v>-0.68484317603607703</v>
      </c>
      <c r="AD829" s="10">
        <v>0.281041210852502</v>
      </c>
      <c r="AE829" s="8">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1</v>
      </c>
      <c r="AY829">
        <v>1</v>
      </c>
      <c r="AZ829">
        <v>0</v>
      </c>
      <c r="BA829">
        <v>1</v>
      </c>
      <c r="BB829">
        <v>0</v>
      </c>
      <c r="BC829">
        <v>0</v>
      </c>
      <c r="BD829">
        <v>1</v>
      </c>
      <c r="BE829">
        <v>1</v>
      </c>
      <c r="BF829">
        <v>0</v>
      </c>
      <c r="BG829">
        <v>0</v>
      </c>
      <c r="BH829">
        <v>0</v>
      </c>
      <c r="BI829">
        <v>0</v>
      </c>
      <c r="BJ829">
        <v>0</v>
      </c>
      <c r="BK829">
        <v>0</v>
      </c>
      <c r="BL829">
        <v>1</v>
      </c>
      <c r="BM829">
        <v>0</v>
      </c>
      <c r="BN829">
        <v>1</v>
      </c>
      <c r="BO829">
        <v>0</v>
      </c>
      <c r="BP829">
        <v>0</v>
      </c>
      <c r="BQ829">
        <v>1</v>
      </c>
      <c r="BR829">
        <v>0</v>
      </c>
      <c r="BS829">
        <v>0</v>
      </c>
      <c r="BT829" s="10">
        <v>0</v>
      </c>
      <c r="BU829">
        <v>-4.2648743800000002</v>
      </c>
      <c r="BV829">
        <v>0.17994256</v>
      </c>
      <c r="BW829">
        <v>2.5512239999999999E-2</v>
      </c>
      <c r="BX829">
        <v>1.7140852600000001</v>
      </c>
      <c r="BY829">
        <v>1.2451467300000001</v>
      </c>
      <c r="BZ829">
        <v>4.38303536</v>
      </c>
      <c r="CA829">
        <v>1.0542348399999999</v>
      </c>
      <c r="CB829">
        <v>2.36271349</v>
      </c>
      <c r="CC829">
        <v>0</v>
      </c>
      <c r="CD829">
        <v>1.26633956</v>
      </c>
      <c r="CE829">
        <v>1.2966537600000001</v>
      </c>
      <c r="CF829">
        <v>-0.34830556000000001</v>
      </c>
      <c r="CG829">
        <v>0.60595251999999999</v>
      </c>
      <c r="CH829">
        <v>-0.27080598</v>
      </c>
      <c r="CI829">
        <v>0.69837139000000004</v>
      </c>
      <c r="CJ829">
        <v>2.3914729999999999E-2</v>
      </c>
      <c r="CK829">
        <v>-0.35324707</v>
      </c>
      <c r="CL829">
        <v>-4.8291489999999999E-2</v>
      </c>
      <c r="CM829">
        <v>0.58076517999999999</v>
      </c>
      <c r="CN829">
        <v>0.72541518999999999</v>
      </c>
      <c r="CO829">
        <v>-0.20022939000000001</v>
      </c>
      <c r="CP829">
        <v>-0.43475793000000001</v>
      </c>
      <c r="CQ829">
        <v>0.34422587999999998</v>
      </c>
      <c r="CR829">
        <v>-0.48495226000000002</v>
      </c>
      <c r="CS829">
        <v>0.18250256000000001</v>
      </c>
      <c r="CT829">
        <v>-0.16623276000000001</v>
      </c>
      <c r="CU829">
        <v>-9.4743999999999995E-2</v>
      </c>
      <c r="CV829">
        <v>-1.1689752</v>
      </c>
      <c r="CW829">
        <v>-0.52188942000000005</v>
      </c>
      <c r="CX829">
        <v>0.65815442999999996</v>
      </c>
      <c r="CY829">
        <v>9.3649330000000003E-2</v>
      </c>
      <c r="CZ829">
        <v>-0.16819777</v>
      </c>
      <c r="DA829">
        <v>-0.25450494000000001</v>
      </c>
      <c r="DB829">
        <v>0.25513289</v>
      </c>
      <c r="DC829">
        <v>2.5920289999999999E-2</v>
      </c>
      <c r="DD829">
        <v>-2.5292350000000002E-2</v>
      </c>
      <c r="DE829">
        <v>0.26950531</v>
      </c>
      <c r="DF829">
        <v>-0.26887736000000001</v>
      </c>
      <c r="DG829">
        <v>0.1029841</v>
      </c>
      <c r="DH829">
        <v>-0.10235616</v>
      </c>
      <c r="DI829">
        <v>-0.19042195000000001</v>
      </c>
      <c r="DJ829">
        <v>7.7531719999999998E-2</v>
      </c>
      <c r="DK829">
        <v>-0.19522661999999999</v>
      </c>
      <c r="DL829">
        <v>-0.13095082</v>
      </c>
      <c r="DM829">
        <v>-6.0513240000000003E-2</v>
      </c>
      <c r="DN829">
        <v>0.50020885000000004</v>
      </c>
      <c r="DO829">
        <v>0.35778246000000002</v>
      </c>
      <c r="DP829">
        <v>-0.64273818000000005</v>
      </c>
      <c r="DQ829">
        <v>0.94671483000000001</v>
      </c>
      <c r="DR829">
        <v>-0.66113116000000005</v>
      </c>
      <c r="DS829">
        <v>7.7932630000000003E-2</v>
      </c>
      <c r="DT829">
        <v>-0.79014932000000004</v>
      </c>
      <c r="DU829">
        <v>1.3610861400000001</v>
      </c>
      <c r="DV829" s="10">
        <v>-0.64824150000000003</v>
      </c>
      <c r="DW829" s="8" t="s">
        <v>4301</v>
      </c>
      <c r="DX829" t="s">
        <v>4302</v>
      </c>
      <c r="DY829" s="10" t="s">
        <v>4053</v>
      </c>
      <c r="DZ829" s="20">
        <v>38173</v>
      </c>
      <c r="EA829" s="21">
        <v>39107</v>
      </c>
      <c r="EB829" t="s">
        <v>4303</v>
      </c>
      <c r="EC829" s="22">
        <v>44590</v>
      </c>
      <c r="ED829" t="b">
        <f t="shared" si="37"/>
        <v>1</v>
      </c>
    </row>
    <row r="830" spans="1:134" x14ac:dyDescent="0.2">
      <c r="A830" s="8" t="s">
        <v>4304</v>
      </c>
      <c r="B830" s="8" t="s">
        <v>127</v>
      </c>
      <c r="C830" s="8" t="s">
        <v>188</v>
      </c>
      <c r="D830" s="2" t="s">
        <v>4305</v>
      </c>
      <c r="E830" s="4">
        <v>0.34770759395347001</v>
      </c>
      <c r="F830" s="28" t="b">
        <v>0</v>
      </c>
      <c r="G830" s="29">
        <f t="shared" si="38"/>
        <v>6.6966591832796549E-4</v>
      </c>
      <c r="H830" s="5" t="b">
        <f t="shared" si="36"/>
        <v>0</v>
      </c>
      <c r="I830" s="8">
        <v>53</v>
      </c>
      <c r="J830">
        <v>0</v>
      </c>
      <c r="K830">
        <v>29</v>
      </c>
      <c r="L830">
        <v>1134</v>
      </c>
      <c r="M830">
        <v>8</v>
      </c>
      <c r="N830">
        <v>3</v>
      </c>
      <c r="O830">
        <v>1.3537969767350799</v>
      </c>
      <c r="P830">
        <v>5</v>
      </c>
      <c r="Q830">
        <v>1</v>
      </c>
      <c r="R830">
        <v>3</v>
      </c>
      <c r="S830" s="10">
        <v>77.400000000000006</v>
      </c>
      <c r="T830" s="8">
        <v>-2.2545161977812998E-2</v>
      </c>
      <c r="U830">
        <v>-1.00517281761849</v>
      </c>
      <c r="V830">
        <v>0.260670676864387</v>
      </c>
      <c r="W830">
        <v>-0.424689109720846</v>
      </c>
      <c r="X830">
        <v>0.98157978018903103</v>
      </c>
      <c r="Y830">
        <v>-1.13192030619081E-2</v>
      </c>
      <c r="Z830">
        <v>-1.69025967038095</v>
      </c>
      <c r="AA830">
        <v>1.4284752725705201</v>
      </c>
      <c r="AB830">
        <v>-1.4988236991813999</v>
      </c>
      <c r="AC830">
        <v>1.7560081436822399E-2</v>
      </c>
      <c r="AD830" s="10">
        <v>0.58312005553081903</v>
      </c>
      <c r="AE830" s="8">
        <v>0</v>
      </c>
      <c r="AF830">
        <v>0</v>
      </c>
      <c r="AG830">
        <v>0</v>
      </c>
      <c r="AH830">
        <v>0</v>
      </c>
      <c r="AI830">
        <v>1</v>
      </c>
      <c r="AJ830">
        <v>0</v>
      </c>
      <c r="AK830">
        <v>0</v>
      </c>
      <c r="AL830">
        <v>0</v>
      </c>
      <c r="AM830">
        <v>0</v>
      </c>
      <c r="AN830">
        <v>0</v>
      </c>
      <c r="AO830">
        <v>0</v>
      </c>
      <c r="AP830">
        <v>0</v>
      </c>
      <c r="AQ830">
        <v>0</v>
      </c>
      <c r="AR830">
        <v>0</v>
      </c>
      <c r="AS830">
        <v>0</v>
      </c>
      <c r="AT830">
        <v>0</v>
      </c>
      <c r="AU830">
        <v>0</v>
      </c>
      <c r="AV830">
        <v>0</v>
      </c>
      <c r="AW830">
        <v>0</v>
      </c>
      <c r="AX830">
        <v>0</v>
      </c>
      <c r="AY830">
        <v>1</v>
      </c>
      <c r="AZ830">
        <v>0</v>
      </c>
      <c r="BA830">
        <v>0</v>
      </c>
      <c r="BB830">
        <v>1</v>
      </c>
      <c r="BC830">
        <v>0</v>
      </c>
      <c r="BD830">
        <v>1</v>
      </c>
      <c r="BE830">
        <v>1</v>
      </c>
      <c r="BF830">
        <v>0</v>
      </c>
      <c r="BG830">
        <v>0</v>
      </c>
      <c r="BH830">
        <v>0</v>
      </c>
      <c r="BI830">
        <v>0</v>
      </c>
      <c r="BJ830">
        <v>0</v>
      </c>
      <c r="BK830">
        <v>1</v>
      </c>
      <c r="BL830">
        <v>0</v>
      </c>
      <c r="BM830">
        <v>1</v>
      </c>
      <c r="BN830">
        <v>0</v>
      </c>
      <c r="BO830">
        <v>0</v>
      </c>
      <c r="BP830">
        <v>0</v>
      </c>
      <c r="BQ830">
        <v>0</v>
      </c>
      <c r="BR830">
        <v>0</v>
      </c>
      <c r="BS830">
        <v>0</v>
      </c>
      <c r="BT830" s="10">
        <v>1</v>
      </c>
      <c r="BU830">
        <v>-4.2648743800000002</v>
      </c>
      <c r="BV830">
        <v>0.17994256</v>
      </c>
      <c r="BW830">
        <v>2.5512239999999999E-2</v>
      </c>
      <c r="BX830">
        <v>1.7140852600000001</v>
      </c>
      <c r="BY830">
        <v>1.2451467300000001</v>
      </c>
      <c r="BZ830">
        <v>4.38303536</v>
      </c>
      <c r="CA830">
        <v>1.0542348399999999</v>
      </c>
      <c r="CB830">
        <v>2.36271349</v>
      </c>
      <c r="CC830">
        <v>0</v>
      </c>
      <c r="CD830">
        <v>1.26633956</v>
      </c>
      <c r="CE830">
        <v>1.2966537600000001</v>
      </c>
      <c r="CF830">
        <v>-0.34830556000000001</v>
      </c>
      <c r="CG830">
        <v>0.60595251999999999</v>
      </c>
      <c r="CH830">
        <v>-0.27080598</v>
      </c>
      <c r="CI830">
        <v>0.69837139000000004</v>
      </c>
      <c r="CJ830">
        <v>2.3914729999999999E-2</v>
      </c>
      <c r="CK830">
        <v>-0.35324707</v>
      </c>
      <c r="CL830">
        <v>-4.8291489999999999E-2</v>
      </c>
      <c r="CM830">
        <v>0.58076517999999999</v>
      </c>
      <c r="CN830">
        <v>0.72541518999999999</v>
      </c>
      <c r="CO830">
        <v>-0.20022939000000001</v>
      </c>
      <c r="CP830">
        <v>-0.43475793000000001</v>
      </c>
      <c r="CQ830">
        <v>0.34422587999999998</v>
      </c>
      <c r="CR830">
        <v>-0.48495226000000002</v>
      </c>
      <c r="CS830">
        <v>0.18250256000000001</v>
      </c>
      <c r="CT830">
        <v>-0.16623276000000001</v>
      </c>
      <c r="CU830">
        <v>-9.4743999999999995E-2</v>
      </c>
      <c r="CV830">
        <v>-1.1689752</v>
      </c>
      <c r="CW830">
        <v>-0.52188942000000005</v>
      </c>
      <c r="CX830">
        <v>0.65815442999999996</v>
      </c>
      <c r="CY830">
        <v>9.3649330000000003E-2</v>
      </c>
      <c r="CZ830">
        <v>-0.16819777</v>
      </c>
      <c r="DA830">
        <v>-0.25450494000000001</v>
      </c>
      <c r="DB830">
        <v>0.25513289</v>
      </c>
      <c r="DC830">
        <v>2.5920289999999999E-2</v>
      </c>
      <c r="DD830">
        <v>-2.5292350000000002E-2</v>
      </c>
      <c r="DE830">
        <v>0.26950531</v>
      </c>
      <c r="DF830">
        <v>-0.26887736000000001</v>
      </c>
      <c r="DG830">
        <v>0.1029841</v>
      </c>
      <c r="DH830">
        <v>-0.10235616</v>
      </c>
      <c r="DI830">
        <v>-0.19042195000000001</v>
      </c>
      <c r="DJ830">
        <v>7.7531719999999998E-2</v>
      </c>
      <c r="DK830">
        <v>-0.19522661999999999</v>
      </c>
      <c r="DL830">
        <v>-0.13095082</v>
      </c>
      <c r="DM830">
        <v>-6.0513240000000003E-2</v>
      </c>
      <c r="DN830">
        <v>0.50020885000000004</v>
      </c>
      <c r="DO830">
        <v>0.35778246000000002</v>
      </c>
      <c r="DP830">
        <v>-0.64273818000000005</v>
      </c>
      <c r="DQ830">
        <v>0.94671483000000001</v>
      </c>
      <c r="DR830">
        <v>-0.66113116000000005</v>
      </c>
      <c r="DS830">
        <v>7.7932630000000003E-2</v>
      </c>
      <c r="DT830">
        <v>-0.79014932000000004</v>
      </c>
      <c r="DU830">
        <v>1.3610861400000001</v>
      </c>
      <c r="DV830" s="10">
        <v>-0.64824150000000003</v>
      </c>
      <c r="DW830" s="8" t="s">
        <v>4306</v>
      </c>
      <c r="DX830" t="s">
        <v>4307</v>
      </c>
      <c r="DY830" s="10" t="s">
        <v>614</v>
      </c>
      <c r="DZ830" s="20">
        <v>37296</v>
      </c>
      <c r="EA830" s="21">
        <v>38243</v>
      </c>
      <c r="EB830" t="s">
        <v>4308</v>
      </c>
      <c r="EC830" s="22">
        <v>45101</v>
      </c>
      <c r="ED830" t="b">
        <f t="shared" si="37"/>
        <v>1</v>
      </c>
    </row>
    <row r="831" spans="1:134" x14ac:dyDescent="0.2">
      <c r="A831" s="8" t="s">
        <v>4309</v>
      </c>
      <c r="B831" s="8" t="s">
        <v>127</v>
      </c>
      <c r="C831" s="8" t="s">
        <v>120</v>
      </c>
      <c r="D831" s="2" t="s">
        <v>4310</v>
      </c>
      <c r="E831" s="4">
        <v>0.45022444553728203</v>
      </c>
      <c r="F831" s="28" t="b">
        <v>0</v>
      </c>
      <c r="G831" s="29">
        <f t="shared" si="38"/>
        <v>2.4144676748620989E-6</v>
      </c>
      <c r="H831" s="5" t="b">
        <f t="shared" si="36"/>
        <v>0</v>
      </c>
      <c r="I831" s="8">
        <v>65</v>
      </c>
      <c r="J831">
        <v>1</v>
      </c>
      <c r="K831">
        <v>14</v>
      </c>
      <c r="L831">
        <v>3042</v>
      </c>
      <c r="M831">
        <v>2</v>
      </c>
      <c r="N831">
        <v>4</v>
      </c>
      <c r="O831">
        <v>6.7788894353080504</v>
      </c>
      <c r="P831">
        <v>4</v>
      </c>
      <c r="Q831">
        <v>1</v>
      </c>
      <c r="R831">
        <v>4</v>
      </c>
      <c r="S831" s="10">
        <v>74</v>
      </c>
      <c r="T831" s="8">
        <v>1.1047129369128199</v>
      </c>
      <c r="U831">
        <v>7.5957643648752104E-3</v>
      </c>
      <c r="V831">
        <v>-1.6774012700827301</v>
      </c>
      <c r="W831">
        <v>1.79956480210406</v>
      </c>
      <c r="X831">
        <v>-0.92748948436013701</v>
      </c>
      <c r="Y831">
        <v>0.68524713920936597</v>
      </c>
      <c r="Z831">
        <v>-1.50357846600945</v>
      </c>
      <c r="AA831">
        <v>0.71867389489572897</v>
      </c>
      <c r="AB831">
        <v>-1.4988236991813999</v>
      </c>
      <c r="AC831">
        <v>0.71996333890972197</v>
      </c>
      <c r="AD831" s="10">
        <v>-0.15049999583080401</v>
      </c>
      <c r="AE831" s="8">
        <v>0</v>
      </c>
      <c r="AF831">
        <v>0</v>
      </c>
      <c r="AG831">
        <v>0</v>
      </c>
      <c r="AH831">
        <v>0</v>
      </c>
      <c r="AI831">
        <v>0</v>
      </c>
      <c r="AJ831">
        <v>0</v>
      </c>
      <c r="AK831">
        <v>0</v>
      </c>
      <c r="AL831">
        <v>0</v>
      </c>
      <c r="AM831">
        <v>0</v>
      </c>
      <c r="AN831">
        <v>0</v>
      </c>
      <c r="AO831">
        <v>0</v>
      </c>
      <c r="AP831">
        <v>0</v>
      </c>
      <c r="AQ831">
        <v>0</v>
      </c>
      <c r="AR831">
        <v>0</v>
      </c>
      <c r="AS831">
        <v>0</v>
      </c>
      <c r="AT831">
        <v>0</v>
      </c>
      <c r="AU831">
        <v>0</v>
      </c>
      <c r="AV831">
        <v>1</v>
      </c>
      <c r="AW831">
        <v>0</v>
      </c>
      <c r="AX831">
        <v>0</v>
      </c>
      <c r="AY831">
        <v>0</v>
      </c>
      <c r="AZ831">
        <v>1</v>
      </c>
      <c r="BA831">
        <v>0</v>
      </c>
      <c r="BB831">
        <v>1</v>
      </c>
      <c r="BC831">
        <v>1</v>
      </c>
      <c r="BD831">
        <v>0</v>
      </c>
      <c r="BE831">
        <v>0</v>
      </c>
      <c r="BF831">
        <v>1</v>
      </c>
      <c r="BG831">
        <v>1</v>
      </c>
      <c r="BH831">
        <v>0</v>
      </c>
      <c r="BI831">
        <v>0</v>
      </c>
      <c r="BJ831">
        <v>0</v>
      </c>
      <c r="BK831">
        <v>0</v>
      </c>
      <c r="BL831">
        <v>0</v>
      </c>
      <c r="BM831">
        <v>0</v>
      </c>
      <c r="BN831">
        <v>1</v>
      </c>
      <c r="BO831">
        <v>0</v>
      </c>
      <c r="BP831">
        <v>0</v>
      </c>
      <c r="BQ831">
        <v>0</v>
      </c>
      <c r="BR831">
        <v>0</v>
      </c>
      <c r="BS831">
        <v>0</v>
      </c>
      <c r="BT831" s="10">
        <v>1</v>
      </c>
      <c r="BU831">
        <v>-4.2648743800000002</v>
      </c>
      <c r="BV831">
        <v>0.17994256</v>
      </c>
      <c r="BW831">
        <v>2.5512239999999999E-2</v>
      </c>
      <c r="BX831">
        <v>1.7140852600000001</v>
      </c>
      <c r="BY831">
        <v>1.2451467300000001</v>
      </c>
      <c r="BZ831">
        <v>4.38303536</v>
      </c>
      <c r="CA831">
        <v>1.0542348399999999</v>
      </c>
      <c r="CB831">
        <v>2.36271349</v>
      </c>
      <c r="CC831">
        <v>0</v>
      </c>
      <c r="CD831">
        <v>1.26633956</v>
      </c>
      <c r="CE831">
        <v>1.2966537600000001</v>
      </c>
      <c r="CF831">
        <v>-0.34830556000000001</v>
      </c>
      <c r="CG831">
        <v>0.60595251999999999</v>
      </c>
      <c r="CH831">
        <v>-0.27080598</v>
      </c>
      <c r="CI831">
        <v>0.69837139000000004</v>
      </c>
      <c r="CJ831">
        <v>2.3914729999999999E-2</v>
      </c>
      <c r="CK831">
        <v>-0.35324707</v>
      </c>
      <c r="CL831">
        <v>-4.8291489999999999E-2</v>
      </c>
      <c r="CM831">
        <v>0.58076517999999999</v>
      </c>
      <c r="CN831">
        <v>0.72541518999999999</v>
      </c>
      <c r="CO831">
        <v>-0.20022939000000001</v>
      </c>
      <c r="CP831">
        <v>-0.43475793000000001</v>
      </c>
      <c r="CQ831">
        <v>0.34422587999999998</v>
      </c>
      <c r="CR831">
        <v>-0.48495226000000002</v>
      </c>
      <c r="CS831">
        <v>0.18250256000000001</v>
      </c>
      <c r="CT831">
        <v>-0.16623276000000001</v>
      </c>
      <c r="CU831">
        <v>-9.4743999999999995E-2</v>
      </c>
      <c r="CV831">
        <v>-1.1689752</v>
      </c>
      <c r="CW831">
        <v>-0.52188942000000005</v>
      </c>
      <c r="CX831">
        <v>0.65815442999999996</v>
      </c>
      <c r="CY831">
        <v>9.3649330000000003E-2</v>
      </c>
      <c r="CZ831">
        <v>-0.16819777</v>
      </c>
      <c r="DA831">
        <v>-0.25450494000000001</v>
      </c>
      <c r="DB831">
        <v>0.25513289</v>
      </c>
      <c r="DC831">
        <v>2.5920289999999999E-2</v>
      </c>
      <c r="DD831">
        <v>-2.5292350000000002E-2</v>
      </c>
      <c r="DE831">
        <v>0.26950531</v>
      </c>
      <c r="DF831">
        <v>-0.26887736000000001</v>
      </c>
      <c r="DG831">
        <v>0.1029841</v>
      </c>
      <c r="DH831">
        <v>-0.10235616</v>
      </c>
      <c r="DI831">
        <v>-0.19042195000000001</v>
      </c>
      <c r="DJ831">
        <v>7.7531719999999998E-2</v>
      </c>
      <c r="DK831">
        <v>-0.19522661999999999</v>
      </c>
      <c r="DL831">
        <v>-0.13095082</v>
      </c>
      <c r="DM831">
        <v>-6.0513240000000003E-2</v>
      </c>
      <c r="DN831">
        <v>0.50020885000000004</v>
      </c>
      <c r="DO831">
        <v>0.35778246000000002</v>
      </c>
      <c r="DP831">
        <v>-0.64273818000000005</v>
      </c>
      <c r="DQ831">
        <v>0.94671483000000001</v>
      </c>
      <c r="DR831">
        <v>-0.66113116000000005</v>
      </c>
      <c r="DS831">
        <v>7.7932630000000003E-2</v>
      </c>
      <c r="DT831">
        <v>-0.79014932000000004</v>
      </c>
      <c r="DU831">
        <v>1.3610861400000001</v>
      </c>
      <c r="DV831" s="10">
        <v>-0.64824150000000003</v>
      </c>
      <c r="DW831" s="8" t="s">
        <v>4311</v>
      </c>
      <c r="DX831" t="s">
        <v>4312</v>
      </c>
      <c r="DY831" s="10" t="s">
        <v>999</v>
      </c>
      <c r="DZ831" s="20">
        <v>36772</v>
      </c>
      <c r="EA831" s="21">
        <v>37455</v>
      </c>
      <c r="EB831" t="s">
        <v>4313</v>
      </c>
      <c r="EC831" s="22">
        <v>45206</v>
      </c>
      <c r="ED831" t="b">
        <f t="shared" si="37"/>
        <v>1</v>
      </c>
    </row>
    <row r="832" spans="1:134" x14ac:dyDescent="0.2">
      <c r="A832" s="8" t="s">
        <v>4314</v>
      </c>
      <c r="B832" s="8" t="s">
        <v>127</v>
      </c>
      <c r="C832" s="8" t="s">
        <v>181</v>
      </c>
      <c r="D832" s="2" t="s">
        <v>4315</v>
      </c>
      <c r="E832" s="4">
        <v>0.37801161611265599</v>
      </c>
      <c r="F832" s="28" t="b">
        <v>0</v>
      </c>
      <c r="G832" s="29">
        <f t="shared" si="38"/>
        <v>2.4536113394657959E-5</v>
      </c>
      <c r="H832" s="5" t="b">
        <f t="shared" si="36"/>
        <v>0</v>
      </c>
      <c r="I832" s="8">
        <v>56</v>
      </c>
      <c r="J832">
        <v>0</v>
      </c>
      <c r="K832">
        <v>39</v>
      </c>
      <c r="L832">
        <v>302</v>
      </c>
      <c r="M832">
        <v>3</v>
      </c>
      <c r="N832">
        <v>3</v>
      </c>
      <c r="O832">
        <v>7.1891413896613496</v>
      </c>
      <c r="P832">
        <v>1</v>
      </c>
      <c r="Q832">
        <v>1</v>
      </c>
      <c r="R832">
        <v>4</v>
      </c>
      <c r="S832" s="10">
        <v>72.599999999999994</v>
      </c>
      <c r="T832" s="8">
        <v>0.25926936274484702</v>
      </c>
      <c r="U832">
        <v>-1.00517281761849</v>
      </c>
      <c r="V832">
        <v>1.5527186414958001</v>
      </c>
      <c r="W832">
        <v>-1.39459437944743</v>
      </c>
      <c r="X832">
        <v>-0.60931127360194304</v>
      </c>
      <c r="Y832">
        <v>-1.13192030619081E-2</v>
      </c>
      <c r="Z832">
        <v>-1.48946141095108</v>
      </c>
      <c r="AA832">
        <v>-1.4107302381286499</v>
      </c>
      <c r="AB832">
        <v>-1.4988236991813999</v>
      </c>
      <c r="AC832">
        <v>0.71996333890972197</v>
      </c>
      <c r="AD832" s="10">
        <v>-0.45257884050912101</v>
      </c>
      <c r="AE832" s="8">
        <v>0</v>
      </c>
      <c r="AF832">
        <v>0</v>
      </c>
      <c r="AG832">
        <v>0</v>
      </c>
      <c r="AH832">
        <v>1</v>
      </c>
      <c r="AI832">
        <v>0</v>
      </c>
      <c r="AJ832">
        <v>0</v>
      </c>
      <c r="AK832">
        <v>0</v>
      </c>
      <c r="AL832">
        <v>0</v>
      </c>
      <c r="AM832">
        <v>0</v>
      </c>
      <c r="AN832">
        <v>0</v>
      </c>
      <c r="AO832">
        <v>0</v>
      </c>
      <c r="AP832">
        <v>0</v>
      </c>
      <c r="AQ832">
        <v>0</v>
      </c>
      <c r="AR832">
        <v>0</v>
      </c>
      <c r="AS832">
        <v>0</v>
      </c>
      <c r="AT832">
        <v>0</v>
      </c>
      <c r="AU832">
        <v>0</v>
      </c>
      <c r="AV832">
        <v>0</v>
      </c>
      <c r="AW832">
        <v>0</v>
      </c>
      <c r="AX832">
        <v>0</v>
      </c>
      <c r="AY832">
        <v>0</v>
      </c>
      <c r="AZ832">
        <v>1</v>
      </c>
      <c r="BA832">
        <v>1</v>
      </c>
      <c r="BB832">
        <v>0</v>
      </c>
      <c r="BC832">
        <v>1</v>
      </c>
      <c r="BD832">
        <v>0</v>
      </c>
      <c r="BE832">
        <v>0</v>
      </c>
      <c r="BF832">
        <v>1</v>
      </c>
      <c r="BG832">
        <v>0</v>
      </c>
      <c r="BH832">
        <v>0</v>
      </c>
      <c r="BI832">
        <v>1</v>
      </c>
      <c r="BJ832">
        <v>0</v>
      </c>
      <c r="BK832">
        <v>0</v>
      </c>
      <c r="BL832">
        <v>0</v>
      </c>
      <c r="BM832">
        <v>0</v>
      </c>
      <c r="BN832">
        <v>1</v>
      </c>
      <c r="BO832">
        <v>0</v>
      </c>
      <c r="BP832">
        <v>0</v>
      </c>
      <c r="BQ832">
        <v>1</v>
      </c>
      <c r="BR832">
        <v>0</v>
      </c>
      <c r="BS832">
        <v>0</v>
      </c>
      <c r="BT832" s="10">
        <v>0</v>
      </c>
      <c r="BU832">
        <v>-4.2648743800000002</v>
      </c>
      <c r="BV832">
        <v>0.17994256</v>
      </c>
      <c r="BW832">
        <v>2.5512239999999999E-2</v>
      </c>
      <c r="BX832">
        <v>1.7140852600000001</v>
      </c>
      <c r="BY832">
        <v>1.2451467300000001</v>
      </c>
      <c r="BZ832">
        <v>4.38303536</v>
      </c>
      <c r="CA832">
        <v>1.0542348399999999</v>
      </c>
      <c r="CB832">
        <v>2.36271349</v>
      </c>
      <c r="CC832">
        <v>0</v>
      </c>
      <c r="CD832">
        <v>1.26633956</v>
      </c>
      <c r="CE832">
        <v>1.2966537600000001</v>
      </c>
      <c r="CF832">
        <v>-0.34830556000000001</v>
      </c>
      <c r="CG832">
        <v>0.60595251999999999</v>
      </c>
      <c r="CH832">
        <v>-0.27080598</v>
      </c>
      <c r="CI832">
        <v>0.69837139000000004</v>
      </c>
      <c r="CJ832">
        <v>2.3914729999999999E-2</v>
      </c>
      <c r="CK832">
        <v>-0.35324707</v>
      </c>
      <c r="CL832">
        <v>-4.8291489999999999E-2</v>
      </c>
      <c r="CM832">
        <v>0.58076517999999999</v>
      </c>
      <c r="CN832">
        <v>0.72541518999999999</v>
      </c>
      <c r="CO832">
        <v>-0.20022939000000001</v>
      </c>
      <c r="CP832">
        <v>-0.43475793000000001</v>
      </c>
      <c r="CQ832">
        <v>0.34422587999999998</v>
      </c>
      <c r="CR832">
        <v>-0.48495226000000002</v>
      </c>
      <c r="CS832">
        <v>0.18250256000000001</v>
      </c>
      <c r="CT832">
        <v>-0.16623276000000001</v>
      </c>
      <c r="CU832">
        <v>-9.4743999999999995E-2</v>
      </c>
      <c r="CV832">
        <v>-1.1689752</v>
      </c>
      <c r="CW832">
        <v>-0.52188942000000005</v>
      </c>
      <c r="CX832">
        <v>0.65815442999999996</v>
      </c>
      <c r="CY832">
        <v>9.3649330000000003E-2</v>
      </c>
      <c r="CZ832">
        <v>-0.16819777</v>
      </c>
      <c r="DA832">
        <v>-0.25450494000000001</v>
      </c>
      <c r="DB832">
        <v>0.25513289</v>
      </c>
      <c r="DC832">
        <v>2.5920289999999999E-2</v>
      </c>
      <c r="DD832">
        <v>-2.5292350000000002E-2</v>
      </c>
      <c r="DE832">
        <v>0.26950531</v>
      </c>
      <c r="DF832">
        <v>-0.26887736000000001</v>
      </c>
      <c r="DG832">
        <v>0.1029841</v>
      </c>
      <c r="DH832">
        <v>-0.10235616</v>
      </c>
      <c r="DI832">
        <v>-0.19042195000000001</v>
      </c>
      <c r="DJ832">
        <v>7.7531719999999998E-2</v>
      </c>
      <c r="DK832">
        <v>-0.19522661999999999</v>
      </c>
      <c r="DL832">
        <v>-0.13095082</v>
      </c>
      <c r="DM832">
        <v>-6.0513240000000003E-2</v>
      </c>
      <c r="DN832">
        <v>0.50020885000000004</v>
      </c>
      <c r="DO832">
        <v>0.35778246000000002</v>
      </c>
      <c r="DP832">
        <v>-0.64273818000000005</v>
      </c>
      <c r="DQ832">
        <v>0.94671483000000001</v>
      </c>
      <c r="DR832">
        <v>-0.66113116000000005</v>
      </c>
      <c r="DS832">
        <v>7.7932630000000003E-2</v>
      </c>
      <c r="DT832">
        <v>-0.79014932000000004</v>
      </c>
      <c r="DU832">
        <v>1.3610861400000001</v>
      </c>
      <c r="DV832" s="10">
        <v>-0.64824150000000003</v>
      </c>
      <c r="DW832" s="8" t="s">
        <v>4316</v>
      </c>
      <c r="DX832" t="s">
        <v>4317</v>
      </c>
      <c r="DY832" s="10" t="s">
        <v>1425</v>
      </c>
      <c r="DZ832" s="20">
        <v>37030</v>
      </c>
      <c r="EA832" s="21">
        <v>39045</v>
      </c>
      <c r="EB832" t="s">
        <v>4318</v>
      </c>
      <c r="EC832" s="22">
        <v>45470</v>
      </c>
      <c r="ED832" t="b">
        <f t="shared" si="37"/>
        <v>1</v>
      </c>
    </row>
    <row r="833" spans="1:134" x14ac:dyDescent="0.2">
      <c r="A833" s="8" t="s">
        <v>4319</v>
      </c>
      <c r="B833" s="8" t="s">
        <v>127</v>
      </c>
      <c r="C833" s="8" t="s">
        <v>147</v>
      </c>
      <c r="D833" s="2" t="s">
        <v>4320</v>
      </c>
      <c r="E833" s="4">
        <v>0.703940591390534</v>
      </c>
      <c r="F833" s="28" t="b">
        <v>1</v>
      </c>
      <c r="G833" s="29">
        <f t="shared" si="38"/>
        <v>0.79190640835331183</v>
      </c>
      <c r="H833" s="5" t="b">
        <f t="shared" si="36"/>
        <v>1</v>
      </c>
      <c r="I833" s="8">
        <v>61</v>
      </c>
      <c r="J833">
        <v>2</v>
      </c>
      <c r="K833">
        <v>40</v>
      </c>
      <c r="L833">
        <v>1725</v>
      </c>
      <c r="M833">
        <v>5</v>
      </c>
      <c r="N833">
        <v>5</v>
      </c>
      <c r="O833">
        <v>88.636962361933897</v>
      </c>
      <c r="P833">
        <v>5</v>
      </c>
      <c r="Q833">
        <v>1</v>
      </c>
      <c r="R833">
        <v>2</v>
      </c>
      <c r="S833" s="10">
        <v>78.3</v>
      </c>
      <c r="T833" s="8">
        <v>0.72896023728261505</v>
      </c>
      <c r="U833">
        <v>1.0203643463482399</v>
      </c>
      <c r="V833">
        <v>1.6819234379589401</v>
      </c>
      <c r="W833">
        <v>0.26427004221234202</v>
      </c>
      <c r="X833">
        <v>2.70451479144465E-2</v>
      </c>
      <c r="Y833">
        <v>1.38181348148064</v>
      </c>
      <c r="Z833">
        <v>1.3132147514635799</v>
      </c>
      <c r="AA833">
        <v>1.4284752725705201</v>
      </c>
      <c r="AB833">
        <v>-1.4988236991813999</v>
      </c>
      <c r="AC833">
        <v>-0.68484317603607703</v>
      </c>
      <c r="AD833" s="10">
        <v>0.77731359853830595</v>
      </c>
      <c r="AE833" s="8">
        <v>0</v>
      </c>
      <c r="AF833">
        <v>0</v>
      </c>
      <c r="AG833">
        <v>0</v>
      </c>
      <c r="AH833">
        <v>0</v>
      </c>
      <c r="AI833">
        <v>0</v>
      </c>
      <c r="AJ833">
        <v>0</v>
      </c>
      <c r="AK833">
        <v>0</v>
      </c>
      <c r="AL833">
        <v>0</v>
      </c>
      <c r="AM833">
        <v>0</v>
      </c>
      <c r="AN833">
        <v>0</v>
      </c>
      <c r="AO833">
        <v>0</v>
      </c>
      <c r="AP833">
        <v>0</v>
      </c>
      <c r="AQ833">
        <v>0</v>
      </c>
      <c r="AR833">
        <v>0</v>
      </c>
      <c r="AS833">
        <v>1</v>
      </c>
      <c r="AT833">
        <v>0</v>
      </c>
      <c r="AU833">
        <v>0</v>
      </c>
      <c r="AV833">
        <v>0</v>
      </c>
      <c r="AW833">
        <v>0</v>
      </c>
      <c r="AX833">
        <v>0</v>
      </c>
      <c r="AY833">
        <v>0</v>
      </c>
      <c r="AZ833">
        <v>1</v>
      </c>
      <c r="BA833">
        <v>0</v>
      </c>
      <c r="BB833">
        <v>1</v>
      </c>
      <c r="BC833">
        <v>1</v>
      </c>
      <c r="BD833">
        <v>0</v>
      </c>
      <c r="BE833">
        <v>1</v>
      </c>
      <c r="BF833">
        <v>0</v>
      </c>
      <c r="BG833">
        <v>0</v>
      </c>
      <c r="BH833">
        <v>0</v>
      </c>
      <c r="BI833">
        <v>1</v>
      </c>
      <c r="BJ833">
        <v>0</v>
      </c>
      <c r="BK833">
        <v>0</v>
      </c>
      <c r="BL833">
        <v>0</v>
      </c>
      <c r="BM833">
        <v>0</v>
      </c>
      <c r="BN833">
        <v>0</v>
      </c>
      <c r="BO833">
        <v>1</v>
      </c>
      <c r="BP833">
        <v>0</v>
      </c>
      <c r="BQ833">
        <v>0</v>
      </c>
      <c r="BR833">
        <v>0</v>
      </c>
      <c r="BS833">
        <v>0</v>
      </c>
      <c r="BT833" s="10">
        <v>1</v>
      </c>
      <c r="BU833">
        <v>-4.2648743800000002</v>
      </c>
      <c r="BV833">
        <v>0.17994256</v>
      </c>
      <c r="BW833">
        <v>2.5512239999999999E-2</v>
      </c>
      <c r="BX833">
        <v>1.7140852600000001</v>
      </c>
      <c r="BY833">
        <v>1.2451467300000001</v>
      </c>
      <c r="BZ833">
        <v>4.38303536</v>
      </c>
      <c r="CA833">
        <v>1.0542348399999999</v>
      </c>
      <c r="CB833">
        <v>2.36271349</v>
      </c>
      <c r="CC833">
        <v>0</v>
      </c>
      <c r="CD833">
        <v>1.26633956</v>
      </c>
      <c r="CE833">
        <v>1.2966537600000001</v>
      </c>
      <c r="CF833">
        <v>-0.34830556000000001</v>
      </c>
      <c r="CG833">
        <v>0.60595251999999999</v>
      </c>
      <c r="CH833">
        <v>-0.27080598</v>
      </c>
      <c r="CI833">
        <v>0.69837139000000004</v>
      </c>
      <c r="CJ833">
        <v>2.3914729999999999E-2</v>
      </c>
      <c r="CK833">
        <v>-0.35324707</v>
      </c>
      <c r="CL833">
        <v>-4.8291489999999999E-2</v>
      </c>
      <c r="CM833">
        <v>0.58076517999999999</v>
      </c>
      <c r="CN833">
        <v>0.72541518999999999</v>
      </c>
      <c r="CO833">
        <v>-0.20022939000000001</v>
      </c>
      <c r="CP833">
        <v>-0.43475793000000001</v>
      </c>
      <c r="CQ833">
        <v>0.34422587999999998</v>
      </c>
      <c r="CR833">
        <v>-0.48495226000000002</v>
      </c>
      <c r="CS833">
        <v>0.18250256000000001</v>
      </c>
      <c r="CT833">
        <v>-0.16623276000000001</v>
      </c>
      <c r="CU833">
        <v>-9.4743999999999995E-2</v>
      </c>
      <c r="CV833">
        <v>-1.1689752</v>
      </c>
      <c r="CW833">
        <v>-0.52188942000000005</v>
      </c>
      <c r="CX833">
        <v>0.65815442999999996</v>
      </c>
      <c r="CY833">
        <v>9.3649330000000003E-2</v>
      </c>
      <c r="CZ833">
        <v>-0.16819777</v>
      </c>
      <c r="DA833">
        <v>-0.25450494000000001</v>
      </c>
      <c r="DB833">
        <v>0.25513289</v>
      </c>
      <c r="DC833">
        <v>2.5920289999999999E-2</v>
      </c>
      <c r="DD833">
        <v>-2.5292350000000002E-2</v>
      </c>
      <c r="DE833">
        <v>0.26950531</v>
      </c>
      <c r="DF833">
        <v>-0.26887736000000001</v>
      </c>
      <c r="DG833">
        <v>0.1029841</v>
      </c>
      <c r="DH833">
        <v>-0.10235616</v>
      </c>
      <c r="DI833">
        <v>-0.19042195000000001</v>
      </c>
      <c r="DJ833">
        <v>7.7531719999999998E-2</v>
      </c>
      <c r="DK833">
        <v>-0.19522661999999999</v>
      </c>
      <c r="DL833">
        <v>-0.13095082</v>
      </c>
      <c r="DM833">
        <v>-6.0513240000000003E-2</v>
      </c>
      <c r="DN833">
        <v>0.50020885000000004</v>
      </c>
      <c r="DO833">
        <v>0.35778246000000002</v>
      </c>
      <c r="DP833">
        <v>-0.64273818000000005</v>
      </c>
      <c r="DQ833">
        <v>0.94671483000000001</v>
      </c>
      <c r="DR833">
        <v>-0.66113116000000005</v>
      </c>
      <c r="DS833">
        <v>7.7932630000000003E-2</v>
      </c>
      <c r="DT833">
        <v>-0.79014932000000004</v>
      </c>
      <c r="DU833">
        <v>1.3610861400000001</v>
      </c>
      <c r="DV833" s="10">
        <v>-0.64824150000000003</v>
      </c>
      <c r="DW833" s="8" t="s">
        <v>4321</v>
      </c>
      <c r="DX833" t="s">
        <v>4322</v>
      </c>
      <c r="DY833" s="10" t="s">
        <v>1784</v>
      </c>
      <c r="DZ833" s="20">
        <v>36083</v>
      </c>
      <c r="EA833" s="21">
        <v>38233</v>
      </c>
      <c r="EB833" t="s">
        <v>4323</v>
      </c>
      <c r="EC833" s="22">
        <v>44606</v>
      </c>
      <c r="ED833" t="b">
        <f t="shared" si="37"/>
        <v>1</v>
      </c>
    </row>
    <row r="834" spans="1:134" x14ac:dyDescent="0.2">
      <c r="A834" s="8" t="s">
        <v>4324</v>
      </c>
      <c r="B834" s="8" t="s">
        <v>119</v>
      </c>
      <c r="C834" s="8" t="s">
        <v>120</v>
      </c>
      <c r="D834" s="2" t="s">
        <v>4325</v>
      </c>
      <c r="E834" s="4">
        <v>0.376827069792813</v>
      </c>
      <c r="F834" s="28" t="b">
        <v>0</v>
      </c>
      <c r="G834" s="29">
        <f t="shared" si="38"/>
        <v>0.81148302948897788</v>
      </c>
      <c r="H834" s="5" t="b">
        <f t="shared" si="36"/>
        <v>1</v>
      </c>
      <c r="I834" s="8">
        <v>40</v>
      </c>
      <c r="J834">
        <v>1</v>
      </c>
      <c r="K834">
        <v>18</v>
      </c>
      <c r="L834">
        <v>1788</v>
      </c>
      <c r="M834">
        <v>9</v>
      </c>
      <c r="N834">
        <v>3</v>
      </c>
      <c r="O834">
        <v>75.080201563073203</v>
      </c>
      <c r="P834">
        <v>2</v>
      </c>
      <c r="Q834">
        <v>5</v>
      </c>
      <c r="R834">
        <v>2</v>
      </c>
      <c r="S834" s="10">
        <v>70.099999999999994</v>
      </c>
      <c r="T834" s="8">
        <v>-1.2437414357759999</v>
      </c>
      <c r="U834">
        <v>7.5957643648752104E-3</v>
      </c>
      <c r="V834">
        <v>-1.16058208423016</v>
      </c>
      <c r="W834">
        <v>0.337712388357504</v>
      </c>
      <c r="X834">
        <v>1.2997579909472201</v>
      </c>
      <c r="Y834">
        <v>-1.13192030619081E-2</v>
      </c>
      <c r="Z834">
        <v>0.84671718434684795</v>
      </c>
      <c r="AA834">
        <v>-0.70092886045385905</v>
      </c>
      <c r="AB834">
        <v>1.4079858992310099</v>
      </c>
      <c r="AC834">
        <v>-0.68484317603607703</v>
      </c>
      <c r="AD834" s="10">
        <v>-0.99200534886325498</v>
      </c>
      <c r="AE834" s="8">
        <v>0</v>
      </c>
      <c r="AF834">
        <v>0</v>
      </c>
      <c r="AG834">
        <v>0</v>
      </c>
      <c r="AH834">
        <v>0</v>
      </c>
      <c r="AI834">
        <v>0</v>
      </c>
      <c r="AJ834">
        <v>0</v>
      </c>
      <c r="AK834">
        <v>0</v>
      </c>
      <c r="AL834">
        <v>0</v>
      </c>
      <c r="AM834">
        <v>0</v>
      </c>
      <c r="AN834">
        <v>0</v>
      </c>
      <c r="AO834">
        <v>0</v>
      </c>
      <c r="AP834">
        <v>0</v>
      </c>
      <c r="AQ834">
        <v>0</v>
      </c>
      <c r="AR834">
        <v>0</v>
      </c>
      <c r="AS834">
        <v>0</v>
      </c>
      <c r="AT834">
        <v>0</v>
      </c>
      <c r="AU834">
        <v>1</v>
      </c>
      <c r="AV834">
        <v>0</v>
      </c>
      <c r="AW834">
        <v>0</v>
      </c>
      <c r="AX834">
        <v>0</v>
      </c>
      <c r="AY834">
        <v>0</v>
      </c>
      <c r="AZ834">
        <v>1</v>
      </c>
      <c r="BA834">
        <v>0</v>
      </c>
      <c r="BB834">
        <v>1</v>
      </c>
      <c r="BC834">
        <v>0</v>
      </c>
      <c r="BD834">
        <v>1</v>
      </c>
      <c r="BE834">
        <v>1</v>
      </c>
      <c r="BF834">
        <v>0</v>
      </c>
      <c r="BG834">
        <v>0</v>
      </c>
      <c r="BH834">
        <v>0</v>
      </c>
      <c r="BI834">
        <v>0</v>
      </c>
      <c r="BJ834">
        <v>0</v>
      </c>
      <c r="BK834">
        <v>0</v>
      </c>
      <c r="BL834">
        <v>1</v>
      </c>
      <c r="BM834">
        <v>0</v>
      </c>
      <c r="BN834">
        <v>0</v>
      </c>
      <c r="BO834">
        <v>0</v>
      </c>
      <c r="BP834">
        <v>1</v>
      </c>
      <c r="BQ834">
        <v>0</v>
      </c>
      <c r="BR834">
        <v>1</v>
      </c>
      <c r="BS834">
        <v>0</v>
      </c>
      <c r="BT834" s="10">
        <v>0</v>
      </c>
      <c r="BU834">
        <v>-4.2648743800000002</v>
      </c>
      <c r="BV834">
        <v>0.17994256</v>
      </c>
      <c r="BW834">
        <v>2.5512239999999999E-2</v>
      </c>
      <c r="BX834">
        <v>1.7140852600000001</v>
      </c>
      <c r="BY834">
        <v>1.2451467300000001</v>
      </c>
      <c r="BZ834">
        <v>4.38303536</v>
      </c>
      <c r="CA834">
        <v>1.0542348399999999</v>
      </c>
      <c r="CB834">
        <v>2.36271349</v>
      </c>
      <c r="CC834">
        <v>0</v>
      </c>
      <c r="CD834">
        <v>1.26633956</v>
      </c>
      <c r="CE834">
        <v>1.2966537600000001</v>
      </c>
      <c r="CF834">
        <v>-0.34830556000000001</v>
      </c>
      <c r="CG834">
        <v>0.60595251999999999</v>
      </c>
      <c r="CH834">
        <v>-0.27080598</v>
      </c>
      <c r="CI834">
        <v>0.69837139000000004</v>
      </c>
      <c r="CJ834">
        <v>2.3914729999999999E-2</v>
      </c>
      <c r="CK834">
        <v>-0.35324707</v>
      </c>
      <c r="CL834">
        <v>-4.8291489999999999E-2</v>
      </c>
      <c r="CM834">
        <v>0.58076517999999999</v>
      </c>
      <c r="CN834">
        <v>0.72541518999999999</v>
      </c>
      <c r="CO834">
        <v>-0.20022939000000001</v>
      </c>
      <c r="CP834">
        <v>-0.43475793000000001</v>
      </c>
      <c r="CQ834">
        <v>0.34422587999999998</v>
      </c>
      <c r="CR834">
        <v>-0.48495226000000002</v>
      </c>
      <c r="CS834">
        <v>0.18250256000000001</v>
      </c>
      <c r="CT834">
        <v>-0.16623276000000001</v>
      </c>
      <c r="CU834">
        <v>-9.4743999999999995E-2</v>
      </c>
      <c r="CV834">
        <v>-1.1689752</v>
      </c>
      <c r="CW834">
        <v>-0.52188942000000005</v>
      </c>
      <c r="CX834">
        <v>0.65815442999999996</v>
      </c>
      <c r="CY834">
        <v>9.3649330000000003E-2</v>
      </c>
      <c r="CZ834">
        <v>-0.16819777</v>
      </c>
      <c r="DA834">
        <v>-0.25450494000000001</v>
      </c>
      <c r="DB834">
        <v>0.25513289</v>
      </c>
      <c r="DC834">
        <v>2.5920289999999999E-2</v>
      </c>
      <c r="DD834">
        <v>-2.5292350000000002E-2</v>
      </c>
      <c r="DE834">
        <v>0.26950531</v>
      </c>
      <c r="DF834">
        <v>-0.26887736000000001</v>
      </c>
      <c r="DG834">
        <v>0.1029841</v>
      </c>
      <c r="DH834">
        <v>-0.10235616</v>
      </c>
      <c r="DI834">
        <v>-0.19042195000000001</v>
      </c>
      <c r="DJ834">
        <v>7.7531719999999998E-2</v>
      </c>
      <c r="DK834">
        <v>-0.19522661999999999</v>
      </c>
      <c r="DL834">
        <v>-0.13095082</v>
      </c>
      <c r="DM834">
        <v>-6.0513240000000003E-2</v>
      </c>
      <c r="DN834">
        <v>0.50020885000000004</v>
      </c>
      <c r="DO834">
        <v>0.35778246000000002</v>
      </c>
      <c r="DP834">
        <v>-0.64273818000000005</v>
      </c>
      <c r="DQ834">
        <v>0.94671483000000001</v>
      </c>
      <c r="DR834">
        <v>-0.66113116000000005</v>
      </c>
      <c r="DS834">
        <v>7.7932630000000003E-2</v>
      </c>
      <c r="DT834">
        <v>-0.79014932000000004</v>
      </c>
      <c r="DU834">
        <v>1.3610861400000001</v>
      </c>
      <c r="DV834" s="10">
        <v>-0.64824150000000003</v>
      </c>
      <c r="DW834" s="8" t="s">
        <v>4326</v>
      </c>
      <c r="DX834" t="s">
        <v>4327</v>
      </c>
      <c r="DY834" s="10" t="s">
        <v>1073</v>
      </c>
      <c r="DZ834" s="20">
        <v>35575</v>
      </c>
      <c r="EA834" s="21">
        <v>37226</v>
      </c>
      <c r="EB834" t="s">
        <v>4328</v>
      </c>
      <c r="EC834" s="22">
        <v>44676</v>
      </c>
      <c r="ED834" t="b">
        <f t="shared" si="37"/>
        <v>0</v>
      </c>
    </row>
    <row r="835" spans="1:134" x14ac:dyDescent="0.2">
      <c r="A835" s="8" t="s">
        <v>4329</v>
      </c>
      <c r="B835" s="8" t="s">
        <v>168</v>
      </c>
      <c r="C835" s="8" t="s">
        <v>128</v>
      </c>
      <c r="D835" s="2" t="s">
        <v>4330</v>
      </c>
      <c r="E835" s="4">
        <v>0.35947390724544798</v>
      </c>
      <c r="F835" s="28" t="b">
        <v>0</v>
      </c>
      <c r="G835" s="29">
        <f t="shared" si="38"/>
        <v>3.8449462448030438E-7</v>
      </c>
      <c r="H835" s="5" t="b">
        <f t="shared" ref="H835:H898" si="39">IF(G835&gt;threshold,TRUE,FALSE)</f>
        <v>0</v>
      </c>
      <c r="I835" s="8">
        <v>44</v>
      </c>
      <c r="J835">
        <v>1</v>
      </c>
      <c r="K835">
        <v>20</v>
      </c>
      <c r="L835">
        <v>534</v>
      </c>
      <c r="M835">
        <v>3</v>
      </c>
      <c r="N835">
        <v>1</v>
      </c>
      <c r="O835">
        <v>19.686953622724001</v>
      </c>
      <c r="P835">
        <v>1</v>
      </c>
      <c r="Q835">
        <v>2</v>
      </c>
      <c r="R835">
        <v>5</v>
      </c>
      <c r="S835" s="10">
        <v>77.400000000000006</v>
      </c>
      <c r="T835" s="8">
        <v>-0.86798873614579497</v>
      </c>
      <c r="U835">
        <v>7.5957643648752104E-3</v>
      </c>
      <c r="V835">
        <v>-0.90217249130388599</v>
      </c>
      <c r="W835">
        <v>-1.1241400253890499</v>
      </c>
      <c r="X835">
        <v>-0.60931127360194304</v>
      </c>
      <c r="Y835">
        <v>-1.4044518876044501</v>
      </c>
      <c r="Z835">
        <v>-1.0594030004275601</v>
      </c>
      <c r="AA835">
        <v>-1.4107302381286499</v>
      </c>
      <c r="AB835">
        <v>-0.772121299578298</v>
      </c>
      <c r="AC835">
        <v>1.42236659638262</v>
      </c>
      <c r="AD835" s="10">
        <v>0.58312005553081903</v>
      </c>
      <c r="AE835" s="8">
        <v>0</v>
      </c>
      <c r="AF835">
        <v>0</v>
      </c>
      <c r="AG835">
        <v>0</v>
      </c>
      <c r="AH835">
        <v>0</v>
      </c>
      <c r="AI835">
        <v>0</v>
      </c>
      <c r="AJ835">
        <v>1</v>
      </c>
      <c r="AK835">
        <v>0</v>
      </c>
      <c r="AL835">
        <v>0</v>
      </c>
      <c r="AM835">
        <v>0</v>
      </c>
      <c r="AN835">
        <v>0</v>
      </c>
      <c r="AO835">
        <v>0</v>
      </c>
      <c r="AP835">
        <v>0</v>
      </c>
      <c r="AQ835">
        <v>0</v>
      </c>
      <c r="AR835">
        <v>0</v>
      </c>
      <c r="AS835">
        <v>0</v>
      </c>
      <c r="AT835">
        <v>0</v>
      </c>
      <c r="AU835">
        <v>0</v>
      </c>
      <c r="AV835">
        <v>0</v>
      </c>
      <c r="AW835">
        <v>0</v>
      </c>
      <c r="AX835">
        <v>0</v>
      </c>
      <c r="AY835">
        <v>1</v>
      </c>
      <c r="AZ835">
        <v>0</v>
      </c>
      <c r="BA835">
        <v>0</v>
      </c>
      <c r="BB835">
        <v>1</v>
      </c>
      <c r="BC835">
        <v>0</v>
      </c>
      <c r="BD835">
        <v>1</v>
      </c>
      <c r="BE835">
        <v>0</v>
      </c>
      <c r="BF835">
        <v>1</v>
      </c>
      <c r="BG835">
        <v>0</v>
      </c>
      <c r="BH835">
        <v>0</v>
      </c>
      <c r="BI835">
        <v>0</v>
      </c>
      <c r="BJ835">
        <v>1</v>
      </c>
      <c r="BK835">
        <v>0</v>
      </c>
      <c r="BL835">
        <v>0</v>
      </c>
      <c r="BM835">
        <v>0</v>
      </c>
      <c r="BN835">
        <v>0</v>
      </c>
      <c r="BO835">
        <v>0</v>
      </c>
      <c r="BP835">
        <v>1</v>
      </c>
      <c r="BQ835">
        <v>1</v>
      </c>
      <c r="BR835">
        <v>0</v>
      </c>
      <c r="BS835">
        <v>0</v>
      </c>
      <c r="BT835" s="10">
        <v>0</v>
      </c>
      <c r="BU835">
        <v>-4.2648743800000002</v>
      </c>
      <c r="BV835">
        <v>0.17994256</v>
      </c>
      <c r="BW835">
        <v>2.5512239999999999E-2</v>
      </c>
      <c r="BX835">
        <v>1.7140852600000001</v>
      </c>
      <c r="BY835">
        <v>1.2451467300000001</v>
      </c>
      <c r="BZ835">
        <v>4.38303536</v>
      </c>
      <c r="CA835">
        <v>1.0542348399999999</v>
      </c>
      <c r="CB835">
        <v>2.36271349</v>
      </c>
      <c r="CC835">
        <v>0</v>
      </c>
      <c r="CD835">
        <v>1.26633956</v>
      </c>
      <c r="CE835">
        <v>1.2966537600000001</v>
      </c>
      <c r="CF835">
        <v>-0.34830556000000001</v>
      </c>
      <c r="CG835">
        <v>0.60595251999999999</v>
      </c>
      <c r="CH835">
        <v>-0.27080598</v>
      </c>
      <c r="CI835">
        <v>0.69837139000000004</v>
      </c>
      <c r="CJ835">
        <v>2.3914729999999999E-2</v>
      </c>
      <c r="CK835">
        <v>-0.35324707</v>
      </c>
      <c r="CL835">
        <v>-4.8291489999999999E-2</v>
      </c>
      <c r="CM835">
        <v>0.58076517999999999</v>
      </c>
      <c r="CN835">
        <v>0.72541518999999999</v>
      </c>
      <c r="CO835">
        <v>-0.20022939000000001</v>
      </c>
      <c r="CP835">
        <v>-0.43475793000000001</v>
      </c>
      <c r="CQ835">
        <v>0.34422587999999998</v>
      </c>
      <c r="CR835">
        <v>-0.48495226000000002</v>
      </c>
      <c r="CS835">
        <v>0.18250256000000001</v>
      </c>
      <c r="CT835">
        <v>-0.16623276000000001</v>
      </c>
      <c r="CU835">
        <v>-9.4743999999999995E-2</v>
      </c>
      <c r="CV835">
        <v>-1.1689752</v>
      </c>
      <c r="CW835">
        <v>-0.52188942000000005</v>
      </c>
      <c r="CX835">
        <v>0.65815442999999996</v>
      </c>
      <c r="CY835">
        <v>9.3649330000000003E-2</v>
      </c>
      <c r="CZ835">
        <v>-0.16819777</v>
      </c>
      <c r="DA835">
        <v>-0.25450494000000001</v>
      </c>
      <c r="DB835">
        <v>0.25513289</v>
      </c>
      <c r="DC835">
        <v>2.5920289999999999E-2</v>
      </c>
      <c r="DD835">
        <v>-2.5292350000000002E-2</v>
      </c>
      <c r="DE835">
        <v>0.26950531</v>
      </c>
      <c r="DF835">
        <v>-0.26887736000000001</v>
      </c>
      <c r="DG835">
        <v>0.1029841</v>
      </c>
      <c r="DH835">
        <v>-0.10235616</v>
      </c>
      <c r="DI835">
        <v>-0.19042195000000001</v>
      </c>
      <c r="DJ835">
        <v>7.7531719999999998E-2</v>
      </c>
      <c r="DK835">
        <v>-0.19522661999999999</v>
      </c>
      <c r="DL835">
        <v>-0.13095082</v>
      </c>
      <c r="DM835">
        <v>-6.0513240000000003E-2</v>
      </c>
      <c r="DN835">
        <v>0.50020885000000004</v>
      </c>
      <c r="DO835">
        <v>0.35778246000000002</v>
      </c>
      <c r="DP835">
        <v>-0.64273818000000005</v>
      </c>
      <c r="DQ835">
        <v>0.94671483000000001</v>
      </c>
      <c r="DR835">
        <v>-0.66113116000000005</v>
      </c>
      <c r="DS835">
        <v>7.7932630000000003E-2</v>
      </c>
      <c r="DT835">
        <v>-0.79014932000000004</v>
      </c>
      <c r="DU835">
        <v>1.3610861400000001</v>
      </c>
      <c r="DV835" s="10">
        <v>-0.64824150000000003</v>
      </c>
      <c r="DW835" s="8" t="s">
        <v>4331</v>
      </c>
      <c r="DX835" t="s">
        <v>4332</v>
      </c>
      <c r="DY835" s="10" t="s">
        <v>295</v>
      </c>
      <c r="DZ835" s="20">
        <v>36195</v>
      </c>
      <c r="EA835" s="21">
        <v>36541</v>
      </c>
      <c r="EB835" t="s">
        <v>4333</v>
      </c>
      <c r="EC835" s="22">
        <v>44774</v>
      </c>
      <c r="ED835" t="b">
        <f t="shared" si="37"/>
        <v>1</v>
      </c>
    </row>
    <row r="836" spans="1:134" x14ac:dyDescent="0.2">
      <c r="A836" s="8" t="s">
        <v>4334</v>
      </c>
      <c r="B836" s="8" t="s">
        <v>119</v>
      </c>
      <c r="C836" s="8" t="s">
        <v>1309</v>
      </c>
      <c r="D836" s="2" t="s">
        <v>4335</v>
      </c>
      <c r="E836" s="4">
        <v>0.54624267771342006</v>
      </c>
      <c r="F836" s="28" t="b">
        <v>0</v>
      </c>
      <c r="G836" s="29">
        <f t="shared" si="38"/>
        <v>0.99165716620418554</v>
      </c>
      <c r="H836" s="5" t="b">
        <f t="shared" si="39"/>
        <v>1</v>
      </c>
      <c r="I836" s="8">
        <v>45</v>
      </c>
      <c r="J836">
        <v>1</v>
      </c>
      <c r="K836">
        <v>27</v>
      </c>
      <c r="L836">
        <v>1704</v>
      </c>
      <c r="M836">
        <v>8</v>
      </c>
      <c r="N836">
        <v>5</v>
      </c>
      <c r="O836">
        <v>92.288005523376697</v>
      </c>
      <c r="P836">
        <v>2</v>
      </c>
      <c r="Q836">
        <v>5</v>
      </c>
      <c r="R836">
        <v>3</v>
      </c>
      <c r="S836" s="10">
        <v>74.099999999999994</v>
      </c>
      <c r="T836" s="8">
        <v>-0.77405056123824101</v>
      </c>
      <c r="U836">
        <v>7.5957643648752104E-3</v>
      </c>
      <c r="V836">
        <v>2.2610839381047498E-3</v>
      </c>
      <c r="W836">
        <v>0.23978926016395399</v>
      </c>
      <c r="X836">
        <v>0.98157978018903103</v>
      </c>
      <c r="Y836">
        <v>1.38181348148064</v>
      </c>
      <c r="Z836">
        <v>1.43884968576104</v>
      </c>
      <c r="AA836">
        <v>-0.70092886045385905</v>
      </c>
      <c r="AB836">
        <v>1.4079858992310099</v>
      </c>
      <c r="AC836">
        <v>1.7560081436822399E-2</v>
      </c>
      <c r="AD836" s="10">
        <v>-0.12892293549664</v>
      </c>
      <c r="AE836" s="8">
        <v>0</v>
      </c>
      <c r="AF836">
        <v>0</v>
      </c>
      <c r="AG836">
        <v>0</v>
      </c>
      <c r="AH836">
        <v>0</v>
      </c>
      <c r="AI836">
        <v>0</v>
      </c>
      <c r="AJ836">
        <v>0</v>
      </c>
      <c r="AK836">
        <v>0</v>
      </c>
      <c r="AL836">
        <v>0</v>
      </c>
      <c r="AM836">
        <v>0</v>
      </c>
      <c r="AN836">
        <v>0</v>
      </c>
      <c r="AO836">
        <v>0</v>
      </c>
      <c r="AP836">
        <v>0</v>
      </c>
      <c r="AQ836">
        <v>0</v>
      </c>
      <c r="AR836">
        <v>0</v>
      </c>
      <c r="AS836">
        <v>0</v>
      </c>
      <c r="AT836">
        <v>0</v>
      </c>
      <c r="AU836">
        <v>1</v>
      </c>
      <c r="AV836">
        <v>0</v>
      </c>
      <c r="AW836">
        <v>0</v>
      </c>
      <c r="AX836">
        <v>0</v>
      </c>
      <c r="AY836">
        <v>1</v>
      </c>
      <c r="AZ836">
        <v>0</v>
      </c>
      <c r="BA836">
        <v>1</v>
      </c>
      <c r="BB836">
        <v>0</v>
      </c>
      <c r="BC836">
        <v>0</v>
      </c>
      <c r="BD836">
        <v>1</v>
      </c>
      <c r="BE836">
        <v>1</v>
      </c>
      <c r="BF836">
        <v>0</v>
      </c>
      <c r="BG836">
        <v>0</v>
      </c>
      <c r="BH836">
        <v>1</v>
      </c>
      <c r="BI836">
        <v>0</v>
      </c>
      <c r="BJ836">
        <v>0</v>
      </c>
      <c r="BK836">
        <v>0</v>
      </c>
      <c r="BL836">
        <v>0</v>
      </c>
      <c r="BM836">
        <v>0</v>
      </c>
      <c r="BN836">
        <v>1</v>
      </c>
      <c r="BO836">
        <v>0</v>
      </c>
      <c r="BP836">
        <v>0</v>
      </c>
      <c r="BQ836">
        <v>0</v>
      </c>
      <c r="BR836">
        <v>0</v>
      </c>
      <c r="BS836">
        <v>0</v>
      </c>
      <c r="BT836" s="10">
        <v>1</v>
      </c>
      <c r="BU836">
        <v>-4.2648743800000002</v>
      </c>
      <c r="BV836">
        <v>0.17994256</v>
      </c>
      <c r="BW836">
        <v>2.5512239999999999E-2</v>
      </c>
      <c r="BX836">
        <v>1.7140852600000001</v>
      </c>
      <c r="BY836">
        <v>1.2451467300000001</v>
      </c>
      <c r="BZ836">
        <v>4.38303536</v>
      </c>
      <c r="CA836">
        <v>1.0542348399999999</v>
      </c>
      <c r="CB836">
        <v>2.36271349</v>
      </c>
      <c r="CC836">
        <v>0</v>
      </c>
      <c r="CD836">
        <v>1.26633956</v>
      </c>
      <c r="CE836">
        <v>1.2966537600000001</v>
      </c>
      <c r="CF836">
        <v>-0.34830556000000001</v>
      </c>
      <c r="CG836">
        <v>0.60595251999999999</v>
      </c>
      <c r="CH836">
        <v>-0.27080598</v>
      </c>
      <c r="CI836">
        <v>0.69837139000000004</v>
      </c>
      <c r="CJ836">
        <v>2.3914729999999999E-2</v>
      </c>
      <c r="CK836">
        <v>-0.35324707</v>
      </c>
      <c r="CL836">
        <v>-4.8291489999999999E-2</v>
      </c>
      <c r="CM836">
        <v>0.58076517999999999</v>
      </c>
      <c r="CN836">
        <v>0.72541518999999999</v>
      </c>
      <c r="CO836">
        <v>-0.20022939000000001</v>
      </c>
      <c r="CP836">
        <v>-0.43475793000000001</v>
      </c>
      <c r="CQ836">
        <v>0.34422587999999998</v>
      </c>
      <c r="CR836">
        <v>-0.48495226000000002</v>
      </c>
      <c r="CS836">
        <v>0.18250256000000001</v>
      </c>
      <c r="CT836">
        <v>-0.16623276000000001</v>
      </c>
      <c r="CU836">
        <v>-9.4743999999999995E-2</v>
      </c>
      <c r="CV836">
        <v>-1.1689752</v>
      </c>
      <c r="CW836">
        <v>-0.52188942000000005</v>
      </c>
      <c r="CX836">
        <v>0.65815442999999996</v>
      </c>
      <c r="CY836">
        <v>9.3649330000000003E-2</v>
      </c>
      <c r="CZ836">
        <v>-0.16819777</v>
      </c>
      <c r="DA836">
        <v>-0.25450494000000001</v>
      </c>
      <c r="DB836">
        <v>0.25513289</v>
      </c>
      <c r="DC836">
        <v>2.5920289999999999E-2</v>
      </c>
      <c r="DD836">
        <v>-2.5292350000000002E-2</v>
      </c>
      <c r="DE836">
        <v>0.26950531</v>
      </c>
      <c r="DF836">
        <v>-0.26887736000000001</v>
      </c>
      <c r="DG836">
        <v>0.1029841</v>
      </c>
      <c r="DH836">
        <v>-0.10235616</v>
      </c>
      <c r="DI836">
        <v>-0.19042195000000001</v>
      </c>
      <c r="DJ836">
        <v>7.7531719999999998E-2</v>
      </c>
      <c r="DK836">
        <v>-0.19522661999999999</v>
      </c>
      <c r="DL836">
        <v>-0.13095082</v>
      </c>
      <c r="DM836">
        <v>-6.0513240000000003E-2</v>
      </c>
      <c r="DN836">
        <v>0.50020885000000004</v>
      </c>
      <c r="DO836">
        <v>0.35778246000000002</v>
      </c>
      <c r="DP836">
        <v>-0.64273818000000005</v>
      </c>
      <c r="DQ836">
        <v>0.94671483000000001</v>
      </c>
      <c r="DR836">
        <v>-0.66113116000000005</v>
      </c>
      <c r="DS836">
        <v>7.7932630000000003E-2</v>
      </c>
      <c r="DT836">
        <v>-0.79014932000000004</v>
      </c>
      <c r="DU836">
        <v>1.3610861400000001</v>
      </c>
      <c r="DV836" s="10">
        <v>-0.64824150000000003</v>
      </c>
      <c r="DW836" s="8" t="s">
        <v>4336</v>
      </c>
      <c r="DX836" t="s">
        <v>4337</v>
      </c>
      <c r="DY836" s="10" t="s">
        <v>442</v>
      </c>
      <c r="DZ836" s="20">
        <v>36843</v>
      </c>
      <c r="EA836" s="21">
        <v>38897</v>
      </c>
      <c r="EB836" t="s">
        <v>4338</v>
      </c>
      <c r="EC836" s="22">
        <v>43989</v>
      </c>
      <c r="ED836" t="b">
        <f t="shared" ref="ED836:ED899" si="40">F836=H836</f>
        <v>0</v>
      </c>
    </row>
    <row r="837" spans="1:134" x14ac:dyDescent="0.2">
      <c r="A837" s="8" t="s">
        <v>4339</v>
      </c>
      <c r="B837" s="8" t="s">
        <v>168</v>
      </c>
      <c r="C837" s="8" t="s">
        <v>147</v>
      </c>
      <c r="D837" s="2" t="s">
        <v>4340</v>
      </c>
      <c r="E837" s="4">
        <v>0.37652208440902502</v>
      </c>
      <c r="F837" s="28" t="b">
        <v>0</v>
      </c>
      <c r="G837" s="29">
        <f t="shared" si="38"/>
        <v>0.24649314860638838</v>
      </c>
      <c r="H837" s="5" t="b">
        <f t="shared" si="39"/>
        <v>0</v>
      </c>
      <c r="I837" s="8">
        <v>59</v>
      </c>
      <c r="J837">
        <v>0</v>
      </c>
      <c r="K837">
        <v>22</v>
      </c>
      <c r="L837">
        <v>1068</v>
      </c>
      <c r="M837">
        <v>8</v>
      </c>
      <c r="N837">
        <v>1</v>
      </c>
      <c r="O837">
        <v>18.261042204512702</v>
      </c>
      <c r="P837">
        <v>1</v>
      </c>
      <c r="Q837">
        <v>5</v>
      </c>
      <c r="R837">
        <v>4</v>
      </c>
      <c r="S837" s="10">
        <v>81.400000000000006</v>
      </c>
      <c r="T837" s="8">
        <v>0.54108388746750802</v>
      </c>
      <c r="U837">
        <v>-1.00517281761849</v>
      </c>
      <c r="V837">
        <v>-0.64376289837760303</v>
      </c>
      <c r="W837">
        <v>-0.50162871044434998</v>
      </c>
      <c r="X837">
        <v>0.98157978018903103</v>
      </c>
      <c r="Y837">
        <v>-1.4044518876044501</v>
      </c>
      <c r="Z837">
        <v>-1.10846960397606</v>
      </c>
      <c r="AA837">
        <v>-1.4107302381286499</v>
      </c>
      <c r="AB837">
        <v>1.4079858992310099</v>
      </c>
      <c r="AC837">
        <v>0.71996333890972197</v>
      </c>
      <c r="AD837" s="10">
        <v>1.44620246889743</v>
      </c>
      <c r="AE837" s="8">
        <v>1</v>
      </c>
      <c r="AF837">
        <v>0</v>
      </c>
      <c r="AG837">
        <v>0</v>
      </c>
      <c r="AH837">
        <v>0</v>
      </c>
      <c r="AI837">
        <v>0</v>
      </c>
      <c r="AJ837">
        <v>0</v>
      </c>
      <c r="AK837">
        <v>0</v>
      </c>
      <c r="AL837">
        <v>0</v>
      </c>
      <c r="AM837">
        <v>0</v>
      </c>
      <c r="AN837">
        <v>0</v>
      </c>
      <c r="AO837">
        <v>0</v>
      </c>
      <c r="AP837">
        <v>0</v>
      </c>
      <c r="AQ837">
        <v>0</v>
      </c>
      <c r="AR837">
        <v>0</v>
      </c>
      <c r="AS837">
        <v>0</v>
      </c>
      <c r="AT837">
        <v>0</v>
      </c>
      <c r="AU837">
        <v>0</v>
      </c>
      <c r="AV837">
        <v>0</v>
      </c>
      <c r="AW837">
        <v>0</v>
      </c>
      <c r="AX837">
        <v>0</v>
      </c>
      <c r="AY837">
        <v>1</v>
      </c>
      <c r="AZ837">
        <v>0</v>
      </c>
      <c r="BA837">
        <v>1</v>
      </c>
      <c r="BB837">
        <v>0</v>
      </c>
      <c r="BC837">
        <v>0</v>
      </c>
      <c r="BD837">
        <v>1</v>
      </c>
      <c r="BE837">
        <v>1</v>
      </c>
      <c r="BF837">
        <v>0</v>
      </c>
      <c r="BG837">
        <v>0</v>
      </c>
      <c r="BH837">
        <v>0</v>
      </c>
      <c r="BI837">
        <v>0</v>
      </c>
      <c r="BJ837">
        <v>1</v>
      </c>
      <c r="BK837">
        <v>0</v>
      </c>
      <c r="BL837">
        <v>0</v>
      </c>
      <c r="BM837">
        <v>0</v>
      </c>
      <c r="BN837">
        <v>0</v>
      </c>
      <c r="BO837">
        <v>1</v>
      </c>
      <c r="BP837">
        <v>0</v>
      </c>
      <c r="BQ837">
        <v>0</v>
      </c>
      <c r="BR837">
        <v>0</v>
      </c>
      <c r="BS837">
        <v>1</v>
      </c>
      <c r="BT837" s="10">
        <v>0</v>
      </c>
      <c r="BU837">
        <v>-4.2648743800000002</v>
      </c>
      <c r="BV837">
        <v>0.17994256</v>
      </c>
      <c r="BW837">
        <v>2.5512239999999999E-2</v>
      </c>
      <c r="BX837">
        <v>1.7140852600000001</v>
      </c>
      <c r="BY837">
        <v>1.2451467300000001</v>
      </c>
      <c r="BZ837">
        <v>4.38303536</v>
      </c>
      <c r="CA837">
        <v>1.0542348399999999</v>
      </c>
      <c r="CB837">
        <v>2.36271349</v>
      </c>
      <c r="CC837">
        <v>0</v>
      </c>
      <c r="CD837">
        <v>1.26633956</v>
      </c>
      <c r="CE837">
        <v>1.2966537600000001</v>
      </c>
      <c r="CF837">
        <v>-0.34830556000000001</v>
      </c>
      <c r="CG837">
        <v>0.60595251999999999</v>
      </c>
      <c r="CH837">
        <v>-0.27080598</v>
      </c>
      <c r="CI837">
        <v>0.69837139000000004</v>
      </c>
      <c r="CJ837">
        <v>2.3914729999999999E-2</v>
      </c>
      <c r="CK837">
        <v>-0.35324707</v>
      </c>
      <c r="CL837">
        <v>-4.8291489999999999E-2</v>
      </c>
      <c r="CM837">
        <v>0.58076517999999999</v>
      </c>
      <c r="CN837">
        <v>0.72541518999999999</v>
      </c>
      <c r="CO837">
        <v>-0.20022939000000001</v>
      </c>
      <c r="CP837">
        <v>-0.43475793000000001</v>
      </c>
      <c r="CQ837">
        <v>0.34422587999999998</v>
      </c>
      <c r="CR837">
        <v>-0.48495226000000002</v>
      </c>
      <c r="CS837">
        <v>0.18250256000000001</v>
      </c>
      <c r="CT837">
        <v>-0.16623276000000001</v>
      </c>
      <c r="CU837">
        <v>-9.4743999999999995E-2</v>
      </c>
      <c r="CV837">
        <v>-1.1689752</v>
      </c>
      <c r="CW837">
        <v>-0.52188942000000005</v>
      </c>
      <c r="CX837">
        <v>0.65815442999999996</v>
      </c>
      <c r="CY837">
        <v>9.3649330000000003E-2</v>
      </c>
      <c r="CZ837">
        <v>-0.16819777</v>
      </c>
      <c r="DA837">
        <v>-0.25450494000000001</v>
      </c>
      <c r="DB837">
        <v>0.25513289</v>
      </c>
      <c r="DC837">
        <v>2.5920289999999999E-2</v>
      </c>
      <c r="DD837">
        <v>-2.5292350000000002E-2</v>
      </c>
      <c r="DE837">
        <v>0.26950531</v>
      </c>
      <c r="DF837">
        <v>-0.26887736000000001</v>
      </c>
      <c r="DG837">
        <v>0.1029841</v>
      </c>
      <c r="DH837">
        <v>-0.10235616</v>
      </c>
      <c r="DI837">
        <v>-0.19042195000000001</v>
      </c>
      <c r="DJ837">
        <v>7.7531719999999998E-2</v>
      </c>
      <c r="DK837">
        <v>-0.19522661999999999</v>
      </c>
      <c r="DL837">
        <v>-0.13095082</v>
      </c>
      <c r="DM837">
        <v>-6.0513240000000003E-2</v>
      </c>
      <c r="DN837">
        <v>0.50020885000000004</v>
      </c>
      <c r="DO837">
        <v>0.35778246000000002</v>
      </c>
      <c r="DP837">
        <v>-0.64273818000000005</v>
      </c>
      <c r="DQ837">
        <v>0.94671483000000001</v>
      </c>
      <c r="DR837">
        <v>-0.66113116000000005</v>
      </c>
      <c r="DS837">
        <v>7.7932630000000003E-2</v>
      </c>
      <c r="DT837">
        <v>-0.79014932000000004</v>
      </c>
      <c r="DU837">
        <v>1.3610861400000001</v>
      </c>
      <c r="DV837" s="10">
        <v>-0.64824150000000003</v>
      </c>
      <c r="DW837" s="8" t="s">
        <v>4341</v>
      </c>
      <c r="DX837" t="s">
        <v>4342</v>
      </c>
      <c r="DY837" s="10" t="s">
        <v>784</v>
      </c>
      <c r="DZ837" s="20">
        <v>36652</v>
      </c>
      <c r="EA837" s="21">
        <v>38644</v>
      </c>
      <c r="EB837" t="s">
        <v>4343</v>
      </c>
      <c r="EC837" s="22">
        <v>44921</v>
      </c>
      <c r="ED837" t="b">
        <f t="shared" si="40"/>
        <v>1</v>
      </c>
    </row>
    <row r="838" spans="1:134" x14ac:dyDescent="0.2">
      <c r="A838" s="8" t="s">
        <v>4344</v>
      </c>
      <c r="B838" s="8" t="s">
        <v>168</v>
      </c>
      <c r="C838" s="8" t="s">
        <v>147</v>
      </c>
      <c r="D838" s="2" t="s">
        <v>4345</v>
      </c>
      <c r="E838" s="4">
        <v>0.60084257105436401</v>
      </c>
      <c r="F838" s="28" t="b">
        <v>1</v>
      </c>
      <c r="G838" s="29">
        <f t="shared" ref="G838:G901" si="41">1/(1+EXP(-(SUMPRODUCT(T838:BT838,BV838:DV838)+BU838)))</f>
        <v>1.0718809992197962E-4</v>
      </c>
      <c r="H838" s="5" t="b">
        <f t="shared" si="39"/>
        <v>0</v>
      </c>
      <c r="I838" s="8">
        <v>67</v>
      </c>
      <c r="J838">
        <v>0</v>
      </c>
      <c r="K838">
        <v>23</v>
      </c>
      <c r="L838">
        <v>373</v>
      </c>
      <c r="M838">
        <v>0</v>
      </c>
      <c r="N838">
        <v>3</v>
      </c>
      <c r="O838">
        <v>88.279618860515498</v>
      </c>
      <c r="P838">
        <v>1</v>
      </c>
      <c r="Q838">
        <v>3</v>
      </c>
      <c r="R838">
        <v>4</v>
      </c>
      <c r="S838" s="10">
        <v>72.7</v>
      </c>
      <c r="T838" s="8">
        <v>1.2925892867279301</v>
      </c>
      <c r="U838">
        <v>-1.00517281761849</v>
      </c>
      <c r="V838">
        <v>-0.51455810191446105</v>
      </c>
      <c r="W838">
        <v>-1.3118260210933601</v>
      </c>
      <c r="X838">
        <v>-1.5638459058765199</v>
      </c>
      <c r="Y838">
        <v>-1.13192030619081E-2</v>
      </c>
      <c r="Z838">
        <v>1.30091831306579</v>
      </c>
      <c r="AA838">
        <v>-1.4107302381286499</v>
      </c>
      <c r="AB838">
        <v>-4.5418899975194001E-2</v>
      </c>
      <c r="AC838">
        <v>0.71996333890972197</v>
      </c>
      <c r="AD838" s="10">
        <v>-0.431001780174953</v>
      </c>
      <c r="AE838" s="8">
        <v>0</v>
      </c>
      <c r="AF838">
        <v>0</v>
      </c>
      <c r="AG838">
        <v>1</v>
      </c>
      <c r="AH838">
        <v>0</v>
      </c>
      <c r="AI838">
        <v>0</v>
      </c>
      <c r="AJ838">
        <v>0</v>
      </c>
      <c r="AK838">
        <v>0</v>
      </c>
      <c r="AL838">
        <v>0</v>
      </c>
      <c r="AM838">
        <v>0</v>
      </c>
      <c r="AN838">
        <v>0</v>
      </c>
      <c r="AO838">
        <v>0</v>
      </c>
      <c r="AP838">
        <v>0</v>
      </c>
      <c r="AQ838">
        <v>0</v>
      </c>
      <c r="AR838">
        <v>0</v>
      </c>
      <c r="AS838">
        <v>0</v>
      </c>
      <c r="AT838">
        <v>0</v>
      </c>
      <c r="AU838">
        <v>0</v>
      </c>
      <c r="AV838">
        <v>0</v>
      </c>
      <c r="AW838">
        <v>0</v>
      </c>
      <c r="AX838">
        <v>0</v>
      </c>
      <c r="AY838">
        <v>0</v>
      </c>
      <c r="AZ838">
        <v>1</v>
      </c>
      <c r="BA838">
        <v>0</v>
      </c>
      <c r="BB838">
        <v>1</v>
      </c>
      <c r="BC838">
        <v>0</v>
      </c>
      <c r="BD838">
        <v>1</v>
      </c>
      <c r="BE838">
        <v>1</v>
      </c>
      <c r="BF838">
        <v>0</v>
      </c>
      <c r="BG838">
        <v>0</v>
      </c>
      <c r="BH838">
        <v>0</v>
      </c>
      <c r="BI838">
        <v>0</v>
      </c>
      <c r="BJ838">
        <v>1</v>
      </c>
      <c r="BK838">
        <v>0</v>
      </c>
      <c r="BL838">
        <v>0</v>
      </c>
      <c r="BM838">
        <v>1</v>
      </c>
      <c r="BN838">
        <v>0</v>
      </c>
      <c r="BO838">
        <v>0</v>
      </c>
      <c r="BP838">
        <v>0</v>
      </c>
      <c r="BQ838">
        <v>0</v>
      </c>
      <c r="BR838">
        <v>1</v>
      </c>
      <c r="BS838">
        <v>0</v>
      </c>
      <c r="BT838" s="10">
        <v>0</v>
      </c>
      <c r="BU838">
        <v>-4.2648743800000002</v>
      </c>
      <c r="BV838">
        <v>0.17994256</v>
      </c>
      <c r="BW838">
        <v>2.5512239999999999E-2</v>
      </c>
      <c r="BX838">
        <v>1.7140852600000001</v>
      </c>
      <c r="BY838">
        <v>1.2451467300000001</v>
      </c>
      <c r="BZ838">
        <v>4.38303536</v>
      </c>
      <c r="CA838">
        <v>1.0542348399999999</v>
      </c>
      <c r="CB838">
        <v>2.36271349</v>
      </c>
      <c r="CC838">
        <v>0</v>
      </c>
      <c r="CD838">
        <v>1.26633956</v>
      </c>
      <c r="CE838">
        <v>1.2966537600000001</v>
      </c>
      <c r="CF838">
        <v>-0.34830556000000001</v>
      </c>
      <c r="CG838">
        <v>0.60595251999999999</v>
      </c>
      <c r="CH838">
        <v>-0.27080598</v>
      </c>
      <c r="CI838">
        <v>0.69837139000000004</v>
      </c>
      <c r="CJ838">
        <v>2.3914729999999999E-2</v>
      </c>
      <c r="CK838">
        <v>-0.35324707</v>
      </c>
      <c r="CL838">
        <v>-4.8291489999999999E-2</v>
      </c>
      <c r="CM838">
        <v>0.58076517999999999</v>
      </c>
      <c r="CN838">
        <v>0.72541518999999999</v>
      </c>
      <c r="CO838">
        <v>-0.20022939000000001</v>
      </c>
      <c r="CP838">
        <v>-0.43475793000000001</v>
      </c>
      <c r="CQ838">
        <v>0.34422587999999998</v>
      </c>
      <c r="CR838">
        <v>-0.48495226000000002</v>
      </c>
      <c r="CS838">
        <v>0.18250256000000001</v>
      </c>
      <c r="CT838">
        <v>-0.16623276000000001</v>
      </c>
      <c r="CU838">
        <v>-9.4743999999999995E-2</v>
      </c>
      <c r="CV838">
        <v>-1.1689752</v>
      </c>
      <c r="CW838">
        <v>-0.52188942000000005</v>
      </c>
      <c r="CX838">
        <v>0.65815442999999996</v>
      </c>
      <c r="CY838">
        <v>9.3649330000000003E-2</v>
      </c>
      <c r="CZ838">
        <v>-0.16819777</v>
      </c>
      <c r="DA838">
        <v>-0.25450494000000001</v>
      </c>
      <c r="DB838">
        <v>0.25513289</v>
      </c>
      <c r="DC838">
        <v>2.5920289999999999E-2</v>
      </c>
      <c r="DD838">
        <v>-2.5292350000000002E-2</v>
      </c>
      <c r="DE838">
        <v>0.26950531</v>
      </c>
      <c r="DF838">
        <v>-0.26887736000000001</v>
      </c>
      <c r="DG838">
        <v>0.1029841</v>
      </c>
      <c r="DH838">
        <v>-0.10235616</v>
      </c>
      <c r="DI838">
        <v>-0.19042195000000001</v>
      </c>
      <c r="DJ838">
        <v>7.7531719999999998E-2</v>
      </c>
      <c r="DK838">
        <v>-0.19522661999999999</v>
      </c>
      <c r="DL838">
        <v>-0.13095082</v>
      </c>
      <c r="DM838">
        <v>-6.0513240000000003E-2</v>
      </c>
      <c r="DN838">
        <v>0.50020885000000004</v>
      </c>
      <c r="DO838">
        <v>0.35778246000000002</v>
      </c>
      <c r="DP838">
        <v>-0.64273818000000005</v>
      </c>
      <c r="DQ838">
        <v>0.94671483000000001</v>
      </c>
      <c r="DR838">
        <v>-0.66113116000000005</v>
      </c>
      <c r="DS838">
        <v>7.7932630000000003E-2</v>
      </c>
      <c r="DT838">
        <v>-0.79014932000000004</v>
      </c>
      <c r="DU838">
        <v>1.3610861400000001</v>
      </c>
      <c r="DV838" s="10">
        <v>-0.64824150000000003</v>
      </c>
      <c r="DW838" s="8" t="s">
        <v>4346</v>
      </c>
      <c r="DX838" t="s">
        <v>4347</v>
      </c>
      <c r="DY838" s="10" t="s">
        <v>1825</v>
      </c>
      <c r="DZ838" s="20">
        <v>35637</v>
      </c>
      <c r="EA838" s="21">
        <v>39523</v>
      </c>
      <c r="EB838" t="s">
        <v>4348</v>
      </c>
      <c r="EC838" s="22">
        <v>45195</v>
      </c>
      <c r="ED838" t="b">
        <f t="shared" si="40"/>
        <v>0</v>
      </c>
    </row>
    <row r="839" spans="1:134" x14ac:dyDescent="0.2">
      <c r="A839" s="8" t="s">
        <v>930</v>
      </c>
      <c r="B839" s="8" t="s">
        <v>127</v>
      </c>
      <c r="C839" s="8" t="s">
        <v>188</v>
      </c>
      <c r="D839" s="2" t="s">
        <v>4349</v>
      </c>
      <c r="E839" s="4">
        <v>0.73730762851496401</v>
      </c>
      <c r="F839" s="28" t="b">
        <v>1</v>
      </c>
      <c r="G839" s="29">
        <f t="shared" si="41"/>
        <v>5.1210987297453093E-6</v>
      </c>
      <c r="H839" s="5" t="b">
        <f t="shared" si="39"/>
        <v>0</v>
      </c>
      <c r="I839" s="8">
        <v>58</v>
      </c>
      <c r="J839">
        <v>0</v>
      </c>
      <c r="K839">
        <v>15</v>
      </c>
      <c r="L839">
        <v>1165</v>
      </c>
      <c r="M839">
        <v>0</v>
      </c>
      <c r="N839">
        <v>5</v>
      </c>
      <c r="O839">
        <v>82.820480924148796</v>
      </c>
      <c r="P839">
        <v>5</v>
      </c>
      <c r="Q839">
        <v>1</v>
      </c>
      <c r="R839">
        <v>3</v>
      </c>
      <c r="S839" s="10">
        <v>75</v>
      </c>
      <c r="T839" s="8">
        <v>0.447145712559954</v>
      </c>
      <c r="U839">
        <v>-1.00517281761849</v>
      </c>
      <c r="V839">
        <v>-1.5481964736195899</v>
      </c>
      <c r="W839">
        <v>-0.388550812411322</v>
      </c>
      <c r="X839">
        <v>-1.5638459058765199</v>
      </c>
      <c r="Y839">
        <v>1.38181348148064</v>
      </c>
      <c r="Z839">
        <v>1.1130655801265401</v>
      </c>
      <c r="AA839">
        <v>1.4284752725705201</v>
      </c>
      <c r="AB839">
        <v>-1.4988236991813999</v>
      </c>
      <c r="AC839">
        <v>1.7560081436822399E-2</v>
      </c>
      <c r="AD839" s="10">
        <v>6.5270607510849094E-2</v>
      </c>
      <c r="AE839" s="8">
        <v>0</v>
      </c>
      <c r="AF839">
        <v>0</v>
      </c>
      <c r="AG839">
        <v>0</v>
      </c>
      <c r="AH839">
        <v>0</v>
      </c>
      <c r="AI839">
        <v>0</v>
      </c>
      <c r="AJ839">
        <v>0</v>
      </c>
      <c r="AK839">
        <v>0</v>
      </c>
      <c r="AL839">
        <v>0</v>
      </c>
      <c r="AM839">
        <v>0</v>
      </c>
      <c r="AN839">
        <v>0</v>
      </c>
      <c r="AO839">
        <v>0</v>
      </c>
      <c r="AP839">
        <v>0</v>
      </c>
      <c r="AQ839">
        <v>0</v>
      </c>
      <c r="AR839">
        <v>0</v>
      </c>
      <c r="AS839">
        <v>0</v>
      </c>
      <c r="AT839">
        <v>0</v>
      </c>
      <c r="AU839">
        <v>1</v>
      </c>
      <c r="AV839">
        <v>0</v>
      </c>
      <c r="AW839">
        <v>0</v>
      </c>
      <c r="AX839">
        <v>0</v>
      </c>
      <c r="AY839">
        <v>0</v>
      </c>
      <c r="AZ839">
        <v>1</v>
      </c>
      <c r="BA839">
        <v>1</v>
      </c>
      <c r="BB839">
        <v>0</v>
      </c>
      <c r="BC839">
        <v>0</v>
      </c>
      <c r="BD839">
        <v>1</v>
      </c>
      <c r="BE839">
        <v>1</v>
      </c>
      <c r="BF839">
        <v>0</v>
      </c>
      <c r="BG839">
        <v>0</v>
      </c>
      <c r="BH839">
        <v>0</v>
      </c>
      <c r="BI839">
        <v>0</v>
      </c>
      <c r="BJ839">
        <v>0</v>
      </c>
      <c r="BK839">
        <v>1</v>
      </c>
      <c r="BL839">
        <v>0</v>
      </c>
      <c r="BM839">
        <v>0</v>
      </c>
      <c r="BN839">
        <v>0</v>
      </c>
      <c r="BO839">
        <v>1</v>
      </c>
      <c r="BP839">
        <v>0</v>
      </c>
      <c r="BQ839">
        <v>0</v>
      </c>
      <c r="BR839">
        <v>0</v>
      </c>
      <c r="BS839">
        <v>0</v>
      </c>
      <c r="BT839" s="10">
        <v>1</v>
      </c>
      <c r="BU839">
        <v>-4.2648743800000002</v>
      </c>
      <c r="BV839">
        <v>0.17994256</v>
      </c>
      <c r="BW839">
        <v>2.5512239999999999E-2</v>
      </c>
      <c r="BX839">
        <v>1.7140852600000001</v>
      </c>
      <c r="BY839">
        <v>1.2451467300000001</v>
      </c>
      <c r="BZ839">
        <v>4.38303536</v>
      </c>
      <c r="CA839">
        <v>1.0542348399999999</v>
      </c>
      <c r="CB839">
        <v>2.36271349</v>
      </c>
      <c r="CC839">
        <v>0</v>
      </c>
      <c r="CD839">
        <v>1.26633956</v>
      </c>
      <c r="CE839">
        <v>1.2966537600000001</v>
      </c>
      <c r="CF839">
        <v>-0.34830556000000001</v>
      </c>
      <c r="CG839">
        <v>0.60595251999999999</v>
      </c>
      <c r="CH839">
        <v>-0.27080598</v>
      </c>
      <c r="CI839">
        <v>0.69837139000000004</v>
      </c>
      <c r="CJ839">
        <v>2.3914729999999999E-2</v>
      </c>
      <c r="CK839">
        <v>-0.35324707</v>
      </c>
      <c r="CL839">
        <v>-4.8291489999999999E-2</v>
      </c>
      <c r="CM839">
        <v>0.58076517999999999</v>
      </c>
      <c r="CN839">
        <v>0.72541518999999999</v>
      </c>
      <c r="CO839">
        <v>-0.20022939000000001</v>
      </c>
      <c r="CP839">
        <v>-0.43475793000000001</v>
      </c>
      <c r="CQ839">
        <v>0.34422587999999998</v>
      </c>
      <c r="CR839">
        <v>-0.48495226000000002</v>
      </c>
      <c r="CS839">
        <v>0.18250256000000001</v>
      </c>
      <c r="CT839">
        <v>-0.16623276000000001</v>
      </c>
      <c r="CU839">
        <v>-9.4743999999999995E-2</v>
      </c>
      <c r="CV839">
        <v>-1.1689752</v>
      </c>
      <c r="CW839">
        <v>-0.52188942000000005</v>
      </c>
      <c r="CX839">
        <v>0.65815442999999996</v>
      </c>
      <c r="CY839">
        <v>9.3649330000000003E-2</v>
      </c>
      <c r="CZ839">
        <v>-0.16819777</v>
      </c>
      <c r="DA839">
        <v>-0.25450494000000001</v>
      </c>
      <c r="DB839">
        <v>0.25513289</v>
      </c>
      <c r="DC839">
        <v>2.5920289999999999E-2</v>
      </c>
      <c r="DD839">
        <v>-2.5292350000000002E-2</v>
      </c>
      <c r="DE839">
        <v>0.26950531</v>
      </c>
      <c r="DF839">
        <v>-0.26887736000000001</v>
      </c>
      <c r="DG839">
        <v>0.1029841</v>
      </c>
      <c r="DH839">
        <v>-0.10235616</v>
      </c>
      <c r="DI839">
        <v>-0.19042195000000001</v>
      </c>
      <c r="DJ839">
        <v>7.7531719999999998E-2</v>
      </c>
      <c r="DK839">
        <v>-0.19522661999999999</v>
      </c>
      <c r="DL839">
        <v>-0.13095082</v>
      </c>
      <c r="DM839">
        <v>-6.0513240000000003E-2</v>
      </c>
      <c r="DN839">
        <v>0.50020885000000004</v>
      </c>
      <c r="DO839">
        <v>0.35778246000000002</v>
      </c>
      <c r="DP839">
        <v>-0.64273818000000005</v>
      </c>
      <c r="DQ839">
        <v>0.94671483000000001</v>
      </c>
      <c r="DR839">
        <v>-0.66113116000000005</v>
      </c>
      <c r="DS839">
        <v>7.7932630000000003E-2</v>
      </c>
      <c r="DT839">
        <v>-0.79014932000000004</v>
      </c>
      <c r="DU839">
        <v>1.3610861400000001</v>
      </c>
      <c r="DV839" s="10">
        <v>-0.64824150000000003</v>
      </c>
      <c r="DW839" s="8" t="s">
        <v>4350</v>
      </c>
      <c r="DX839" t="s">
        <v>4351</v>
      </c>
      <c r="DY839" s="10" t="s">
        <v>178</v>
      </c>
      <c r="DZ839" s="20">
        <v>35618</v>
      </c>
      <c r="EA839" s="21">
        <v>39790</v>
      </c>
      <c r="EB839" t="s">
        <v>4352</v>
      </c>
      <c r="EC839" s="22">
        <v>44827</v>
      </c>
      <c r="ED839" t="b">
        <f t="shared" si="40"/>
        <v>0</v>
      </c>
    </row>
    <row r="840" spans="1:134" x14ac:dyDescent="0.2">
      <c r="A840" s="8" t="s">
        <v>1170</v>
      </c>
      <c r="B840" s="8" t="s">
        <v>168</v>
      </c>
      <c r="C840" s="8" t="s">
        <v>209</v>
      </c>
      <c r="D840" s="2" t="s">
        <v>4353</v>
      </c>
      <c r="E840" s="4">
        <v>0.28804623506966498</v>
      </c>
      <c r="F840" s="28" t="b">
        <v>0</v>
      </c>
      <c r="G840" s="29">
        <f t="shared" si="41"/>
        <v>0.28681346987971001</v>
      </c>
      <c r="H840" s="5" t="b">
        <f t="shared" si="39"/>
        <v>0</v>
      </c>
      <c r="I840" s="8">
        <v>42</v>
      </c>
      <c r="J840">
        <v>1</v>
      </c>
      <c r="K840">
        <v>22</v>
      </c>
      <c r="L840">
        <v>447</v>
      </c>
      <c r="M840">
        <v>9</v>
      </c>
      <c r="N840">
        <v>5</v>
      </c>
      <c r="O840">
        <v>43.831450868166101</v>
      </c>
      <c r="P840">
        <v>2</v>
      </c>
      <c r="Q840">
        <v>5</v>
      </c>
      <c r="R840">
        <v>1</v>
      </c>
      <c r="S840" s="10">
        <v>80.5</v>
      </c>
      <c r="T840" s="8">
        <v>-1.0558650859609</v>
      </c>
      <c r="U840">
        <v>7.5957643648752104E-3</v>
      </c>
      <c r="V840">
        <v>-0.64376289837760303</v>
      </c>
      <c r="W840">
        <v>-1.2255604081609499</v>
      </c>
      <c r="X840">
        <v>1.2997579909472201</v>
      </c>
      <c r="Y840">
        <v>1.38181348148064</v>
      </c>
      <c r="Z840">
        <v>-0.22857405895934099</v>
      </c>
      <c r="AA840">
        <v>-0.70092886045385905</v>
      </c>
      <c r="AB840">
        <v>1.4079858992310099</v>
      </c>
      <c r="AC840">
        <v>-1.38724643350897</v>
      </c>
      <c r="AD840" s="10">
        <v>1.2520089258899401</v>
      </c>
      <c r="AE840" s="8">
        <v>0</v>
      </c>
      <c r="AF840">
        <v>0</v>
      </c>
      <c r="AG840">
        <v>0</v>
      </c>
      <c r="AH840">
        <v>0</v>
      </c>
      <c r="AI840">
        <v>0</v>
      </c>
      <c r="AJ840">
        <v>0</v>
      </c>
      <c r="AK840">
        <v>0</v>
      </c>
      <c r="AL840">
        <v>0</v>
      </c>
      <c r="AM840">
        <v>1</v>
      </c>
      <c r="AN840">
        <v>0</v>
      </c>
      <c r="AO840">
        <v>0</v>
      </c>
      <c r="AP840">
        <v>0</v>
      </c>
      <c r="AQ840">
        <v>0</v>
      </c>
      <c r="AR840">
        <v>0</v>
      </c>
      <c r="AS840">
        <v>0</v>
      </c>
      <c r="AT840">
        <v>0</v>
      </c>
      <c r="AU840">
        <v>0</v>
      </c>
      <c r="AV840">
        <v>0</v>
      </c>
      <c r="AW840">
        <v>0</v>
      </c>
      <c r="AX840">
        <v>0</v>
      </c>
      <c r="AY840">
        <v>1</v>
      </c>
      <c r="AZ840">
        <v>0</v>
      </c>
      <c r="BA840">
        <v>1</v>
      </c>
      <c r="BB840">
        <v>0</v>
      </c>
      <c r="BC840">
        <v>1</v>
      </c>
      <c r="BD840">
        <v>0</v>
      </c>
      <c r="BE840">
        <v>1</v>
      </c>
      <c r="BF840">
        <v>0</v>
      </c>
      <c r="BG840">
        <v>0</v>
      </c>
      <c r="BH840">
        <v>0</v>
      </c>
      <c r="BI840">
        <v>0</v>
      </c>
      <c r="BJ840">
        <v>0</v>
      </c>
      <c r="BK840">
        <v>0</v>
      </c>
      <c r="BL840">
        <v>1</v>
      </c>
      <c r="BM840">
        <v>1</v>
      </c>
      <c r="BN840">
        <v>0</v>
      </c>
      <c r="BO840">
        <v>0</v>
      </c>
      <c r="BP840">
        <v>0</v>
      </c>
      <c r="BQ840">
        <v>0</v>
      </c>
      <c r="BR840">
        <v>1</v>
      </c>
      <c r="BS840">
        <v>0</v>
      </c>
      <c r="BT840" s="10">
        <v>0</v>
      </c>
      <c r="BU840">
        <v>-4.2648743800000002</v>
      </c>
      <c r="BV840">
        <v>0.17994256</v>
      </c>
      <c r="BW840">
        <v>2.5512239999999999E-2</v>
      </c>
      <c r="BX840">
        <v>1.7140852600000001</v>
      </c>
      <c r="BY840">
        <v>1.2451467300000001</v>
      </c>
      <c r="BZ840">
        <v>4.38303536</v>
      </c>
      <c r="CA840">
        <v>1.0542348399999999</v>
      </c>
      <c r="CB840">
        <v>2.36271349</v>
      </c>
      <c r="CC840">
        <v>0</v>
      </c>
      <c r="CD840">
        <v>1.26633956</v>
      </c>
      <c r="CE840">
        <v>1.2966537600000001</v>
      </c>
      <c r="CF840">
        <v>-0.34830556000000001</v>
      </c>
      <c r="CG840">
        <v>0.60595251999999999</v>
      </c>
      <c r="CH840">
        <v>-0.27080598</v>
      </c>
      <c r="CI840">
        <v>0.69837139000000004</v>
      </c>
      <c r="CJ840">
        <v>2.3914729999999999E-2</v>
      </c>
      <c r="CK840">
        <v>-0.35324707</v>
      </c>
      <c r="CL840">
        <v>-4.8291489999999999E-2</v>
      </c>
      <c r="CM840">
        <v>0.58076517999999999</v>
      </c>
      <c r="CN840">
        <v>0.72541518999999999</v>
      </c>
      <c r="CO840">
        <v>-0.20022939000000001</v>
      </c>
      <c r="CP840">
        <v>-0.43475793000000001</v>
      </c>
      <c r="CQ840">
        <v>0.34422587999999998</v>
      </c>
      <c r="CR840">
        <v>-0.48495226000000002</v>
      </c>
      <c r="CS840">
        <v>0.18250256000000001</v>
      </c>
      <c r="CT840">
        <v>-0.16623276000000001</v>
      </c>
      <c r="CU840">
        <v>-9.4743999999999995E-2</v>
      </c>
      <c r="CV840">
        <v>-1.1689752</v>
      </c>
      <c r="CW840">
        <v>-0.52188942000000005</v>
      </c>
      <c r="CX840">
        <v>0.65815442999999996</v>
      </c>
      <c r="CY840">
        <v>9.3649330000000003E-2</v>
      </c>
      <c r="CZ840">
        <v>-0.16819777</v>
      </c>
      <c r="DA840">
        <v>-0.25450494000000001</v>
      </c>
      <c r="DB840">
        <v>0.25513289</v>
      </c>
      <c r="DC840">
        <v>2.5920289999999999E-2</v>
      </c>
      <c r="DD840">
        <v>-2.5292350000000002E-2</v>
      </c>
      <c r="DE840">
        <v>0.26950531</v>
      </c>
      <c r="DF840">
        <v>-0.26887736000000001</v>
      </c>
      <c r="DG840">
        <v>0.1029841</v>
      </c>
      <c r="DH840">
        <v>-0.10235616</v>
      </c>
      <c r="DI840">
        <v>-0.19042195000000001</v>
      </c>
      <c r="DJ840">
        <v>7.7531719999999998E-2</v>
      </c>
      <c r="DK840">
        <v>-0.19522661999999999</v>
      </c>
      <c r="DL840">
        <v>-0.13095082</v>
      </c>
      <c r="DM840">
        <v>-6.0513240000000003E-2</v>
      </c>
      <c r="DN840">
        <v>0.50020885000000004</v>
      </c>
      <c r="DO840">
        <v>0.35778246000000002</v>
      </c>
      <c r="DP840">
        <v>-0.64273818000000005</v>
      </c>
      <c r="DQ840">
        <v>0.94671483000000001</v>
      </c>
      <c r="DR840">
        <v>-0.66113116000000005</v>
      </c>
      <c r="DS840">
        <v>7.7932630000000003E-2</v>
      </c>
      <c r="DT840">
        <v>-0.79014932000000004</v>
      </c>
      <c r="DU840">
        <v>1.3610861400000001</v>
      </c>
      <c r="DV840" s="10">
        <v>-0.64824150000000003</v>
      </c>
      <c r="DW840" s="8" t="s">
        <v>4354</v>
      </c>
      <c r="DX840" t="s">
        <v>4355</v>
      </c>
      <c r="DY840" s="10" t="s">
        <v>390</v>
      </c>
      <c r="DZ840" s="20">
        <v>36946</v>
      </c>
      <c r="EA840" s="21">
        <v>39614</v>
      </c>
      <c r="EB840" t="s">
        <v>4356</v>
      </c>
      <c r="EC840" s="22">
        <v>45412</v>
      </c>
      <c r="ED840" t="b">
        <f t="shared" si="40"/>
        <v>1</v>
      </c>
    </row>
    <row r="841" spans="1:134" x14ac:dyDescent="0.2">
      <c r="A841" s="8" t="s">
        <v>4357</v>
      </c>
      <c r="B841" s="8" t="s">
        <v>168</v>
      </c>
      <c r="C841" s="8" t="s">
        <v>332</v>
      </c>
      <c r="D841" s="2" t="s">
        <v>4358</v>
      </c>
      <c r="E841" s="4">
        <v>0.46539530979330901</v>
      </c>
      <c r="F841" s="28" t="b">
        <v>0</v>
      </c>
      <c r="G841" s="29">
        <f t="shared" si="41"/>
        <v>0.86877853890854129</v>
      </c>
      <c r="H841" s="5" t="b">
        <f t="shared" si="39"/>
        <v>1</v>
      </c>
      <c r="I841" s="8">
        <v>68</v>
      </c>
      <c r="J841">
        <v>1</v>
      </c>
      <c r="K841">
        <v>33</v>
      </c>
      <c r="L841">
        <v>1073</v>
      </c>
      <c r="M841">
        <v>8</v>
      </c>
      <c r="N841">
        <v>1</v>
      </c>
      <c r="O841">
        <v>51.864321563321496</v>
      </c>
      <c r="P841">
        <v>4</v>
      </c>
      <c r="Q841">
        <v>4</v>
      </c>
      <c r="R841">
        <v>2</v>
      </c>
      <c r="S841" s="10">
        <v>66.900000000000006</v>
      </c>
      <c r="T841" s="8">
        <v>1.3865274616354899</v>
      </c>
      <c r="U841">
        <v>7.5957643648752104E-3</v>
      </c>
      <c r="V841">
        <v>0.77748986271695397</v>
      </c>
      <c r="W841">
        <v>-0.49579995281378098</v>
      </c>
      <c r="X841">
        <v>0.98157978018903103</v>
      </c>
      <c r="Y841">
        <v>-1.4044518876044501</v>
      </c>
      <c r="Z841">
        <v>4.7842608108223501E-2</v>
      </c>
      <c r="AA841">
        <v>0.71867389489572897</v>
      </c>
      <c r="AB841">
        <v>0.68128349962791002</v>
      </c>
      <c r="AC841">
        <v>-0.68484317603607703</v>
      </c>
      <c r="AD841" s="10">
        <v>-1.68247127955654</v>
      </c>
      <c r="AE841" s="8">
        <v>0</v>
      </c>
      <c r="AF841">
        <v>0</v>
      </c>
      <c r="AG841">
        <v>0</v>
      </c>
      <c r="AH841">
        <v>0</v>
      </c>
      <c r="AI841">
        <v>0</v>
      </c>
      <c r="AJ841">
        <v>0</v>
      </c>
      <c r="AK841">
        <v>0</v>
      </c>
      <c r="AL841">
        <v>0</v>
      </c>
      <c r="AM841">
        <v>0</v>
      </c>
      <c r="AN841">
        <v>0</v>
      </c>
      <c r="AO841">
        <v>0</v>
      </c>
      <c r="AP841">
        <v>0</v>
      </c>
      <c r="AQ841">
        <v>0</v>
      </c>
      <c r="AR841">
        <v>0</v>
      </c>
      <c r="AS841">
        <v>0</v>
      </c>
      <c r="AT841">
        <v>0</v>
      </c>
      <c r="AU841">
        <v>0</v>
      </c>
      <c r="AV841">
        <v>1</v>
      </c>
      <c r="AW841">
        <v>0</v>
      </c>
      <c r="AX841">
        <v>0</v>
      </c>
      <c r="AY841">
        <v>0</v>
      </c>
      <c r="AZ841">
        <v>1</v>
      </c>
      <c r="BA841">
        <v>0</v>
      </c>
      <c r="BB841">
        <v>1</v>
      </c>
      <c r="BC841">
        <v>1</v>
      </c>
      <c r="BD841">
        <v>0</v>
      </c>
      <c r="BE841">
        <v>0</v>
      </c>
      <c r="BF841">
        <v>1</v>
      </c>
      <c r="BG841">
        <v>0</v>
      </c>
      <c r="BH841">
        <v>0</v>
      </c>
      <c r="BI841">
        <v>0</v>
      </c>
      <c r="BJ841">
        <v>0</v>
      </c>
      <c r="BK841">
        <v>1</v>
      </c>
      <c r="BL841">
        <v>0</v>
      </c>
      <c r="BM841">
        <v>0</v>
      </c>
      <c r="BN841">
        <v>0</v>
      </c>
      <c r="BO841">
        <v>0</v>
      </c>
      <c r="BP841">
        <v>1</v>
      </c>
      <c r="BQ841">
        <v>0</v>
      </c>
      <c r="BR841">
        <v>0</v>
      </c>
      <c r="BS841">
        <v>1</v>
      </c>
      <c r="BT841" s="10">
        <v>0</v>
      </c>
      <c r="BU841">
        <v>-4.2648743800000002</v>
      </c>
      <c r="BV841">
        <v>0.17994256</v>
      </c>
      <c r="BW841">
        <v>2.5512239999999999E-2</v>
      </c>
      <c r="BX841">
        <v>1.7140852600000001</v>
      </c>
      <c r="BY841">
        <v>1.2451467300000001</v>
      </c>
      <c r="BZ841">
        <v>4.38303536</v>
      </c>
      <c r="CA841">
        <v>1.0542348399999999</v>
      </c>
      <c r="CB841">
        <v>2.36271349</v>
      </c>
      <c r="CC841">
        <v>0</v>
      </c>
      <c r="CD841">
        <v>1.26633956</v>
      </c>
      <c r="CE841">
        <v>1.2966537600000001</v>
      </c>
      <c r="CF841">
        <v>-0.34830556000000001</v>
      </c>
      <c r="CG841">
        <v>0.60595251999999999</v>
      </c>
      <c r="CH841">
        <v>-0.27080598</v>
      </c>
      <c r="CI841">
        <v>0.69837139000000004</v>
      </c>
      <c r="CJ841">
        <v>2.3914729999999999E-2</v>
      </c>
      <c r="CK841">
        <v>-0.35324707</v>
      </c>
      <c r="CL841">
        <v>-4.8291489999999999E-2</v>
      </c>
      <c r="CM841">
        <v>0.58076517999999999</v>
      </c>
      <c r="CN841">
        <v>0.72541518999999999</v>
      </c>
      <c r="CO841">
        <v>-0.20022939000000001</v>
      </c>
      <c r="CP841">
        <v>-0.43475793000000001</v>
      </c>
      <c r="CQ841">
        <v>0.34422587999999998</v>
      </c>
      <c r="CR841">
        <v>-0.48495226000000002</v>
      </c>
      <c r="CS841">
        <v>0.18250256000000001</v>
      </c>
      <c r="CT841">
        <v>-0.16623276000000001</v>
      </c>
      <c r="CU841">
        <v>-9.4743999999999995E-2</v>
      </c>
      <c r="CV841">
        <v>-1.1689752</v>
      </c>
      <c r="CW841">
        <v>-0.52188942000000005</v>
      </c>
      <c r="CX841">
        <v>0.65815442999999996</v>
      </c>
      <c r="CY841">
        <v>9.3649330000000003E-2</v>
      </c>
      <c r="CZ841">
        <v>-0.16819777</v>
      </c>
      <c r="DA841">
        <v>-0.25450494000000001</v>
      </c>
      <c r="DB841">
        <v>0.25513289</v>
      </c>
      <c r="DC841">
        <v>2.5920289999999999E-2</v>
      </c>
      <c r="DD841">
        <v>-2.5292350000000002E-2</v>
      </c>
      <c r="DE841">
        <v>0.26950531</v>
      </c>
      <c r="DF841">
        <v>-0.26887736000000001</v>
      </c>
      <c r="DG841">
        <v>0.1029841</v>
      </c>
      <c r="DH841">
        <v>-0.10235616</v>
      </c>
      <c r="DI841">
        <v>-0.19042195000000001</v>
      </c>
      <c r="DJ841">
        <v>7.7531719999999998E-2</v>
      </c>
      <c r="DK841">
        <v>-0.19522661999999999</v>
      </c>
      <c r="DL841">
        <v>-0.13095082</v>
      </c>
      <c r="DM841">
        <v>-6.0513240000000003E-2</v>
      </c>
      <c r="DN841">
        <v>0.50020885000000004</v>
      </c>
      <c r="DO841">
        <v>0.35778246000000002</v>
      </c>
      <c r="DP841">
        <v>-0.64273818000000005</v>
      </c>
      <c r="DQ841">
        <v>0.94671483000000001</v>
      </c>
      <c r="DR841">
        <v>-0.66113116000000005</v>
      </c>
      <c r="DS841">
        <v>7.7932630000000003E-2</v>
      </c>
      <c r="DT841">
        <v>-0.79014932000000004</v>
      </c>
      <c r="DU841">
        <v>1.3610861400000001</v>
      </c>
      <c r="DV841" s="10">
        <v>-0.64824150000000003</v>
      </c>
      <c r="DW841" s="8" t="s">
        <v>4359</v>
      </c>
      <c r="DX841" t="s">
        <v>4360</v>
      </c>
      <c r="DY841" s="10" t="s">
        <v>1095</v>
      </c>
      <c r="DZ841" s="20">
        <v>36166</v>
      </c>
      <c r="EA841" s="21">
        <v>39023</v>
      </c>
      <c r="EB841" t="s">
        <v>4361</v>
      </c>
      <c r="EC841" s="22">
        <v>44630</v>
      </c>
      <c r="ED841" t="b">
        <f t="shared" si="40"/>
        <v>0</v>
      </c>
    </row>
    <row r="842" spans="1:134" x14ac:dyDescent="0.2">
      <c r="A842" s="8" t="s">
        <v>4362</v>
      </c>
      <c r="B842" s="8" t="s">
        <v>168</v>
      </c>
      <c r="C842" s="8" t="s">
        <v>147</v>
      </c>
      <c r="D842" s="2" t="s">
        <v>4363</v>
      </c>
      <c r="E842" s="4">
        <v>0.50568360897394604</v>
      </c>
      <c r="F842" s="28" t="b">
        <v>0</v>
      </c>
      <c r="G842" s="29">
        <f t="shared" si="41"/>
        <v>1.4575930421259889E-2</v>
      </c>
      <c r="H842" s="5" t="b">
        <f t="shared" si="39"/>
        <v>0</v>
      </c>
      <c r="I842" s="8">
        <v>53</v>
      </c>
      <c r="J842">
        <v>4</v>
      </c>
      <c r="K842">
        <v>38</v>
      </c>
      <c r="L842">
        <v>230</v>
      </c>
      <c r="M842">
        <v>4</v>
      </c>
      <c r="N842">
        <v>4</v>
      </c>
      <c r="O842">
        <v>43.925137820306396</v>
      </c>
      <c r="P842">
        <v>3</v>
      </c>
      <c r="Q842">
        <v>5</v>
      </c>
      <c r="R842">
        <v>2</v>
      </c>
      <c r="S842" s="10">
        <v>76.099999999999994</v>
      </c>
      <c r="T842" s="8">
        <v>-2.2545161977812998E-2</v>
      </c>
      <c r="U842">
        <v>3.04590151031497</v>
      </c>
      <c r="V842">
        <v>1.4235138450326601</v>
      </c>
      <c r="W842">
        <v>-1.47852848932762</v>
      </c>
      <c r="X842">
        <v>-0.29113306284374801</v>
      </c>
      <c r="Y842">
        <v>0.68524713920936597</v>
      </c>
      <c r="Z842">
        <v>-0.22535022578175001</v>
      </c>
      <c r="AA842">
        <v>8.8725172209350497E-3</v>
      </c>
      <c r="AB842">
        <v>1.4079858992310099</v>
      </c>
      <c r="AC842">
        <v>-0.68484317603607703</v>
      </c>
      <c r="AD842" s="10">
        <v>0.30261827118666701</v>
      </c>
      <c r="AE842" s="8">
        <v>0</v>
      </c>
      <c r="AF842">
        <v>0</v>
      </c>
      <c r="AG842">
        <v>0</v>
      </c>
      <c r="AH842">
        <v>0</v>
      </c>
      <c r="AI842">
        <v>1</v>
      </c>
      <c r="AJ842">
        <v>0</v>
      </c>
      <c r="AK842">
        <v>0</v>
      </c>
      <c r="AL842">
        <v>0</v>
      </c>
      <c r="AM842">
        <v>0</v>
      </c>
      <c r="AN842">
        <v>0</v>
      </c>
      <c r="AO842">
        <v>0</v>
      </c>
      <c r="AP842">
        <v>0</v>
      </c>
      <c r="AQ842">
        <v>0</v>
      </c>
      <c r="AR842">
        <v>0</v>
      </c>
      <c r="AS842">
        <v>0</v>
      </c>
      <c r="AT842">
        <v>0</v>
      </c>
      <c r="AU842">
        <v>0</v>
      </c>
      <c r="AV842">
        <v>0</v>
      </c>
      <c r="AW842">
        <v>0</v>
      </c>
      <c r="AX842">
        <v>0</v>
      </c>
      <c r="AY842">
        <v>0</v>
      </c>
      <c r="AZ842">
        <v>1</v>
      </c>
      <c r="BA842">
        <v>1</v>
      </c>
      <c r="BB842">
        <v>0</v>
      </c>
      <c r="BC842">
        <v>1</v>
      </c>
      <c r="BD842">
        <v>0</v>
      </c>
      <c r="BE842">
        <v>1</v>
      </c>
      <c r="BF842">
        <v>0</v>
      </c>
      <c r="BG842">
        <v>0</v>
      </c>
      <c r="BH842">
        <v>0</v>
      </c>
      <c r="BI842">
        <v>0</v>
      </c>
      <c r="BJ842">
        <v>0</v>
      </c>
      <c r="BK842">
        <v>1</v>
      </c>
      <c r="BL842">
        <v>0</v>
      </c>
      <c r="BM842">
        <v>0</v>
      </c>
      <c r="BN842">
        <v>1</v>
      </c>
      <c r="BO842">
        <v>0</v>
      </c>
      <c r="BP842">
        <v>0</v>
      </c>
      <c r="BQ842">
        <v>1</v>
      </c>
      <c r="BR842">
        <v>0</v>
      </c>
      <c r="BS842">
        <v>0</v>
      </c>
      <c r="BT842" s="10">
        <v>0</v>
      </c>
      <c r="BU842">
        <v>-4.2648743800000002</v>
      </c>
      <c r="BV842">
        <v>0.17994256</v>
      </c>
      <c r="BW842">
        <v>2.5512239999999999E-2</v>
      </c>
      <c r="BX842">
        <v>1.7140852600000001</v>
      </c>
      <c r="BY842">
        <v>1.2451467300000001</v>
      </c>
      <c r="BZ842">
        <v>4.38303536</v>
      </c>
      <c r="CA842">
        <v>1.0542348399999999</v>
      </c>
      <c r="CB842">
        <v>2.36271349</v>
      </c>
      <c r="CC842">
        <v>0</v>
      </c>
      <c r="CD842">
        <v>1.26633956</v>
      </c>
      <c r="CE842">
        <v>1.2966537600000001</v>
      </c>
      <c r="CF842">
        <v>-0.34830556000000001</v>
      </c>
      <c r="CG842">
        <v>0.60595251999999999</v>
      </c>
      <c r="CH842">
        <v>-0.27080598</v>
      </c>
      <c r="CI842">
        <v>0.69837139000000004</v>
      </c>
      <c r="CJ842">
        <v>2.3914729999999999E-2</v>
      </c>
      <c r="CK842">
        <v>-0.35324707</v>
      </c>
      <c r="CL842">
        <v>-4.8291489999999999E-2</v>
      </c>
      <c r="CM842">
        <v>0.58076517999999999</v>
      </c>
      <c r="CN842">
        <v>0.72541518999999999</v>
      </c>
      <c r="CO842">
        <v>-0.20022939000000001</v>
      </c>
      <c r="CP842">
        <v>-0.43475793000000001</v>
      </c>
      <c r="CQ842">
        <v>0.34422587999999998</v>
      </c>
      <c r="CR842">
        <v>-0.48495226000000002</v>
      </c>
      <c r="CS842">
        <v>0.18250256000000001</v>
      </c>
      <c r="CT842">
        <v>-0.16623276000000001</v>
      </c>
      <c r="CU842">
        <v>-9.4743999999999995E-2</v>
      </c>
      <c r="CV842">
        <v>-1.1689752</v>
      </c>
      <c r="CW842">
        <v>-0.52188942000000005</v>
      </c>
      <c r="CX842">
        <v>0.65815442999999996</v>
      </c>
      <c r="CY842">
        <v>9.3649330000000003E-2</v>
      </c>
      <c r="CZ842">
        <v>-0.16819777</v>
      </c>
      <c r="DA842">
        <v>-0.25450494000000001</v>
      </c>
      <c r="DB842">
        <v>0.25513289</v>
      </c>
      <c r="DC842">
        <v>2.5920289999999999E-2</v>
      </c>
      <c r="DD842">
        <v>-2.5292350000000002E-2</v>
      </c>
      <c r="DE842">
        <v>0.26950531</v>
      </c>
      <c r="DF842">
        <v>-0.26887736000000001</v>
      </c>
      <c r="DG842">
        <v>0.1029841</v>
      </c>
      <c r="DH842">
        <v>-0.10235616</v>
      </c>
      <c r="DI842">
        <v>-0.19042195000000001</v>
      </c>
      <c r="DJ842">
        <v>7.7531719999999998E-2</v>
      </c>
      <c r="DK842">
        <v>-0.19522661999999999</v>
      </c>
      <c r="DL842">
        <v>-0.13095082</v>
      </c>
      <c r="DM842">
        <v>-6.0513240000000003E-2</v>
      </c>
      <c r="DN842">
        <v>0.50020885000000004</v>
      </c>
      <c r="DO842">
        <v>0.35778246000000002</v>
      </c>
      <c r="DP842">
        <v>-0.64273818000000005</v>
      </c>
      <c r="DQ842">
        <v>0.94671483000000001</v>
      </c>
      <c r="DR842">
        <v>-0.66113116000000005</v>
      </c>
      <c r="DS842">
        <v>7.7932630000000003E-2</v>
      </c>
      <c r="DT842">
        <v>-0.79014932000000004</v>
      </c>
      <c r="DU842">
        <v>1.3610861400000001</v>
      </c>
      <c r="DV842" s="10">
        <v>-0.64824150000000003</v>
      </c>
      <c r="DW842" s="8" t="s">
        <v>4364</v>
      </c>
      <c r="DX842" t="s">
        <v>4365</v>
      </c>
      <c r="DY842" s="10" t="s">
        <v>1067</v>
      </c>
      <c r="DZ842" s="20">
        <v>35594</v>
      </c>
      <c r="EA842" s="21">
        <v>39963</v>
      </c>
      <c r="EB842" t="s">
        <v>4366</v>
      </c>
      <c r="EC842" s="22">
        <v>44068</v>
      </c>
      <c r="ED842" t="b">
        <f t="shared" si="40"/>
        <v>1</v>
      </c>
    </row>
    <row r="843" spans="1:134" x14ac:dyDescent="0.2">
      <c r="A843" s="8" t="s">
        <v>4367</v>
      </c>
      <c r="B843" s="8" t="s">
        <v>168</v>
      </c>
      <c r="C843" s="8" t="s">
        <v>491</v>
      </c>
      <c r="D843" s="2" t="s">
        <v>4368</v>
      </c>
      <c r="E843" s="4">
        <v>0.68760395794411699</v>
      </c>
      <c r="F843" s="28" t="b">
        <v>1</v>
      </c>
      <c r="G843" s="29">
        <f t="shared" si="41"/>
        <v>8.7382006452527551E-4</v>
      </c>
      <c r="H843" s="5" t="b">
        <f t="shared" si="39"/>
        <v>0</v>
      </c>
      <c r="I843" s="8">
        <v>53</v>
      </c>
      <c r="J843">
        <v>0</v>
      </c>
      <c r="K843">
        <v>32</v>
      </c>
      <c r="L843">
        <v>1100</v>
      </c>
      <c r="M843">
        <v>1</v>
      </c>
      <c r="N843">
        <v>4</v>
      </c>
      <c r="O843">
        <v>80.468645638725206</v>
      </c>
      <c r="P843">
        <v>2</v>
      </c>
      <c r="Q843">
        <v>2</v>
      </c>
      <c r="R843">
        <v>1</v>
      </c>
      <c r="S843" s="10">
        <v>71.099999999999994</v>
      </c>
      <c r="T843" s="8">
        <v>-2.2545161977812998E-2</v>
      </c>
      <c r="U843">
        <v>-1.00517281761849</v>
      </c>
      <c r="V843">
        <v>0.64828506625381199</v>
      </c>
      <c r="W843">
        <v>-0.464324661608712</v>
      </c>
      <c r="X843">
        <v>-1.2456676951183301</v>
      </c>
      <c r="Y843">
        <v>0.68524713920936597</v>
      </c>
      <c r="Z843">
        <v>1.0321372923749701</v>
      </c>
      <c r="AA843">
        <v>-0.70092886045385905</v>
      </c>
      <c r="AB843">
        <v>-0.772121299578298</v>
      </c>
      <c r="AC843">
        <v>-1.38724643350897</v>
      </c>
      <c r="AD843" s="10">
        <v>-0.77623474552160099</v>
      </c>
      <c r="AE843" s="8">
        <v>0</v>
      </c>
      <c r="AF843">
        <v>0</v>
      </c>
      <c r="AG843">
        <v>0</v>
      </c>
      <c r="AH843">
        <v>0</v>
      </c>
      <c r="AI843">
        <v>0</v>
      </c>
      <c r="AJ843">
        <v>0</v>
      </c>
      <c r="AK843">
        <v>0</v>
      </c>
      <c r="AL843">
        <v>0</v>
      </c>
      <c r="AM843">
        <v>0</v>
      </c>
      <c r="AN843">
        <v>0</v>
      </c>
      <c r="AO843">
        <v>0</v>
      </c>
      <c r="AP843">
        <v>0</v>
      </c>
      <c r="AQ843">
        <v>0</v>
      </c>
      <c r="AR843">
        <v>0</v>
      </c>
      <c r="AS843">
        <v>0</v>
      </c>
      <c r="AT843">
        <v>0</v>
      </c>
      <c r="AU843">
        <v>0</v>
      </c>
      <c r="AV843">
        <v>0</v>
      </c>
      <c r="AW843">
        <v>1</v>
      </c>
      <c r="AX843">
        <v>0</v>
      </c>
      <c r="AY843">
        <v>0</v>
      </c>
      <c r="AZ843">
        <v>1</v>
      </c>
      <c r="BA843">
        <v>1</v>
      </c>
      <c r="BB843">
        <v>0</v>
      </c>
      <c r="BC843">
        <v>1</v>
      </c>
      <c r="BD843">
        <v>0</v>
      </c>
      <c r="BE843">
        <v>1</v>
      </c>
      <c r="BF843">
        <v>0</v>
      </c>
      <c r="BG843">
        <v>0</v>
      </c>
      <c r="BH843">
        <v>1</v>
      </c>
      <c r="BI843">
        <v>0</v>
      </c>
      <c r="BJ843">
        <v>0</v>
      </c>
      <c r="BK843">
        <v>0</v>
      </c>
      <c r="BL843">
        <v>0</v>
      </c>
      <c r="BM843">
        <v>0</v>
      </c>
      <c r="BN843">
        <v>0</v>
      </c>
      <c r="BO843">
        <v>0</v>
      </c>
      <c r="BP843">
        <v>1</v>
      </c>
      <c r="BQ843">
        <v>0</v>
      </c>
      <c r="BR843">
        <v>0</v>
      </c>
      <c r="BS843">
        <v>1</v>
      </c>
      <c r="BT843" s="10">
        <v>0</v>
      </c>
      <c r="BU843">
        <v>-4.2648743800000002</v>
      </c>
      <c r="BV843">
        <v>0.17994256</v>
      </c>
      <c r="BW843">
        <v>2.5512239999999999E-2</v>
      </c>
      <c r="BX843">
        <v>1.7140852600000001</v>
      </c>
      <c r="BY843">
        <v>1.2451467300000001</v>
      </c>
      <c r="BZ843">
        <v>4.38303536</v>
      </c>
      <c r="CA843">
        <v>1.0542348399999999</v>
      </c>
      <c r="CB843">
        <v>2.36271349</v>
      </c>
      <c r="CC843">
        <v>0</v>
      </c>
      <c r="CD843">
        <v>1.26633956</v>
      </c>
      <c r="CE843">
        <v>1.2966537600000001</v>
      </c>
      <c r="CF843">
        <v>-0.34830556000000001</v>
      </c>
      <c r="CG843">
        <v>0.60595251999999999</v>
      </c>
      <c r="CH843">
        <v>-0.27080598</v>
      </c>
      <c r="CI843">
        <v>0.69837139000000004</v>
      </c>
      <c r="CJ843">
        <v>2.3914729999999999E-2</v>
      </c>
      <c r="CK843">
        <v>-0.35324707</v>
      </c>
      <c r="CL843">
        <v>-4.8291489999999999E-2</v>
      </c>
      <c r="CM843">
        <v>0.58076517999999999</v>
      </c>
      <c r="CN843">
        <v>0.72541518999999999</v>
      </c>
      <c r="CO843">
        <v>-0.20022939000000001</v>
      </c>
      <c r="CP843">
        <v>-0.43475793000000001</v>
      </c>
      <c r="CQ843">
        <v>0.34422587999999998</v>
      </c>
      <c r="CR843">
        <v>-0.48495226000000002</v>
      </c>
      <c r="CS843">
        <v>0.18250256000000001</v>
      </c>
      <c r="CT843">
        <v>-0.16623276000000001</v>
      </c>
      <c r="CU843">
        <v>-9.4743999999999995E-2</v>
      </c>
      <c r="CV843">
        <v>-1.1689752</v>
      </c>
      <c r="CW843">
        <v>-0.52188942000000005</v>
      </c>
      <c r="CX843">
        <v>0.65815442999999996</v>
      </c>
      <c r="CY843">
        <v>9.3649330000000003E-2</v>
      </c>
      <c r="CZ843">
        <v>-0.16819777</v>
      </c>
      <c r="DA843">
        <v>-0.25450494000000001</v>
      </c>
      <c r="DB843">
        <v>0.25513289</v>
      </c>
      <c r="DC843">
        <v>2.5920289999999999E-2</v>
      </c>
      <c r="DD843">
        <v>-2.5292350000000002E-2</v>
      </c>
      <c r="DE843">
        <v>0.26950531</v>
      </c>
      <c r="DF843">
        <v>-0.26887736000000001</v>
      </c>
      <c r="DG843">
        <v>0.1029841</v>
      </c>
      <c r="DH843">
        <v>-0.10235616</v>
      </c>
      <c r="DI843">
        <v>-0.19042195000000001</v>
      </c>
      <c r="DJ843">
        <v>7.7531719999999998E-2</v>
      </c>
      <c r="DK843">
        <v>-0.19522661999999999</v>
      </c>
      <c r="DL843">
        <v>-0.13095082</v>
      </c>
      <c r="DM843">
        <v>-6.0513240000000003E-2</v>
      </c>
      <c r="DN843">
        <v>0.50020885000000004</v>
      </c>
      <c r="DO843">
        <v>0.35778246000000002</v>
      </c>
      <c r="DP843">
        <v>-0.64273818000000005</v>
      </c>
      <c r="DQ843">
        <v>0.94671483000000001</v>
      </c>
      <c r="DR843">
        <v>-0.66113116000000005</v>
      </c>
      <c r="DS843">
        <v>7.7932630000000003E-2</v>
      </c>
      <c r="DT843">
        <v>-0.79014932000000004</v>
      </c>
      <c r="DU843">
        <v>1.3610861400000001</v>
      </c>
      <c r="DV843" s="10">
        <v>-0.64824150000000003</v>
      </c>
      <c r="DW843" s="8" t="s">
        <v>4369</v>
      </c>
      <c r="DX843" t="s">
        <v>4370</v>
      </c>
      <c r="DY843" s="10" t="s">
        <v>1187</v>
      </c>
      <c r="DZ843" s="20">
        <v>34865</v>
      </c>
      <c r="EA843" s="21">
        <v>36618</v>
      </c>
      <c r="EB843" t="s">
        <v>4371</v>
      </c>
      <c r="EC843" s="22">
        <v>44390</v>
      </c>
      <c r="ED843" t="b">
        <f t="shared" si="40"/>
        <v>0</v>
      </c>
    </row>
    <row r="844" spans="1:134" x14ac:dyDescent="0.2">
      <c r="A844" s="8" t="s">
        <v>4372</v>
      </c>
      <c r="B844" s="8" t="s">
        <v>127</v>
      </c>
      <c r="C844" s="8" t="s">
        <v>1309</v>
      </c>
      <c r="D844" s="2" t="s">
        <v>4373</v>
      </c>
      <c r="E844" s="4">
        <v>0.64013400726074898</v>
      </c>
      <c r="F844" s="28" t="b">
        <v>1</v>
      </c>
      <c r="G844" s="29">
        <f t="shared" si="41"/>
        <v>9.3088045536467352E-5</v>
      </c>
      <c r="H844" s="5" t="b">
        <f t="shared" si="39"/>
        <v>0</v>
      </c>
      <c r="I844" s="8">
        <v>62</v>
      </c>
      <c r="J844">
        <v>2</v>
      </c>
      <c r="K844">
        <v>40</v>
      </c>
      <c r="L844">
        <v>653</v>
      </c>
      <c r="M844">
        <v>1</v>
      </c>
      <c r="N844">
        <v>4</v>
      </c>
      <c r="O844">
        <v>22.758670297041299</v>
      </c>
      <c r="P844">
        <v>3</v>
      </c>
      <c r="Q844">
        <v>5</v>
      </c>
      <c r="R844">
        <v>1</v>
      </c>
      <c r="S844" s="10">
        <v>80</v>
      </c>
      <c r="T844" s="8">
        <v>0.82289841219016902</v>
      </c>
      <c r="U844">
        <v>1.0203643463482399</v>
      </c>
      <c r="V844">
        <v>1.6819234379589401</v>
      </c>
      <c r="W844">
        <v>-0.98541559378152999</v>
      </c>
      <c r="X844">
        <v>-1.2456676951183301</v>
      </c>
      <c r="Y844">
        <v>0.68524713920936597</v>
      </c>
      <c r="Z844">
        <v>-0.95370309344378801</v>
      </c>
      <c r="AA844">
        <v>8.8725172209350497E-3</v>
      </c>
      <c r="AB844">
        <v>1.4079858992310099</v>
      </c>
      <c r="AC844">
        <v>-1.38724643350897</v>
      </c>
      <c r="AD844" s="10">
        <v>1.14412362421911</v>
      </c>
      <c r="AE844" s="8">
        <v>0</v>
      </c>
      <c r="AF844">
        <v>0</v>
      </c>
      <c r="AG844">
        <v>0</v>
      </c>
      <c r="AH844">
        <v>0</v>
      </c>
      <c r="AI844">
        <v>0</v>
      </c>
      <c r="AJ844">
        <v>0</v>
      </c>
      <c r="AK844">
        <v>0</v>
      </c>
      <c r="AL844">
        <v>0</v>
      </c>
      <c r="AM844">
        <v>0</v>
      </c>
      <c r="AN844">
        <v>0</v>
      </c>
      <c r="AO844">
        <v>0</v>
      </c>
      <c r="AP844">
        <v>0</v>
      </c>
      <c r="AQ844">
        <v>0</v>
      </c>
      <c r="AR844">
        <v>0</v>
      </c>
      <c r="AS844">
        <v>0</v>
      </c>
      <c r="AT844">
        <v>0</v>
      </c>
      <c r="AU844">
        <v>1</v>
      </c>
      <c r="AV844">
        <v>0</v>
      </c>
      <c r="AW844">
        <v>0</v>
      </c>
      <c r="AX844">
        <v>0</v>
      </c>
      <c r="AY844">
        <v>1</v>
      </c>
      <c r="AZ844">
        <v>0</v>
      </c>
      <c r="BA844">
        <v>1</v>
      </c>
      <c r="BB844">
        <v>0</v>
      </c>
      <c r="BC844">
        <v>1</v>
      </c>
      <c r="BD844">
        <v>0</v>
      </c>
      <c r="BE844">
        <v>1</v>
      </c>
      <c r="BF844">
        <v>0</v>
      </c>
      <c r="BG844">
        <v>0</v>
      </c>
      <c r="BH844">
        <v>0</v>
      </c>
      <c r="BI844">
        <v>0</v>
      </c>
      <c r="BJ844">
        <v>0</v>
      </c>
      <c r="BK844">
        <v>0</v>
      </c>
      <c r="BL844">
        <v>1</v>
      </c>
      <c r="BM844">
        <v>1</v>
      </c>
      <c r="BN844">
        <v>0</v>
      </c>
      <c r="BO844">
        <v>0</v>
      </c>
      <c r="BP844">
        <v>0</v>
      </c>
      <c r="BQ844">
        <v>1</v>
      </c>
      <c r="BR844">
        <v>0</v>
      </c>
      <c r="BS844">
        <v>0</v>
      </c>
      <c r="BT844" s="10">
        <v>0</v>
      </c>
      <c r="BU844">
        <v>-4.2648743800000002</v>
      </c>
      <c r="BV844">
        <v>0.17994256</v>
      </c>
      <c r="BW844">
        <v>2.5512239999999999E-2</v>
      </c>
      <c r="BX844">
        <v>1.7140852600000001</v>
      </c>
      <c r="BY844">
        <v>1.2451467300000001</v>
      </c>
      <c r="BZ844">
        <v>4.38303536</v>
      </c>
      <c r="CA844">
        <v>1.0542348399999999</v>
      </c>
      <c r="CB844">
        <v>2.36271349</v>
      </c>
      <c r="CC844">
        <v>0</v>
      </c>
      <c r="CD844">
        <v>1.26633956</v>
      </c>
      <c r="CE844">
        <v>1.2966537600000001</v>
      </c>
      <c r="CF844">
        <v>-0.34830556000000001</v>
      </c>
      <c r="CG844">
        <v>0.60595251999999999</v>
      </c>
      <c r="CH844">
        <v>-0.27080598</v>
      </c>
      <c r="CI844">
        <v>0.69837139000000004</v>
      </c>
      <c r="CJ844">
        <v>2.3914729999999999E-2</v>
      </c>
      <c r="CK844">
        <v>-0.35324707</v>
      </c>
      <c r="CL844">
        <v>-4.8291489999999999E-2</v>
      </c>
      <c r="CM844">
        <v>0.58076517999999999</v>
      </c>
      <c r="CN844">
        <v>0.72541518999999999</v>
      </c>
      <c r="CO844">
        <v>-0.20022939000000001</v>
      </c>
      <c r="CP844">
        <v>-0.43475793000000001</v>
      </c>
      <c r="CQ844">
        <v>0.34422587999999998</v>
      </c>
      <c r="CR844">
        <v>-0.48495226000000002</v>
      </c>
      <c r="CS844">
        <v>0.18250256000000001</v>
      </c>
      <c r="CT844">
        <v>-0.16623276000000001</v>
      </c>
      <c r="CU844">
        <v>-9.4743999999999995E-2</v>
      </c>
      <c r="CV844">
        <v>-1.1689752</v>
      </c>
      <c r="CW844">
        <v>-0.52188942000000005</v>
      </c>
      <c r="CX844">
        <v>0.65815442999999996</v>
      </c>
      <c r="CY844">
        <v>9.3649330000000003E-2</v>
      </c>
      <c r="CZ844">
        <v>-0.16819777</v>
      </c>
      <c r="DA844">
        <v>-0.25450494000000001</v>
      </c>
      <c r="DB844">
        <v>0.25513289</v>
      </c>
      <c r="DC844">
        <v>2.5920289999999999E-2</v>
      </c>
      <c r="DD844">
        <v>-2.5292350000000002E-2</v>
      </c>
      <c r="DE844">
        <v>0.26950531</v>
      </c>
      <c r="DF844">
        <v>-0.26887736000000001</v>
      </c>
      <c r="DG844">
        <v>0.1029841</v>
      </c>
      <c r="DH844">
        <v>-0.10235616</v>
      </c>
      <c r="DI844">
        <v>-0.19042195000000001</v>
      </c>
      <c r="DJ844">
        <v>7.7531719999999998E-2</v>
      </c>
      <c r="DK844">
        <v>-0.19522661999999999</v>
      </c>
      <c r="DL844">
        <v>-0.13095082</v>
      </c>
      <c r="DM844">
        <v>-6.0513240000000003E-2</v>
      </c>
      <c r="DN844">
        <v>0.50020885000000004</v>
      </c>
      <c r="DO844">
        <v>0.35778246000000002</v>
      </c>
      <c r="DP844">
        <v>-0.64273818000000005</v>
      </c>
      <c r="DQ844">
        <v>0.94671483000000001</v>
      </c>
      <c r="DR844">
        <v>-0.66113116000000005</v>
      </c>
      <c r="DS844">
        <v>7.7932630000000003E-2</v>
      </c>
      <c r="DT844">
        <v>-0.79014932000000004</v>
      </c>
      <c r="DU844">
        <v>1.3610861400000001</v>
      </c>
      <c r="DV844" s="10">
        <v>-0.64824150000000003</v>
      </c>
      <c r="DW844" s="8" t="s">
        <v>4374</v>
      </c>
      <c r="DX844" t="s">
        <v>4375</v>
      </c>
      <c r="DY844" s="10" t="s">
        <v>1067</v>
      </c>
      <c r="DZ844" s="20">
        <v>37446</v>
      </c>
      <c r="EA844" s="21">
        <v>38339</v>
      </c>
      <c r="EB844" t="s">
        <v>4376</v>
      </c>
      <c r="EC844" s="22">
        <v>44974</v>
      </c>
      <c r="ED844" t="b">
        <f t="shared" si="40"/>
        <v>0</v>
      </c>
    </row>
    <row r="845" spans="1:134" x14ac:dyDescent="0.2">
      <c r="A845" s="8" t="s">
        <v>4377</v>
      </c>
      <c r="B845" s="8" t="s">
        <v>119</v>
      </c>
      <c r="C845" s="8" t="s">
        <v>147</v>
      </c>
      <c r="D845" s="2" t="s">
        <v>4378</v>
      </c>
      <c r="E845" s="4">
        <v>0.77831816519716801</v>
      </c>
      <c r="F845" s="28" t="b">
        <v>1</v>
      </c>
      <c r="G845" s="29">
        <f t="shared" si="41"/>
        <v>0.29334757305592857</v>
      </c>
      <c r="H845" s="5" t="b">
        <f t="shared" si="39"/>
        <v>0</v>
      </c>
      <c r="I845" s="8">
        <v>70</v>
      </c>
      <c r="J845">
        <v>0</v>
      </c>
      <c r="K845">
        <v>31</v>
      </c>
      <c r="L845">
        <v>2774</v>
      </c>
      <c r="M845">
        <v>1</v>
      </c>
      <c r="N845">
        <v>4</v>
      </c>
      <c r="O845">
        <v>76.659082598584305</v>
      </c>
      <c r="P845">
        <v>3</v>
      </c>
      <c r="Q845">
        <v>3</v>
      </c>
      <c r="R845">
        <v>5</v>
      </c>
      <c r="S845" s="10">
        <v>79.400000000000006</v>
      </c>
      <c r="T845" s="8">
        <v>1.5744038114505901</v>
      </c>
      <c r="U845">
        <v>-1.00517281761849</v>
      </c>
      <c r="V845">
        <v>0.51908026979067101</v>
      </c>
      <c r="W845">
        <v>1.4871433931056</v>
      </c>
      <c r="X845">
        <v>-1.2456676951183301</v>
      </c>
      <c r="Y845">
        <v>0.68524713920936597</v>
      </c>
      <c r="Z845">
        <v>0.90104757880911202</v>
      </c>
      <c r="AA845">
        <v>8.8725172209350497E-3</v>
      </c>
      <c r="AB845">
        <v>-4.5418899975194001E-2</v>
      </c>
      <c r="AC845">
        <v>1.42236659638262</v>
      </c>
      <c r="AD845" s="10">
        <v>1.01466126221412</v>
      </c>
      <c r="AE845" s="8">
        <v>0</v>
      </c>
      <c r="AF845">
        <v>0</v>
      </c>
      <c r="AG845">
        <v>1</v>
      </c>
      <c r="AH845">
        <v>0</v>
      </c>
      <c r="AI845">
        <v>0</v>
      </c>
      <c r="AJ845">
        <v>0</v>
      </c>
      <c r="AK845">
        <v>0</v>
      </c>
      <c r="AL845">
        <v>0</v>
      </c>
      <c r="AM845">
        <v>0</v>
      </c>
      <c r="AN845">
        <v>0</v>
      </c>
      <c r="AO845">
        <v>0</v>
      </c>
      <c r="AP845">
        <v>0</v>
      </c>
      <c r="AQ845">
        <v>0</v>
      </c>
      <c r="AR845">
        <v>0</v>
      </c>
      <c r="AS845">
        <v>0</v>
      </c>
      <c r="AT845">
        <v>0</v>
      </c>
      <c r="AU845">
        <v>0</v>
      </c>
      <c r="AV845">
        <v>0</v>
      </c>
      <c r="AW845">
        <v>0</v>
      </c>
      <c r="AX845">
        <v>0</v>
      </c>
      <c r="AY845">
        <v>0</v>
      </c>
      <c r="AZ845">
        <v>1</v>
      </c>
      <c r="BA845">
        <v>1</v>
      </c>
      <c r="BB845">
        <v>0</v>
      </c>
      <c r="BC845">
        <v>1</v>
      </c>
      <c r="BD845">
        <v>0</v>
      </c>
      <c r="BE845">
        <v>1</v>
      </c>
      <c r="BF845">
        <v>0</v>
      </c>
      <c r="BG845">
        <v>0</v>
      </c>
      <c r="BH845">
        <v>0</v>
      </c>
      <c r="BI845">
        <v>0</v>
      </c>
      <c r="BJ845">
        <v>0</v>
      </c>
      <c r="BK845">
        <v>0</v>
      </c>
      <c r="BL845">
        <v>1</v>
      </c>
      <c r="BM845">
        <v>1</v>
      </c>
      <c r="BN845">
        <v>0</v>
      </c>
      <c r="BO845">
        <v>0</v>
      </c>
      <c r="BP845">
        <v>0</v>
      </c>
      <c r="BQ845">
        <v>0</v>
      </c>
      <c r="BR845">
        <v>0</v>
      </c>
      <c r="BS845">
        <v>0</v>
      </c>
      <c r="BT845" s="10">
        <v>1</v>
      </c>
      <c r="BU845">
        <v>-4.2648743800000002</v>
      </c>
      <c r="BV845">
        <v>0.17994256</v>
      </c>
      <c r="BW845">
        <v>2.5512239999999999E-2</v>
      </c>
      <c r="BX845">
        <v>1.7140852600000001</v>
      </c>
      <c r="BY845">
        <v>1.2451467300000001</v>
      </c>
      <c r="BZ845">
        <v>4.38303536</v>
      </c>
      <c r="CA845">
        <v>1.0542348399999999</v>
      </c>
      <c r="CB845">
        <v>2.36271349</v>
      </c>
      <c r="CC845">
        <v>0</v>
      </c>
      <c r="CD845">
        <v>1.26633956</v>
      </c>
      <c r="CE845">
        <v>1.2966537600000001</v>
      </c>
      <c r="CF845">
        <v>-0.34830556000000001</v>
      </c>
      <c r="CG845">
        <v>0.60595251999999999</v>
      </c>
      <c r="CH845">
        <v>-0.27080598</v>
      </c>
      <c r="CI845">
        <v>0.69837139000000004</v>
      </c>
      <c r="CJ845">
        <v>2.3914729999999999E-2</v>
      </c>
      <c r="CK845">
        <v>-0.35324707</v>
      </c>
      <c r="CL845">
        <v>-4.8291489999999999E-2</v>
      </c>
      <c r="CM845">
        <v>0.58076517999999999</v>
      </c>
      <c r="CN845">
        <v>0.72541518999999999</v>
      </c>
      <c r="CO845">
        <v>-0.20022939000000001</v>
      </c>
      <c r="CP845">
        <v>-0.43475793000000001</v>
      </c>
      <c r="CQ845">
        <v>0.34422587999999998</v>
      </c>
      <c r="CR845">
        <v>-0.48495226000000002</v>
      </c>
      <c r="CS845">
        <v>0.18250256000000001</v>
      </c>
      <c r="CT845">
        <v>-0.16623276000000001</v>
      </c>
      <c r="CU845">
        <v>-9.4743999999999995E-2</v>
      </c>
      <c r="CV845">
        <v>-1.1689752</v>
      </c>
      <c r="CW845">
        <v>-0.52188942000000005</v>
      </c>
      <c r="CX845">
        <v>0.65815442999999996</v>
      </c>
      <c r="CY845">
        <v>9.3649330000000003E-2</v>
      </c>
      <c r="CZ845">
        <v>-0.16819777</v>
      </c>
      <c r="DA845">
        <v>-0.25450494000000001</v>
      </c>
      <c r="DB845">
        <v>0.25513289</v>
      </c>
      <c r="DC845">
        <v>2.5920289999999999E-2</v>
      </c>
      <c r="DD845">
        <v>-2.5292350000000002E-2</v>
      </c>
      <c r="DE845">
        <v>0.26950531</v>
      </c>
      <c r="DF845">
        <v>-0.26887736000000001</v>
      </c>
      <c r="DG845">
        <v>0.1029841</v>
      </c>
      <c r="DH845">
        <v>-0.10235616</v>
      </c>
      <c r="DI845">
        <v>-0.19042195000000001</v>
      </c>
      <c r="DJ845">
        <v>7.7531719999999998E-2</v>
      </c>
      <c r="DK845">
        <v>-0.19522661999999999</v>
      </c>
      <c r="DL845">
        <v>-0.13095082</v>
      </c>
      <c r="DM845">
        <v>-6.0513240000000003E-2</v>
      </c>
      <c r="DN845">
        <v>0.50020885000000004</v>
      </c>
      <c r="DO845">
        <v>0.35778246000000002</v>
      </c>
      <c r="DP845">
        <v>-0.64273818000000005</v>
      </c>
      <c r="DQ845">
        <v>0.94671483000000001</v>
      </c>
      <c r="DR845">
        <v>-0.66113116000000005</v>
      </c>
      <c r="DS845">
        <v>7.7932630000000003E-2</v>
      </c>
      <c r="DT845">
        <v>-0.79014932000000004</v>
      </c>
      <c r="DU845">
        <v>1.3610861400000001</v>
      </c>
      <c r="DV845" s="10">
        <v>-0.64824150000000003</v>
      </c>
      <c r="DW845" s="8" t="s">
        <v>4379</v>
      </c>
      <c r="DX845" t="s">
        <v>4380</v>
      </c>
      <c r="DY845" s="10" t="s">
        <v>2170</v>
      </c>
      <c r="DZ845" s="20">
        <v>37333</v>
      </c>
      <c r="EA845" s="21">
        <v>38450</v>
      </c>
      <c r="EB845" t="s">
        <v>4381</v>
      </c>
      <c r="EC845" s="22">
        <v>44137</v>
      </c>
      <c r="ED845" t="b">
        <f t="shared" si="40"/>
        <v>0</v>
      </c>
    </row>
    <row r="846" spans="1:134" x14ac:dyDescent="0.2">
      <c r="A846" s="8" t="s">
        <v>4382</v>
      </c>
      <c r="B846" s="8" t="s">
        <v>119</v>
      </c>
      <c r="C846" s="8" t="s">
        <v>491</v>
      </c>
      <c r="D846" s="2" t="s">
        <v>4383</v>
      </c>
      <c r="E846" s="4">
        <v>0.52161686289921805</v>
      </c>
      <c r="F846" s="28" t="b">
        <v>0</v>
      </c>
      <c r="G846" s="29">
        <f t="shared" si="41"/>
        <v>0.91411067974208249</v>
      </c>
      <c r="H846" s="5" t="b">
        <f t="shared" si="39"/>
        <v>1</v>
      </c>
      <c r="I846" s="8">
        <v>69</v>
      </c>
      <c r="J846">
        <v>1</v>
      </c>
      <c r="K846">
        <v>26</v>
      </c>
      <c r="L846">
        <v>1114</v>
      </c>
      <c r="M846">
        <v>8</v>
      </c>
      <c r="N846">
        <v>4</v>
      </c>
      <c r="O846">
        <v>85.808431449609003</v>
      </c>
      <c r="P846">
        <v>4</v>
      </c>
      <c r="Q846">
        <v>3</v>
      </c>
      <c r="R846">
        <v>2</v>
      </c>
      <c r="S846" s="10">
        <v>75.099999999999994</v>
      </c>
      <c r="T846" s="8">
        <v>1.48046563654304</v>
      </c>
      <c r="U846">
        <v>7.5957643648752104E-3</v>
      </c>
      <c r="V846">
        <v>-0.126943712525036</v>
      </c>
      <c r="W846">
        <v>-0.44800414024312002</v>
      </c>
      <c r="X846">
        <v>0.98157978018903103</v>
      </c>
      <c r="Y846">
        <v>0.68524713920936597</v>
      </c>
      <c r="Z846">
        <v>1.2158830356731101</v>
      </c>
      <c r="AA846">
        <v>0.71867389489572897</v>
      </c>
      <c r="AB846">
        <v>-4.5418899975194001E-2</v>
      </c>
      <c r="AC846">
        <v>-0.68484317603607703</v>
      </c>
      <c r="AD846" s="10">
        <v>8.6847667845013299E-2</v>
      </c>
      <c r="AE846" s="8">
        <v>0</v>
      </c>
      <c r="AF846">
        <v>0</v>
      </c>
      <c r="AG846">
        <v>0</v>
      </c>
      <c r="AH846">
        <v>0</v>
      </c>
      <c r="AI846">
        <v>0</v>
      </c>
      <c r="AJ846">
        <v>0</v>
      </c>
      <c r="AK846">
        <v>0</v>
      </c>
      <c r="AL846">
        <v>0</v>
      </c>
      <c r="AM846">
        <v>0</v>
      </c>
      <c r="AN846">
        <v>0</v>
      </c>
      <c r="AO846">
        <v>0</v>
      </c>
      <c r="AP846">
        <v>0</v>
      </c>
      <c r="AQ846">
        <v>0</v>
      </c>
      <c r="AR846">
        <v>0</v>
      </c>
      <c r="AS846">
        <v>0</v>
      </c>
      <c r="AT846">
        <v>0</v>
      </c>
      <c r="AU846">
        <v>0</v>
      </c>
      <c r="AV846">
        <v>1</v>
      </c>
      <c r="AW846">
        <v>0</v>
      </c>
      <c r="AX846">
        <v>0</v>
      </c>
      <c r="AY846">
        <v>1</v>
      </c>
      <c r="AZ846">
        <v>0</v>
      </c>
      <c r="BA846">
        <v>0</v>
      </c>
      <c r="BB846">
        <v>1</v>
      </c>
      <c r="BC846">
        <v>0</v>
      </c>
      <c r="BD846">
        <v>1</v>
      </c>
      <c r="BE846">
        <v>0</v>
      </c>
      <c r="BF846">
        <v>1</v>
      </c>
      <c r="BG846">
        <v>0</v>
      </c>
      <c r="BH846">
        <v>0</v>
      </c>
      <c r="BI846">
        <v>0</v>
      </c>
      <c r="BJ846">
        <v>0</v>
      </c>
      <c r="BK846">
        <v>0</v>
      </c>
      <c r="BL846">
        <v>1</v>
      </c>
      <c r="BM846">
        <v>1</v>
      </c>
      <c r="BN846">
        <v>0</v>
      </c>
      <c r="BO846">
        <v>0</v>
      </c>
      <c r="BP846">
        <v>0</v>
      </c>
      <c r="BQ846">
        <v>0</v>
      </c>
      <c r="BR846">
        <v>0</v>
      </c>
      <c r="BS846">
        <v>0</v>
      </c>
      <c r="BT846" s="10">
        <v>1</v>
      </c>
      <c r="BU846">
        <v>-4.2648743800000002</v>
      </c>
      <c r="BV846">
        <v>0.17994256</v>
      </c>
      <c r="BW846">
        <v>2.5512239999999999E-2</v>
      </c>
      <c r="BX846">
        <v>1.7140852600000001</v>
      </c>
      <c r="BY846">
        <v>1.2451467300000001</v>
      </c>
      <c r="BZ846">
        <v>4.38303536</v>
      </c>
      <c r="CA846">
        <v>1.0542348399999999</v>
      </c>
      <c r="CB846">
        <v>2.36271349</v>
      </c>
      <c r="CC846">
        <v>0</v>
      </c>
      <c r="CD846">
        <v>1.26633956</v>
      </c>
      <c r="CE846">
        <v>1.2966537600000001</v>
      </c>
      <c r="CF846">
        <v>-0.34830556000000001</v>
      </c>
      <c r="CG846">
        <v>0.60595251999999999</v>
      </c>
      <c r="CH846">
        <v>-0.27080598</v>
      </c>
      <c r="CI846">
        <v>0.69837139000000004</v>
      </c>
      <c r="CJ846">
        <v>2.3914729999999999E-2</v>
      </c>
      <c r="CK846">
        <v>-0.35324707</v>
      </c>
      <c r="CL846">
        <v>-4.8291489999999999E-2</v>
      </c>
      <c r="CM846">
        <v>0.58076517999999999</v>
      </c>
      <c r="CN846">
        <v>0.72541518999999999</v>
      </c>
      <c r="CO846">
        <v>-0.20022939000000001</v>
      </c>
      <c r="CP846">
        <v>-0.43475793000000001</v>
      </c>
      <c r="CQ846">
        <v>0.34422587999999998</v>
      </c>
      <c r="CR846">
        <v>-0.48495226000000002</v>
      </c>
      <c r="CS846">
        <v>0.18250256000000001</v>
      </c>
      <c r="CT846">
        <v>-0.16623276000000001</v>
      </c>
      <c r="CU846">
        <v>-9.4743999999999995E-2</v>
      </c>
      <c r="CV846">
        <v>-1.1689752</v>
      </c>
      <c r="CW846">
        <v>-0.52188942000000005</v>
      </c>
      <c r="CX846">
        <v>0.65815442999999996</v>
      </c>
      <c r="CY846">
        <v>9.3649330000000003E-2</v>
      </c>
      <c r="CZ846">
        <v>-0.16819777</v>
      </c>
      <c r="DA846">
        <v>-0.25450494000000001</v>
      </c>
      <c r="DB846">
        <v>0.25513289</v>
      </c>
      <c r="DC846">
        <v>2.5920289999999999E-2</v>
      </c>
      <c r="DD846">
        <v>-2.5292350000000002E-2</v>
      </c>
      <c r="DE846">
        <v>0.26950531</v>
      </c>
      <c r="DF846">
        <v>-0.26887736000000001</v>
      </c>
      <c r="DG846">
        <v>0.1029841</v>
      </c>
      <c r="DH846">
        <v>-0.10235616</v>
      </c>
      <c r="DI846">
        <v>-0.19042195000000001</v>
      </c>
      <c r="DJ846">
        <v>7.7531719999999998E-2</v>
      </c>
      <c r="DK846">
        <v>-0.19522661999999999</v>
      </c>
      <c r="DL846">
        <v>-0.13095082</v>
      </c>
      <c r="DM846">
        <v>-6.0513240000000003E-2</v>
      </c>
      <c r="DN846">
        <v>0.50020885000000004</v>
      </c>
      <c r="DO846">
        <v>0.35778246000000002</v>
      </c>
      <c r="DP846">
        <v>-0.64273818000000005</v>
      </c>
      <c r="DQ846">
        <v>0.94671483000000001</v>
      </c>
      <c r="DR846">
        <v>-0.66113116000000005</v>
      </c>
      <c r="DS846">
        <v>7.7932630000000003E-2</v>
      </c>
      <c r="DT846">
        <v>-0.79014932000000004</v>
      </c>
      <c r="DU846">
        <v>1.3610861400000001</v>
      </c>
      <c r="DV846" s="10">
        <v>-0.64824150000000003</v>
      </c>
      <c r="DW846" s="8" t="s">
        <v>4384</v>
      </c>
      <c r="DX846" t="s">
        <v>4385</v>
      </c>
      <c r="DY846" s="10" t="s">
        <v>999</v>
      </c>
      <c r="DZ846" s="20">
        <v>36711</v>
      </c>
      <c r="EA846" s="21">
        <v>37372</v>
      </c>
      <c r="EB846" t="s">
        <v>4386</v>
      </c>
      <c r="EC846" s="22">
        <v>45311</v>
      </c>
      <c r="ED846" t="b">
        <f t="shared" si="40"/>
        <v>0</v>
      </c>
    </row>
    <row r="847" spans="1:134" x14ac:dyDescent="0.2">
      <c r="A847" s="8" t="s">
        <v>4387</v>
      </c>
      <c r="B847" s="8" t="s">
        <v>168</v>
      </c>
      <c r="C847" s="8" t="s">
        <v>275</v>
      </c>
      <c r="D847" s="2">
        <v>9703847241</v>
      </c>
      <c r="E847" s="4">
        <v>0.32458435026535398</v>
      </c>
      <c r="F847" s="28" t="b">
        <v>0</v>
      </c>
      <c r="G847" s="29">
        <f t="shared" si="41"/>
        <v>0.13750578003089126</v>
      </c>
      <c r="H847" s="5" t="b">
        <f t="shared" si="39"/>
        <v>0</v>
      </c>
      <c r="I847" s="8">
        <v>44</v>
      </c>
      <c r="J847">
        <v>1</v>
      </c>
      <c r="K847">
        <v>32</v>
      </c>
      <c r="L847">
        <v>422</v>
      </c>
      <c r="M847">
        <v>8</v>
      </c>
      <c r="N847">
        <v>4</v>
      </c>
      <c r="O847">
        <v>27.3088417993437</v>
      </c>
      <c r="P847">
        <v>1</v>
      </c>
      <c r="Q847">
        <v>5</v>
      </c>
      <c r="R847">
        <v>1</v>
      </c>
      <c r="S847" s="10">
        <v>70.099999999999994</v>
      </c>
      <c r="T847" s="8">
        <v>-0.86798873614579497</v>
      </c>
      <c r="U847">
        <v>7.5957643648752104E-3</v>
      </c>
      <c r="V847">
        <v>0.64828506625381199</v>
      </c>
      <c r="W847">
        <v>-1.2547041963137899</v>
      </c>
      <c r="X847">
        <v>0.98157978018903103</v>
      </c>
      <c r="Y847">
        <v>0.68524713920936597</v>
      </c>
      <c r="Z847">
        <v>-0.797128527639962</v>
      </c>
      <c r="AA847">
        <v>-1.4107302381286499</v>
      </c>
      <c r="AB847">
        <v>1.4079858992310099</v>
      </c>
      <c r="AC847">
        <v>-1.38724643350897</v>
      </c>
      <c r="AD847" s="10">
        <v>-0.99200534886325498</v>
      </c>
      <c r="AE847" s="8">
        <v>0</v>
      </c>
      <c r="AF847">
        <v>0</v>
      </c>
      <c r="AG847">
        <v>0</v>
      </c>
      <c r="AH847">
        <v>0</v>
      </c>
      <c r="AI847">
        <v>1</v>
      </c>
      <c r="AJ847">
        <v>0</v>
      </c>
      <c r="AK847">
        <v>0</v>
      </c>
      <c r="AL847">
        <v>0</v>
      </c>
      <c r="AM847">
        <v>0</v>
      </c>
      <c r="AN847">
        <v>0</v>
      </c>
      <c r="AO847">
        <v>0</v>
      </c>
      <c r="AP847">
        <v>0</v>
      </c>
      <c r="AQ847">
        <v>0</v>
      </c>
      <c r="AR847">
        <v>0</v>
      </c>
      <c r="AS847">
        <v>0</v>
      </c>
      <c r="AT847">
        <v>0</v>
      </c>
      <c r="AU847">
        <v>0</v>
      </c>
      <c r="AV847">
        <v>0</v>
      </c>
      <c r="AW847">
        <v>0</v>
      </c>
      <c r="AX847">
        <v>0</v>
      </c>
      <c r="AY847">
        <v>1</v>
      </c>
      <c r="AZ847">
        <v>0</v>
      </c>
      <c r="BA847">
        <v>0</v>
      </c>
      <c r="BB847">
        <v>1</v>
      </c>
      <c r="BC847">
        <v>0</v>
      </c>
      <c r="BD847">
        <v>1</v>
      </c>
      <c r="BE847">
        <v>0</v>
      </c>
      <c r="BF847">
        <v>1</v>
      </c>
      <c r="BG847">
        <v>0</v>
      </c>
      <c r="BH847">
        <v>0</v>
      </c>
      <c r="BI847">
        <v>0</v>
      </c>
      <c r="BJ847">
        <v>1</v>
      </c>
      <c r="BK847">
        <v>0</v>
      </c>
      <c r="BL847">
        <v>0</v>
      </c>
      <c r="BM847">
        <v>0</v>
      </c>
      <c r="BN847">
        <v>0</v>
      </c>
      <c r="BO847">
        <v>0</v>
      </c>
      <c r="BP847">
        <v>1</v>
      </c>
      <c r="BQ847">
        <v>0</v>
      </c>
      <c r="BR847">
        <v>0</v>
      </c>
      <c r="BS847">
        <v>1</v>
      </c>
      <c r="BT847" s="10">
        <v>0</v>
      </c>
      <c r="BU847">
        <v>-4.2648743800000002</v>
      </c>
      <c r="BV847">
        <v>0.17994256</v>
      </c>
      <c r="BW847">
        <v>2.5512239999999999E-2</v>
      </c>
      <c r="BX847">
        <v>1.7140852600000001</v>
      </c>
      <c r="BY847">
        <v>1.2451467300000001</v>
      </c>
      <c r="BZ847">
        <v>4.38303536</v>
      </c>
      <c r="CA847">
        <v>1.0542348399999999</v>
      </c>
      <c r="CB847">
        <v>2.36271349</v>
      </c>
      <c r="CC847">
        <v>0</v>
      </c>
      <c r="CD847">
        <v>1.26633956</v>
      </c>
      <c r="CE847">
        <v>1.2966537600000001</v>
      </c>
      <c r="CF847">
        <v>-0.34830556000000001</v>
      </c>
      <c r="CG847">
        <v>0.60595251999999999</v>
      </c>
      <c r="CH847">
        <v>-0.27080598</v>
      </c>
      <c r="CI847">
        <v>0.69837139000000004</v>
      </c>
      <c r="CJ847">
        <v>2.3914729999999999E-2</v>
      </c>
      <c r="CK847">
        <v>-0.35324707</v>
      </c>
      <c r="CL847">
        <v>-4.8291489999999999E-2</v>
      </c>
      <c r="CM847">
        <v>0.58076517999999999</v>
      </c>
      <c r="CN847">
        <v>0.72541518999999999</v>
      </c>
      <c r="CO847">
        <v>-0.20022939000000001</v>
      </c>
      <c r="CP847">
        <v>-0.43475793000000001</v>
      </c>
      <c r="CQ847">
        <v>0.34422587999999998</v>
      </c>
      <c r="CR847">
        <v>-0.48495226000000002</v>
      </c>
      <c r="CS847">
        <v>0.18250256000000001</v>
      </c>
      <c r="CT847">
        <v>-0.16623276000000001</v>
      </c>
      <c r="CU847">
        <v>-9.4743999999999995E-2</v>
      </c>
      <c r="CV847">
        <v>-1.1689752</v>
      </c>
      <c r="CW847">
        <v>-0.52188942000000005</v>
      </c>
      <c r="CX847">
        <v>0.65815442999999996</v>
      </c>
      <c r="CY847">
        <v>9.3649330000000003E-2</v>
      </c>
      <c r="CZ847">
        <v>-0.16819777</v>
      </c>
      <c r="DA847">
        <v>-0.25450494000000001</v>
      </c>
      <c r="DB847">
        <v>0.25513289</v>
      </c>
      <c r="DC847">
        <v>2.5920289999999999E-2</v>
      </c>
      <c r="DD847">
        <v>-2.5292350000000002E-2</v>
      </c>
      <c r="DE847">
        <v>0.26950531</v>
      </c>
      <c r="DF847">
        <v>-0.26887736000000001</v>
      </c>
      <c r="DG847">
        <v>0.1029841</v>
      </c>
      <c r="DH847">
        <v>-0.10235616</v>
      </c>
      <c r="DI847">
        <v>-0.19042195000000001</v>
      </c>
      <c r="DJ847">
        <v>7.7531719999999998E-2</v>
      </c>
      <c r="DK847">
        <v>-0.19522661999999999</v>
      </c>
      <c r="DL847">
        <v>-0.13095082</v>
      </c>
      <c r="DM847">
        <v>-6.0513240000000003E-2</v>
      </c>
      <c r="DN847">
        <v>0.50020885000000004</v>
      </c>
      <c r="DO847">
        <v>0.35778246000000002</v>
      </c>
      <c r="DP847">
        <v>-0.64273818000000005</v>
      </c>
      <c r="DQ847">
        <v>0.94671483000000001</v>
      </c>
      <c r="DR847">
        <v>-0.66113116000000005</v>
      </c>
      <c r="DS847">
        <v>7.7932630000000003E-2</v>
      </c>
      <c r="DT847">
        <v>-0.79014932000000004</v>
      </c>
      <c r="DU847">
        <v>1.3610861400000001</v>
      </c>
      <c r="DV847" s="10">
        <v>-0.64824150000000003</v>
      </c>
      <c r="DW847" s="8" t="s">
        <v>4388</v>
      </c>
      <c r="DX847" t="s">
        <v>4389</v>
      </c>
      <c r="DY847" s="10" t="s">
        <v>1647</v>
      </c>
      <c r="DZ847" s="20">
        <v>35440</v>
      </c>
      <c r="EA847" s="21">
        <v>38929</v>
      </c>
      <c r="EB847" t="s">
        <v>4390</v>
      </c>
      <c r="EC847" s="22">
        <v>45455</v>
      </c>
      <c r="ED847" t="b">
        <f t="shared" si="40"/>
        <v>1</v>
      </c>
    </row>
    <row r="848" spans="1:134" x14ac:dyDescent="0.2">
      <c r="A848" s="8" t="s">
        <v>4391</v>
      </c>
      <c r="B848" s="8" t="s">
        <v>127</v>
      </c>
      <c r="C848" s="8" t="s">
        <v>245</v>
      </c>
      <c r="D848" s="2" t="s">
        <v>4392</v>
      </c>
      <c r="E848" s="4">
        <v>0.15912447412408801</v>
      </c>
      <c r="F848" s="28" t="b">
        <v>0</v>
      </c>
      <c r="G848" s="29">
        <f t="shared" si="41"/>
        <v>1.6822374558107537E-2</v>
      </c>
      <c r="H848" s="5" t="b">
        <f t="shared" si="39"/>
        <v>0</v>
      </c>
      <c r="I848" s="8">
        <v>45</v>
      </c>
      <c r="J848">
        <v>2</v>
      </c>
      <c r="K848">
        <v>19</v>
      </c>
      <c r="L848">
        <v>891</v>
      </c>
      <c r="M848">
        <v>10</v>
      </c>
      <c r="N848">
        <v>1</v>
      </c>
      <c r="O848">
        <v>6.9039037287106799</v>
      </c>
      <c r="P848">
        <v>1</v>
      </c>
      <c r="Q848">
        <v>3</v>
      </c>
      <c r="R848">
        <v>5</v>
      </c>
      <c r="S848" s="10">
        <v>77</v>
      </c>
      <c r="T848" s="8">
        <v>-0.77405056123824101</v>
      </c>
      <c r="U848">
        <v>1.0203643463482399</v>
      </c>
      <c r="V848">
        <v>-1.03137728776702</v>
      </c>
      <c r="W848">
        <v>-0.70796673056647197</v>
      </c>
      <c r="X848">
        <v>1.61793620170542</v>
      </c>
      <c r="Y848">
        <v>-1.4044518876044501</v>
      </c>
      <c r="Z848">
        <v>-1.49927663723247</v>
      </c>
      <c r="AA848">
        <v>-1.4107302381286499</v>
      </c>
      <c r="AB848">
        <v>-4.5418899975194001E-2</v>
      </c>
      <c r="AC848">
        <v>1.42236659638262</v>
      </c>
      <c r="AD848" s="10">
        <v>0.49681181419415599</v>
      </c>
      <c r="AE848" s="8">
        <v>0</v>
      </c>
      <c r="AF848">
        <v>0</v>
      </c>
      <c r="AG848">
        <v>0</v>
      </c>
      <c r="AH848">
        <v>0</v>
      </c>
      <c r="AI848">
        <v>0</v>
      </c>
      <c r="AJ848">
        <v>0</v>
      </c>
      <c r="AK848">
        <v>0</v>
      </c>
      <c r="AL848">
        <v>0</v>
      </c>
      <c r="AM848">
        <v>0</v>
      </c>
      <c r="AN848">
        <v>0</v>
      </c>
      <c r="AO848">
        <v>0</v>
      </c>
      <c r="AP848">
        <v>0</v>
      </c>
      <c r="AQ848">
        <v>0</v>
      </c>
      <c r="AR848">
        <v>0</v>
      </c>
      <c r="AS848">
        <v>0</v>
      </c>
      <c r="AT848">
        <v>0</v>
      </c>
      <c r="AU848">
        <v>0</v>
      </c>
      <c r="AV848">
        <v>0</v>
      </c>
      <c r="AW848">
        <v>1</v>
      </c>
      <c r="AX848">
        <v>0</v>
      </c>
      <c r="AY848">
        <v>0</v>
      </c>
      <c r="AZ848">
        <v>1</v>
      </c>
      <c r="BA848">
        <v>0</v>
      </c>
      <c r="BB848">
        <v>1</v>
      </c>
      <c r="BC848">
        <v>1</v>
      </c>
      <c r="BD848">
        <v>0</v>
      </c>
      <c r="BE848">
        <v>0</v>
      </c>
      <c r="BF848">
        <v>1</v>
      </c>
      <c r="BG848">
        <v>0</v>
      </c>
      <c r="BH848">
        <v>1</v>
      </c>
      <c r="BI848">
        <v>0</v>
      </c>
      <c r="BJ848">
        <v>0</v>
      </c>
      <c r="BK848">
        <v>0</v>
      </c>
      <c r="BL848">
        <v>0</v>
      </c>
      <c r="BM848">
        <v>0</v>
      </c>
      <c r="BN848">
        <v>1</v>
      </c>
      <c r="BO848">
        <v>0</v>
      </c>
      <c r="BP848">
        <v>0</v>
      </c>
      <c r="BQ848">
        <v>0</v>
      </c>
      <c r="BR848">
        <v>0</v>
      </c>
      <c r="BS848">
        <v>0</v>
      </c>
      <c r="BT848" s="10">
        <v>1</v>
      </c>
      <c r="BU848">
        <v>-4.2648743800000002</v>
      </c>
      <c r="BV848">
        <v>0.17994256</v>
      </c>
      <c r="BW848">
        <v>2.5512239999999999E-2</v>
      </c>
      <c r="BX848">
        <v>1.7140852600000001</v>
      </c>
      <c r="BY848">
        <v>1.2451467300000001</v>
      </c>
      <c r="BZ848">
        <v>4.38303536</v>
      </c>
      <c r="CA848">
        <v>1.0542348399999999</v>
      </c>
      <c r="CB848">
        <v>2.36271349</v>
      </c>
      <c r="CC848">
        <v>0</v>
      </c>
      <c r="CD848">
        <v>1.26633956</v>
      </c>
      <c r="CE848">
        <v>1.2966537600000001</v>
      </c>
      <c r="CF848">
        <v>-0.34830556000000001</v>
      </c>
      <c r="CG848">
        <v>0.60595251999999999</v>
      </c>
      <c r="CH848">
        <v>-0.27080598</v>
      </c>
      <c r="CI848">
        <v>0.69837139000000004</v>
      </c>
      <c r="CJ848">
        <v>2.3914729999999999E-2</v>
      </c>
      <c r="CK848">
        <v>-0.35324707</v>
      </c>
      <c r="CL848">
        <v>-4.8291489999999999E-2</v>
      </c>
      <c r="CM848">
        <v>0.58076517999999999</v>
      </c>
      <c r="CN848">
        <v>0.72541518999999999</v>
      </c>
      <c r="CO848">
        <v>-0.20022939000000001</v>
      </c>
      <c r="CP848">
        <v>-0.43475793000000001</v>
      </c>
      <c r="CQ848">
        <v>0.34422587999999998</v>
      </c>
      <c r="CR848">
        <v>-0.48495226000000002</v>
      </c>
      <c r="CS848">
        <v>0.18250256000000001</v>
      </c>
      <c r="CT848">
        <v>-0.16623276000000001</v>
      </c>
      <c r="CU848">
        <v>-9.4743999999999995E-2</v>
      </c>
      <c r="CV848">
        <v>-1.1689752</v>
      </c>
      <c r="CW848">
        <v>-0.52188942000000005</v>
      </c>
      <c r="CX848">
        <v>0.65815442999999996</v>
      </c>
      <c r="CY848">
        <v>9.3649330000000003E-2</v>
      </c>
      <c r="CZ848">
        <v>-0.16819777</v>
      </c>
      <c r="DA848">
        <v>-0.25450494000000001</v>
      </c>
      <c r="DB848">
        <v>0.25513289</v>
      </c>
      <c r="DC848">
        <v>2.5920289999999999E-2</v>
      </c>
      <c r="DD848">
        <v>-2.5292350000000002E-2</v>
      </c>
      <c r="DE848">
        <v>0.26950531</v>
      </c>
      <c r="DF848">
        <v>-0.26887736000000001</v>
      </c>
      <c r="DG848">
        <v>0.1029841</v>
      </c>
      <c r="DH848">
        <v>-0.10235616</v>
      </c>
      <c r="DI848">
        <v>-0.19042195000000001</v>
      </c>
      <c r="DJ848">
        <v>7.7531719999999998E-2</v>
      </c>
      <c r="DK848">
        <v>-0.19522661999999999</v>
      </c>
      <c r="DL848">
        <v>-0.13095082</v>
      </c>
      <c r="DM848">
        <v>-6.0513240000000003E-2</v>
      </c>
      <c r="DN848">
        <v>0.50020885000000004</v>
      </c>
      <c r="DO848">
        <v>0.35778246000000002</v>
      </c>
      <c r="DP848">
        <v>-0.64273818000000005</v>
      </c>
      <c r="DQ848">
        <v>0.94671483000000001</v>
      </c>
      <c r="DR848">
        <v>-0.66113116000000005</v>
      </c>
      <c r="DS848">
        <v>7.7932630000000003E-2</v>
      </c>
      <c r="DT848">
        <v>-0.79014932000000004</v>
      </c>
      <c r="DU848">
        <v>1.3610861400000001</v>
      </c>
      <c r="DV848" s="10">
        <v>-0.64824150000000003</v>
      </c>
      <c r="DW848" s="8" t="s">
        <v>4393</v>
      </c>
      <c r="DX848" t="s">
        <v>4394</v>
      </c>
      <c r="DY848" s="10" t="s">
        <v>336</v>
      </c>
      <c r="DZ848" s="20">
        <v>36664</v>
      </c>
      <c r="EA848" s="21">
        <v>39291</v>
      </c>
      <c r="EB848" t="s">
        <v>4395</v>
      </c>
      <c r="EC848" s="22">
        <v>44329</v>
      </c>
      <c r="ED848" t="b">
        <f t="shared" si="40"/>
        <v>1</v>
      </c>
    </row>
    <row r="849" spans="1:134" x14ac:dyDescent="0.2">
      <c r="A849" s="8" t="s">
        <v>4396</v>
      </c>
      <c r="B849" s="8" t="s">
        <v>127</v>
      </c>
      <c r="C849" s="8" t="s">
        <v>195</v>
      </c>
      <c r="D849" s="2" t="s">
        <v>4397</v>
      </c>
      <c r="E849" s="4">
        <v>0.61802067129359495</v>
      </c>
      <c r="F849" s="28" t="b">
        <v>1</v>
      </c>
      <c r="G849" s="29">
        <f t="shared" si="41"/>
        <v>2.7571925824000547E-5</v>
      </c>
      <c r="H849" s="5" t="b">
        <f t="shared" si="39"/>
        <v>0</v>
      </c>
      <c r="I849" s="8">
        <v>67</v>
      </c>
      <c r="J849">
        <v>2</v>
      </c>
      <c r="K849">
        <v>27</v>
      </c>
      <c r="L849">
        <v>612</v>
      </c>
      <c r="M849">
        <v>0</v>
      </c>
      <c r="N849">
        <v>3</v>
      </c>
      <c r="O849">
        <v>55.610335646797601</v>
      </c>
      <c r="P849">
        <v>2</v>
      </c>
      <c r="Q849">
        <v>4</v>
      </c>
      <c r="R849">
        <v>5</v>
      </c>
      <c r="S849" s="10">
        <v>78</v>
      </c>
      <c r="T849" s="8">
        <v>1.2925892867279301</v>
      </c>
      <c r="U849">
        <v>1.0203643463482399</v>
      </c>
      <c r="V849">
        <v>2.2610839381047498E-3</v>
      </c>
      <c r="W849">
        <v>-1.03321140635219</v>
      </c>
      <c r="X849">
        <v>-1.5638459058765199</v>
      </c>
      <c r="Y849">
        <v>-1.13192030619081E-2</v>
      </c>
      <c r="Z849">
        <v>0.17674555788023</v>
      </c>
      <c r="AA849">
        <v>-0.70092886045385905</v>
      </c>
      <c r="AB849">
        <v>0.68128349962791002</v>
      </c>
      <c r="AC849">
        <v>1.42236659638262</v>
      </c>
      <c r="AD849" s="10">
        <v>0.71258241753580998</v>
      </c>
      <c r="AE849" s="8">
        <v>0</v>
      </c>
      <c r="AF849">
        <v>0</v>
      </c>
      <c r="AG849">
        <v>0</v>
      </c>
      <c r="AH849">
        <v>0</v>
      </c>
      <c r="AI849">
        <v>0</v>
      </c>
      <c r="AJ849">
        <v>0</v>
      </c>
      <c r="AK849">
        <v>0</v>
      </c>
      <c r="AL849">
        <v>0</v>
      </c>
      <c r="AM849">
        <v>0</v>
      </c>
      <c r="AN849">
        <v>0</v>
      </c>
      <c r="AO849">
        <v>1</v>
      </c>
      <c r="AP849">
        <v>0</v>
      </c>
      <c r="AQ849">
        <v>0</v>
      </c>
      <c r="AR849">
        <v>0</v>
      </c>
      <c r="AS849">
        <v>0</v>
      </c>
      <c r="AT849">
        <v>0</v>
      </c>
      <c r="AU849">
        <v>0</v>
      </c>
      <c r="AV849">
        <v>0</v>
      </c>
      <c r="AW849">
        <v>0</v>
      </c>
      <c r="AX849">
        <v>0</v>
      </c>
      <c r="AY849">
        <v>0</v>
      </c>
      <c r="AZ849">
        <v>1</v>
      </c>
      <c r="BA849">
        <v>0</v>
      </c>
      <c r="BB849">
        <v>1</v>
      </c>
      <c r="BC849">
        <v>0</v>
      </c>
      <c r="BD849">
        <v>1</v>
      </c>
      <c r="BE849">
        <v>1</v>
      </c>
      <c r="BF849">
        <v>0</v>
      </c>
      <c r="BG849">
        <v>0</v>
      </c>
      <c r="BH849">
        <v>0</v>
      </c>
      <c r="BI849">
        <v>1</v>
      </c>
      <c r="BJ849">
        <v>0</v>
      </c>
      <c r="BK849">
        <v>0</v>
      </c>
      <c r="BL849">
        <v>0</v>
      </c>
      <c r="BM849">
        <v>0</v>
      </c>
      <c r="BN849">
        <v>1</v>
      </c>
      <c r="BO849">
        <v>0</v>
      </c>
      <c r="BP849">
        <v>0</v>
      </c>
      <c r="BQ849">
        <v>0</v>
      </c>
      <c r="BR849">
        <v>1</v>
      </c>
      <c r="BS849">
        <v>0</v>
      </c>
      <c r="BT849" s="10">
        <v>0</v>
      </c>
      <c r="BU849">
        <v>-4.2648743800000002</v>
      </c>
      <c r="BV849">
        <v>0.17994256</v>
      </c>
      <c r="BW849">
        <v>2.5512239999999999E-2</v>
      </c>
      <c r="BX849">
        <v>1.7140852600000001</v>
      </c>
      <c r="BY849">
        <v>1.2451467300000001</v>
      </c>
      <c r="BZ849">
        <v>4.38303536</v>
      </c>
      <c r="CA849">
        <v>1.0542348399999999</v>
      </c>
      <c r="CB849">
        <v>2.36271349</v>
      </c>
      <c r="CC849">
        <v>0</v>
      </c>
      <c r="CD849">
        <v>1.26633956</v>
      </c>
      <c r="CE849">
        <v>1.2966537600000001</v>
      </c>
      <c r="CF849">
        <v>-0.34830556000000001</v>
      </c>
      <c r="CG849">
        <v>0.60595251999999999</v>
      </c>
      <c r="CH849">
        <v>-0.27080598</v>
      </c>
      <c r="CI849">
        <v>0.69837139000000004</v>
      </c>
      <c r="CJ849">
        <v>2.3914729999999999E-2</v>
      </c>
      <c r="CK849">
        <v>-0.35324707</v>
      </c>
      <c r="CL849">
        <v>-4.8291489999999999E-2</v>
      </c>
      <c r="CM849">
        <v>0.58076517999999999</v>
      </c>
      <c r="CN849">
        <v>0.72541518999999999</v>
      </c>
      <c r="CO849">
        <v>-0.20022939000000001</v>
      </c>
      <c r="CP849">
        <v>-0.43475793000000001</v>
      </c>
      <c r="CQ849">
        <v>0.34422587999999998</v>
      </c>
      <c r="CR849">
        <v>-0.48495226000000002</v>
      </c>
      <c r="CS849">
        <v>0.18250256000000001</v>
      </c>
      <c r="CT849">
        <v>-0.16623276000000001</v>
      </c>
      <c r="CU849">
        <v>-9.4743999999999995E-2</v>
      </c>
      <c r="CV849">
        <v>-1.1689752</v>
      </c>
      <c r="CW849">
        <v>-0.52188942000000005</v>
      </c>
      <c r="CX849">
        <v>0.65815442999999996</v>
      </c>
      <c r="CY849">
        <v>9.3649330000000003E-2</v>
      </c>
      <c r="CZ849">
        <v>-0.16819777</v>
      </c>
      <c r="DA849">
        <v>-0.25450494000000001</v>
      </c>
      <c r="DB849">
        <v>0.25513289</v>
      </c>
      <c r="DC849">
        <v>2.5920289999999999E-2</v>
      </c>
      <c r="DD849">
        <v>-2.5292350000000002E-2</v>
      </c>
      <c r="DE849">
        <v>0.26950531</v>
      </c>
      <c r="DF849">
        <v>-0.26887736000000001</v>
      </c>
      <c r="DG849">
        <v>0.1029841</v>
      </c>
      <c r="DH849">
        <v>-0.10235616</v>
      </c>
      <c r="DI849">
        <v>-0.19042195000000001</v>
      </c>
      <c r="DJ849">
        <v>7.7531719999999998E-2</v>
      </c>
      <c r="DK849">
        <v>-0.19522661999999999</v>
      </c>
      <c r="DL849">
        <v>-0.13095082</v>
      </c>
      <c r="DM849">
        <v>-6.0513240000000003E-2</v>
      </c>
      <c r="DN849">
        <v>0.50020885000000004</v>
      </c>
      <c r="DO849">
        <v>0.35778246000000002</v>
      </c>
      <c r="DP849">
        <v>-0.64273818000000005</v>
      </c>
      <c r="DQ849">
        <v>0.94671483000000001</v>
      </c>
      <c r="DR849">
        <v>-0.66113116000000005</v>
      </c>
      <c r="DS849">
        <v>7.7932630000000003E-2</v>
      </c>
      <c r="DT849">
        <v>-0.79014932000000004</v>
      </c>
      <c r="DU849">
        <v>1.3610861400000001</v>
      </c>
      <c r="DV849" s="10">
        <v>-0.64824150000000003</v>
      </c>
      <c r="DW849" s="8" t="s">
        <v>4398</v>
      </c>
      <c r="DX849" t="s">
        <v>4399</v>
      </c>
      <c r="DY849" s="10" t="s">
        <v>1653</v>
      </c>
      <c r="DZ849" s="20">
        <v>36102</v>
      </c>
      <c r="EA849" s="21">
        <v>37909</v>
      </c>
      <c r="EB849" t="s">
        <v>4400</v>
      </c>
      <c r="EC849" s="22">
        <v>44418</v>
      </c>
      <c r="ED849" t="b">
        <f t="shared" si="40"/>
        <v>0</v>
      </c>
    </row>
    <row r="850" spans="1:134" x14ac:dyDescent="0.2">
      <c r="A850" s="8" t="s">
        <v>4401</v>
      </c>
      <c r="B850" s="8" t="s">
        <v>127</v>
      </c>
      <c r="C850" s="8" t="s">
        <v>209</v>
      </c>
      <c r="D850" s="2" t="s">
        <v>4402</v>
      </c>
      <c r="E850" s="4">
        <v>0.41352568295474001</v>
      </c>
      <c r="F850" s="28" t="b">
        <v>0</v>
      </c>
      <c r="G850" s="29">
        <f t="shared" si="41"/>
        <v>2.9106331127310721E-4</v>
      </c>
      <c r="H850" s="5" t="b">
        <f t="shared" si="39"/>
        <v>0</v>
      </c>
      <c r="I850" s="8">
        <v>64</v>
      </c>
      <c r="J850">
        <v>1</v>
      </c>
      <c r="K850">
        <v>15</v>
      </c>
      <c r="L850">
        <v>2565</v>
      </c>
      <c r="M850">
        <v>4</v>
      </c>
      <c r="N850">
        <v>1</v>
      </c>
      <c r="O850">
        <v>45.929508144036902</v>
      </c>
      <c r="P850">
        <v>2</v>
      </c>
      <c r="Q850">
        <v>2</v>
      </c>
      <c r="R850">
        <v>5</v>
      </c>
      <c r="S850" s="10">
        <v>77.5</v>
      </c>
      <c r="T850" s="8">
        <v>1.0107747620052701</v>
      </c>
      <c r="U850">
        <v>7.5957643648752104E-3</v>
      </c>
      <c r="V850">
        <v>-1.5481964736195899</v>
      </c>
      <c r="W850">
        <v>1.2435013241478301</v>
      </c>
      <c r="X850">
        <v>-0.29113306284374801</v>
      </c>
      <c r="Y850">
        <v>-1.4044518876044501</v>
      </c>
      <c r="Z850">
        <v>-0.15637844900599801</v>
      </c>
      <c r="AA850">
        <v>-0.70092886045385905</v>
      </c>
      <c r="AB850">
        <v>-0.772121299578298</v>
      </c>
      <c r="AC850">
        <v>1.42236659638262</v>
      </c>
      <c r="AD850" s="10">
        <v>0.60469711586498298</v>
      </c>
      <c r="AE850" s="8">
        <v>1</v>
      </c>
      <c r="AF850">
        <v>0</v>
      </c>
      <c r="AG850">
        <v>0</v>
      </c>
      <c r="AH850">
        <v>0</v>
      </c>
      <c r="AI850">
        <v>0</v>
      </c>
      <c r="AJ850">
        <v>0</v>
      </c>
      <c r="AK850">
        <v>0</v>
      </c>
      <c r="AL850">
        <v>0</v>
      </c>
      <c r="AM850">
        <v>0</v>
      </c>
      <c r="AN850">
        <v>0</v>
      </c>
      <c r="AO850">
        <v>0</v>
      </c>
      <c r="AP850">
        <v>0</v>
      </c>
      <c r="AQ850">
        <v>0</v>
      </c>
      <c r="AR850">
        <v>0</v>
      </c>
      <c r="AS850">
        <v>0</v>
      </c>
      <c r="AT850">
        <v>0</v>
      </c>
      <c r="AU850">
        <v>0</v>
      </c>
      <c r="AV850">
        <v>0</v>
      </c>
      <c r="AW850">
        <v>0</v>
      </c>
      <c r="AX850">
        <v>0</v>
      </c>
      <c r="AY850">
        <v>0</v>
      </c>
      <c r="AZ850">
        <v>1</v>
      </c>
      <c r="BA850">
        <v>0</v>
      </c>
      <c r="BB850">
        <v>1</v>
      </c>
      <c r="BC850">
        <v>1</v>
      </c>
      <c r="BD850">
        <v>0</v>
      </c>
      <c r="BE850">
        <v>0</v>
      </c>
      <c r="BF850">
        <v>1</v>
      </c>
      <c r="BG850">
        <v>0</v>
      </c>
      <c r="BH850">
        <v>0</v>
      </c>
      <c r="BI850">
        <v>1</v>
      </c>
      <c r="BJ850">
        <v>0</v>
      </c>
      <c r="BK850">
        <v>0</v>
      </c>
      <c r="BL850">
        <v>0</v>
      </c>
      <c r="BM850">
        <v>0</v>
      </c>
      <c r="BN850">
        <v>1</v>
      </c>
      <c r="BO850">
        <v>0</v>
      </c>
      <c r="BP850">
        <v>0</v>
      </c>
      <c r="BQ850">
        <v>0</v>
      </c>
      <c r="BR850">
        <v>0</v>
      </c>
      <c r="BS850">
        <v>0</v>
      </c>
      <c r="BT850" s="10">
        <v>1</v>
      </c>
      <c r="BU850">
        <v>-4.2648743800000002</v>
      </c>
      <c r="BV850">
        <v>0.17994256</v>
      </c>
      <c r="BW850">
        <v>2.5512239999999999E-2</v>
      </c>
      <c r="BX850">
        <v>1.7140852600000001</v>
      </c>
      <c r="BY850">
        <v>1.2451467300000001</v>
      </c>
      <c r="BZ850">
        <v>4.38303536</v>
      </c>
      <c r="CA850">
        <v>1.0542348399999999</v>
      </c>
      <c r="CB850">
        <v>2.36271349</v>
      </c>
      <c r="CC850">
        <v>0</v>
      </c>
      <c r="CD850">
        <v>1.26633956</v>
      </c>
      <c r="CE850">
        <v>1.2966537600000001</v>
      </c>
      <c r="CF850">
        <v>-0.34830556000000001</v>
      </c>
      <c r="CG850">
        <v>0.60595251999999999</v>
      </c>
      <c r="CH850">
        <v>-0.27080598</v>
      </c>
      <c r="CI850">
        <v>0.69837139000000004</v>
      </c>
      <c r="CJ850">
        <v>2.3914729999999999E-2</v>
      </c>
      <c r="CK850">
        <v>-0.35324707</v>
      </c>
      <c r="CL850">
        <v>-4.8291489999999999E-2</v>
      </c>
      <c r="CM850">
        <v>0.58076517999999999</v>
      </c>
      <c r="CN850">
        <v>0.72541518999999999</v>
      </c>
      <c r="CO850">
        <v>-0.20022939000000001</v>
      </c>
      <c r="CP850">
        <v>-0.43475793000000001</v>
      </c>
      <c r="CQ850">
        <v>0.34422587999999998</v>
      </c>
      <c r="CR850">
        <v>-0.48495226000000002</v>
      </c>
      <c r="CS850">
        <v>0.18250256000000001</v>
      </c>
      <c r="CT850">
        <v>-0.16623276000000001</v>
      </c>
      <c r="CU850">
        <v>-9.4743999999999995E-2</v>
      </c>
      <c r="CV850">
        <v>-1.1689752</v>
      </c>
      <c r="CW850">
        <v>-0.52188942000000005</v>
      </c>
      <c r="CX850">
        <v>0.65815442999999996</v>
      </c>
      <c r="CY850">
        <v>9.3649330000000003E-2</v>
      </c>
      <c r="CZ850">
        <v>-0.16819777</v>
      </c>
      <c r="DA850">
        <v>-0.25450494000000001</v>
      </c>
      <c r="DB850">
        <v>0.25513289</v>
      </c>
      <c r="DC850">
        <v>2.5920289999999999E-2</v>
      </c>
      <c r="DD850">
        <v>-2.5292350000000002E-2</v>
      </c>
      <c r="DE850">
        <v>0.26950531</v>
      </c>
      <c r="DF850">
        <v>-0.26887736000000001</v>
      </c>
      <c r="DG850">
        <v>0.1029841</v>
      </c>
      <c r="DH850">
        <v>-0.10235616</v>
      </c>
      <c r="DI850">
        <v>-0.19042195000000001</v>
      </c>
      <c r="DJ850">
        <v>7.7531719999999998E-2</v>
      </c>
      <c r="DK850">
        <v>-0.19522661999999999</v>
      </c>
      <c r="DL850">
        <v>-0.13095082</v>
      </c>
      <c r="DM850">
        <v>-6.0513240000000003E-2</v>
      </c>
      <c r="DN850">
        <v>0.50020885000000004</v>
      </c>
      <c r="DO850">
        <v>0.35778246000000002</v>
      </c>
      <c r="DP850">
        <v>-0.64273818000000005</v>
      </c>
      <c r="DQ850">
        <v>0.94671483000000001</v>
      </c>
      <c r="DR850">
        <v>-0.66113116000000005</v>
      </c>
      <c r="DS850">
        <v>7.7932630000000003E-2</v>
      </c>
      <c r="DT850">
        <v>-0.79014932000000004</v>
      </c>
      <c r="DU850">
        <v>1.3610861400000001</v>
      </c>
      <c r="DV850" s="10">
        <v>-0.64824150000000003</v>
      </c>
      <c r="DW850" s="8" t="s">
        <v>4403</v>
      </c>
      <c r="DX850" t="s">
        <v>4404</v>
      </c>
      <c r="DY850" s="10" t="s">
        <v>3627</v>
      </c>
      <c r="DZ850" s="20">
        <v>37892</v>
      </c>
      <c r="EA850" s="21">
        <v>39896</v>
      </c>
      <c r="EB850" t="s">
        <v>4405</v>
      </c>
      <c r="EC850" s="22">
        <v>44188</v>
      </c>
      <c r="ED850" t="b">
        <f t="shared" si="40"/>
        <v>1</v>
      </c>
    </row>
    <row r="851" spans="1:134" x14ac:dyDescent="0.2">
      <c r="A851" s="8" t="s">
        <v>4406</v>
      </c>
      <c r="B851" s="8" t="s">
        <v>127</v>
      </c>
      <c r="C851" s="8" t="s">
        <v>188</v>
      </c>
      <c r="D851" s="2" t="s">
        <v>4407</v>
      </c>
      <c r="E851" s="4">
        <v>0.55304883831254104</v>
      </c>
      <c r="F851" s="28" t="b">
        <v>0</v>
      </c>
      <c r="G851" s="29">
        <f t="shared" si="41"/>
        <v>2.5007139984661165E-6</v>
      </c>
      <c r="H851" s="5" t="b">
        <f t="shared" si="39"/>
        <v>0</v>
      </c>
      <c r="I851" s="8">
        <v>42</v>
      </c>
      <c r="J851">
        <v>2</v>
      </c>
      <c r="K851">
        <v>30</v>
      </c>
      <c r="L851">
        <v>781</v>
      </c>
      <c r="M851">
        <v>1</v>
      </c>
      <c r="N851">
        <v>2</v>
      </c>
      <c r="O851">
        <v>12.949419156270601</v>
      </c>
      <c r="P851">
        <v>2</v>
      </c>
      <c r="Q851">
        <v>3</v>
      </c>
      <c r="R851">
        <v>5</v>
      </c>
      <c r="S851" s="10">
        <v>74.8</v>
      </c>
      <c r="T851" s="8">
        <v>-1.0558650859609</v>
      </c>
      <c r="U851">
        <v>1.0203643463482399</v>
      </c>
      <c r="V851">
        <v>0.38987547332752898</v>
      </c>
      <c r="W851">
        <v>-0.83619939843897795</v>
      </c>
      <c r="X851">
        <v>-1.2456676951183301</v>
      </c>
      <c r="Y851">
        <v>-0.70788554533318204</v>
      </c>
      <c r="Z851">
        <v>-1.29124624702595</v>
      </c>
      <c r="AA851">
        <v>-0.70092886045385905</v>
      </c>
      <c r="AB851">
        <v>-4.5418899975194001E-2</v>
      </c>
      <c r="AC851">
        <v>1.42236659638262</v>
      </c>
      <c r="AD851" s="10">
        <v>2.2116486842517699E-2</v>
      </c>
      <c r="AE851" s="8">
        <v>0</v>
      </c>
      <c r="AF851">
        <v>0</v>
      </c>
      <c r="AG851">
        <v>0</v>
      </c>
      <c r="AH851">
        <v>0</v>
      </c>
      <c r="AI851">
        <v>0</v>
      </c>
      <c r="AJ851">
        <v>1</v>
      </c>
      <c r="AK851">
        <v>0</v>
      </c>
      <c r="AL851">
        <v>0</v>
      </c>
      <c r="AM851">
        <v>0</v>
      </c>
      <c r="AN851">
        <v>0</v>
      </c>
      <c r="AO851">
        <v>0</v>
      </c>
      <c r="AP851">
        <v>0</v>
      </c>
      <c r="AQ851">
        <v>0</v>
      </c>
      <c r="AR851">
        <v>0</v>
      </c>
      <c r="AS851">
        <v>0</v>
      </c>
      <c r="AT851">
        <v>0</v>
      </c>
      <c r="AU851">
        <v>0</v>
      </c>
      <c r="AV851">
        <v>0</v>
      </c>
      <c r="AW851">
        <v>0</v>
      </c>
      <c r="AX851">
        <v>0</v>
      </c>
      <c r="AY851">
        <v>0</v>
      </c>
      <c r="AZ851">
        <v>1</v>
      </c>
      <c r="BA851">
        <v>1</v>
      </c>
      <c r="BB851">
        <v>0</v>
      </c>
      <c r="BC851">
        <v>0</v>
      </c>
      <c r="BD851">
        <v>1</v>
      </c>
      <c r="BE851">
        <v>0</v>
      </c>
      <c r="BF851">
        <v>1</v>
      </c>
      <c r="BG851">
        <v>1</v>
      </c>
      <c r="BH851">
        <v>0</v>
      </c>
      <c r="BI851">
        <v>0</v>
      </c>
      <c r="BJ851">
        <v>0</v>
      </c>
      <c r="BK851">
        <v>0</v>
      </c>
      <c r="BL851">
        <v>0</v>
      </c>
      <c r="BM851">
        <v>1</v>
      </c>
      <c r="BN851">
        <v>0</v>
      </c>
      <c r="BO851">
        <v>0</v>
      </c>
      <c r="BP851">
        <v>0</v>
      </c>
      <c r="BQ851">
        <v>0</v>
      </c>
      <c r="BR851">
        <v>0</v>
      </c>
      <c r="BS851">
        <v>0</v>
      </c>
      <c r="BT851" s="10">
        <v>1</v>
      </c>
      <c r="BU851">
        <v>-4.2648743800000002</v>
      </c>
      <c r="BV851">
        <v>0.17994256</v>
      </c>
      <c r="BW851">
        <v>2.5512239999999999E-2</v>
      </c>
      <c r="BX851">
        <v>1.7140852600000001</v>
      </c>
      <c r="BY851">
        <v>1.2451467300000001</v>
      </c>
      <c r="BZ851">
        <v>4.38303536</v>
      </c>
      <c r="CA851">
        <v>1.0542348399999999</v>
      </c>
      <c r="CB851">
        <v>2.36271349</v>
      </c>
      <c r="CC851">
        <v>0</v>
      </c>
      <c r="CD851">
        <v>1.26633956</v>
      </c>
      <c r="CE851">
        <v>1.2966537600000001</v>
      </c>
      <c r="CF851">
        <v>-0.34830556000000001</v>
      </c>
      <c r="CG851">
        <v>0.60595251999999999</v>
      </c>
      <c r="CH851">
        <v>-0.27080598</v>
      </c>
      <c r="CI851">
        <v>0.69837139000000004</v>
      </c>
      <c r="CJ851">
        <v>2.3914729999999999E-2</v>
      </c>
      <c r="CK851">
        <v>-0.35324707</v>
      </c>
      <c r="CL851">
        <v>-4.8291489999999999E-2</v>
      </c>
      <c r="CM851">
        <v>0.58076517999999999</v>
      </c>
      <c r="CN851">
        <v>0.72541518999999999</v>
      </c>
      <c r="CO851">
        <v>-0.20022939000000001</v>
      </c>
      <c r="CP851">
        <v>-0.43475793000000001</v>
      </c>
      <c r="CQ851">
        <v>0.34422587999999998</v>
      </c>
      <c r="CR851">
        <v>-0.48495226000000002</v>
      </c>
      <c r="CS851">
        <v>0.18250256000000001</v>
      </c>
      <c r="CT851">
        <v>-0.16623276000000001</v>
      </c>
      <c r="CU851">
        <v>-9.4743999999999995E-2</v>
      </c>
      <c r="CV851">
        <v>-1.1689752</v>
      </c>
      <c r="CW851">
        <v>-0.52188942000000005</v>
      </c>
      <c r="CX851">
        <v>0.65815442999999996</v>
      </c>
      <c r="CY851">
        <v>9.3649330000000003E-2</v>
      </c>
      <c r="CZ851">
        <v>-0.16819777</v>
      </c>
      <c r="DA851">
        <v>-0.25450494000000001</v>
      </c>
      <c r="DB851">
        <v>0.25513289</v>
      </c>
      <c r="DC851">
        <v>2.5920289999999999E-2</v>
      </c>
      <c r="DD851">
        <v>-2.5292350000000002E-2</v>
      </c>
      <c r="DE851">
        <v>0.26950531</v>
      </c>
      <c r="DF851">
        <v>-0.26887736000000001</v>
      </c>
      <c r="DG851">
        <v>0.1029841</v>
      </c>
      <c r="DH851">
        <v>-0.10235616</v>
      </c>
      <c r="DI851">
        <v>-0.19042195000000001</v>
      </c>
      <c r="DJ851">
        <v>7.7531719999999998E-2</v>
      </c>
      <c r="DK851">
        <v>-0.19522661999999999</v>
      </c>
      <c r="DL851">
        <v>-0.13095082</v>
      </c>
      <c r="DM851">
        <v>-6.0513240000000003E-2</v>
      </c>
      <c r="DN851">
        <v>0.50020885000000004</v>
      </c>
      <c r="DO851">
        <v>0.35778246000000002</v>
      </c>
      <c r="DP851">
        <v>-0.64273818000000005</v>
      </c>
      <c r="DQ851">
        <v>0.94671483000000001</v>
      </c>
      <c r="DR851">
        <v>-0.66113116000000005</v>
      </c>
      <c r="DS851">
        <v>7.7932630000000003E-2</v>
      </c>
      <c r="DT851">
        <v>-0.79014932000000004</v>
      </c>
      <c r="DU851">
        <v>1.3610861400000001</v>
      </c>
      <c r="DV851" s="10">
        <v>-0.64824150000000003</v>
      </c>
      <c r="DW851" s="8" t="s">
        <v>4408</v>
      </c>
      <c r="DX851" t="s">
        <v>4409</v>
      </c>
      <c r="DY851" s="10" t="s">
        <v>3341</v>
      </c>
      <c r="DZ851" s="20">
        <v>37843</v>
      </c>
      <c r="EA851" s="21">
        <v>38703</v>
      </c>
      <c r="EB851" t="s">
        <v>4410</v>
      </c>
      <c r="EC851" s="22">
        <v>45161</v>
      </c>
      <c r="ED851" t="b">
        <f t="shared" si="40"/>
        <v>1</v>
      </c>
    </row>
    <row r="852" spans="1:134" x14ac:dyDescent="0.2">
      <c r="A852" s="8" t="s">
        <v>4411</v>
      </c>
      <c r="B852" s="8" t="s">
        <v>168</v>
      </c>
      <c r="C852" s="8" t="s">
        <v>154</v>
      </c>
      <c r="D852" s="2" t="s">
        <v>4412</v>
      </c>
      <c r="E852" s="4">
        <v>0.50322551812056404</v>
      </c>
      <c r="F852" s="28" t="b">
        <v>0</v>
      </c>
      <c r="G852" s="29">
        <f t="shared" si="41"/>
        <v>1.8310761906464004E-7</v>
      </c>
      <c r="H852" s="5" t="b">
        <f t="shared" si="39"/>
        <v>0</v>
      </c>
      <c r="I852" s="8">
        <v>47</v>
      </c>
      <c r="J852">
        <v>1</v>
      </c>
      <c r="K852">
        <v>27</v>
      </c>
      <c r="L852">
        <v>737</v>
      </c>
      <c r="M852">
        <v>1</v>
      </c>
      <c r="N852">
        <v>3</v>
      </c>
      <c r="O852">
        <v>53.837759060282202</v>
      </c>
      <c r="P852">
        <v>3</v>
      </c>
      <c r="Q852">
        <v>2</v>
      </c>
      <c r="R852">
        <v>1</v>
      </c>
      <c r="S852" s="10">
        <v>77.099999999999994</v>
      </c>
      <c r="T852" s="8">
        <v>-0.58617421142313397</v>
      </c>
      <c r="U852">
        <v>7.5957643648752104E-3</v>
      </c>
      <c r="V852">
        <v>2.2610839381047498E-3</v>
      </c>
      <c r="W852">
        <v>-0.88749246558798001</v>
      </c>
      <c r="X852">
        <v>-1.2456676951183301</v>
      </c>
      <c r="Y852">
        <v>-1.13192030619081E-2</v>
      </c>
      <c r="Z852">
        <v>0.11574996480264001</v>
      </c>
      <c r="AA852">
        <v>8.8725172209350497E-3</v>
      </c>
      <c r="AB852">
        <v>-0.772121299578298</v>
      </c>
      <c r="AC852">
        <v>-1.38724643350897</v>
      </c>
      <c r="AD852" s="10">
        <v>0.51838887452832005</v>
      </c>
      <c r="AE852" s="8">
        <v>0</v>
      </c>
      <c r="AF852">
        <v>0</v>
      </c>
      <c r="AG852">
        <v>0</v>
      </c>
      <c r="AH852">
        <v>0</v>
      </c>
      <c r="AI852">
        <v>0</v>
      </c>
      <c r="AJ852">
        <v>0</v>
      </c>
      <c r="AK852">
        <v>0</v>
      </c>
      <c r="AL852">
        <v>0</v>
      </c>
      <c r="AM852">
        <v>0</v>
      </c>
      <c r="AN852">
        <v>0</v>
      </c>
      <c r="AO852">
        <v>0</v>
      </c>
      <c r="AP852">
        <v>0</v>
      </c>
      <c r="AQ852">
        <v>0</v>
      </c>
      <c r="AR852">
        <v>0</v>
      </c>
      <c r="AS852">
        <v>0</v>
      </c>
      <c r="AT852">
        <v>0</v>
      </c>
      <c r="AU852">
        <v>0</v>
      </c>
      <c r="AV852">
        <v>0</v>
      </c>
      <c r="AW852">
        <v>0</v>
      </c>
      <c r="AX852">
        <v>1</v>
      </c>
      <c r="AY852">
        <v>0</v>
      </c>
      <c r="AZ852">
        <v>1</v>
      </c>
      <c r="BA852">
        <v>1</v>
      </c>
      <c r="BB852">
        <v>0</v>
      </c>
      <c r="BC852">
        <v>0</v>
      </c>
      <c r="BD852">
        <v>1</v>
      </c>
      <c r="BE852">
        <v>0</v>
      </c>
      <c r="BF852">
        <v>1</v>
      </c>
      <c r="BG852">
        <v>0</v>
      </c>
      <c r="BH852">
        <v>0</v>
      </c>
      <c r="BI852">
        <v>1</v>
      </c>
      <c r="BJ852">
        <v>0</v>
      </c>
      <c r="BK852">
        <v>0</v>
      </c>
      <c r="BL852">
        <v>0</v>
      </c>
      <c r="BM852">
        <v>0</v>
      </c>
      <c r="BN852">
        <v>1</v>
      </c>
      <c r="BO852">
        <v>0</v>
      </c>
      <c r="BP852">
        <v>0</v>
      </c>
      <c r="BQ852">
        <v>0</v>
      </c>
      <c r="BR852">
        <v>1</v>
      </c>
      <c r="BS852">
        <v>0</v>
      </c>
      <c r="BT852" s="10">
        <v>0</v>
      </c>
      <c r="BU852">
        <v>-4.2648743800000002</v>
      </c>
      <c r="BV852">
        <v>0.17994256</v>
      </c>
      <c r="BW852">
        <v>2.5512239999999999E-2</v>
      </c>
      <c r="BX852">
        <v>1.7140852600000001</v>
      </c>
      <c r="BY852">
        <v>1.2451467300000001</v>
      </c>
      <c r="BZ852">
        <v>4.38303536</v>
      </c>
      <c r="CA852">
        <v>1.0542348399999999</v>
      </c>
      <c r="CB852">
        <v>2.36271349</v>
      </c>
      <c r="CC852">
        <v>0</v>
      </c>
      <c r="CD852">
        <v>1.26633956</v>
      </c>
      <c r="CE852">
        <v>1.2966537600000001</v>
      </c>
      <c r="CF852">
        <v>-0.34830556000000001</v>
      </c>
      <c r="CG852">
        <v>0.60595251999999999</v>
      </c>
      <c r="CH852">
        <v>-0.27080598</v>
      </c>
      <c r="CI852">
        <v>0.69837139000000004</v>
      </c>
      <c r="CJ852">
        <v>2.3914729999999999E-2</v>
      </c>
      <c r="CK852">
        <v>-0.35324707</v>
      </c>
      <c r="CL852">
        <v>-4.8291489999999999E-2</v>
      </c>
      <c r="CM852">
        <v>0.58076517999999999</v>
      </c>
      <c r="CN852">
        <v>0.72541518999999999</v>
      </c>
      <c r="CO852">
        <v>-0.20022939000000001</v>
      </c>
      <c r="CP852">
        <v>-0.43475793000000001</v>
      </c>
      <c r="CQ852">
        <v>0.34422587999999998</v>
      </c>
      <c r="CR852">
        <v>-0.48495226000000002</v>
      </c>
      <c r="CS852">
        <v>0.18250256000000001</v>
      </c>
      <c r="CT852">
        <v>-0.16623276000000001</v>
      </c>
      <c r="CU852">
        <v>-9.4743999999999995E-2</v>
      </c>
      <c r="CV852">
        <v>-1.1689752</v>
      </c>
      <c r="CW852">
        <v>-0.52188942000000005</v>
      </c>
      <c r="CX852">
        <v>0.65815442999999996</v>
      </c>
      <c r="CY852">
        <v>9.3649330000000003E-2</v>
      </c>
      <c r="CZ852">
        <v>-0.16819777</v>
      </c>
      <c r="DA852">
        <v>-0.25450494000000001</v>
      </c>
      <c r="DB852">
        <v>0.25513289</v>
      </c>
      <c r="DC852">
        <v>2.5920289999999999E-2</v>
      </c>
      <c r="DD852">
        <v>-2.5292350000000002E-2</v>
      </c>
      <c r="DE852">
        <v>0.26950531</v>
      </c>
      <c r="DF852">
        <v>-0.26887736000000001</v>
      </c>
      <c r="DG852">
        <v>0.1029841</v>
      </c>
      <c r="DH852">
        <v>-0.10235616</v>
      </c>
      <c r="DI852">
        <v>-0.19042195000000001</v>
      </c>
      <c r="DJ852">
        <v>7.7531719999999998E-2</v>
      </c>
      <c r="DK852">
        <v>-0.19522661999999999</v>
      </c>
      <c r="DL852">
        <v>-0.13095082</v>
      </c>
      <c r="DM852">
        <v>-6.0513240000000003E-2</v>
      </c>
      <c r="DN852">
        <v>0.50020885000000004</v>
      </c>
      <c r="DO852">
        <v>0.35778246000000002</v>
      </c>
      <c r="DP852">
        <v>-0.64273818000000005</v>
      </c>
      <c r="DQ852">
        <v>0.94671483000000001</v>
      </c>
      <c r="DR852">
        <v>-0.66113116000000005</v>
      </c>
      <c r="DS852">
        <v>7.7932630000000003E-2</v>
      </c>
      <c r="DT852">
        <v>-0.79014932000000004</v>
      </c>
      <c r="DU852">
        <v>1.3610861400000001</v>
      </c>
      <c r="DV852" s="10">
        <v>-0.64824150000000003</v>
      </c>
      <c r="DW852" s="8" t="s">
        <v>4413</v>
      </c>
      <c r="DX852" t="s">
        <v>4414</v>
      </c>
      <c r="DY852" s="10" t="s">
        <v>2238</v>
      </c>
      <c r="DZ852" s="20">
        <v>34785</v>
      </c>
      <c r="EA852" s="21">
        <v>36267</v>
      </c>
      <c r="EB852" t="s">
        <v>4415</v>
      </c>
      <c r="EC852" s="22">
        <v>44450</v>
      </c>
      <c r="ED852" t="b">
        <f t="shared" si="40"/>
        <v>1</v>
      </c>
    </row>
    <row r="853" spans="1:134" x14ac:dyDescent="0.2">
      <c r="A853" s="8" t="s">
        <v>4416</v>
      </c>
      <c r="B853" s="8" t="s">
        <v>119</v>
      </c>
      <c r="C853" s="8" t="s">
        <v>147</v>
      </c>
      <c r="D853" s="2" t="s">
        <v>4417</v>
      </c>
      <c r="E853" s="4">
        <v>0.32242560770476802</v>
      </c>
      <c r="F853" s="28" t="b">
        <v>0</v>
      </c>
      <c r="G853" s="29">
        <f t="shared" si="41"/>
        <v>0.91504690258075316</v>
      </c>
      <c r="H853" s="5" t="b">
        <f t="shared" si="39"/>
        <v>1</v>
      </c>
      <c r="I853" s="8">
        <v>37</v>
      </c>
      <c r="J853">
        <v>2</v>
      </c>
      <c r="K853">
        <v>27</v>
      </c>
      <c r="L853">
        <v>337</v>
      </c>
      <c r="M853">
        <v>10</v>
      </c>
      <c r="N853">
        <v>1</v>
      </c>
      <c r="O853">
        <v>95.104470519050693</v>
      </c>
      <c r="P853">
        <v>3</v>
      </c>
      <c r="Q853">
        <v>4</v>
      </c>
      <c r="R853">
        <v>1</v>
      </c>
      <c r="S853" s="10">
        <v>73.099999999999994</v>
      </c>
      <c r="T853" s="8">
        <v>-1.5255559604986699</v>
      </c>
      <c r="U853">
        <v>1.0203643463482399</v>
      </c>
      <c r="V853">
        <v>2.2610839381047498E-3</v>
      </c>
      <c r="W853">
        <v>-1.35379307603345</v>
      </c>
      <c r="X853">
        <v>1.61793620170542</v>
      </c>
      <c r="Y853">
        <v>-1.4044518876044501</v>
      </c>
      <c r="Z853">
        <v>1.5357662049683201</v>
      </c>
      <c r="AA853">
        <v>8.8725172209350497E-3</v>
      </c>
      <c r="AB853">
        <v>0.68128349962791002</v>
      </c>
      <c r="AC853">
        <v>-1.38724643350897</v>
      </c>
      <c r="AD853" s="10">
        <v>-0.34469353883829401</v>
      </c>
      <c r="AE853" s="8">
        <v>0</v>
      </c>
      <c r="AF853">
        <v>0</v>
      </c>
      <c r="AG853">
        <v>0</v>
      </c>
      <c r="AH853">
        <v>0</v>
      </c>
      <c r="AI853">
        <v>0</v>
      </c>
      <c r="AJ853">
        <v>0</v>
      </c>
      <c r="AK853">
        <v>0</v>
      </c>
      <c r="AL853">
        <v>0</v>
      </c>
      <c r="AM853">
        <v>0</v>
      </c>
      <c r="AN853">
        <v>0</v>
      </c>
      <c r="AO853">
        <v>0</v>
      </c>
      <c r="AP853">
        <v>0</v>
      </c>
      <c r="AQ853">
        <v>0</v>
      </c>
      <c r="AR853">
        <v>0</v>
      </c>
      <c r="AS853">
        <v>1</v>
      </c>
      <c r="AT853">
        <v>0</v>
      </c>
      <c r="AU853">
        <v>0</v>
      </c>
      <c r="AV853">
        <v>0</v>
      </c>
      <c r="AW853">
        <v>0</v>
      </c>
      <c r="AX853">
        <v>0</v>
      </c>
      <c r="AY853">
        <v>1</v>
      </c>
      <c r="AZ853">
        <v>0</v>
      </c>
      <c r="BA853">
        <v>1</v>
      </c>
      <c r="BB853">
        <v>0</v>
      </c>
      <c r="BC853">
        <v>1</v>
      </c>
      <c r="BD853">
        <v>0</v>
      </c>
      <c r="BE853">
        <v>0</v>
      </c>
      <c r="BF853">
        <v>1</v>
      </c>
      <c r="BG853">
        <v>0</v>
      </c>
      <c r="BH853">
        <v>0</v>
      </c>
      <c r="BI853">
        <v>0</v>
      </c>
      <c r="BJ853">
        <v>1</v>
      </c>
      <c r="BK853">
        <v>0</v>
      </c>
      <c r="BL853">
        <v>0</v>
      </c>
      <c r="BM853">
        <v>1</v>
      </c>
      <c r="BN853">
        <v>0</v>
      </c>
      <c r="BO853">
        <v>0</v>
      </c>
      <c r="BP853">
        <v>0</v>
      </c>
      <c r="BQ853">
        <v>1</v>
      </c>
      <c r="BR853">
        <v>0</v>
      </c>
      <c r="BS853">
        <v>0</v>
      </c>
      <c r="BT853" s="10">
        <v>0</v>
      </c>
      <c r="BU853">
        <v>-4.2648743800000002</v>
      </c>
      <c r="BV853">
        <v>0.17994256</v>
      </c>
      <c r="BW853">
        <v>2.5512239999999999E-2</v>
      </c>
      <c r="BX853">
        <v>1.7140852600000001</v>
      </c>
      <c r="BY853">
        <v>1.2451467300000001</v>
      </c>
      <c r="BZ853">
        <v>4.38303536</v>
      </c>
      <c r="CA853">
        <v>1.0542348399999999</v>
      </c>
      <c r="CB853">
        <v>2.36271349</v>
      </c>
      <c r="CC853">
        <v>0</v>
      </c>
      <c r="CD853">
        <v>1.26633956</v>
      </c>
      <c r="CE853">
        <v>1.2966537600000001</v>
      </c>
      <c r="CF853">
        <v>-0.34830556000000001</v>
      </c>
      <c r="CG853">
        <v>0.60595251999999999</v>
      </c>
      <c r="CH853">
        <v>-0.27080598</v>
      </c>
      <c r="CI853">
        <v>0.69837139000000004</v>
      </c>
      <c r="CJ853">
        <v>2.3914729999999999E-2</v>
      </c>
      <c r="CK853">
        <v>-0.35324707</v>
      </c>
      <c r="CL853">
        <v>-4.8291489999999999E-2</v>
      </c>
      <c r="CM853">
        <v>0.58076517999999999</v>
      </c>
      <c r="CN853">
        <v>0.72541518999999999</v>
      </c>
      <c r="CO853">
        <v>-0.20022939000000001</v>
      </c>
      <c r="CP853">
        <v>-0.43475793000000001</v>
      </c>
      <c r="CQ853">
        <v>0.34422587999999998</v>
      </c>
      <c r="CR853">
        <v>-0.48495226000000002</v>
      </c>
      <c r="CS853">
        <v>0.18250256000000001</v>
      </c>
      <c r="CT853">
        <v>-0.16623276000000001</v>
      </c>
      <c r="CU853">
        <v>-9.4743999999999995E-2</v>
      </c>
      <c r="CV853">
        <v>-1.1689752</v>
      </c>
      <c r="CW853">
        <v>-0.52188942000000005</v>
      </c>
      <c r="CX853">
        <v>0.65815442999999996</v>
      </c>
      <c r="CY853">
        <v>9.3649330000000003E-2</v>
      </c>
      <c r="CZ853">
        <v>-0.16819777</v>
      </c>
      <c r="DA853">
        <v>-0.25450494000000001</v>
      </c>
      <c r="DB853">
        <v>0.25513289</v>
      </c>
      <c r="DC853">
        <v>2.5920289999999999E-2</v>
      </c>
      <c r="DD853">
        <v>-2.5292350000000002E-2</v>
      </c>
      <c r="DE853">
        <v>0.26950531</v>
      </c>
      <c r="DF853">
        <v>-0.26887736000000001</v>
      </c>
      <c r="DG853">
        <v>0.1029841</v>
      </c>
      <c r="DH853">
        <v>-0.10235616</v>
      </c>
      <c r="DI853">
        <v>-0.19042195000000001</v>
      </c>
      <c r="DJ853">
        <v>7.7531719999999998E-2</v>
      </c>
      <c r="DK853">
        <v>-0.19522661999999999</v>
      </c>
      <c r="DL853">
        <v>-0.13095082</v>
      </c>
      <c r="DM853">
        <v>-6.0513240000000003E-2</v>
      </c>
      <c r="DN853">
        <v>0.50020885000000004</v>
      </c>
      <c r="DO853">
        <v>0.35778246000000002</v>
      </c>
      <c r="DP853">
        <v>-0.64273818000000005</v>
      </c>
      <c r="DQ853">
        <v>0.94671483000000001</v>
      </c>
      <c r="DR853">
        <v>-0.66113116000000005</v>
      </c>
      <c r="DS853">
        <v>7.7932630000000003E-2</v>
      </c>
      <c r="DT853">
        <v>-0.79014932000000004</v>
      </c>
      <c r="DU853">
        <v>1.3610861400000001</v>
      </c>
      <c r="DV853" s="10">
        <v>-0.64824150000000003</v>
      </c>
      <c r="DW853" s="8" t="s">
        <v>4418</v>
      </c>
      <c r="DX853" t="s">
        <v>4419</v>
      </c>
      <c r="DY853" s="10" t="s">
        <v>379</v>
      </c>
      <c r="DZ853" s="20">
        <v>37930</v>
      </c>
      <c r="EA853" s="21">
        <v>38565</v>
      </c>
      <c r="EB853" t="s">
        <v>4420</v>
      </c>
      <c r="EC853" s="22">
        <v>44081</v>
      </c>
      <c r="ED853" t="b">
        <f t="shared" si="40"/>
        <v>0</v>
      </c>
    </row>
    <row r="854" spans="1:134" x14ac:dyDescent="0.2">
      <c r="A854" s="8" t="s">
        <v>4421</v>
      </c>
      <c r="B854" s="8" t="s">
        <v>127</v>
      </c>
      <c r="C854" s="8" t="s">
        <v>147</v>
      </c>
      <c r="D854" s="2" t="s">
        <v>4422</v>
      </c>
      <c r="E854" s="4">
        <v>0.34569050015674802</v>
      </c>
      <c r="F854" s="28" t="b">
        <v>0</v>
      </c>
      <c r="G854" s="29">
        <f t="shared" si="41"/>
        <v>0.90195765538860417</v>
      </c>
      <c r="H854" s="5" t="b">
        <f t="shared" si="39"/>
        <v>1</v>
      </c>
      <c r="I854" s="8">
        <v>64</v>
      </c>
      <c r="J854">
        <v>1</v>
      </c>
      <c r="K854">
        <v>27</v>
      </c>
      <c r="L854">
        <v>3408</v>
      </c>
      <c r="M854">
        <v>10</v>
      </c>
      <c r="N854">
        <v>4</v>
      </c>
      <c r="O854">
        <v>13.678583411707599</v>
      </c>
      <c r="P854">
        <v>5</v>
      </c>
      <c r="Q854">
        <v>4</v>
      </c>
      <c r="R854">
        <v>2</v>
      </c>
      <c r="S854" s="10">
        <v>76.2</v>
      </c>
      <c r="T854" s="8">
        <v>1.0107747620052701</v>
      </c>
      <c r="U854">
        <v>7.5957643648752104E-3</v>
      </c>
      <c r="V854">
        <v>2.2610839381047498E-3</v>
      </c>
      <c r="W854">
        <v>2.2262298606616699</v>
      </c>
      <c r="X854">
        <v>1.61793620170542</v>
      </c>
      <c r="Y854">
        <v>0.68524713920936597</v>
      </c>
      <c r="Z854">
        <v>-1.2661551979002299</v>
      </c>
      <c r="AA854">
        <v>1.4284752725705201</v>
      </c>
      <c r="AB854">
        <v>0.68128349962791002</v>
      </c>
      <c r="AC854">
        <v>-0.68484317603607703</v>
      </c>
      <c r="AD854" s="10">
        <v>0.32419533152083402</v>
      </c>
      <c r="AE854" s="8">
        <v>0</v>
      </c>
      <c r="AF854">
        <v>0</v>
      </c>
      <c r="AG854">
        <v>0</v>
      </c>
      <c r="AH854">
        <v>0</v>
      </c>
      <c r="AI854">
        <v>0</v>
      </c>
      <c r="AJ854">
        <v>0</v>
      </c>
      <c r="AK854">
        <v>0</v>
      </c>
      <c r="AL854">
        <v>0</v>
      </c>
      <c r="AM854">
        <v>1</v>
      </c>
      <c r="AN854">
        <v>0</v>
      </c>
      <c r="AO854">
        <v>0</v>
      </c>
      <c r="AP854">
        <v>0</v>
      </c>
      <c r="AQ854">
        <v>0</v>
      </c>
      <c r="AR854">
        <v>0</v>
      </c>
      <c r="AS854">
        <v>0</v>
      </c>
      <c r="AT854">
        <v>0</v>
      </c>
      <c r="AU854">
        <v>0</v>
      </c>
      <c r="AV854">
        <v>0</v>
      </c>
      <c r="AW854">
        <v>0</v>
      </c>
      <c r="AX854">
        <v>0</v>
      </c>
      <c r="AY854">
        <v>1</v>
      </c>
      <c r="AZ854">
        <v>0</v>
      </c>
      <c r="BA854">
        <v>1</v>
      </c>
      <c r="BB854">
        <v>0</v>
      </c>
      <c r="BC854">
        <v>0</v>
      </c>
      <c r="BD854">
        <v>1</v>
      </c>
      <c r="BE854">
        <v>1</v>
      </c>
      <c r="BF854">
        <v>0</v>
      </c>
      <c r="BG854">
        <v>0</v>
      </c>
      <c r="BH854">
        <v>0</v>
      </c>
      <c r="BI854">
        <v>0</v>
      </c>
      <c r="BJ854">
        <v>1</v>
      </c>
      <c r="BK854">
        <v>0</v>
      </c>
      <c r="BL854">
        <v>0</v>
      </c>
      <c r="BM854">
        <v>1</v>
      </c>
      <c r="BN854">
        <v>0</v>
      </c>
      <c r="BO854">
        <v>0</v>
      </c>
      <c r="BP854">
        <v>0</v>
      </c>
      <c r="BQ854">
        <v>0</v>
      </c>
      <c r="BR854">
        <v>1</v>
      </c>
      <c r="BS854">
        <v>0</v>
      </c>
      <c r="BT854" s="10">
        <v>0</v>
      </c>
      <c r="BU854">
        <v>-4.2648743800000002</v>
      </c>
      <c r="BV854">
        <v>0.17994256</v>
      </c>
      <c r="BW854">
        <v>2.5512239999999999E-2</v>
      </c>
      <c r="BX854">
        <v>1.7140852600000001</v>
      </c>
      <c r="BY854">
        <v>1.2451467300000001</v>
      </c>
      <c r="BZ854">
        <v>4.38303536</v>
      </c>
      <c r="CA854">
        <v>1.0542348399999999</v>
      </c>
      <c r="CB854">
        <v>2.36271349</v>
      </c>
      <c r="CC854">
        <v>0</v>
      </c>
      <c r="CD854">
        <v>1.26633956</v>
      </c>
      <c r="CE854">
        <v>1.2966537600000001</v>
      </c>
      <c r="CF854">
        <v>-0.34830556000000001</v>
      </c>
      <c r="CG854">
        <v>0.60595251999999999</v>
      </c>
      <c r="CH854">
        <v>-0.27080598</v>
      </c>
      <c r="CI854">
        <v>0.69837139000000004</v>
      </c>
      <c r="CJ854">
        <v>2.3914729999999999E-2</v>
      </c>
      <c r="CK854">
        <v>-0.35324707</v>
      </c>
      <c r="CL854">
        <v>-4.8291489999999999E-2</v>
      </c>
      <c r="CM854">
        <v>0.58076517999999999</v>
      </c>
      <c r="CN854">
        <v>0.72541518999999999</v>
      </c>
      <c r="CO854">
        <v>-0.20022939000000001</v>
      </c>
      <c r="CP854">
        <v>-0.43475793000000001</v>
      </c>
      <c r="CQ854">
        <v>0.34422587999999998</v>
      </c>
      <c r="CR854">
        <v>-0.48495226000000002</v>
      </c>
      <c r="CS854">
        <v>0.18250256000000001</v>
      </c>
      <c r="CT854">
        <v>-0.16623276000000001</v>
      </c>
      <c r="CU854">
        <v>-9.4743999999999995E-2</v>
      </c>
      <c r="CV854">
        <v>-1.1689752</v>
      </c>
      <c r="CW854">
        <v>-0.52188942000000005</v>
      </c>
      <c r="CX854">
        <v>0.65815442999999996</v>
      </c>
      <c r="CY854">
        <v>9.3649330000000003E-2</v>
      </c>
      <c r="CZ854">
        <v>-0.16819777</v>
      </c>
      <c r="DA854">
        <v>-0.25450494000000001</v>
      </c>
      <c r="DB854">
        <v>0.25513289</v>
      </c>
      <c r="DC854">
        <v>2.5920289999999999E-2</v>
      </c>
      <c r="DD854">
        <v>-2.5292350000000002E-2</v>
      </c>
      <c r="DE854">
        <v>0.26950531</v>
      </c>
      <c r="DF854">
        <v>-0.26887736000000001</v>
      </c>
      <c r="DG854">
        <v>0.1029841</v>
      </c>
      <c r="DH854">
        <v>-0.10235616</v>
      </c>
      <c r="DI854">
        <v>-0.19042195000000001</v>
      </c>
      <c r="DJ854">
        <v>7.7531719999999998E-2</v>
      </c>
      <c r="DK854">
        <v>-0.19522661999999999</v>
      </c>
      <c r="DL854">
        <v>-0.13095082</v>
      </c>
      <c r="DM854">
        <v>-6.0513240000000003E-2</v>
      </c>
      <c r="DN854">
        <v>0.50020885000000004</v>
      </c>
      <c r="DO854">
        <v>0.35778246000000002</v>
      </c>
      <c r="DP854">
        <v>-0.64273818000000005</v>
      </c>
      <c r="DQ854">
        <v>0.94671483000000001</v>
      </c>
      <c r="DR854">
        <v>-0.66113116000000005</v>
      </c>
      <c r="DS854">
        <v>7.7932630000000003E-2</v>
      </c>
      <c r="DT854">
        <v>-0.79014932000000004</v>
      </c>
      <c r="DU854">
        <v>1.3610861400000001</v>
      </c>
      <c r="DV854" s="10">
        <v>-0.64824150000000003</v>
      </c>
      <c r="DW854" s="8" t="s">
        <v>4423</v>
      </c>
      <c r="DX854" t="s">
        <v>4424</v>
      </c>
      <c r="DY854" s="10" t="s">
        <v>657</v>
      </c>
      <c r="DZ854" s="20">
        <v>34986</v>
      </c>
      <c r="EA854" s="21">
        <v>39238</v>
      </c>
      <c r="EB854" t="s">
        <v>4425</v>
      </c>
      <c r="EC854" s="22">
        <v>44838</v>
      </c>
      <c r="ED854" t="b">
        <f t="shared" si="40"/>
        <v>0</v>
      </c>
    </row>
    <row r="855" spans="1:134" x14ac:dyDescent="0.2">
      <c r="A855" s="8" t="s">
        <v>4426</v>
      </c>
      <c r="B855" s="8" t="s">
        <v>168</v>
      </c>
      <c r="C855" s="8" t="s">
        <v>245</v>
      </c>
      <c r="D855" s="2" t="s">
        <v>4427</v>
      </c>
      <c r="E855" s="4">
        <v>0.51575208977922005</v>
      </c>
      <c r="F855" s="28" t="b">
        <v>0</v>
      </c>
      <c r="G855" s="29">
        <f t="shared" si="41"/>
        <v>9.1501659665750529E-6</v>
      </c>
      <c r="H855" s="5" t="b">
        <f t="shared" si="39"/>
        <v>0</v>
      </c>
      <c r="I855" s="8">
        <v>39</v>
      </c>
      <c r="J855">
        <v>0</v>
      </c>
      <c r="K855">
        <v>40</v>
      </c>
      <c r="L855">
        <v>3</v>
      </c>
      <c r="M855">
        <v>1</v>
      </c>
      <c r="N855">
        <v>2</v>
      </c>
      <c r="O855">
        <v>19.317711556276802</v>
      </c>
      <c r="P855">
        <v>3</v>
      </c>
      <c r="Q855">
        <v>4</v>
      </c>
      <c r="R855">
        <v>3</v>
      </c>
      <c r="S855" s="10">
        <v>78</v>
      </c>
      <c r="T855" s="8">
        <v>-1.33767961068356</v>
      </c>
      <c r="U855">
        <v>-1.00517281761849</v>
      </c>
      <c r="V855">
        <v>1.6819234379589401</v>
      </c>
      <c r="W855">
        <v>-1.74315408575542</v>
      </c>
      <c r="X855">
        <v>-1.2456676951183301</v>
      </c>
      <c r="Y855">
        <v>-0.70788554533318204</v>
      </c>
      <c r="Z855">
        <v>-1.07210887672283</v>
      </c>
      <c r="AA855">
        <v>8.8725172209350497E-3</v>
      </c>
      <c r="AB855">
        <v>0.68128349962791002</v>
      </c>
      <c r="AC855">
        <v>1.7560081436822399E-2</v>
      </c>
      <c r="AD855" s="10">
        <v>0.71258241753580998</v>
      </c>
      <c r="AE855" s="8">
        <v>0</v>
      </c>
      <c r="AF855">
        <v>0</v>
      </c>
      <c r="AG855">
        <v>0</v>
      </c>
      <c r="AH855">
        <v>0</v>
      </c>
      <c r="AI855">
        <v>0</v>
      </c>
      <c r="AJ855">
        <v>0</v>
      </c>
      <c r="AK855">
        <v>0</v>
      </c>
      <c r="AL855">
        <v>0</v>
      </c>
      <c r="AM855">
        <v>1</v>
      </c>
      <c r="AN855">
        <v>0</v>
      </c>
      <c r="AO855">
        <v>0</v>
      </c>
      <c r="AP855">
        <v>0</v>
      </c>
      <c r="AQ855">
        <v>0</v>
      </c>
      <c r="AR855">
        <v>0</v>
      </c>
      <c r="AS855">
        <v>0</v>
      </c>
      <c r="AT855">
        <v>0</v>
      </c>
      <c r="AU855">
        <v>0</v>
      </c>
      <c r="AV855">
        <v>0</v>
      </c>
      <c r="AW855">
        <v>0</v>
      </c>
      <c r="AX855">
        <v>0</v>
      </c>
      <c r="AY855">
        <v>1</v>
      </c>
      <c r="AZ855">
        <v>0</v>
      </c>
      <c r="BA855">
        <v>1</v>
      </c>
      <c r="BB855">
        <v>0</v>
      </c>
      <c r="BC855">
        <v>1</v>
      </c>
      <c r="BD855">
        <v>0</v>
      </c>
      <c r="BE855">
        <v>1</v>
      </c>
      <c r="BF855">
        <v>0</v>
      </c>
      <c r="BG855">
        <v>0</v>
      </c>
      <c r="BH855">
        <v>0</v>
      </c>
      <c r="BI855">
        <v>0</v>
      </c>
      <c r="BJ855">
        <v>0</v>
      </c>
      <c r="BK855">
        <v>1</v>
      </c>
      <c r="BL855">
        <v>0</v>
      </c>
      <c r="BM855">
        <v>1</v>
      </c>
      <c r="BN855">
        <v>0</v>
      </c>
      <c r="BO855">
        <v>0</v>
      </c>
      <c r="BP855">
        <v>0</v>
      </c>
      <c r="BQ855">
        <v>1</v>
      </c>
      <c r="BR855">
        <v>0</v>
      </c>
      <c r="BS855">
        <v>0</v>
      </c>
      <c r="BT855" s="10">
        <v>0</v>
      </c>
      <c r="BU855">
        <v>-4.2648743800000002</v>
      </c>
      <c r="BV855">
        <v>0.17994256</v>
      </c>
      <c r="BW855">
        <v>2.5512239999999999E-2</v>
      </c>
      <c r="BX855">
        <v>1.7140852600000001</v>
      </c>
      <c r="BY855">
        <v>1.2451467300000001</v>
      </c>
      <c r="BZ855">
        <v>4.38303536</v>
      </c>
      <c r="CA855">
        <v>1.0542348399999999</v>
      </c>
      <c r="CB855">
        <v>2.36271349</v>
      </c>
      <c r="CC855">
        <v>0</v>
      </c>
      <c r="CD855">
        <v>1.26633956</v>
      </c>
      <c r="CE855">
        <v>1.2966537600000001</v>
      </c>
      <c r="CF855">
        <v>-0.34830556000000001</v>
      </c>
      <c r="CG855">
        <v>0.60595251999999999</v>
      </c>
      <c r="CH855">
        <v>-0.27080598</v>
      </c>
      <c r="CI855">
        <v>0.69837139000000004</v>
      </c>
      <c r="CJ855">
        <v>2.3914729999999999E-2</v>
      </c>
      <c r="CK855">
        <v>-0.35324707</v>
      </c>
      <c r="CL855">
        <v>-4.8291489999999999E-2</v>
      </c>
      <c r="CM855">
        <v>0.58076517999999999</v>
      </c>
      <c r="CN855">
        <v>0.72541518999999999</v>
      </c>
      <c r="CO855">
        <v>-0.20022939000000001</v>
      </c>
      <c r="CP855">
        <v>-0.43475793000000001</v>
      </c>
      <c r="CQ855">
        <v>0.34422587999999998</v>
      </c>
      <c r="CR855">
        <v>-0.48495226000000002</v>
      </c>
      <c r="CS855">
        <v>0.18250256000000001</v>
      </c>
      <c r="CT855">
        <v>-0.16623276000000001</v>
      </c>
      <c r="CU855">
        <v>-9.4743999999999995E-2</v>
      </c>
      <c r="CV855">
        <v>-1.1689752</v>
      </c>
      <c r="CW855">
        <v>-0.52188942000000005</v>
      </c>
      <c r="CX855">
        <v>0.65815442999999996</v>
      </c>
      <c r="CY855">
        <v>9.3649330000000003E-2</v>
      </c>
      <c r="CZ855">
        <v>-0.16819777</v>
      </c>
      <c r="DA855">
        <v>-0.25450494000000001</v>
      </c>
      <c r="DB855">
        <v>0.25513289</v>
      </c>
      <c r="DC855">
        <v>2.5920289999999999E-2</v>
      </c>
      <c r="DD855">
        <v>-2.5292350000000002E-2</v>
      </c>
      <c r="DE855">
        <v>0.26950531</v>
      </c>
      <c r="DF855">
        <v>-0.26887736000000001</v>
      </c>
      <c r="DG855">
        <v>0.1029841</v>
      </c>
      <c r="DH855">
        <v>-0.10235616</v>
      </c>
      <c r="DI855">
        <v>-0.19042195000000001</v>
      </c>
      <c r="DJ855">
        <v>7.7531719999999998E-2</v>
      </c>
      <c r="DK855">
        <v>-0.19522661999999999</v>
      </c>
      <c r="DL855">
        <v>-0.13095082</v>
      </c>
      <c r="DM855">
        <v>-6.0513240000000003E-2</v>
      </c>
      <c r="DN855">
        <v>0.50020885000000004</v>
      </c>
      <c r="DO855">
        <v>0.35778246000000002</v>
      </c>
      <c r="DP855">
        <v>-0.64273818000000005</v>
      </c>
      <c r="DQ855">
        <v>0.94671483000000001</v>
      </c>
      <c r="DR855">
        <v>-0.66113116000000005</v>
      </c>
      <c r="DS855">
        <v>7.7932630000000003E-2</v>
      </c>
      <c r="DT855">
        <v>-0.79014932000000004</v>
      </c>
      <c r="DU855">
        <v>1.3610861400000001</v>
      </c>
      <c r="DV855" s="10">
        <v>-0.64824150000000003</v>
      </c>
      <c r="DW855" s="8" t="s">
        <v>4428</v>
      </c>
      <c r="DX855" t="s">
        <v>4429</v>
      </c>
      <c r="DY855" s="10" t="s">
        <v>854</v>
      </c>
      <c r="DZ855" s="20">
        <v>36620</v>
      </c>
      <c r="EA855" s="21">
        <v>37950</v>
      </c>
      <c r="EB855" t="s">
        <v>4430</v>
      </c>
      <c r="EC855" s="22">
        <v>44706</v>
      </c>
      <c r="ED855" t="b">
        <f t="shared" si="40"/>
        <v>1</v>
      </c>
    </row>
    <row r="856" spans="1:134" x14ac:dyDescent="0.2">
      <c r="A856" s="8" t="s">
        <v>4431</v>
      </c>
      <c r="B856" s="8" t="s">
        <v>168</v>
      </c>
      <c r="C856" s="8" t="s">
        <v>154</v>
      </c>
      <c r="D856" s="2" t="s">
        <v>4432</v>
      </c>
      <c r="E856" s="4">
        <v>0.72176713459653197</v>
      </c>
      <c r="F856" s="28" t="b">
        <v>1</v>
      </c>
      <c r="G856" s="29">
        <f t="shared" si="41"/>
        <v>3.4847785808504337E-4</v>
      </c>
      <c r="H856" s="5" t="b">
        <f t="shared" si="39"/>
        <v>0</v>
      </c>
      <c r="I856" s="8">
        <v>66</v>
      </c>
      <c r="J856">
        <v>0</v>
      </c>
      <c r="K856">
        <v>34</v>
      </c>
      <c r="L856">
        <v>2263</v>
      </c>
      <c r="M856">
        <v>0</v>
      </c>
      <c r="N856">
        <v>3</v>
      </c>
      <c r="O856">
        <v>54.2169006315997</v>
      </c>
      <c r="P856">
        <v>4</v>
      </c>
      <c r="Q856">
        <v>5</v>
      </c>
      <c r="R856">
        <v>1</v>
      </c>
      <c r="S856" s="10">
        <v>72.099999999999994</v>
      </c>
      <c r="T856" s="8">
        <v>1.19865111182038</v>
      </c>
      <c r="U856">
        <v>-1.00517281761849</v>
      </c>
      <c r="V856">
        <v>0.90669465918009495</v>
      </c>
      <c r="W856">
        <v>0.891444363261505</v>
      </c>
      <c r="X856">
        <v>-1.5638459058765199</v>
      </c>
      <c r="Y856">
        <v>-1.13192030619081E-2</v>
      </c>
      <c r="Z856">
        <v>0.128796489945084</v>
      </c>
      <c r="AA856">
        <v>0.71867389489572897</v>
      </c>
      <c r="AB856">
        <v>1.4079858992310099</v>
      </c>
      <c r="AC856">
        <v>-1.38724643350897</v>
      </c>
      <c r="AD856" s="10">
        <v>-0.560464142179948</v>
      </c>
      <c r="AE856" s="8">
        <v>0</v>
      </c>
      <c r="AF856">
        <v>0</v>
      </c>
      <c r="AG856">
        <v>0</v>
      </c>
      <c r="AH856">
        <v>0</v>
      </c>
      <c r="AI856">
        <v>0</v>
      </c>
      <c r="AJ856">
        <v>0</v>
      </c>
      <c r="AK856">
        <v>0</v>
      </c>
      <c r="AL856">
        <v>0</v>
      </c>
      <c r="AM856">
        <v>0</v>
      </c>
      <c r="AN856">
        <v>0</v>
      </c>
      <c r="AO856">
        <v>0</v>
      </c>
      <c r="AP856">
        <v>0</v>
      </c>
      <c r="AQ856">
        <v>0</v>
      </c>
      <c r="AR856">
        <v>0</v>
      </c>
      <c r="AS856">
        <v>1</v>
      </c>
      <c r="AT856">
        <v>0</v>
      </c>
      <c r="AU856">
        <v>0</v>
      </c>
      <c r="AV856">
        <v>0</v>
      </c>
      <c r="AW856">
        <v>0</v>
      </c>
      <c r="AX856">
        <v>0</v>
      </c>
      <c r="AY856">
        <v>0</v>
      </c>
      <c r="AZ856">
        <v>1</v>
      </c>
      <c r="BA856">
        <v>0</v>
      </c>
      <c r="BB856">
        <v>1</v>
      </c>
      <c r="BC856">
        <v>0</v>
      </c>
      <c r="BD856">
        <v>1</v>
      </c>
      <c r="BE856">
        <v>0</v>
      </c>
      <c r="BF856">
        <v>1</v>
      </c>
      <c r="BG856">
        <v>0</v>
      </c>
      <c r="BH856">
        <v>0</v>
      </c>
      <c r="BI856">
        <v>0</v>
      </c>
      <c r="BJ856">
        <v>0</v>
      </c>
      <c r="BK856">
        <v>0</v>
      </c>
      <c r="BL856">
        <v>1</v>
      </c>
      <c r="BM856">
        <v>1</v>
      </c>
      <c r="BN856">
        <v>0</v>
      </c>
      <c r="BO856">
        <v>0</v>
      </c>
      <c r="BP856">
        <v>0</v>
      </c>
      <c r="BQ856">
        <v>0</v>
      </c>
      <c r="BR856">
        <v>1</v>
      </c>
      <c r="BS856">
        <v>0</v>
      </c>
      <c r="BT856" s="10">
        <v>0</v>
      </c>
      <c r="BU856">
        <v>-4.2648743800000002</v>
      </c>
      <c r="BV856">
        <v>0.17994256</v>
      </c>
      <c r="BW856">
        <v>2.5512239999999999E-2</v>
      </c>
      <c r="BX856">
        <v>1.7140852600000001</v>
      </c>
      <c r="BY856">
        <v>1.2451467300000001</v>
      </c>
      <c r="BZ856">
        <v>4.38303536</v>
      </c>
      <c r="CA856">
        <v>1.0542348399999999</v>
      </c>
      <c r="CB856">
        <v>2.36271349</v>
      </c>
      <c r="CC856">
        <v>0</v>
      </c>
      <c r="CD856">
        <v>1.26633956</v>
      </c>
      <c r="CE856">
        <v>1.2966537600000001</v>
      </c>
      <c r="CF856">
        <v>-0.34830556000000001</v>
      </c>
      <c r="CG856">
        <v>0.60595251999999999</v>
      </c>
      <c r="CH856">
        <v>-0.27080598</v>
      </c>
      <c r="CI856">
        <v>0.69837139000000004</v>
      </c>
      <c r="CJ856">
        <v>2.3914729999999999E-2</v>
      </c>
      <c r="CK856">
        <v>-0.35324707</v>
      </c>
      <c r="CL856">
        <v>-4.8291489999999999E-2</v>
      </c>
      <c r="CM856">
        <v>0.58076517999999999</v>
      </c>
      <c r="CN856">
        <v>0.72541518999999999</v>
      </c>
      <c r="CO856">
        <v>-0.20022939000000001</v>
      </c>
      <c r="CP856">
        <v>-0.43475793000000001</v>
      </c>
      <c r="CQ856">
        <v>0.34422587999999998</v>
      </c>
      <c r="CR856">
        <v>-0.48495226000000002</v>
      </c>
      <c r="CS856">
        <v>0.18250256000000001</v>
      </c>
      <c r="CT856">
        <v>-0.16623276000000001</v>
      </c>
      <c r="CU856">
        <v>-9.4743999999999995E-2</v>
      </c>
      <c r="CV856">
        <v>-1.1689752</v>
      </c>
      <c r="CW856">
        <v>-0.52188942000000005</v>
      </c>
      <c r="CX856">
        <v>0.65815442999999996</v>
      </c>
      <c r="CY856">
        <v>9.3649330000000003E-2</v>
      </c>
      <c r="CZ856">
        <v>-0.16819777</v>
      </c>
      <c r="DA856">
        <v>-0.25450494000000001</v>
      </c>
      <c r="DB856">
        <v>0.25513289</v>
      </c>
      <c r="DC856">
        <v>2.5920289999999999E-2</v>
      </c>
      <c r="DD856">
        <v>-2.5292350000000002E-2</v>
      </c>
      <c r="DE856">
        <v>0.26950531</v>
      </c>
      <c r="DF856">
        <v>-0.26887736000000001</v>
      </c>
      <c r="DG856">
        <v>0.1029841</v>
      </c>
      <c r="DH856">
        <v>-0.10235616</v>
      </c>
      <c r="DI856">
        <v>-0.19042195000000001</v>
      </c>
      <c r="DJ856">
        <v>7.7531719999999998E-2</v>
      </c>
      <c r="DK856">
        <v>-0.19522661999999999</v>
      </c>
      <c r="DL856">
        <v>-0.13095082</v>
      </c>
      <c r="DM856">
        <v>-6.0513240000000003E-2</v>
      </c>
      <c r="DN856">
        <v>0.50020885000000004</v>
      </c>
      <c r="DO856">
        <v>0.35778246000000002</v>
      </c>
      <c r="DP856">
        <v>-0.64273818000000005</v>
      </c>
      <c r="DQ856">
        <v>0.94671483000000001</v>
      </c>
      <c r="DR856">
        <v>-0.66113116000000005</v>
      </c>
      <c r="DS856">
        <v>7.7932630000000003E-2</v>
      </c>
      <c r="DT856">
        <v>-0.79014932000000004</v>
      </c>
      <c r="DU856">
        <v>1.3610861400000001</v>
      </c>
      <c r="DV856" s="10">
        <v>-0.64824150000000003</v>
      </c>
      <c r="DW856" s="8" t="s">
        <v>4433</v>
      </c>
      <c r="DX856" t="s">
        <v>4434</v>
      </c>
      <c r="DY856" s="10" t="s">
        <v>1100</v>
      </c>
      <c r="DZ856" s="20">
        <v>35214</v>
      </c>
      <c r="EA856" s="21">
        <v>38180</v>
      </c>
      <c r="EB856" t="s">
        <v>4435</v>
      </c>
      <c r="EC856" s="22">
        <v>44930</v>
      </c>
      <c r="ED856" t="b">
        <f t="shared" si="40"/>
        <v>0</v>
      </c>
    </row>
    <row r="857" spans="1:134" x14ac:dyDescent="0.2">
      <c r="A857" s="8" t="s">
        <v>4436</v>
      </c>
      <c r="B857" s="8" t="s">
        <v>127</v>
      </c>
      <c r="C857" s="8" t="s">
        <v>468</v>
      </c>
      <c r="D857" s="2">
        <v>6283134046</v>
      </c>
      <c r="E857" s="4">
        <v>0.39087824564943802</v>
      </c>
      <c r="F857" s="28" t="b">
        <v>0</v>
      </c>
      <c r="G857" s="29">
        <f t="shared" si="41"/>
        <v>0.75009801079111238</v>
      </c>
      <c r="H857" s="5" t="b">
        <f t="shared" si="39"/>
        <v>1</v>
      </c>
      <c r="I857" s="8">
        <v>66</v>
      </c>
      <c r="J857">
        <v>0</v>
      </c>
      <c r="K857">
        <v>26</v>
      </c>
      <c r="L857">
        <v>2109</v>
      </c>
      <c r="M857">
        <v>9</v>
      </c>
      <c r="N857">
        <v>2</v>
      </c>
      <c r="O857">
        <v>73.772456158052407</v>
      </c>
      <c r="P857">
        <v>3</v>
      </c>
      <c r="Q857">
        <v>4</v>
      </c>
      <c r="R857">
        <v>1</v>
      </c>
      <c r="S857" s="10">
        <v>79.599999999999994</v>
      </c>
      <c r="T857" s="8">
        <v>1.19865111182038</v>
      </c>
      <c r="U857">
        <v>-1.00517281761849</v>
      </c>
      <c r="V857">
        <v>-0.126943712525036</v>
      </c>
      <c r="W857">
        <v>0.71191862823999796</v>
      </c>
      <c r="X857">
        <v>1.2997579909472201</v>
      </c>
      <c r="Y857">
        <v>-0.70788554533318204</v>
      </c>
      <c r="Z857">
        <v>0.80171675549059895</v>
      </c>
      <c r="AA857">
        <v>8.8725172209350497E-3</v>
      </c>
      <c r="AB857">
        <v>0.68128349962791002</v>
      </c>
      <c r="AC857">
        <v>-1.38724643350897</v>
      </c>
      <c r="AD857" s="10">
        <v>1.0578153828824499</v>
      </c>
      <c r="AE857" s="8">
        <v>1</v>
      </c>
      <c r="AF857">
        <v>0</v>
      </c>
      <c r="AG857">
        <v>0</v>
      </c>
      <c r="AH857">
        <v>0</v>
      </c>
      <c r="AI857">
        <v>0</v>
      </c>
      <c r="AJ857">
        <v>0</v>
      </c>
      <c r="AK857">
        <v>0</v>
      </c>
      <c r="AL857">
        <v>0</v>
      </c>
      <c r="AM857">
        <v>0</v>
      </c>
      <c r="AN857">
        <v>0</v>
      </c>
      <c r="AO857">
        <v>0</v>
      </c>
      <c r="AP857">
        <v>0</v>
      </c>
      <c r="AQ857">
        <v>0</v>
      </c>
      <c r="AR857">
        <v>0</v>
      </c>
      <c r="AS857">
        <v>0</v>
      </c>
      <c r="AT857">
        <v>0</v>
      </c>
      <c r="AU857">
        <v>0</v>
      </c>
      <c r="AV857">
        <v>0</v>
      </c>
      <c r="AW857">
        <v>0</v>
      </c>
      <c r="AX857">
        <v>0</v>
      </c>
      <c r="AY857">
        <v>0</v>
      </c>
      <c r="AZ857">
        <v>1</v>
      </c>
      <c r="BA857">
        <v>0</v>
      </c>
      <c r="BB857">
        <v>1</v>
      </c>
      <c r="BC857">
        <v>0</v>
      </c>
      <c r="BD857">
        <v>1</v>
      </c>
      <c r="BE857">
        <v>0</v>
      </c>
      <c r="BF857">
        <v>1</v>
      </c>
      <c r="BG857">
        <v>1</v>
      </c>
      <c r="BH857">
        <v>0</v>
      </c>
      <c r="BI857">
        <v>0</v>
      </c>
      <c r="BJ857">
        <v>0</v>
      </c>
      <c r="BK857">
        <v>0</v>
      </c>
      <c r="BL857">
        <v>0</v>
      </c>
      <c r="BM857">
        <v>0</v>
      </c>
      <c r="BN857">
        <v>0</v>
      </c>
      <c r="BO857">
        <v>0</v>
      </c>
      <c r="BP857">
        <v>1</v>
      </c>
      <c r="BQ857">
        <v>0</v>
      </c>
      <c r="BR857">
        <v>0</v>
      </c>
      <c r="BS857">
        <v>0</v>
      </c>
      <c r="BT857" s="10">
        <v>1</v>
      </c>
      <c r="BU857">
        <v>-4.2648743800000002</v>
      </c>
      <c r="BV857">
        <v>0.17994256</v>
      </c>
      <c r="BW857">
        <v>2.5512239999999999E-2</v>
      </c>
      <c r="BX857">
        <v>1.7140852600000001</v>
      </c>
      <c r="BY857">
        <v>1.2451467300000001</v>
      </c>
      <c r="BZ857">
        <v>4.38303536</v>
      </c>
      <c r="CA857">
        <v>1.0542348399999999</v>
      </c>
      <c r="CB857">
        <v>2.36271349</v>
      </c>
      <c r="CC857">
        <v>0</v>
      </c>
      <c r="CD857">
        <v>1.26633956</v>
      </c>
      <c r="CE857">
        <v>1.2966537600000001</v>
      </c>
      <c r="CF857">
        <v>-0.34830556000000001</v>
      </c>
      <c r="CG857">
        <v>0.60595251999999999</v>
      </c>
      <c r="CH857">
        <v>-0.27080598</v>
      </c>
      <c r="CI857">
        <v>0.69837139000000004</v>
      </c>
      <c r="CJ857">
        <v>2.3914729999999999E-2</v>
      </c>
      <c r="CK857">
        <v>-0.35324707</v>
      </c>
      <c r="CL857">
        <v>-4.8291489999999999E-2</v>
      </c>
      <c r="CM857">
        <v>0.58076517999999999</v>
      </c>
      <c r="CN857">
        <v>0.72541518999999999</v>
      </c>
      <c r="CO857">
        <v>-0.20022939000000001</v>
      </c>
      <c r="CP857">
        <v>-0.43475793000000001</v>
      </c>
      <c r="CQ857">
        <v>0.34422587999999998</v>
      </c>
      <c r="CR857">
        <v>-0.48495226000000002</v>
      </c>
      <c r="CS857">
        <v>0.18250256000000001</v>
      </c>
      <c r="CT857">
        <v>-0.16623276000000001</v>
      </c>
      <c r="CU857">
        <v>-9.4743999999999995E-2</v>
      </c>
      <c r="CV857">
        <v>-1.1689752</v>
      </c>
      <c r="CW857">
        <v>-0.52188942000000005</v>
      </c>
      <c r="CX857">
        <v>0.65815442999999996</v>
      </c>
      <c r="CY857">
        <v>9.3649330000000003E-2</v>
      </c>
      <c r="CZ857">
        <v>-0.16819777</v>
      </c>
      <c r="DA857">
        <v>-0.25450494000000001</v>
      </c>
      <c r="DB857">
        <v>0.25513289</v>
      </c>
      <c r="DC857">
        <v>2.5920289999999999E-2</v>
      </c>
      <c r="DD857">
        <v>-2.5292350000000002E-2</v>
      </c>
      <c r="DE857">
        <v>0.26950531</v>
      </c>
      <c r="DF857">
        <v>-0.26887736000000001</v>
      </c>
      <c r="DG857">
        <v>0.1029841</v>
      </c>
      <c r="DH857">
        <v>-0.10235616</v>
      </c>
      <c r="DI857">
        <v>-0.19042195000000001</v>
      </c>
      <c r="DJ857">
        <v>7.7531719999999998E-2</v>
      </c>
      <c r="DK857">
        <v>-0.19522661999999999</v>
      </c>
      <c r="DL857">
        <v>-0.13095082</v>
      </c>
      <c r="DM857">
        <v>-6.0513240000000003E-2</v>
      </c>
      <c r="DN857">
        <v>0.50020885000000004</v>
      </c>
      <c r="DO857">
        <v>0.35778246000000002</v>
      </c>
      <c r="DP857">
        <v>-0.64273818000000005</v>
      </c>
      <c r="DQ857">
        <v>0.94671483000000001</v>
      </c>
      <c r="DR857">
        <v>-0.66113116000000005</v>
      </c>
      <c r="DS857">
        <v>7.7932630000000003E-2</v>
      </c>
      <c r="DT857">
        <v>-0.79014932000000004</v>
      </c>
      <c r="DU857">
        <v>1.3610861400000001</v>
      </c>
      <c r="DV857" s="10">
        <v>-0.64824150000000003</v>
      </c>
      <c r="DW857" s="8" t="s">
        <v>4437</v>
      </c>
      <c r="DX857" t="s">
        <v>4438</v>
      </c>
      <c r="DY857" s="10" t="s">
        <v>266</v>
      </c>
      <c r="DZ857" s="20">
        <v>36648</v>
      </c>
      <c r="EA857" s="21">
        <v>37443</v>
      </c>
      <c r="EB857" t="s">
        <v>4439</v>
      </c>
      <c r="EC857" s="22">
        <v>44620</v>
      </c>
      <c r="ED857" t="b">
        <f t="shared" si="40"/>
        <v>0</v>
      </c>
    </row>
    <row r="858" spans="1:134" x14ac:dyDescent="0.2">
      <c r="A858" s="8" t="s">
        <v>4440</v>
      </c>
      <c r="B858" s="8" t="s">
        <v>119</v>
      </c>
      <c r="C858" s="8" t="s">
        <v>202</v>
      </c>
      <c r="D858" s="2" t="s">
        <v>4441</v>
      </c>
      <c r="E858" s="4">
        <v>0.68075182785325605</v>
      </c>
      <c r="F858" s="28" t="b">
        <v>1</v>
      </c>
      <c r="G858" s="29">
        <f t="shared" si="41"/>
        <v>0.9998365499206775</v>
      </c>
      <c r="H858" s="5" t="b">
        <f t="shared" si="39"/>
        <v>1</v>
      </c>
      <c r="I858" s="8">
        <v>56</v>
      </c>
      <c r="J858">
        <v>2</v>
      </c>
      <c r="K858">
        <v>34</v>
      </c>
      <c r="L858">
        <v>1283</v>
      </c>
      <c r="M858">
        <v>7</v>
      </c>
      <c r="N858">
        <v>5</v>
      </c>
      <c r="O858">
        <v>73.7092472599616</v>
      </c>
      <c r="P858">
        <v>2</v>
      </c>
      <c r="Q858">
        <v>5</v>
      </c>
      <c r="R858">
        <v>5</v>
      </c>
      <c r="S858" s="10">
        <v>80.5</v>
      </c>
      <c r="T858" s="8">
        <v>0.25926936274484702</v>
      </c>
      <c r="U858">
        <v>1.0203643463482399</v>
      </c>
      <c r="V858">
        <v>0.90669465918009495</v>
      </c>
      <c r="W858">
        <v>-0.25099213232990703</v>
      </c>
      <c r="X858">
        <v>0.66340156943083595</v>
      </c>
      <c r="Y858">
        <v>1.38181348148064</v>
      </c>
      <c r="Z858">
        <v>0.79954169334876601</v>
      </c>
      <c r="AA858">
        <v>-0.70092886045385905</v>
      </c>
      <c r="AB858">
        <v>1.4079858992310099</v>
      </c>
      <c r="AC858">
        <v>1.42236659638262</v>
      </c>
      <c r="AD858" s="10">
        <v>1.2520089258899401</v>
      </c>
      <c r="AE858" s="8">
        <v>0</v>
      </c>
      <c r="AF858">
        <v>0</v>
      </c>
      <c r="AG858">
        <v>0</v>
      </c>
      <c r="AH858">
        <v>0</v>
      </c>
      <c r="AI858">
        <v>0</v>
      </c>
      <c r="AJ858">
        <v>0</v>
      </c>
      <c r="AK858">
        <v>0</v>
      </c>
      <c r="AL858">
        <v>0</v>
      </c>
      <c r="AM858">
        <v>0</v>
      </c>
      <c r="AN858">
        <v>0</v>
      </c>
      <c r="AO858">
        <v>0</v>
      </c>
      <c r="AP858">
        <v>0</v>
      </c>
      <c r="AQ858">
        <v>0</v>
      </c>
      <c r="AR858">
        <v>0</v>
      </c>
      <c r="AS858">
        <v>0</v>
      </c>
      <c r="AT858">
        <v>0</v>
      </c>
      <c r="AU858">
        <v>0</v>
      </c>
      <c r="AV858">
        <v>1</v>
      </c>
      <c r="AW858">
        <v>0</v>
      </c>
      <c r="AX858">
        <v>0</v>
      </c>
      <c r="AY858">
        <v>0</v>
      </c>
      <c r="AZ858">
        <v>1</v>
      </c>
      <c r="BA858">
        <v>0</v>
      </c>
      <c r="BB858">
        <v>1</v>
      </c>
      <c r="BC858">
        <v>1</v>
      </c>
      <c r="BD858">
        <v>0</v>
      </c>
      <c r="BE858">
        <v>1</v>
      </c>
      <c r="BF858">
        <v>0</v>
      </c>
      <c r="BG858">
        <v>0</v>
      </c>
      <c r="BH858">
        <v>0</v>
      </c>
      <c r="BI858">
        <v>0</v>
      </c>
      <c r="BJ858">
        <v>0</v>
      </c>
      <c r="BK858">
        <v>1</v>
      </c>
      <c r="BL858">
        <v>0</v>
      </c>
      <c r="BM858">
        <v>0</v>
      </c>
      <c r="BN858">
        <v>0</v>
      </c>
      <c r="BO858">
        <v>1</v>
      </c>
      <c r="BP858">
        <v>0</v>
      </c>
      <c r="BQ858">
        <v>1</v>
      </c>
      <c r="BR858">
        <v>0</v>
      </c>
      <c r="BS858">
        <v>0</v>
      </c>
      <c r="BT858" s="10">
        <v>0</v>
      </c>
      <c r="BU858">
        <v>-4.2648743800000002</v>
      </c>
      <c r="BV858">
        <v>0.17994256</v>
      </c>
      <c r="BW858">
        <v>2.5512239999999999E-2</v>
      </c>
      <c r="BX858">
        <v>1.7140852600000001</v>
      </c>
      <c r="BY858">
        <v>1.2451467300000001</v>
      </c>
      <c r="BZ858">
        <v>4.38303536</v>
      </c>
      <c r="CA858">
        <v>1.0542348399999999</v>
      </c>
      <c r="CB858">
        <v>2.36271349</v>
      </c>
      <c r="CC858">
        <v>0</v>
      </c>
      <c r="CD858">
        <v>1.26633956</v>
      </c>
      <c r="CE858">
        <v>1.2966537600000001</v>
      </c>
      <c r="CF858">
        <v>-0.34830556000000001</v>
      </c>
      <c r="CG858">
        <v>0.60595251999999999</v>
      </c>
      <c r="CH858">
        <v>-0.27080598</v>
      </c>
      <c r="CI858">
        <v>0.69837139000000004</v>
      </c>
      <c r="CJ858">
        <v>2.3914729999999999E-2</v>
      </c>
      <c r="CK858">
        <v>-0.35324707</v>
      </c>
      <c r="CL858">
        <v>-4.8291489999999999E-2</v>
      </c>
      <c r="CM858">
        <v>0.58076517999999999</v>
      </c>
      <c r="CN858">
        <v>0.72541518999999999</v>
      </c>
      <c r="CO858">
        <v>-0.20022939000000001</v>
      </c>
      <c r="CP858">
        <v>-0.43475793000000001</v>
      </c>
      <c r="CQ858">
        <v>0.34422587999999998</v>
      </c>
      <c r="CR858">
        <v>-0.48495226000000002</v>
      </c>
      <c r="CS858">
        <v>0.18250256000000001</v>
      </c>
      <c r="CT858">
        <v>-0.16623276000000001</v>
      </c>
      <c r="CU858">
        <v>-9.4743999999999995E-2</v>
      </c>
      <c r="CV858">
        <v>-1.1689752</v>
      </c>
      <c r="CW858">
        <v>-0.52188942000000005</v>
      </c>
      <c r="CX858">
        <v>0.65815442999999996</v>
      </c>
      <c r="CY858">
        <v>9.3649330000000003E-2</v>
      </c>
      <c r="CZ858">
        <v>-0.16819777</v>
      </c>
      <c r="DA858">
        <v>-0.25450494000000001</v>
      </c>
      <c r="DB858">
        <v>0.25513289</v>
      </c>
      <c r="DC858">
        <v>2.5920289999999999E-2</v>
      </c>
      <c r="DD858">
        <v>-2.5292350000000002E-2</v>
      </c>
      <c r="DE858">
        <v>0.26950531</v>
      </c>
      <c r="DF858">
        <v>-0.26887736000000001</v>
      </c>
      <c r="DG858">
        <v>0.1029841</v>
      </c>
      <c r="DH858">
        <v>-0.10235616</v>
      </c>
      <c r="DI858">
        <v>-0.19042195000000001</v>
      </c>
      <c r="DJ858">
        <v>7.7531719999999998E-2</v>
      </c>
      <c r="DK858">
        <v>-0.19522661999999999</v>
      </c>
      <c r="DL858">
        <v>-0.13095082</v>
      </c>
      <c r="DM858">
        <v>-6.0513240000000003E-2</v>
      </c>
      <c r="DN858">
        <v>0.50020885000000004</v>
      </c>
      <c r="DO858">
        <v>0.35778246000000002</v>
      </c>
      <c r="DP858">
        <v>-0.64273818000000005</v>
      </c>
      <c r="DQ858">
        <v>0.94671483000000001</v>
      </c>
      <c r="DR858">
        <v>-0.66113116000000005</v>
      </c>
      <c r="DS858">
        <v>7.7932630000000003E-2</v>
      </c>
      <c r="DT858">
        <v>-0.79014932000000004</v>
      </c>
      <c r="DU858">
        <v>1.3610861400000001</v>
      </c>
      <c r="DV858" s="10">
        <v>-0.64824150000000003</v>
      </c>
      <c r="DW858" s="8" t="s">
        <v>4442</v>
      </c>
      <c r="DX858" t="s">
        <v>4443</v>
      </c>
      <c r="DY858" s="10" t="s">
        <v>515</v>
      </c>
      <c r="DZ858" s="20">
        <v>37360</v>
      </c>
      <c r="EA858" s="21">
        <v>39154</v>
      </c>
      <c r="EB858" t="s">
        <v>4444</v>
      </c>
      <c r="EC858" s="22">
        <v>44696</v>
      </c>
      <c r="ED858" t="b">
        <f t="shared" si="40"/>
        <v>1</v>
      </c>
    </row>
    <row r="859" spans="1:134" x14ac:dyDescent="0.2">
      <c r="A859" s="8" t="s">
        <v>4445</v>
      </c>
      <c r="B859" s="8" t="s">
        <v>168</v>
      </c>
      <c r="C859" s="8" t="s">
        <v>147</v>
      </c>
      <c r="D859" s="2" t="s">
        <v>4446</v>
      </c>
      <c r="E859" s="4">
        <v>0.43060098205741298</v>
      </c>
      <c r="F859" s="28" t="b">
        <v>0</v>
      </c>
      <c r="G859" s="29">
        <f t="shared" si="41"/>
        <v>0.9531567993710921</v>
      </c>
      <c r="H859" s="5" t="b">
        <f t="shared" si="39"/>
        <v>1</v>
      </c>
      <c r="I859" s="8">
        <v>62</v>
      </c>
      <c r="J859">
        <v>0</v>
      </c>
      <c r="K859">
        <v>17</v>
      </c>
      <c r="L859">
        <v>1957</v>
      </c>
      <c r="M859">
        <v>9</v>
      </c>
      <c r="N859">
        <v>1</v>
      </c>
      <c r="O859">
        <v>79.467157695373103</v>
      </c>
      <c r="P859">
        <v>3</v>
      </c>
      <c r="Q859">
        <v>4</v>
      </c>
      <c r="R859">
        <v>4</v>
      </c>
      <c r="S859" s="10">
        <v>69.599999999999994</v>
      </c>
      <c r="T859" s="8">
        <v>0.82289841219016902</v>
      </c>
      <c r="U859">
        <v>-1.00517281761849</v>
      </c>
      <c r="V859">
        <v>-1.2897868806933099</v>
      </c>
      <c r="W859">
        <v>0.534724396270717</v>
      </c>
      <c r="X859">
        <v>1.2997579909472201</v>
      </c>
      <c r="Y859">
        <v>-1.4044518876044501</v>
      </c>
      <c r="Z859">
        <v>0.99767539576101705</v>
      </c>
      <c r="AA859">
        <v>8.8725172209350497E-3</v>
      </c>
      <c r="AB859">
        <v>0.68128349962791002</v>
      </c>
      <c r="AC859">
        <v>0.71996333890972197</v>
      </c>
      <c r="AD859" s="10">
        <v>-1.09989065053408</v>
      </c>
      <c r="AE859" s="8">
        <v>0</v>
      </c>
      <c r="AF859">
        <v>0</v>
      </c>
      <c r="AG859">
        <v>0</v>
      </c>
      <c r="AH859">
        <v>0</v>
      </c>
      <c r="AI859">
        <v>0</v>
      </c>
      <c r="AJ859">
        <v>0</v>
      </c>
      <c r="AK859">
        <v>0</v>
      </c>
      <c r="AL859">
        <v>0</v>
      </c>
      <c r="AM859">
        <v>1</v>
      </c>
      <c r="AN859">
        <v>0</v>
      </c>
      <c r="AO859">
        <v>0</v>
      </c>
      <c r="AP859">
        <v>0</v>
      </c>
      <c r="AQ859">
        <v>0</v>
      </c>
      <c r="AR859">
        <v>0</v>
      </c>
      <c r="AS859">
        <v>0</v>
      </c>
      <c r="AT859">
        <v>0</v>
      </c>
      <c r="AU859">
        <v>0</v>
      </c>
      <c r="AV859">
        <v>0</v>
      </c>
      <c r="AW859">
        <v>0</v>
      </c>
      <c r="AX859">
        <v>0</v>
      </c>
      <c r="AY859">
        <v>0</v>
      </c>
      <c r="AZ859">
        <v>1</v>
      </c>
      <c r="BA859">
        <v>1</v>
      </c>
      <c r="BB859">
        <v>0</v>
      </c>
      <c r="BC859">
        <v>0</v>
      </c>
      <c r="BD859">
        <v>1</v>
      </c>
      <c r="BE859">
        <v>0</v>
      </c>
      <c r="BF859">
        <v>1</v>
      </c>
      <c r="BG859">
        <v>0</v>
      </c>
      <c r="BH859">
        <v>0</v>
      </c>
      <c r="BI859">
        <v>0</v>
      </c>
      <c r="BJ859">
        <v>0</v>
      </c>
      <c r="BK859">
        <v>1</v>
      </c>
      <c r="BL859">
        <v>0</v>
      </c>
      <c r="BM859">
        <v>0</v>
      </c>
      <c r="BN859">
        <v>0</v>
      </c>
      <c r="BO859">
        <v>1</v>
      </c>
      <c r="BP859">
        <v>0</v>
      </c>
      <c r="BQ859">
        <v>0</v>
      </c>
      <c r="BR859">
        <v>0</v>
      </c>
      <c r="BS859">
        <v>0</v>
      </c>
      <c r="BT859" s="10">
        <v>1</v>
      </c>
      <c r="BU859">
        <v>-4.2648743800000002</v>
      </c>
      <c r="BV859">
        <v>0.17994256</v>
      </c>
      <c r="BW859">
        <v>2.5512239999999999E-2</v>
      </c>
      <c r="BX859">
        <v>1.7140852600000001</v>
      </c>
      <c r="BY859">
        <v>1.2451467300000001</v>
      </c>
      <c r="BZ859">
        <v>4.38303536</v>
      </c>
      <c r="CA859">
        <v>1.0542348399999999</v>
      </c>
      <c r="CB859">
        <v>2.36271349</v>
      </c>
      <c r="CC859">
        <v>0</v>
      </c>
      <c r="CD859">
        <v>1.26633956</v>
      </c>
      <c r="CE859">
        <v>1.2966537600000001</v>
      </c>
      <c r="CF859">
        <v>-0.34830556000000001</v>
      </c>
      <c r="CG859">
        <v>0.60595251999999999</v>
      </c>
      <c r="CH859">
        <v>-0.27080598</v>
      </c>
      <c r="CI859">
        <v>0.69837139000000004</v>
      </c>
      <c r="CJ859">
        <v>2.3914729999999999E-2</v>
      </c>
      <c r="CK859">
        <v>-0.35324707</v>
      </c>
      <c r="CL859">
        <v>-4.8291489999999999E-2</v>
      </c>
      <c r="CM859">
        <v>0.58076517999999999</v>
      </c>
      <c r="CN859">
        <v>0.72541518999999999</v>
      </c>
      <c r="CO859">
        <v>-0.20022939000000001</v>
      </c>
      <c r="CP859">
        <v>-0.43475793000000001</v>
      </c>
      <c r="CQ859">
        <v>0.34422587999999998</v>
      </c>
      <c r="CR859">
        <v>-0.48495226000000002</v>
      </c>
      <c r="CS859">
        <v>0.18250256000000001</v>
      </c>
      <c r="CT859">
        <v>-0.16623276000000001</v>
      </c>
      <c r="CU859">
        <v>-9.4743999999999995E-2</v>
      </c>
      <c r="CV859">
        <v>-1.1689752</v>
      </c>
      <c r="CW859">
        <v>-0.52188942000000005</v>
      </c>
      <c r="CX859">
        <v>0.65815442999999996</v>
      </c>
      <c r="CY859">
        <v>9.3649330000000003E-2</v>
      </c>
      <c r="CZ859">
        <v>-0.16819777</v>
      </c>
      <c r="DA859">
        <v>-0.25450494000000001</v>
      </c>
      <c r="DB859">
        <v>0.25513289</v>
      </c>
      <c r="DC859">
        <v>2.5920289999999999E-2</v>
      </c>
      <c r="DD859">
        <v>-2.5292350000000002E-2</v>
      </c>
      <c r="DE859">
        <v>0.26950531</v>
      </c>
      <c r="DF859">
        <v>-0.26887736000000001</v>
      </c>
      <c r="DG859">
        <v>0.1029841</v>
      </c>
      <c r="DH859">
        <v>-0.10235616</v>
      </c>
      <c r="DI859">
        <v>-0.19042195000000001</v>
      </c>
      <c r="DJ859">
        <v>7.7531719999999998E-2</v>
      </c>
      <c r="DK859">
        <v>-0.19522661999999999</v>
      </c>
      <c r="DL859">
        <v>-0.13095082</v>
      </c>
      <c r="DM859">
        <v>-6.0513240000000003E-2</v>
      </c>
      <c r="DN859">
        <v>0.50020885000000004</v>
      </c>
      <c r="DO859">
        <v>0.35778246000000002</v>
      </c>
      <c r="DP859">
        <v>-0.64273818000000005</v>
      </c>
      <c r="DQ859">
        <v>0.94671483000000001</v>
      </c>
      <c r="DR859">
        <v>-0.66113116000000005</v>
      </c>
      <c r="DS859">
        <v>7.7932630000000003E-2</v>
      </c>
      <c r="DT859">
        <v>-0.79014932000000004</v>
      </c>
      <c r="DU859">
        <v>1.3610861400000001</v>
      </c>
      <c r="DV859" s="10">
        <v>-0.64824150000000003</v>
      </c>
      <c r="DW859" s="8" t="s">
        <v>4447</v>
      </c>
      <c r="DX859" t="s">
        <v>4448</v>
      </c>
      <c r="DY859" s="10" t="s">
        <v>2975</v>
      </c>
      <c r="DZ859" s="20">
        <v>36919</v>
      </c>
      <c r="EA859" s="21">
        <v>38711</v>
      </c>
      <c r="EB859" t="s">
        <v>4449</v>
      </c>
      <c r="EC859" s="22">
        <v>44386</v>
      </c>
      <c r="ED859" t="b">
        <f t="shared" si="40"/>
        <v>0</v>
      </c>
    </row>
    <row r="860" spans="1:134" x14ac:dyDescent="0.2">
      <c r="A860" s="8" t="s">
        <v>4450</v>
      </c>
      <c r="B860" s="8" t="s">
        <v>168</v>
      </c>
      <c r="C860" s="8" t="s">
        <v>332</v>
      </c>
      <c r="D860" s="2" t="s">
        <v>4451</v>
      </c>
      <c r="E860" s="4">
        <v>0.53890066785924795</v>
      </c>
      <c r="F860" s="28" t="b">
        <v>0</v>
      </c>
      <c r="G860" s="29">
        <f t="shared" si="41"/>
        <v>6.7510748599581145E-6</v>
      </c>
      <c r="H860" s="5" t="b">
        <f t="shared" si="39"/>
        <v>0</v>
      </c>
      <c r="I860" s="8">
        <v>43</v>
      </c>
      <c r="J860">
        <v>1</v>
      </c>
      <c r="K860">
        <v>36</v>
      </c>
      <c r="L860">
        <v>369</v>
      </c>
      <c r="M860">
        <v>0</v>
      </c>
      <c r="N860">
        <v>3</v>
      </c>
      <c r="O860">
        <v>26.775333929624001</v>
      </c>
      <c r="P860">
        <v>1</v>
      </c>
      <c r="Q860">
        <v>5</v>
      </c>
      <c r="R860">
        <v>1</v>
      </c>
      <c r="S860" s="10">
        <v>76.2</v>
      </c>
      <c r="T860" s="8">
        <v>-0.96192691105334804</v>
      </c>
      <c r="U860">
        <v>7.5957643648752104E-3</v>
      </c>
      <c r="V860">
        <v>1.1651042521063699</v>
      </c>
      <c r="W860">
        <v>-1.31648902719781</v>
      </c>
      <c r="X860">
        <v>-1.5638459058765199</v>
      </c>
      <c r="Y860">
        <v>-1.13192030619081E-2</v>
      </c>
      <c r="Z860">
        <v>-0.81548690446422401</v>
      </c>
      <c r="AA860">
        <v>-1.4107302381286499</v>
      </c>
      <c r="AB860">
        <v>1.4079858992310099</v>
      </c>
      <c r="AC860">
        <v>-1.38724643350897</v>
      </c>
      <c r="AD860" s="10">
        <v>0.32419533152083402</v>
      </c>
      <c r="AE860" s="8">
        <v>0</v>
      </c>
      <c r="AF860">
        <v>0</v>
      </c>
      <c r="AG860">
        <v>0</v>
      </c>
      <c r="AH860">
        <v>0</v>
      </c>
      <c r="AI860">
        <v>0</v>
      </c>
      <c r="AJ860">
        <v>0</v>
      </c>
      <c r="AK860">
        <v>0</v>
      </c>
      <c r="AL860">
        <v>0</v>
      </c>
      <c r="AM860">
        <v>0</v>
      </c>
      <c r="AN860">
        <v>0</v>
      </c>
      <c r="AO860">
        <v>0</v>
      </c>
      <c r="AP860">
        <v>0</v>
      </c>
      <c r="AQ860">
        <v>0</v>
      </c>
      <c r="AR860">
        <v>0</v>
      </c>
      <c r="AS860">
        <v>0</v>
      </c>
      <c r="AT860">
        <v>0</v>
      </c>
      <c r="AU860">
        <v>0</v>
      </c>
      <c r="AV860">
        <v>1</v>
      </c>
      <c r="AW860">
        <v>0</v>
      </c>
      <c r="AX860">
        <v>0</v>
      </c>
      <c r="AY860">
        <v>0</v>
      </c>
      <c r="AZ860">
        <v>1</v>
      </c>
      <c r="BA860">
        <v>1</v>
      </c>
      <c r="BB860">
        <v>0</v>
      </c>
      <c r="BC860">
        <v>0</v>
      </c>
      <c r="BD860">
        <v>1</v>
      </c>
      <c r="BE860">
        <v>0</v>
      </c>
      <c r="BF860">
        <v>1</v>
      </c>
      <c r="BG860">
        <v>1</v>
      </c>
      <c r="BH860">
        <v>0</v>
      </c>
      <c r="BI860">
        <v>0</v>
      </c>
      <c r="BJ860">
        <v>0</v>
      </c>
      <c r="BK860">
        <v>0</v>
      </c>
      <c r="BL860">
        <v>0</v>
      </c>
      <c r="BM860">
        <v>0</v>
      </c>
      <c r="BN860">
        <v>1</v>
      </c>
      <c r="BO860">
        <v>0</v>
      </c>
      <c r="BP860">
        <v>0</v>
      </c>
      <c r="BQ860">
        <v>0</v>
      </c>
      <c r="BR860">
        <v>0</v>
      </c>
      <c r="BS860">
        <v>1</v>
      </c>
      <c r="BT860" s="10">
        <v>0</v>
      </c>
      <c r="BU860">
        <v>-4.2648743800000002</v>
      </c>
      <c r="BV860">
        <v>0.17994256</v>
      </c>
      <c r="BW860">
        <v>2.5512239999999999E-2</v>
      </c>
      <c r="BX860">
        <v>1.7140852600000001</v>
      </c>
      <c r="BY860">
        <v>1.2451467300000001</v>
      </c>
      <c r="BZ860">
        <v>4.38303536</v>
      </c>
      <c r="CA860">
        <v>1.0542348399999999</v>
      </c>
      <c r="CB860">
        <v>2.36271349</v>
      </c>
      <c r="CC860">
        <v>0</v>
      </c>
      <c r="CD860">
        <v>1.26633956</v>
      </c>
      <c r="CE860">
        <v>1.2966537600000001</v>
      </c>
      <c r="CF860">
        <v>-0.34830556000000001</v>
      </c>
      <c r="CG860">
        <v>0.60595251999999999</v>
      </c>
      <c r="CH860">
        <v>-0.27080598</v>
      </c>
      <c r="CI860">
        <v>0.69837139000000004</v>
      </c>
      <c r="CJ860">
        <v>2.3914729999999999E-2</v>
      </c>
      <c r="CK860">
        <v>-0.35324707</v>
      </c>
      <c r="CL860">
        <v>-4.8291489999999999E-2</v>
      </c>
      <c r="CM860">
        <v>0.58076517999999999</v>
      </c>
      <c r="CN860">
        <v>0.72541518999999999</v>
      </c>
      <c r="CO860">
        <v>-0.20022939000000001</v>
      </c>
      <c r="CP860">
        <v>-0.43475793000000001</v>
      </c>
      <c r="CQ860">
        <v>0.34422587999999998</v>
      </c>
      <c r="CR860">
        <v>-0.48495226000000002</v>
      </c>
      <c r="CS860">
        <v>0.18250256000000001</v>
      </c>
      <c r="CT860">
        <v>-0.16623276000000001</v>
      </c>
      <c r="CU860">
        <v>-9.4743999999999995E-2</v>
      </c>
      <c r="CV860">
        <v>-1.1689752</v>
      </c>
      <c r="CW860">
        <v>-0.52188942000000005</v>
      </c>
      <c r="CX860">
        <v>0.65815442999999996</v>
      </c>
      <c r="CY860">
        <v>9.3649330000000003E-2</v>
      </c>
      <c r="CZ860">
        <v>-0.16819777</v>
      </c>
      <c r="DA860">
        <v>-0.25450494000000001</v>
      </c>
      <c r="DB860">
        <v>0.25513289</v>
      </c>
      <c r="DC860">
        <v>2.5920289999999999E-2</v>
      </c>
      <c r="DD860">
        <v>-2.5292350000000002E-2</v>
      </c>
      <c r="DE860">
        <v>0.26950531</v>
      </c>
      <c r="DF860">
        <v>-0.26887736000000001</v>
      </c>
      <c r="DG860">
        <v>0.1029841</v>
      </c>
      <c r="DH860">
        <v>-0.10235616</v>
      </c>
      <c r="DI860">
        <v>-0.19042195000000001</v>
      </c>
      <c r="DJ860">
        <v>7.7531719999999998E-2</v>
      </c>
      <c r="DK860">
        <v>-0.19522661999999999</v>
      </c>
      <c r="DL860">
        <v>-0.13095082</v>
      </c>
      <c r="DM860">
        <v>-6.0513240000000003E-2</v>
      </c>
      <c r="DN860">
        <v>0.50020885000000004</v>
      </c>
      <c r="DO860">
        <v>0.35778246000000002</v>
      </c>
      <c r="DP860">
        <v>-0.64273818000000005</v>
      </c>
      <c r="DQ860">
        <v>0.94671483000000001</v>
      </c>
      <c r="DR860">
        <v>-0.66113116000000005</v>
      </c>
      <c r="DS860">
        <v>7.7932630000000003E-2</v>
      </c>
      <c r="DT860">
        <v>-0.79014932000000004</v>
      </c>
      <c r="DU860">
        <v>1.3610861400000001</v>
      </c>
      <c r="DV860" s="10">
        <v>-0.64824150000000003</v>
      </c>
      <c r="DW860" s="8" t="s">
        <v>4452</v>
      </c>
      <c r="DX860" t="s">
        <v>4453</v>
      </c>
      <c r="DY860" s="10" t="s">
        <v>408</v>
      </c>
      <c r="DZ860" s="20">
        <v>35860</v>
      </c>
      <c r="EA860" s="21">
        <v>39411</v>
      </c>
      <c r="EB860" t="s">
        <v>4454</v>
      </c>
      <c r="EC860" s="22">
        <v>44954</v>
      </c>
      <c r="ED860" t="b">
        <f t="shared" si="40"/>
        <v>1</v>
      </c>
    </row>
    <row r="861" spans="1:134" x14ac:dyDescent="0.2">
      <c r="A861" s="8" t="s">
        <v>4455</v>
      </c>
      <c r="B861" s="8" t="s">
        <v>168</v>
      </c>
      <c r="C861" s="8" t="s">
        <v>491</v>
      </c>
      <c r="D861" s="2" t="s">
        <v>4456</v>
      </c>
      <c r="E861" s="4">
        <v>0.68530530736497297</v>
      </c>
      <c r="F861" s="28" t="b">
        <v>1</v>
      </c>
      <c r="G861" s="29">
        <f t="shared" si="41"/>
        <v>1.5199249048782689E-4</v>
      </c>
      <c r="H861" s="5" t="b">
        <f t="shared" si="39"/>
        <v>0</v>
      </c>
      <c r="I861" s="8">
        <v>47</v>
      </c>
      <c r="J861">
        <v>3</v>
      </c>
      <c r="K861">
        <v>35</v>
      </c>
      <c r="L861">
        <v>1537</v>
      </c>
      <c r="M861">
        <v>1</v>
      </c>
      <c r="N861">
        <v>2</v>
      </c>
      <c r="O861">
        <v>75.152653682486402</v>
      </c>
      <c r="P861">
        <v>5</v>
      </c>
      <c r="Q861">
        <v>2</v>
      </c>
      <c r="R861">
        <v>3</v>
      </c>
      <c r="S861" s="10">
        <v>72</v>
      </c>
      <c r="T861" s="8">
        <v>-0.58617421142313397</v>
      </c>
      <c r="U861">
        <v>2.03313292833161</v>
      </c>
      <c r="V861">
        <v>1.0358994556432299</v>
      </c>
      <c r="W861">
        <v>4.5108755302968997E-2</v>
      </c>
      <c r="X861">
        <v>-1.2456676951183301</v>
      </c>
      <c r="Y861">
        <v>-0.70788554533318204</v>
      </c>
      <c r="Z861">
        <v>0.84921031216256804</v>
      </c>
      <c r="AA861">
        <v>1.4284752725705201</v>
      </c>
      <c r="AB861">
        <v>-0.772121299578298</v>
      </c>
      <c r="AC861">
        <v>1.7560081436822399E-2</v>
      </c>
      <c r="AD861" s="10">
        <v>-0.58204120251411195</v>
      </c>
      <c r="AE861" s="8">
        <v>0</v>
      </c>
      <c r="AF861">
        <v>0</v>
      </c>
      <c r="AG861">
        <v>0</v>
      </c>
      <c r="AH861">
        <v>0</v>
      </c>
      <c r="AI861">
        <v>0</v>
      </c>
      <c r="AJ861">
        <v>0</v>
      </c>
      <c r="AK861">
        <v>0</v>
      </c>
      <c r="AL861">
        <v>0</v>
      </c>
      <c r="AM861">
        <v>0</v>
      </c>
      <c r="AN861">
        <v>0</v>
      </c>
      <c r="AO861">
        <v>0</v>
      </c>
      <c r="AP861">
        <v>0</v>
      </c>
      <c r="AQ861">
        <v>1</v>
      </c>
      <c r="AR861">
        <v>0</v>
      </c>
      <c r="AS861">
        <v>0</v>
      </c>
      <c r="AT861">
        <v>0</v>
      </c>
      <c r="AU861">
        <v>0</v>
      </c>
      <c r="AV861">
        <v>0</v>
      </c>
      <c r="AW861">
        <v>0</v>
      </c>
      <c r="AX861">
        <v>0</v>
      </c>
      <c r="AY861">
        <v>1</v>
      </c>
      <c r="AZ861">
        <v>0</v>
      </c>
      <c r="BA861">
        <v>0</v>
      </c>
      <c r="BB861">
        <v>1</v>
      </c>
      <c r="BC861">
        <v>1</v>
      </c>
      <c r="BD861">
        <v>0</v>
      </c>
      <c r="BE861">
        <v>1</v>
      </c>
      <c r="BF861">
        <v>0</v>
      </c>
      <c r="BG861">
        <v>0</v>
      </c>
      <c r="BH861">
        <v>0</v>
      </c>
      <c r="BI861">
        <v>1</v>
      </c>
      <c r="BJ861">
        <v>0</v>
      </c>
      <c r="BK861">
        <v>0</v>
      </c>
      <c r="BL861">
        <v>0</v>
      </c>
      <c r="BM861">
        <v>0</v>
      </c>
      <c r="BN861">
        <v>1</v>
      </c>
      <c r="BO861">
        <v>0</v>
      </c>
      <c r="BP861">
        <v>0</v>
      </c>
      <c r="BQ861">
        <v>0</v>
      </c>
      <c r="BR861">
        <v>1</v>
      </c>
      <c r="BS861">
        <v>0</v>
      </c>
      <c r="BT861" s="10">
        <v>0</v>
      </c>
      <c r="BU861">
        <v>-4.2648743800000002</v>
      </c>
      <c r="BV861">
        <v>0.17994256</v>
      </c>
      <c r="BW861">
        <v>2.5512239999999999E-2</v>
      </c>
      <c r="BX861">
        <v>1.7140852600000001</v>
      </c>
      <c r="BY861">
        <v>1.2451467300000001</v>
      </c>
      <c r="BZ861">
        <v>4.38303536</v>
      </c>
      <c r="CA861">
        <v>1.0542348399999999</v>
      </c>
      <c r="CB861">
        <v>2.36271349</v>
      </c>
      <c r="CC861">
        <v>0</v>
      </c>
      <c r="CD861">
        <v>1.26633956</v>
      </c>
      <c r="CE861">
        <v>1.2966537600000001</v>
      </c>
      <c r="CF861">
        <v>-0.34830556000000001</v>
      </c>
      <c r="CG861">
        <v>0.60595251999999999</v>
      </c>
      <c r="CH861">
        <v>-0.27080598</v>
      </c>
      <c r="CI861">
        <v>0.69837139000000004</v>
      </c>
      <c r="CJ861">
        <v>2.3914729999999999E-2</v>
      </c>
      <c r="CK861">
        <v>-0.35324707</v>
      </c>
      <c r="CL861">
        <v>-4.8291489999999999E-2</v>
      </c>
      <c r="CM861">
        <v>0.58076517999999999</v>
      </c>
      <c r="CN861">
        <v>0.72541518999999999</v>
      </c>
      <c r="CO861">
        <v>-0.20022939000000001</v>
      </c>
      <c r="CP861">
        <v>-0.43475793000000001</v>
      </c>
      <c r="CQ861">
        <v>0.34422587999999998</v>
      </c>
      <c r="CR861">
        <v>-0.48495226000000002</v>
      </c>
      <c r="CS861">
        <v>0.18250256000000001</v>
      </c>
      <c r="CT861">
        <v>-0.16623276000000001</v>
      </c>
      <c r="CU861">
        <v>-9.4743999999999995E-2</v>
      </c>
      <c r="CV861">
        <v>-1.1689752</v>
      </c>
      <c r="CW861">
        <v>-0.52188942000000005</v>
      </c>
      <c r="CX861">
        <v>0.65815442999999996</v>
      </c>
      <c r="CY861">
        <v>9.3649330000000003E-2</v>
      </c>
      <c r="CZ861">
        <v>-0.16819777</v>
      </c>
      <c r="DA861">
        <v>-0.25450494000000001</v>
      </c>
      <c r="DB861">
        <v>0.25513289</v>
      </c>
      <c r="DC861">
        <v>2.5920289999999999E-2</v>
      </c>
      <c r="DD861">
        <v>-2.5292350000000002E-2</v>
      </c>
      <c r="DE861">
        <v>0.26950531</v>
      </c>
      <c r="DF861">
        <v>-0.26887736000000001</v>
      </c>
      <c r="DG861">
        <v>0.1029841</v>
      </c>
      <c r="DH861">
        <v>-0.10235616</v>
      </c>
      <c r="DI861">
        <v>-0.19042195000000001</v>
      </c>
      <c r="DJ861">
        <v>7.7531719999999998E-2</v>
      </c>
      <c r="DK861">
        <v>-0.19522661999999999</v>
      </c>
      <c r="DL861">
        <v>-0.13095082</v>
      </c>
      <c r="DM861">
        <v>-6.0513240000000003E-2</v>
      </c>
      <c r="DN861">
        <v>0.50020885000000004</v>
      </c>
      <c r="DO861">
        <v>0.35778246000000002</v>
      </c>
      <c r="DP861">
        <v>-0.64273818000000005</v>
      </c>
      <c r="DQ861">
        <v>0.94671483000000001</v>
      </c>
      <c r="DR861">
        <v>-0.66113116000000005</v>
      </c>
      <c r="DS861">
        <v>7.7932630000000003E-2</v>
      </c>
      <c r="DT861">
        <v>-0.79014932000000004</v>
      </c>
      <c r="DU861">
        <v>1.3610861400000001</v>
      </c>
      <c r="DV861" s="10">
        <v>-0.64824150000000003</v>
      </c>
      <c r="DW861" s="8" t="s">
        <v>4457</v>
      </c>
      <c r="DX861" t="s">
        <v>4458</v>
      </c>
      <c r="DY861" s="10" t="s">
        <v>225</v>
      </c>
      <c r="DZ861" s="20">
        <v>35135</v>
      </c>
      <c r="EA861" s="21">
        <v>36368</v>
      </c>
      <c r="EB861" t="s">
        <v>4459</v>
      </c>
      <c r="EC861" s="22">
        <v>43712</v>
      </c>
      <c r="ED861" t="b">
        <f t="shared" si="40"/>
        <v>0</v>
      </c>
    </row>
    <row r="862" spans="1:134" x14ac:dyDescent="0.2">
      <c r="A862" s="8" t="s">
        <v>4460</v>
      </c>
      <c r="B862" s="8" t="s">
        <v>119</v>
      </c>
      <c r="C862" s="8" t="s">
        <v>128</v>
      </c>
      <c r="D862" s="2" t="s">
        <v>4461</v>
      </c>
      <c r="E862" s="4">
        <v>0.22949922014432</v>
      </c>
      <c r="F862" s="28" t="b">
        <v>0</v>
      </c>
      <c r="G862" s="29">
        <f t="shared" si="41"/>
        <v>9.4385569906421819E-3</v>
      </c>
      <c r="H862" s="5" t="b">
        <f t="shared" si="39"/>
        <v>0</v>
      </c>
      <c r="I862" s="8">
        <v>43</v>
      </c>
      <c r="J862">
        <v>2</v>
      </c>
      <c r="K862">
        <v>17</v>
      </c>
      <c r="L862">
        <v>717</v>
      </c>
      <c r="M862">
        <v>9</v>
      </c>
      <c r="N862">
        <v>2</v>
      </c>
      <c r="O862">
        <v>20.1412767388269</v>
      </c>
      <c r="P862">
        <v>2</v>
      </c>
      <c r="Q862">
        <v>1</v>
      </c>
      <c r="R862">
        <v>5</v>
      </c>
      <c r="S862" s="10">
        <v>79.900000000000006</v>
      </c>
      <c r="T862" s="8">
        <v>-0.96192691105334804</v>
      </c>
      <c r="U862">
        <v>1.0203643463482399</v>
      </c>
      <c r="V862">
        <v>-1.2897868806933099</v>
      </c>
      <c r="W862">
        <v>-0.91080749611025402</v>
      </c>
      <c r="X862">
        <v>1.2997579909472201</v>
      </c>
      <c r="Y862">
        <v>-0.70788554533318204</v>
      </c>
      <c r="Z862">
        <v>-1.0437694260441699</v>
      </c>
      <c r="AA862">
        <v>-0.70092886045385905</v>
      </c>
      <c r="AB862">
        <v>-1.4988236991813999</v>
      </c>
      <c r="AC862">
        <v>1.42236659638262</v>
      </c>
      <c r="AD862" s="10">
        <v>1.1225465638849501</v>
      </c>
      <c r="AE862" s="8">
        <v>0</v>
      </c>
      <c r="AF862">
        <v>0</v>
      </c>
      <c r="AG862">
        <v>0</v>
      </c>
      <c r="AH862">
        <v>0</v>
      </c>
      <c r="AI862">
        <v>0</v>
      </c>
      <c r="AJ862">
        <v>1</v>
      </c>
      <c r="AK862">
        <v>0</v>
      </c>
      <c r="AL862">
        <v>0</v>
      </c>
      <c r="AM862">
        <v>0</v>
      </c>
      <c r="AN862">
        <v>0</v>
      </c>
      <c r="AO862">
        <v>0</v>
      </c>
      <c r="AP862">
        <v>0</v>
      </c>
      <c r="AQ862">
        <v>0</v>
      </c>
      <c r="AR862">
        <v>0</v>
      </c>
      <c r="AS862">
        <v>0</v>
      </c>
      <c r="AT862">
        <v>0</v>
      </c>
      <c r="AU862">
        <v>0</v>
      </c>
      <c r="AV862">
        <v>0</v>
      </c>
      <c r="AW862">
        <v>0</v>
      </c>
      <c r="AX862">
        <v>0</v>
      </c>
      <c r="AY862">
        <v>0</v>
      </c>
      <c r="AZ862">
        <v>1</v>
      </c>
      <c r="BA862">
        <v>0</v>
      </c>
      <c r="BB862">
        <v>1</v>
      </c>
      <c r="BC862">
        <v>1</v>
      </c>
      <c r="BD862">
        <v>0</v>
      </c>
      <c r="BE862">
        <v>1</v>
      </c>
      <c r="BF862">
        <v>0</v>
      </c>
      <c r="BG862">
        <v>1</v>
      </c>
      <c r="BH862">
        <v>0</v>
      </c>
      <c r="BI862">
        <v>0</v>
      </c>
      <c r="BJ862">
        <v>0</v>
      </c>
      <c r="BK862">
        <v>0</v>
      </c>
      <c r="BL862">
        <v>0</v>
      </c>
      <c r="BM862">
        <v>0</v>
      </c>
      <c r="BN862">
        <v>0</v>
      </c>
      <c r="BO862">
        <v>0</v>
      </c>
      <c r="BP862">
        <v>1</v>
      </c>
      <c r="BQ862">
        <v>0</v>
      </c>
      <c r="BR862">
        <v>0</v>
      </c>
      <c r="BS862">
        <v>1</v>
      </c>
      <c r="BT862" s="10">
        <v>0</v>
      </c>
      <c r="BU862">
        <v>-4.2648743800000002</v>
      </c>
      <c r="BV862">
        <v>0.17994256</v>
      </c>
      <c r="BW862">
        <v>2.5512239999999999E-2</v>
      </c>
      <c r="BX862">
        <v>1.7140852600000001</v>
      </c>
      <c r="BY862">
        <v>1.2451467300000001</v>
      </c>
      <c r="BZ862">
        <v>4.38303536</v>
      </c>
      <c r="CA862">
        <v>1.0542348399999999</v>
      </c>
      <c r="CB862">
        <v>2.36271349</v>
      </c>
      <c r="CC862">
        <v>0</v>
      </c>
      <c r="CD862">
        <v>1.26633956</v>
      </c>
      <c r="CE862">
        <v>1.2966537600000001</v>
      </c>
      <c r="CF862">
        <v>-0.34830556000000001</v>
      </c>
      <c r="CG862">
        <v>0.60595251999999999</v>
      </c>
      <c r="CH862">
        <v>-0.27080598</v>
      </c>
      <c r="CI862">
        <v>0.69837139000000004</v>
      </c>
      <c r="CJ862">
        <v>2.3914729999999999E-2</v>
      </c>
      <c r="CK862">
        <v>-0.35324707</v>
      </c>
      <c r="CL862">
        <v>-4.8291489999999999E-2</v>
      </c>
      <c r="CM862">
        <v>0.58076517999999999</v>
      </c>
      <c r="CN862">
        <v>0.72541518999999999</v>
      </c>
      <c r="CO862">
        <v>-0.20022939000000001</v>
      </c>
      <c r="CP862">
        <v>-0.43475793000000001</v>
      </c>
      <c r="CQ862">
        <v>0.34422587999999998</v>
      </c>
      <c r="CR862">
        <v>-0.48495226000000002</v>
      </c>
      <c r="CS862">
        <v>0.18250256000000001</v>
      </c>
      <c r="CT862">
        <v>-0.16623276000000001</v>
      </c>
      <c r="CU862">
        <v>-9.4743999999999995E-2</v>
      </c>
      <c r="CV862">
        <v>-1.1689752</v>
      </c>
      <c r="CW862">
        <v>-0.52188942000000005</v>
      </c>
      <c r="CX862">
        <v>0.65815442999999996</v>
      </c>
      <c r="CY862">
        <v>9.3649330000000003E-2</v>
      </c>
      <c r="CZ862">
        <v>-0.16819777</v>
      </c>
      <c r="DA862">
        <v>-0.25450494000000001</v>
      </c>
      <c r="DB862">
        <v>0.25513289</v>
      </c>
      <c r="DC862">
        <v>2.5920289999999999E-2</v>
      </c>
      <c r="DD862">
        <v>-2.5292350000000002E-2</v>
      </c>
      <c r="DE862">
        <v>0.26950531</v>
      </c>
      <c r="DF862">
        <v>-0.26887736000000001</v>
      </c>
      <c r="DG862">
        <v>0.1029841</v>
      </c>
      <c r="DH862">
        <v>-0.10235616</v>
      </c>
      <c r="DI862">
        <v>-0.19042195000000001</v>
      </c>
      <c r="DJ862">
        <v>7.7531719999999998E-2</v>
      </c>
      <c r="DK862">
        <v>-0.19522661999999999</v>
      </c>
      <c r="DL862">
        <v>-0.13095082</v>
      </c>
      <c r="DM862">
        <v>-6.0513240000000003E-2</v>
      </c>
      <c r="DN862">
        <v>0.50020885000000004</v>
      </c>
      <c r="DO862">
        <v>0.35778246000000002</v>
      </c>
      <c r="DP862">
        <v>-0.64273818000000005</v>
      </c>
      <c r="DQ862">
        <v>0.94671483000000001</v>
      </c>
      <c r="DR862">
        <v>-0.66113116000000005</v>
      </c>
      <c r="DS862">
        <v>7.7932630000000003E-2</v>
      </c>
      <c r="DT862">
        <v>-0.79014932000000004</v>
      </c>
      <c r="DU862">
        <v>1.3610861400000001</v>
      </c>
      <c r="DV862" s="10">
        <v>-0.64824150000000003</v>
      </c>
      <c r="DW862" s="8" t="s">
        <v>4462</v>
      </c>
      <c r="DX862" t="s">
        <v>4463</v>
      </c>
      <c r="DY862" s="10" t="s">
        <v>1239</v>
      </c>
      <c r="DZ862" s="20">
        <v>37997</v>
      </c>
      <c r="EA862" s="21">
        <v>38621</v>
      </c>
      <c r="EB862" t="s">
        <v>4464</v>
      </c>
      <c r="EC862" s="22">
        <v>44713</v>
      </c>
      <c r="ED862" t="b">
        <f t="shared" si="40"/>
        <v>1</v>
      </c>
    </row>
    <row r="863" spans="1:134" x14ac:dyDescent="0.2">
      <c r="A863" s="8" t="s">
        <v>4465</v>
      </c>
      <c r="B863" s="8" t="s">
        <v>168</v>
      </c>
      <c r="C863" s="8" t="s">
        <v>209</v>
      </c>
      <c r="D863" s="2" t="s">
        <v>4466</v>
      </c>
      <c r="E863" s="4">
        <v>0.46457967860447003</v>
      </c>
      <c r="F863" s="28" t="b">
        <v>0</v>
      </c>
      <c r="G863" s="29">
        <f t="shared" si="41"/>
        <v>0.78758573642120622</v>
      </c>
      <c r="H863" s="5" t="b">
        <f t="shared" si="39"/>
        <v>1</v>
      </c>
      <c r="I863" s="8">
        <v>55</v>
      </c>
      <c r="J863">
        <v>2</v>
      </c>
      <c r="K863">
        <v>19</v>
      </c>
      <c r="L863">
        <v>3772</v>
      </c>
      <c r="M863">
        <v>6</v>
      </c>
      <c r="N863">
        <v>3</v>
      </c>
      <c r="O863">
        <v>99.789839302235293</v>
      </c>
      <c r="P863">
        <v>2</v>
      </c>
      <c r="Q863">
        <v>2</v>
      </c>
      <c r="R863">
        <v>3</v>
      </c>
      <c r="S863" s="10">
        <v>75.7</v>
      </c>
      <c r="T863" s="8">
        <v>0.165331187837294</v>
      </c>
      <c r="U863">
        <v>1.0203643463482399</v>
      </c>
      <c r="V863">
        <v>-1.03137728776702</v>
      </c>
      <c r="W863">
        <v>2.6505634161670502</v>
      </c>
      <c r="X863">
        <v>0.34522335867264098</v>
      </c>
      <c r="Y863">
        <v>-1.13192030619081E-2</v>
      </c>
      <c r="Z863">
        <v>1.69699300323004</v>
      </c>
      <c r="AA863">
        <v>-0.70092886045385905</v>
      </c>
      <c r="AB863">
        <v>-0.772121299578298</v>
      </c>
      <c r="AC863">
        <v>1.7560081436822399E-2</v>
      </c>
      <c r="AD863" s="10">
        <v>0.216310029850007</v>
      </c>
      <c r="AE863" s="8">
        <v>0</v>
      </c>
      <c r="AF863">
        <v>0</v>
      </c>
      <c r="AG863">
        <v>0</v>
      </c>
      <c r="AH863">
        <v>0</v>
      </c>
      <c r="AI863">
        <v>0</v>
      </c>
      <c r="AJ863">
        <v>0</v>
      </c>
      <c r="AK863">
        <v>1</v>
      </c>
      <c r="AL863">
        <v>0</v>
      </c>
      <c r="AM863">
        <v>0</v>
      </c>
      <c r="AN863">
        <v>0</v>
      </c>
      <c r="AO863">
        <v>0</v>
      </c>
      <c r="AP863">
        <v>0</v>
      </c>
      <c r="AQ863">
        <v>0</v>
      </c>
      <c r="AR863">
        <v>0</v>
      </c>
      <c r="AS863">
        <v>0</v>
      </c>
      <c r="AT863">
        <v>0</v>
      </c>
      <c r="AU863">
        <v>0</v>
      </c>
      <c r="AV863">
        <v>0</v>
      </c>
      <c r="AW863">
        <v>0</v>
      </c>
      <c r="AX863">
        <v>0</v>
      </c>
      <c r="AY863">
        <v>0</v>
      </c>
      <c r="AZ863">
        <v>1</v>
      </c>
      <c r="BA863">
        <v>0</v>
      </c>
      <c r="BB863">
        <v>1</v>
      </c>
      <c r="BC863">
        <v>0</v>
      </c>
      <c r="BD863">
        <v>1</v>
      </c>
      <c r="BE863">
        <v>0</v>
      </c>
      <c r="BF863">
        <v>1</v>
      </c>
      <c r="BG863">
        <v>0</v>
      </c>
      <c r="BH863">
        <v>0</v>
      </c>
      <c r="BI863">
        <v>0</v>
      </c>
      <c r="BJ863">
        <v>0</v>
      </c>
      <c r="BK863">
        <v>0</v>
      </c>
      <c r="BL863">
        <v>1</v>
      </c>
      <c r="BM863">
        <v>0</v>
      </c>
      <c r="BN863">
        <v>1</v>
      </c>
      <c r="BO863">
        <v>0</v>
      </c>
      <c r="BP863">
        <v>0</v>
      </c>
      <c r="BQ863">
        <v>0</v>
      </c>
      <c r="BR863">
        <v>1</v>
      </c>
      <c r="BS863">
        <v>0</v>
      </c>
      <c r="BT863" s="10">
        <v>0</v>
      </c>
      <c r="BU863">
        <v>-4.2648743800000002</v>
      </c>
      <c r="BV863">
        <v>0.17994256</v>
      </c>
      <c r="BW863">
        <v>2.5512239999999999E-2</v>
      </c>
      <c r="BX863">
        <v>1.7140852600000001</v>
      </c>
      <c r="BY863">
        <v>1.2451467300000001</v>
      </c>
      <c r="BZ863">
        <v>4.38303536</v>
      </c>
      <c r="CA863">
        <v>1.0542348399999999</v>
      </c>
      <c r="CB863">
        <v>2.36271349</v>
      </c>
      <c r="CC863">
        <v>0</v>
      </c>
      <c r="CD863">
        <v>1.26633956</v>
      </c>
      <c r="CE863">
        <v>1.2966537600000001</v>
      </c>
      <c r="CF863">
        <v>-0.34830556000000001</v>
      </c>
      <c r="CG863">
        <v>0.60595251999999999</v>
      </c>
      <c r="CH863">
        <v>-0.27080598</v>
      </c>
      <c r="CI863">
        <v>0.69837139000000004</v>
      </c>
      <c r="CJ863">
        <v>2.3914729999999999E-2</v>
      </c>
      <c r="CK863">
        <v>-0.35324707</v>
      </c>
      <c r="CL863">
        <v>-4.8291489999999999E-2</v>
      </c>
      <c r="CM863">
        <v>0.58076517999999999</v>
      </c>
      <c r="CN863">
        <v>0.72541518999999999</v>
      </c>
      <c r="CO863">
        <v>-0.20022939000000001</v>
      </c>
      <c r="CP863">
        <v>-0.43475793000000001</v>
      </c>
      <c r="CQ863">
        <v>0.34422587999999998</v>
      </c>
      <c r="CR863">
        <v>-0.48495226000000002</v>
      </c>
      <c r="CS863">
        <v>0.18250256000000001</v>
      </c>
      <c r="CT863">
        <v>-0.16623276000000001</v>
      </c>
      <c r="CU863">
        <v>-9.4743999999999995E-2</v>
      </c>
      <c r="CV863">
        <v>-1.1689752</v>
      </c>
      <c r="CW863">
        <v>-0.52188942000000005</v>
      </c>
      <c r="CX863">
        <v>0.65815442999999996</v>
      </c>
      <c r="CY863">
        <v>9.3649330000000003E-2</v>
      </c>
      <c r="CZ863">
        <v>-0.16819777</v>
      </c>
      <c r="DA863">
        <v>-0.25450494000000001</v>
      </c>
      <c r="DB863">
        <v>0.25513289</v>
      </c>
      <c r="DC863">
        <v>2.5920289999999999E-2</v>
      </c>
      <c r="DD863">
        <v>-2.5292350000000002E-2</v>
      </c>
      <c r="DE863">
        <v>0.26950531</v>
      </c>
      <c r="DF863">
        <v>-0.26887736000000001</v>
      </c>
      <c r="DG863">
        <v>0.1029841</v>
      </c>
      <c r="DH863">
        <v>-0.10235616</v>
      </c>
      <c r="DI863">
        <v>-0.19042195000000001</v>
      </c>
      <c r="DJ863">
        <v>7.7531719999999998E-2</v>
      </c>
      <c r="DK863">
        <v>-0.19522661999999999</v>
      </c>
      <c r="DL863">
        <v>-0.13095082</v>
      </c>
      <c r="DM863">
        <v>-6.0513240000000003E-2</v>
      </c>
      <c r="DN863">
        <v>0.50020885000000004</v>
      </c>
      <c r="DO863">
        <v>0.35778246000000002</v>
      </c>
      <c r="DP863">
        <v>-0.64273818000000005</v>
      </c>
      <c r="DQ863">
        <v>0.94671483000000001</v>
      </c>
      <c r="DR863">
        <v>-0.66113116000000005</v>
      </c>
      <c r="DS863">
        <v>7.7932630000000003E-2</v>
      </c>
      <c r="DT863">
        <v>-0.79014932000000004</v>
      </c>
      <c r="DU863">
        <v>1.3610861400000001</v>
      </c>
      <c r="DV863" s="10">
        <v>-0.64824150000000003</v>
      </c>
      <c r="DW863" s="8" t="s">
        <v>4467</v>
      </c>
      <c r="DX863" t="s">
        <v>4468</v>
      </c>
      <c r="DY863" s="10" t="s">
        <v>1976</v>
      </c>
      <c r="DZ863" s="20">
        <v>34618</v>
      </c>
      <c r="EA863" s="21">
        <v>37288</v>
      </c>
      <c r="EB863" t="s">
        <v>4469</v>
      </c>
      <c r="EC863" s="22">
        <v>44860</v>
      </c>
      <c r="ED863" t="b">
        <f t="shared" si="40"/>
        <v>0</v>
      </c>
    </row>
    <row r="864" spans="1:134" x14ac:dyDescent="0.2">
      <c r="A864" s="8" t="s">
        <v>4470</v>
      </c>
      <c r="B864" s="8" t="s">
        <v>168</v>
      </c>
      <c r="C864" s="8" t="s">
        <v>188</v>
      </c>
      <c r="D864" s="2" t="s">
        <v>4471</v>
      </c>
      <c r="E864" s="4">
        <v>0.24763592670198101</v>
      </c>
      <c r="F864" s="28" t="b">
        <v>0</v>
      </c>
      <c r="G864" s="29">
        <f t="shared" si="41"/>
        <v>0.60843191923065365</v>
      </c>
      <c r="H864" s="5" t="b">
        <f t="shared" si="39"/>
        <v>1</v>
      </c>
      <c r="I864" s="8">
        <v>50</v>
      </c>
      <c r="J864">
        <v>0</v>
      </c>
      <c r="K864">
        <v>19</v>
      </c>
      <c r="L864">
        <v>228</v>
      </c>
      <c r="M864">
        <v>10</v>
      </c>
      <c r="N864">
        <v>1</v>
      </c>
      <c r="O864">
        <v>34.2179633509908</v>
      </c>
      <c r="P864">
        <v>5</v>
      </c>
      <c r="Q864">
        <v>5</v>
      </c>
      <c r="R864">
        <v>4</v>
      </c>
      <c r="S864" s="10">
        <v>74</v>
      </c>
      <c r="T864" s="8">
        <v>-0.30435968670047298</v>
      </c>
      <c r="U864">
        <v>-1.00517281761849</v>
      </c>
      <c r="V864">
        <v>-1.03137728776702</v>
      </c>
      <c r="W864">
        <v>-1.48085999237984</v>
      </c>
      <c r="X864">
        <v>1.61793620170542</v>
      </c>
      <c r="Y864">
        <v>-1.4044518876044501</v>
      </c>
      <c r="Z864">
        <v>-0.55938085011008998</v>
      </c>
      <c r="AA864">
        <v>1.4284752725705201</v>
      </c>
      <c r="AB864">
        <v>1.4079858992310099</v>
      </c>
      <c r="AC864">
        <v>0.71996333890972197</v>
      </c>
      <c r="AD864" s="10">
        <v>-0.15049999583080401</v>
      </c>
      <c r="AE864" s="8">
        <v>0</v>
      </c>
      <c r="AF864">
        <v>0</v>
      </c>
      <c r="AG864">
        <v>0</v>
      </c>
      <c r="AH864">
        <v>0</v>
      </c>
      <c r="AI864">
        <v>0</v>
      </c>
      <c r="AJ864">
        <v>0</v>
      </c>
      <c r="AK864">
        <v>0</v>
      </c>
      <c r="AL864">
        <v>0</v>
      </c>
      <c r="AM864">
        <v>0</v>
      </c>
      <c r="AN864">
        <v>0</v>
      </c>
      <c r="AO864">
        <v>0</v>
      </c>
      <c r="AP864">
        <v>0</v>
      </c>
      <c r="AQ864">
        <v>1</v>
      </c>
      <c r="AR864">
        <v>0</v>
      </c>
      <c r="AS864">
        <v>0</v>
      </c>
      <c r="AT864">
        <v>0</v>
      </c>
      <c r="AU864">
        <v>0</v>
      </c>
      <c r="AV864">
        <v>0</v>
      </c>
      <c r="AW864">
        <v>0</v>
      </c>
      <c r="AX864">
        <v>0</v>
      </c>
      <c r="AY864">
        <v>1</v>
      </c>
      <c r="AZ864">
        <v>0</v>
      </c>
      <c r="BA864">
        <v>1</v>
      </c>
      <c r="BB864">
        <v>0</v>
      </c>
      <c r="BC864">
        <v>1</v>
      </c>
      <c r="BD864">
        <v>0</v>
      </c>
      <c r="BE864">
        <v>0</v>
      </c>
      <c r="BF864">
        <v>1</v>
      </c>
      <c r="BG864">
        <v>0</v>
      </c>
      <c r="BH864">
        <v>0</v>
      </c>
      <c r="BI864">
        <v>0</v>
      </c>
      <c r="BJ864">
        <v>0</v>
      </c>
      <c r="BK864">
        <v>0</v>
      </c>
      <c r="BL864">
        <v>1</v>
      </c>
      <c r="BM864">
        <v>0</v>
      </c>
      <c r="BN864">
        <v>1</v>
      </c>
      <c r="BO864">
        <v>0</v>
      </c>
      <c r="BP864">
        <v>0</v>
      </c>
      <c r="BQ864">
        <v>0</v>
      </c>
      <c r="BR864">
        <v>0</v>
      </c>
      <c r="BS864">
        <v>1</v>
      </c>
      <c r="BT864" s="10">
        <v>0</v>
      </c>
      <c r="BU864">
        <v>-4.2648743800000002</v>
      </c>
      <c r="BV864">
        <v>0.17994256</v>
      </c>
      <c r="BW864">
        <v>2.5512239999999999E-2</v>
      </c>
      <c r="BX864">
        <v>1.7140852600000001</v>
      </c>
      <c r="BY864">
        <v>1.2451467300000001</v>
      </c>
      <c r="BZ864">
        <v>4.38303536</v>
      </c>
      <c r="CA864">
        <v>1.0542348399999999</v>
      </c>
      <c r="CB864">
        <v>2.36271349</v>
      </c>
      <c r="CC864">
        <v>0</v>
      </c>
      <c r="CD864">
        <v>1.26633956</v>
      </c>
      <c r="CE864">
        <v>1.2966537600000001</v>
      </c>
      <c r="CF864">
        <v>-0.34830556000000001</v>
      </c>
      <c r="CG864">
        <v>0.60595251999999999</v>
      </c>
      <c r="CH864">
        <v>-0.27080598</v>
      </c>
      <c r="CI864">
        <v>0.69837139000000004</v>
      </c>
      <c r="CJ864">
        <v>2.3914729999999999E-2</v>
      </c>
      <c r="CK864">
        <v>-0.35324707</v>
      </c>
      <c r="CL864">
        <v>-4.8291489999999999E-2</v>
      </c>
      <c r="CM864">
        <v>0.58076517999999999</v>
      </c>
      <c r="CN864">
        <v>0.72541518999999999</v>
      </c>
      <c r="CO864">
        <v>-0.20022939000000001</v>
      </c>
      <c r="CP864">
        <v>-0.43475793000000001</v>
      </c>
      <c r="CQ864">
        <v>0.34422587999999998</v>
      </c>
      <c r="CR864">
        <v>-0.48495226000000002</v>
      </c>
      <c r="CS864">
        <v>0.18250256000000001</v>
      </c>
      <c r="CT864">
        <v>-0.16623276000000001</v>
      </c>
      <c r="CU864">
        <v>-9.4743999999999995E-2</v>
      </c>
      <c r="CV864">
        <v>-1.1689752</v>
      </c>
      <c r="CW864">
        <v>-0.52188942000000005</v>
      </c>
      <c r="CX864">
        <v>0.65815442999999996</v>
      </c>
      <c r="CY864">
        <v>9.3649330000000003E-2</v>
      </c>
      <c r="CZ864">
        <v>-0.16819777</v>
      </c>
      <c r="DA864">
        <v>-0.25450494000000001</v>
      </c>
      <c r="DB864">
        <v>0.25513289</v>
      </c>
      <c r="DC864">
        <v>2.5920289999999999E-2</v>
      </c>
      <c r="DD864">
        <v>-2.5292350000000002E-2</v>
      </c>
      <c r="DE864">
        <v>0.26950531</v>
      </c>
      <c r="DF864">
        <v>-0.26887736000000001</v>
      </c>
      <c r="DG864">
        <v>0.1029841</v>
      </c>
      <c r="DH864">
        <v>-0.10235616</v>
      </c>
      <c r="DI864">
        <v>-0.19042195000000001</v>
      </c>
      <c r="DJ864">
        <v>7.7531719999999998E-2</v>
      </c>
      <c r="DK864">
        <v>-0.19522661999999999</v>
      </c>
      <c r="DL864">
        <v>-0.13095082</v>
      </c>
      <c r="DM864">
        <v>-6.0513240000000003E-2</v>
      </c>
      <c r="DN864">
        <v>0.50020885000000004</v>
      </c>
      <c r="DO864">
        <v>0.35778246000000002</v>
      </c>
      <c r="DP864">
        <v>-0.64273818000000005</v>
      </c>
      <c r="DQ864">
        <v>0.94671483000000001</v>
      </c>
      <c r="DR864">
        <v>-0.66113116000000005</v>
      </c>
      <c r="DS864">
        <v>7.7932630000000003E-2</v>
      </c>
      <c r="DT864">
        <v>-0.79014932000000004</v>
      </c>
      <c r="DU864">
        <v>1.3610861400000001</v>
      </c>
      <c r="DV864" s="10">
        <v>-0.64824150000000003</v>
      </c>
      <c r="DW864" s="8" t="s">
        <v>4472</v>
      </c>
      <c r="DX864" t="s">
        <v>4473</v>
      </c>
      <c r="DY864" s="10" t="s">
        <v>571</v>
      </c>
      <c r="DZ864" s="20">
        <v>34650</v>
      </c>
      <c r="EA864" s="21">
        <v>37721</v>
      </c>
      <c r="EB864" t="s">
        <v>4474</v>
      </c>
      <c r="EC864" s="22">
        <v>44114</v>
      </c>
      <c r="ED864" t="b">
        <f t="shared" si="40"/>
        <v>0</v>
      </c>
    </row>
    <row r="865" spans="1:134" x14ac:dyDescent="0.2">
      <c r="A865" s="8" t="s">
        <v>4475</v>
      </c>
      <c r="B865" s="8" t="s">
        <v>168</v>
      </c>
      <c r="C865" s="8" t="s">
        <v>181</v>
      </c>
      <c r="D865" s="2" t="s">
        <v>4476</v>
      </c>
      <c r="E865" s="4">
        <v>0.54749731244565403</v>
      </c>
      <c r="F865" s="28" t="b">
        <v>0</v>
      </c>
      <c r="G865" s="29">
        <f t="shared" si="41"/>
        <v>0.96217282454225583</v>
      </c>
      <c r="H865" s="5" t="b">
        <f t="shared" si="39"/>
        <v>1</v>
      </c>
      <c r="I865" s="8">
        <v>52</v>
      </c>
      <c r="J865">
        <v>1</v>
      </c>
      <c r="K865">
        <v>33</v>
      </c>
      <c r="L865">
        <v>479</v>
      </c>
      <c r="M865">
        <v>7</v>
      </c>
      <c r="N865">
        <v>5</v>
      </c>
      <c r="O865">
        <v>96.990322889493797</v>
      </c>
      <c r="P865">
        <v>3</v>
      </c>
      <c r="Q865">
        <v>3</v>
      </c>
      <c r="R865">
        <v>2</v>
      </c>
      <c r="S865" s="10">
        <v>73.8</v>
      </c>
      <c r="T865" s="8">
        <v>-0.116483336885366</v>
      </c>
      <c r="U865">
        <v>7.5957643648752104E-3</v>
      </c>
      <c r="V865">
        <v>0.77748986271695397</v>
      </c>
      <c r="W865">
        <v>-1.1882563593253099</v>
      </c>
      <c r="X865">
        <v>0.66340156943083595</v>
      </c>
      <c r="Y865">
        <v>1.38181348148064</v>
      </c>
      <c r="Z865">
        <v>1.60065969654833</v>
      </c>
      <c r="AA865">
        <v>8.8725172209350497E-3</v>
      </c>
      <c r="AB865">
        <v>-4.5418899975194001E-2</v>
      </c>
      <c r="AC865">
        <v>-0.68484317603607703</v>
      </c>
      <c r="AD865" s="10">
        <v>-0.193654116499136</v>
      </c>
      <c r="AE865" s="8">
        <v>0</v>
      </c>
      <c r="AF865">
        <v>0</v>
      </c>
      <c r="AG865">
        <v>0</v>
      </c>
      <c r="AH865">
        <v>0</v>
      </c>
      <c r="AI865">
        <v>0</v>
      </c>
      <c r="AJ865">
        <v>1</v>
      </c>
      <c r="AK865">
        <v>0</v>
      </c>
      <c r="AL865">
        <v>0</v>
      </c>
      <c r="AM865">
        <v>0</v>
      </c>
      <c r="AN865">
        <v>0</v>
      </c>
      <c r="AO865">
        <v>0</v>
      </c>
      <c r="AP865">
        <v>0</v>
      </c>
      <c r="AQ865">
        <v>0</v>
      </c>
      <c r="AR865">
        <v>0</v>
      </c>
      <c r="AS865">
        <v>0</v>
      </c>
      <c r="AT865">
        <v>0</v>
      </c>
      <c r="AU865">
        <v>0</v>
      </c>
      <c r="AV865">
        <v>0</v>
      </c>
      <c r="AW865">
        <v>0</v>
      </c>
      <c r="AX865">
        <v>0</v>
      </c>
      <c r="AY865">
        <v>1</v>
      </c>
      <c r="AZ865">
        <v>0</v>
      </c>
      <c r="BA865">
        <v>1</v>
      </c>
      <c r="BB865">
        <v>0</v>
      </c>
      <c r="BC865">
        <v>1</v>
      </c>
      <c r="BD865">
        <v>0</v>
      </c>
      <c r="BE865">
        <v>1</v>
      </c>
      <c r="BF865">
        <v>0</v>
      </c>
      <c r="BG865">
        <v>0</v>
      </c>
      <c r="BH865">
        <v>0</v>
      </c>
      <c r="BI865">
        <v>0</v>
      </c>
      <c r="BJ865">
        <v>1</v>
      </c>
      <c r="BK865">
        <v>0</v>
      </c>
      <c r="BL865">
        <v>0</v>
      </c>
      <c r="BM865">
        <v>1</v>
      </c>
      <c r="BN865">
        <v>0</v>
      </c>
      <c r="BO865">
        <v>0</v>
      </c>
      <c r="BP865">
        <v>0</v>
      </c>
      <c r="BQ865">
        <v>1</v>
      </c>
      <c r="BR865">
        <v>0</v>
      </c>
      <c r="BS865">
        <v>0</v>
      </c>
      <c r="BT865" s="10">
        <v>0</v>
      </c>
      <c r="BU865">
        <v>-4.2648743800000002</v>
      </c>
      <c r="BV865">
        <v>0.17994256</v>
      </c>
      <c r="BW865">
        <v>2.5512239999999999E-2</v>
      </c>
      <c r="BX865">
        <v>1.7140852600000001</v>
      </c>
      <c r="BY865">
        <v>1.2451467300000001</v>
      </c>
      <c r="BZ865">
        <v>4.38303536</v>
      </c>
      <c r="CA865">
        <v>1.0542348399999999</v>
      </c>
      <c r="CB865">
        <v>2.36271349</v>
      </c>
      <c r="CC865">
        <v>0</v>
      </c>
      <c r="CD865">
        <v>1.26633956</v>
      </c>
      <c r="CE865">
        <v>1.2966537600000001</v>
      </c>
      <c r="CF865">
        <v>-0.34830556000000001</v>
      </c>
      <c r="CG865">
        <v>0.60595251999999999</v>
      </c>
      <c r="CH865">
        <v>-0.27080598</v>
      </c>
      <c r="CI865">
        <v>0.69837139000000004</v>
      </c>
      <c r="CJ865">
        <v>2.3914729999999999E-2</v>
      </c>
      <c r="CK865">
        <v>-0.35324707</v>
      </c>
      <c r="CL865">
        <v>-4.8291489999999999E-2</v>
      </c>
      <c r="CM865">
        <v>0.58076517999999999</v>
      </c>
      <c r="CN865">
        <v>0.72541518999999999</v>
      </c>
      <c r="CO865">
        <v>-0.20022939000000001</v>
      </c>
      <c r="CP865">
        <v>-0.43475793000000001</v>
      </c>
      <c r="CQ865">
        <v>0.34422587999999998</v>
      </c>
      <c r="CR865">
        <v>-0.48495226000000002</v>
      </c>
      <c r="CS865">
        <v>0.18250256000000001</v>
      </c>
      <c r="CT865">
        <v>-0.16623276000000001</v>
      </c>
      <c r="CU865">
        <v>-9.4743999999999995E-2</v>
      </c>
      <c r="CV865">
        <v>-1.1689752</v>
      </c>
      <c r="CW865">
        <v>-0.52188942000000005</v>
      </c>
      <c r="CX865">
        <v>0.65815442999999996</v>
      </c>
      <c r="CY865">
        <v>9.3649330000000003E-2</v>
      </c>
      <c r="CZ865">
        <v>-0.16819777</v>
      </c>
      <c r="DA865">
        <v>-0.25450494000000001</v>
      </c>
      <c r="DB865">
        <v>0.25513289</v>
      </c>
      <c r="DC865">
        <v>2.5920289999999999E-2</v>
      </c>
      <c r="DD865">
        <v>-2.5292350000000002E-2</v>
      </c>
      <c r="DE865">
        <v>0.26950531</v>
      </c>
      <c r="DF865">
        <v>-0.26887736000000001</v>
      </c>
      <c r="DG865">
        <v>0.1029841</v>
      </c>
      <c r="DH865">
        <v>-0.10235616</v>
      </c>
      <c r="DI865">
        <v>-0.19042195000000001</v>
      </c>
      <c r="DJ865">
        <v>7.7531719999999998E-2</v>
      </c>
      <c r="DK865">
        <v>-0.19522661999999999</v>
      </c>
      <c r="DL865">
        <v>-0.13095082</v>
      </c>
      <c r="DM865">
        <v>-6.0513240000000003E-2</v>
      </c>
      <c r="DN865">
        <v>0.50020885000000004</v>
      </c>
      <c r="DO865">
        <v>0.35778246000000002</v>
      </c>
      <c r="DP865">
        <v>-0.64273818000000005</v>
      </c>
      <c r="DQ865">
        <v>0.94671483000000001</v>
      </c>
      <c r="DR865">
        <v>-0.66113116000000005</v>
      </c>
      <c r="DS865">
        <v>7.7932630000000003E-2</v>
      </c>
      <c r="DT865">
        <v>-0.79014932000000004</v>
      </c>
      <c r="DU865">
        <v>1.3610861400000001</v>
      </c>
      <c r="DV865" s="10">
        <v>-0.64824150000000003</v>
      </c>
      <c r="DW865" s="8" t="s">
        <v>4477</v>
      </c>
      <c r="DX865" t="s">
        <v>4478</v>
      </c>
      <c r="DY865" s="10" t="s">
        <v>625</v>
      </c>
      <c r="DZ865" s="20">
        <v>35536</v>
      </c>
      <c r="EA865" s="21">
        <v>38525</v>
      </c>
      <c r="EB865" t="s">
        <v>698</v>
      </c>
      <c r="EC865" s="22">
        <v>45218</v>
      </c>
      <c r="ED865" t="b">
        <f t="shared" si="40"/>
        <v>0</v>
      </c>
    </row>
    <row r="866" spans="1:134" x14ac:dyDescent="0.2">
      <c r="A866" s="8" t="s">
        <v>4479</v>
      </c>
      <c r="B866" s="8" t="s">
        <v>168</v>
      </c>
      <c r="C866" s="8" t="s">
        <v>181</v>
      </c>
      <c r="D866" s="2" t="s">
        <v>4480</v>
      </c>
      <c r="E866" s="4">
        <v>0.35112471182705501</v>
      </c>
      <c r="F866" s="28" t="b">
        <v>0</v>
      </c>
      <c r="G866" s="29">
        <f t="shared" si="41"/>
        <v>4.0927448125514146E-8</v>
      </c>
      <c r="H866" s="5" t="b">
        <f t="shared" si="39"/>
        <v>0</v>
      </c>
      <c r="I866" s="8">
        <v>42</v>
      </c>
      <c r="J866">
        <v>1</v>
      </c>
      <c r="K866">
        <v>23</v>
      </c>
      <c r="L866">
        <v>524</v>
      </c>
      <c r="M866">
        <v>2</v>
      </c>
      <c r="N866">
        <v>1</v>
      </c>
      <c r="O866">
        <v>5.4290225801945198</v>
      </c>
      <c r="P866">
        <v>2</v>
      </c>
      <c r="Q866">
        <v>2</v>
      </c>
      <c r="R866">
        <v>2</v>
      </c>
      <c r="S866" s="10">
        <v>79.599999999999994</v>
      </c>
      <c r="T866" s="8">
        <v>-1.0558650859609</v>
      </c>
      <c r="U866">
        <v>7.5957643648752104E-3</v>
      </c>
      <c r="V866">
        <v>-0.51455810191446105</v>
      </c>
      <c r="W866">
        <v>-1.1357975406501899</v>
      </c>
      <c r="X866">
        <v>-0.92748948436013701</v>
      </c>
      <c r="Y866">
        <v>-1.4044518876044501</v>
      </c>
      <c r="Z866">
        <v>-1.5500283232566801</v>
      </c>
      <c r="AA866">
        <v>-0.70092886045385905</v>
      </c>
      <c r="AB866">
        <v>-0.772121299578298</v>
      </c>
      <c r="AC866">
        <v>-0.68484317603607703</v>
      </c>
      <c r="AD866" s="10">
        <v>1.0578153828824499</v>
      </c>
      <c r="AE866" s="8">
        <v>0</v>
      </c>
      <c r="AF866">
        <v>0</v>
      </c>
      <c r="AG866">
        <v>0</v>
      </c>
      <c r="AH866">
        <v>0</v>
      </c>
      <c r="AI866">
        <v>0</v>
      </c>
      <c r="AJ866">
        <v>0</v>
      </c>
      <c r="AK866">
        <v>0</v>
      </c>
      <c r="AL866">
        <v>1</v>
      </c>
      <c r="AM866">
        <v>0</v>
      </c>
      <c r="AN866">
        <v>0</v>
      </c>
      <c r="AO866">
        <v>0</v>
      </c>
      <c r="AP866">
        <v>0</v>
      </c>
      <c r="AQ866">
        <v>0</v>
      </c>
      <c r="AR866">
        <v>0</v>
      </c>
      <c r="AS866">
        <v>0</v>
      </c>
      <c r="AT866">
        <v>0</v>
      </c>
      <c r="AU866">
        <v>0</v>
      </c>
      <c r="AV866">
        <v>0</v>
      </c>
      <c r="AW866">
        <v>0</v>
      </c>
      <c r="AX866">
        <v>0</v>
      </c>
      <c r="AY866">
        <v>1</v>
      </c>
      <c r="AZ866">
        <v>0</v>
      </c>
      <c r="BA866">
        <v>0</v>
      </c>
      <c r="BB866">
        <v>1</v>
      </c>
      <c r="BC866">
        <v>1</v>
      </c>
      <c r="BD866">
        <v>0</v>
      </c>
      <c r="BE866">
        <v>0</v>
      </c>
      <c r="BF866">
        <v>1</v>
      </c>
      <c r="BG866">
        <v>0</v>
      </c>
      <c r="BH866">
        <v>0</v>
      </c>
      <c r="BI866">
        <v>0</v>
      </c>
      <c r="BJ866">
        <v>1</v>
      </c>
      <c r="BK866">
        <v>0</v>
      </c>
      <c r="BL866">
        <v>0</v>
      </c>
      <c r="BM866">
        <v>0</v>
      </c>
      <c r="BN866">
        <v>0</v>
      </c>
      <c r="BO866">
        <v>0</v>
      </c>
      <c r="BP866">
        <v>1</v>
      </c>
      <c r="BQ866">
        <v>0</v>
      </c>
      <c r="BR866">
        <v>0</v>
      </c>
      <c r="BS866">
        <v>1</v>
      </c>
      <c r="BT866" s="10">
        <v>0</v>
      </c>
      <c r="BU866">
        <v>-4.2648743800000002</v>
      </c>
      <c r="BV866">
        <v>0.17994256</v>
      </c>
      <c r="BW866">
        <v>2.5512239999999999E-2</v>
      </c>
      <c r="BX866">
        <v>1.7140852600000001</v>
      </c>
      <c r="BY866">
        <v>1.2451467300000001</v>
      </c>
      <c r="BZ866">
        <v>4.38303536</v>
      </c>
      <c r="CA866">
        <v>1.0542348399999999</v>
      </c>
      <c r="CB866">
        <v>2.36271349</v>
      </c>
      <c r="CC866">
        <v>0</v>
      </c>
      <c r="CD866">
        <v>1.26633956</v>
      </c>
      <c r="CE866">
        <v>1.2966537600000001</v>
      </c>
      <c r="CF866">
        <v>-0.34830556000000001</v>
      </c>
      <c r="CG866">
        <v>0.60595251999999999</v>
      </c>
      <c r="CH866">
        <v>-0.27080598</v>
      </c>
      <c r="CI866">
        <v>0.69837139000000004</v>
      </c>
      <c r="CJ866">
        <v>2.3914729999999999E-2</v>
      </c>
      <c r="CK866">
        <v>-0.35324707</v>
      </c>
      <c r="CL866">
        <v>-4.8291489999999999E-2</v>
      </c>
      <c r="CM866">
        <v>0.58076517999999999</v>
      </c>
      <c r="CN866">
        <v>0.72541518999999999</v>
      </c>
      <c r="CO866">
        <v>-0.20022939000000001</v>
      </c>
      <c r="CP866">
        <v>-0.43475793000000001</v>
      </c>
      <c r="CQ866">
        <v>0.34422587999999998</v>
      </c>
      <c r="CR866">
        <v>-0.48495226000000002</v>
      </c>
      <c r="CS866">
        <v>0.18250256000000001</v>
      </c>
      <c r="CT866">
        <v>-0.16623276000000001</v>
      </c>
      <c r="CU866">
        <v>-9.4743999999999995E-2</v>
      </c>
      <c r="CV866">
        <v>-1.1689752</v>
      </c>
      <c r="CW866">
        <v>-0.52188942000000005</v>
      </c>
      <c r="CX866">
        <v>0.65815442999999996</v>
      </c>
      <c r="CY866">
        <v>9.3649330000000003E-2</v>
      </c>
      <c r="CZ866">
        <v>-0.16819777</v>
      </c>
      <c r="DA866">
        <v>-0.25450494000000001</v>
      </c>
      <c r="DB866">
        <v>0.25513289</v>
      </c>
      <c r="DC866">
        <v>2.5920289999999999E-2</v>
      </c>
      <c r="DD866">
        <v>-2.5292350000000002E-2</v>
      </c>
      <c r="DE866">
        <v>0.26950531</v>
      </c>
      <c r="DF866">
        <v>-0.26887736000000001</v>
      </c>
      <c r="DG866">
        <v>0.1029841</v>
      </c>
      <c r="DH866">
        <v>-0.10235616</v>
      </c>
      <c r="DI866">
        <v>-0.19042195000000001</v>
      </c>
      <c r="DJ866">
        <v>7.7531719999999998E-2</v>
      </c>
      <c r="DK866">
        <v>-0.19522661999999999</v>
      </c>
      <c r="DL866">
        <v>-0.13095082</v>
      </c>
      <c r="DM866">
        <v>-6.0513240000000003E-2</v>
      </c>
      <c r="DN866">
        <v>0.50020885000000004</v>
      </c>
      <c r="DO866">
        <v>0.35778246000000002</v>
      </c>
      <c r="DP866">
        <v>-0.64273818000000005</v>
      </c>
      <c r="DQ866">
        <v>0.94671483000000001</v>
      </c>
      <c r="DR866">
        <v>-0.66113116000000005</v>
      </c>
      <c r="DS866">
        <v>7.7932630000000003E-2</v>
      </c>
      <c r="DT866">
        <v>-0.79014932000000004</v>
      </c>
      <c r="DU866">
        <v>1.3610861400000001</v>
      </c>
      <c r="DV866" s="10">
        <v>-0.64824150000000003</v>
      </c>
      <c r="DW866" s="8" t="s">
        <v>4481</v>
      </c>
      <c r="DX866" t="s">
        <v>4482</v>
      </c>
      <c r="DY866" s="10" t="s">
        <v>454</v>
      </c>
      <c r="DZ866" s="20">
        <v>34578</v>
      </c>
      <c r="EA866" s="21">
        <v>36483</v>
      </c>
      <c r="EB866" t="s">
        <v>4483</v>
      </c>
      <c r="EC866" s="22">
        <v>44906</v>
      </c>
      <c r="ED866" t="b">
        <f t="shared" si="40"/>
        <v>1</v>
      </c>
    </row>
    <row r="867" spans="1:134" x14ac:dyDescent="0.2">
      <c r="A867" s="8" t="s">
        <v>4484</v>
      </c>
      <c r="B867" s="8" t="s">
        <v>168</v>
      </c>
      <c r="C867" s="8" t="s">
        <v>181</v>
      </c>
      <c r="D867" s="2" t="s">
        <v>4485</v>
      </c>
      <c r="E867" s="4">
        <v>0.38822201346027801</v>
      </c>
      <c r="F867" s="28" t="b">
        <v>0</v>
      </c>
      <c r="G867" s="29">
        <f t="shared" si="41"/>
        <v>7.9968910734244513E-3</v>
      </c>
      <c r="H867" s="5" t="b">
        <f t="shared" si="39"/>
        <v>0</v>
      </c>
      <c r="I867" s="8">
        <v>62</v>
      </c>
      <c r="J867">
        <v>3</v>
      </c>
      <c r="K867">
        <v>16</v>
      </c>
      <c r="L867">
        <v>615</v>
      </c>
      <c r="M867">
        <v>6</v>
      </c>
      <c r="N867">
        <v>3</v>
      </c>
      <c r="O867">
        <v>97.986006730139195</v>
      </c>
      <c r="P867">
        <v>1</v>
      </c>
      <c r="Q867">
        <v>5</v>
      </c>
      <c r="R867">
        <v>1</v>
      </c>
      <c r="S867" s="10">
        <v>72.599999999999994</v>
      </c>
      <c r="T867" s="8">
        <v>0.82289841219016902</v>
      </c>
      <c r="U867">
        <v>2.03313292833161</v>
      </c>
      <c r="V867">
        <v>-1.4189916771564499</v>
      </c>
      <c r="W867">
        <v>-1.02971415177385</v>
      </c>
      <c r="X867">
        <v>0.34522335867264098</v>
      </c>
      <c r="Y867">
        <v>-1.13192030619081E-2</v>
      </c>
      <c r="Z867">
        <v>1.6349218699516901</v>
      </c>
      <c r="AA867">
        <v>-1.4107302381286499</v>
      </c>
      <c r="AB867">
        <v>1.4079858992310099</v>
      </c>
      <c r="AC867">
        <v>-1.38724643350897</v>
      </c>
      <c r="AD867" s="10">
        <v>-0.45257884050912101</v>
      </c>
      <c r="AE867" s="8">
        <v>0</v>
      </c>
      <c r="AF867">
        <v>0</v>
      </c>
      <c r="AG867">
        <v>0</v>
      </c>
      <c r="AH867">
        <v>0</v>
      </c>
      <c r="AI867">
        <v>0</v>
      </c>
      <c r="AJ867">
        <v>0</v>
      </c>
      <c r="AK867">
        <v>0</v>
      </c>
      <c r="AL867">
        <v>0</v>
      </c>
      <c r="AM867">
        <v>0</v>
      </c>
      <c r="AN867">
        <v>0</v>
      </c>
      <c r="AO867">
        <v>0</v>
      </c>
      <c r="AP867">
        <v>0</v>
      </c>
      <c r="AQ867">
        <v>0</v>
      </c>
      <c r="AR867">
        <v>0</v>
      </c>
      <c r="AS867">
        <v>0</v>
      </c>
      <c r="AT867">
        <v>1</v>
      </c>
      <c r="AU867">
        <v>0</v>
      </c>
      <c r="AV867">
        <v>0</v>
      </c>
      <c r="AW867">
        <v>0</v>
      </c>
      <c r="AX867">
        <v>0</v>
      </c>
      <c r="AY867">
        <v>0</v>
      </c>
      <c r="AZ867">
        <v>1</v>
      </c>
      <c r="BA867">
        <v>1</v>
      </c>
      <c r="BB867">
        <v>0</v>
      </c>
      <c r="BC867">
        <v>0</v>
      </c>
      <c r="BD867">
        <v>1</v>
      </c>
      <c r="BE867">
        <v>1</v>
      </c>
      <c r="BF867">
        <v>0</v>
      </c>
      <c r="BG867">
        <v>0</v>
      </c>
      <c r="BH867">
        <v>0</v>
      </c>
      <c r="BI867">
        <v>0</v>
      </c>
      <c r="BJ867">
        <v>0</v>
      </c>
      <c r="BK867">
        <v>1</v>
      </c>
      <c r="BL867">
        <v>0</v>
      </c>
      <c r="BM867">
        <v>0</v>
      </c>
      <c r="BN867">
        <v>1</v>
      </c>
      <c r="BO867">
        <v>0</v>
      </c>
      <c r="BP867">
        <v>0</v>
      </c>
      <c r="BQ867">
        <v>0</v>
      </c>
      <c r="BR867">
        <v>1</v>
      </c>
      <c r="BS867">
        <v>0</v>
      </c>
      <c r="BT867" s="10">
        <v>0</v>
      </c>
      <c r="BU867">
        <v>-4.2648743800000002</v>
      </c>
      <c r="BV867">
        <v>0.17994256</v>
      </c>
      <c r="BW867">
        <v>2.5512239999999999E-2</v>
      </c>
      <c r="BX867">
        <v>1.7140852600000001</v>
      </c>
      <c r="BY867">
        <v>1.2451467300000001</v>
      </c>
      <c r="BZ867">
        <v>4.38303536</v>
      </c>
      <c r="CA867">
        <v>1.0542348399999999</v>
      </c>
      <c r="CB867">
        <v>2.36271349</v>
      </c>
      <c r="CC867">
        <v>0</v>
      </c>
      <c r="CD867">
        <v>1.26633956</v>
      </c>
      <c r="CE867">
        <v>1.2966537600000001</v>
      </c>
      <c r="CF867">
        <v>-0.34830556000000001</v>
      </c>
      <c r="CG867">
        <v>0.60595251999999999</v>
      </c>
      <c r="CH867">
        <v>-0.27080598</v>
      </c>
      <c r="CI867">
        <v>0.69837139000000004</v>
      </c>
      <c r="CJ867">
        <v>2.3914729999999999E-2</v>
      </c>
      <c r="CK867">
        <v>-0.35324707</v>
      </c>
      <c r="CL867">
        <v>-4.8291489999999999E-2</v>
      </c>
      <c r="CM867">
        <v>0.58076517999999999</v>
      </c>
      <c r="CN867">
        <v>0.72541518999999999</v>
      </c>
      <c r="CO867">
        <v>-0.20022939000000001</v>
      </c>
      <c r="CP867">
        <v>-0.43475793000000001</v>
      </c>
      <c r="CQ867">
        <v>0.34422587999999998</v>
      </c>
      <c r="CR867">
        <v>-0.48495226000000002</v>
      </c>
      <c r="CS867">
        <v>0.18250256000000001</v>
      </c>
      <c r="CT867">
        <v>-0.16623276000000001</v>
      </c>
      <c r="CU867">
        <v>-9.4743999999999995E-2</v>
      </c>
      <c r="CV867">
        <v>-1.1689752</v>
      </c>
      <c r="CW867">
        <v>-0.52188942000000005</v>
      </c>
      <c r="CX867">
        <v>0.65815442999999996</v>
      </c>
      <c r="CY867">
        <v>9.3649330000000003E-2</v>
      </c>
      <c r="CZ867">
        <v>-0.16819777</v>
      </c>
      <c r="DA867">
        <v>-0.25450494000000001</v>
      </c>
      <c r="DB867">
        <v>0.25513289</v>
      </c>
      <c r="DC867">
        <v>2.5920289999999999E-2</v>
      </c>
      <c r="DD867">
        <v>-2.5292350000000002E-2</v>
      </c>
      <c r="DE867">
        <v>0.26950531</v>
      </c>
      <c r="DF867">
        <v>-0.26887736000000001</v>
      </c>
      <c r="DG867">
        <v>0.1029841</v>
      </c>
      <c r="DH867">
        <v>-0.10235616</v>
      </c>
      <c r="DI867">
        <v>-0.19042195000000001</v>
      </c>
      <c r="DJ867">
        <v>7.7531719999999998E-2</v>
      </c>
      <c r="DK867">
        <v>-0.19522661999999999</v>
      </c>
      <c r="DL867">
        <v>-0.13095082</v>
      </c>
      <c r="DM867">
        <v>-6.0513240000000003E-2</v>
      </c>
      <c r="DN867">
        <v>0.50020885000000004</v>
      </c>
      <c r="DO867">
        <v>0.35778246000000002</v>
      </c>
      <c r="DP867">
        <v>-0.64273818000000005</v>
      </c>
      <c r="DQ867">
        <v>0.94671483000000001</v>
      </c>
      <c r="DR867">
        <v>-0.66113116000000005</v>
      </c>
      <c r="DS867">
        <v>7.7932630000000003E-2</v>
      </c>
      <c r="DT867">
        <v>-0.79014932000000004</v>
      </c>
      <c r="DU867">
        <v>1.3610861400000001</v>
      </c>
      <c r="DV867" s="10">
        <v>-0.64824150000000003</v>
      </c>
      <c r="DW867" s="8" t="s">
        <v>4486</v>
      </c>
      <c r="DX867" t="s">
        <v>4487</v>
      </c>
      <c r="DY867" s="10" t="s">
        <v>1425</v>
      </c>
      <c r="DZ867" s="20">
        <v>34743</v>
      </c>
      <c r="EA867" s="21">
        <v>36502</v>
      </c>
      <c r="EB867" t="s">
        <v>4488</v>
      </c>
      <c r="EC867" s="22">
        <v>45425</v>
      </c>
      <c r="ED867" t="b">
        <f t="shared" si="40"/>
        <v>1</v>
      </c>
    </row>
    <row r="868" spans="1:134" x14ac:dyDescent="0.2">
      <c r="A868" s="8" t="s">
        <v>4489</v>
      </c>
      <c r="B868" s="8" t="s">
        <v>168</v>
      </c>
      <c r="C868" s="8" t="s">
        <v>181</v>
      </c>
      <c r="D868" s="2" t="s">
        <v>4490</v>
      </c>
      <c r="E868" s="4">
        <v>0.53891293417834696</v>
      </c>
      <c r="F868" s="28" t="b">
        <v>0</v>
      </c>
      <c r="G868" s="29">
        <f t="shared" si="41"/>
        <v>1.1879276210088027E-7</v>
      </c>
      <c r="H868" s="5" t="b">
        <f t="shared" si="39"/>
        <v>0</v>
      </c>
      <c r="I868" s="8">
        <v>61</v>
      </c>
      <c r="J868">
        <v>1</v>
      </c>
      <c r="K868">
        <v>20</v>
      </c>
      <c r="L868">
        <v>789</v>
      </c>
      <c r="M868">
        <v>0</v>
      </c>
      <c r="N868">
        <v>1</v>
      </c>
      <c r="O868">
        <v>26.948133755840399</v>
      </c>
      <c r="P868">
        <v>2</v>
      </c>
      <c r="Q868">
        <v>3</v>
      </c>
      <c r="R868">
        <v>4</v>
      </c>
      <c r="S868" s="10">
        <v>75.8</v>
      </c>
      <c r="T868" s="8">
        <v>0.72896023728261505</v>
      </c>
      <c r="U868">
        <v>7.5957643648752104E-3</v>
      </c>
      <c r="V868">
        <v>-0.90217249130388599</v>
      </c>
      <c r="W868">
        <v>-0.82687338623006901</v>
      </c>
      <c r="X868">
        <v>-1.5638459058765199</v>
      </c>
      <c r="Y868">
        <v>-1.4044518876044501</v>
      </c>
      <c r="Z868">
        <v>-0.80954074227075101</v>
      </c>
      <c r="AA868">
        <v>-0.70092886045385905</v>
      </c>
      <c r="AB868">
        <v>-4.5418899975194001E-2</v>
      </c>
      <c r="AC868">
        <v>0.71996333890972197</v>
      </c>
      <c r="AD868" s="10">
        <v>0.23788709018417101</v>
      </c>
      <c r="AE868" s="8">
        <v>0</v>
      </c>
      <c r="AF868">
        <v>0</v>
      </c>
      <c r="AG868">
        <v>0</v>
      </c>
      <c r="AH868">
        <v>0</v>
      </c>
      <c r="AI868">
        <v>0</v>
      </c>
      <c r="AJ868">
        <v>0</v>
      </c>
      <c r="AK868">
        <v>0</v>
      </c>
      <c r="AL868">
        <v>0</v>
      </c>
      <c r="AM868">
        <v>0</v>
      </c>
      <c r="AN868">
        <v>0</v>
      </c>
      <c r="AO868">
        <v>0</v>
      </c>
      <c r="AP868">
        <v>0</v>
      </c>
      <c r="AQ868">
        <v>0</v>
      </c>
      <c r="AR868">
        <v>1</v>
      </c>
      <c r="AS868">
        <v>0</v>
      </c>
      <c r="AT868">
        <v>0</v>
      </c>
      <c r="AU868">
        <v>0</v>
      </c>
      <c r="AV868">
        <v>0</v>
      </c>
      <c r="AW868">
        <v>0</v>
      </c>
      <c r="AX868">
        <v>0</v>
      </c>
      <c r="AY868">
        <v>1</v>
      </c>
      <c r="AZ868">
        <v>0</v>
      </c>
      <c r="BA868">
        <v>1</v>
      </c>
      <c r="BB868">
        <v>0</v>
      </c>
      <c r="BC868">
        <v>1</v>
      </c>
      <c r="BD868">
        <v>0</v>
      </c>
      <c r="BE868">
        <v>1</v>
      </c>
      <c r="BF868">
        <v>0</v>
      </c>
      <c r="BG868">
        <v>0</v>
      </c>
      <c r="BH868">
        <v>0</v>
      </c>
      <c r="BI868">
        <v>1</v>
      </c>
      <c r="BJ868">
        <v>0</v>
      </c>
      <c r="BK868">
        <v>0</v>
      </c>
      <c r="BL868">
        <v>0</v>
      </c>
      <c r="BM868">
        <v>1</v>
      </c>
      <c r="BN868">
        <v>0</v>
      </c>
      <c r="BO868">
        <v>0</v>
      </c>
      <c r="BP868">
        <v>0</v>
      </c>
      <c r="BQ868">
        <v>1</v>
      </c>
      <c r="BR868">
        <v>0</v>
      </c>
      <c r="BS868">
        <v>0</v>
      </c>
      <c r="BT868" s="10">
        <v>0</v>
      </c>
      <c r="BU868">
        <v>-4.2648743800000002</v>
      </c>
      <c r="BV868">
        <v>0.17994256</v>
      </c>
      <c r="BW868">
        <v>2.5512239999999999E-2</v>
      </c>
      <c r="BX868">
        <v>1.7140852600000001</v>
      </c>
      <c r="BY868">
        <v>1.2451467300000001</v>
      </c>
      <c r="BZ868">
        <v>4.38303536</v>
      </c>
      <c r="CA868">
        <v>1.0542348399999999</v>
      </c>
      <c r="CB868">
        <v>2.36271349</v>
      </c>
      <c r="CC868">
        <v>0</v>
      </c>
      <c r="CD868">
        <v>1.26633956</v>
      </c>
      <c r="CE868">
        <v>1.2966537600000001</v>
      </c>
      <c r="CF868">
        <v>-0.34830556000000001</v>
      </c>
      <c r="CG868">
        <v>0.60595251999999999</v>
      </c>
      <c r="CH868">
        <v>-0.27080598</v>
      </c>
      <c r="CI868">
        <v>0.69837139000000004</v>
      </c>
      <c r="CJ868">
        <v>2.3914729999999999E-2</v>
      </c>
      <c r="CK868">
        <v>-0.35324707</v>
      </c>
      <c r="CL868">
        <v>-4.8291489999999999E-2</v>
      </c>
      <c r="CM868">
        <v>0.58076517999999999</v>
      </c>
      <c r="CN868">
        <v>0.72541518999999999</v>
      </c>
      <c r="CO868">
        <v>-0.20022939000000001</v>
      </c>
      <c r="CP868">
        <v>-0.43475793000000001</v>
      </c>
      <c r="CQ868">
        <v>0.34422587999999998</v>
      </c>
      <c r="CR868">
        <v>-0.48495226000000002</v>
      </c>
      <c r="CS868">
        <v>0.18250256000000001</v>
      </c>
      <c r="CT868">
        <v>-0.16623276000000001</v>
      </c>
      <c r="CU868">
        <v>-9.4743999999999995E-2</v>
      </c>
      <c r="CV868">
        <v>-1.1689752</v>
      </c>
      <c r="CW868">
        <v>-0.52188942000000005</v>
      </c>
      <c r="CX868">
        <v>0.65815442999999996</v>
      </c>
      <c r="CY868">
        <v>9.3649330000000003E-2</v>
      </c>
      <c r="CZ868">
        <v>-0.16819777</v>
      </c>
      <c r="DA868">
        <v>-0.25450494000000001</v>
      </c>
      <c r="DB868">
        <v>0.25513289</v>
      </c>
      <c r="DC868">
        <v>2.5920289999999999E-2</v>
      </c>
      <c r="DD868">
        <v>-2.5292350000000002E-2</v>
      </c>
      <c r="DE868">
        <v>0.26950531</v>
      </c>
      <c r="DF868">
        <v>-0.26887736000000001</v>
      </c>
      <c r="DG868">
        <v>0.1029841</v>
      </c>
      <c r="DH868">
        <v>-0.10235616</v>
      </c>
      <c r="DI868">
        <v>-0.19042195000000001</v>
      </c>
      <c r="DJ868">
        <v>7.7531719999999998E-2</v>
      </c>
      <c r="DK868">
        <v>-0.19522661999999999</v>
      </c>
      <c r="DL868">
        <v>-0.13095082</v>
      </c>
      <c r="DM868">
        <v>-6.0513240000000003E-2</v>
      </c>
      <c r="DN868">
        <v>0.50020885000000004</v>
      </c>
      <c r="DO868">
        <v>0.35778246000000002</v>
      </c>
      <c r="DP868">
        <v>-0.64273818000000005</v>
      </c>
      <c r="DQ868">
        <v>0.94671483000000001</v>
      </c>
      <c r="DR868">
        <v>-0.66113116000000005</v>
      </c>
      <c r="DS868">
        <v>7.7932630000000003E-2</v>
      </c>
      <c r="DT868">
        <v>-0.79014932000000004</v>
      </c>
      <c r="DU868">
        <v>1.3610861400000001</v>
      </c>
      <c r="DV868" s="10">
        <v>-0.64824150000000003</v>
      </c>
      <c r="DW868" s="8" t="s">
        <v>4491</v>
      </c>
      <c r="DX868" t="s">
        <v>4492</v>
      </c>
      <c r="DY868" s="10" t="s">
        <v>1891</v>
      </c>
      <c r="DZ868" s="20">
        <v>38054</v>
      </c>
      <c r="EA868" s="21">
        <v>38152</v>
      </c>
      <c r="EB868" t="s">
        <v>4493</v>
      </c>
      <c r="EC868" s="22">
        <v>45410</v>
      </c>
      <c r="ED868" t="b">
        <f t="shared" si="40"/>
        <v>1</v>
      </c>
    </row>
    <row r="869" spans="1:134" x14ac:dyDescent="0.2">
      <c r="A869" s="8" t="s">
        <v>4494</v>
      </c>
      <c r="B869" s="8" t="s">
        <v>168</v>
      </c>
      <c r="C869" s="8" t="s">
        <v>245</v>
      </c>
      <c r="D869" s="2" t="s">
        <v>4495</v>
      </c>
      <c r="E869" s="4">
        <v>0.72822604986168304</v>
      </c>
      <c r="F869" s="28" t="b">
        <v>1</v>
      </c>
      <c r="G869" s="29">
        <f t="shared" si="41"/>
        <v>2.7210537186438642E-4</v>
      </c>
      <c r="H869" s="5" t="b">
        <f t="shared" si="39"/>
        <v>0</v>
      </c>
      <c r="I869" s="8">
        <v>65</v>
      </c>
      <c r="J869">
        <v>1</v>
      </c>
      <c r="K869">
        <v>39</v>
      </c>
      <c r="L869">
        <v>638</v>
      </c>
      <c r="M869">
        <v>0</v>
      </c>
      <c r="N869">
        <v>4</v>
      </c>
      <c r="O869">
        <v>7.0963582641748397</v>
      </c>
      <c r="P869">
        <v>4</v>
      </c>
      <c r="Q869">
        <v>5</v>
      </c>
      <c r="R869">
        <v>4</v>
      </c>
      <c r="S869" s="10">
        <v>72.8</v>
      </c>
      <c r="T869" s="8">
        <v>1.1047129369128199</v>
      </c>
      <c r="U869">
        <v>7.5957643648752104E-3</v>
      </c>
      <c r="V869">
        <v>1.5527186414958001</v>
      </c>
      <c r="W869">
        <v>-1.0029018666732299</v>
      </c>
      <c r="X869">
        <v>-1.5638459058765199</v>
      </c>
      <c r="Y869">
        <v>0.68524713920936597</v>
      </c>
      <c r="Z869">
        <v>-1.49265414282495</v>
      </c>
      <c r="AA869">
        <v>0.71867389489572897</v>
      </c>
      <c r="AB869">
        <v>1.4079858992310099</v>
      </c>
      <c r="AC869">
        <v>0.71996333890972197</v>
      </c>
      <c r="AD869" s="10">
        <v>-0.40942471984078899</v>
      </c>
      <c r="AE869" s="8">
        <v>0</v>
      </c>
      <c r="AF869">
        <v>0</v>
      </c>
      <c r="AG869">
        <v>0</v>
      </c>
      <c r="AH869">
        <v>0</v>
      </c>
      <c r="AI869">
        <v>1</v>
      </c>
      <c r="AJ869">
        <v>0</v>
      </c>
      <c r="AK869">
        <v>0</v>
      </c>
      <c r="AL869">
        <v>0</v>
      </c>
      <c r="AM869">
        <v>0</v>
      </c>
      <c r="AN869">
        <v>0</v>
      </c>
      <c r="AO869">
        <v>0</v>
      </c>
      <c r="AP869">
        <v>0</v>
      </c>
      <c r="AQ869">
        <v>0</v>
      </c>
      <c r="AR869">
        <v>0</v>
      </c>
      <c r="AS869">
        <v>0</v>
      </c>
      <c r="AT869">
        <v>0</v>
      </c>
      <c r="AU869">
        <v>0</v>
      </c>
      <c r="AV869">
        <v>0</v>
      </c>
      <c r="AW869">
        <v>0</v>
      </c>
      <c r="AX869">
        <v>0</v>
      </c>
      <c r="AY869">
        <v>1</v>
      </c>
      <c r="AZ869">
        <v>0</v>
      </c>
      <c r="BA869">
        <v>1</v>
      </c>
      <c r="BB869">
        <v>0</v>
      </c>
      <c r="BC869">
        <v>1</v>
      </c>
      <c r="BD869">
        <v>0</v>
      </c>
      <c r="BE869">
        <v>0</v>
      </c>
      <c r="BF869">
        <v>1</v>
      </c>
      <c r="BG869">
        <v>0</v>
      </c>
      <c r="BH869">
        <v>0</v>
      </c>
      <c r="BI869">
        <v>0</v>
      </c>
      <c r="BJ869">
        <v>0</v>
      </c>
      <c r="BK869">
        <v>1</v>
      </c>
      <c r="BL869">
        <v>0</v>
      </c>
      <c r="BM869">
        <v>1</v>
      </c>
      <c r="BN869">
        <v>0</v>
      </c>
      <c r="BO869">
        <v>0</v>
      </c>
      <c r="BP869">
        <v>0</v>
      </c>
      <c r="BQ869">
        <v>0</v>
      </c>
      <c r="BR869">
        <v>0</v>
      </c>
      <c r="BS869">
        <v>1</v>
      </c>
      <c r="BT869" s="10">
        <v>0</v>
      </c>
      <c r="BU869">
        <v>-4.2648743800000002</v>
      </c>
      <c r="BV869">
        <v>0.17994256</v>
      </c>
      <c r="BW869">
        <v>2.5512239999999999E-2</v>
      </c>
      <c r="BX869">
        <v>1.7140852600000001</v>
      </c>
      <c r="BY869">
        <v>1.2451467300000001</v>
      </c>
      <c r="BZ869">
        <v>4.38303536</v>
      </c>
      <c r="CA869">
        <v>1.0542348399999999</v>
      </c>
      <c r="CB869">
        <v>2.36271349</v>
      </c>
      <c r="CC869">
        <v>0</v>
      </c>
      <c r="CD869">
        <v>1.26633956</v>
      </c>
      <c r="CE869">
        <v>1.2966537600000001</v>
      </c>
      <c r="CF869">
        <v>-0.34830556000000001</v>
      </c>
      <c r="CG869">
        <v>0.60595251999999999</v>
      </c>
      <c r="CH869">
        <v>-0.27080598</v>
      </c>
      <c r="CI869">
        <v>0.69837139000000004</v>
      </c>
      <c r="CJ869">
        <v>2.3914729999999999E-2</v>
      </c>
      <c r="CK869">
        <v>-0.35324707</v>
      </c>
      <c r="CL869">
        <v>-4.8291489999999999E-2</v>
      </c>
      <c r="CM869">
        <v>0.58076517999999999</v>
      </c>
      <c r="CN869">
        <v>0.72541518999999999</v>
      </c>
      <c r="CO869">
        <v>-0.20022939000000001</v>
      </c>
      <c r="CP869">
        <v>-0.43475793000000001</v>
      </c>
      <c r="CQ869">
        <v>0.34422587999999998</v>
      </c>
      <c r="CR869">
        <v>-0.48495226000000002</v>
      </c>
      <c r="CS869">
        <v>0.18250256000000001</v>
      </c>
      <c r="CT869">
        <v>-0.16623276000000001</v>
      </c>
      <c r="CU869">
        <v>-9.4743999999999995E-2</v>
      </c>
      <c r="CV869">
        <v>-1.1689752</v>
      </c>
      <c r="CW869">
        <v>-0.52188942000000005</v>
      </c>
      <c r="CX869">
        <v>0.65815442999999996</v>
      </c>
      <c r="CY869">
        <v>9.3649330000000003E-2</v>
      </c>
      <c r="CZ869">
        <v>-0.16819777</v>
      </c>
      <c r="DA869">
        <v>-0.25450494000000001</v>
      </c>
      <c r="DB869">
        <v>0.25513289</v>
      </c>
      <c r="DC869">
        <v>2.5920289999999999E-2</v>
      </c>
      <c r="DD869">
        <v>-2.5292350000000002E-2</v>
      </c>
      <c r="DE869">
        <v>0.26950531</v>
      </c>
      <c r="DF869">
        <v>-0.26887736000000001</v>
      </c>
      <c r="DG869">
        <v>0.1029841</v>
      </c>
      <c r="DH869">
        <v>-0.10235616</v>
      </c>
      <c r="DI869">
        <v>-0.19042195000000001</v>
      </c>
      <c r="DJ869">
        <v>7.7531719999999998E-2</v>
      </c>
      <c r="DK869">
        <v>-0.19522661999999999</v>
      </c>
      <c r="DL869">
        <v>-0.13095082</v>
      </c>
      <c r="DM869">
        <v>-6.0513240000000003E-2</v>
      </c>
      <c r="DN869">
        <v>0.50020885000000004</v>
      </c>
      <c r="DO869">
        <v>0.35778246000000002</v>
      </c>
      <c r="DP869">
        <v>-0.64273818000000005</v>
      </c>
      <c r="DQ869">
        <v>0.94671483000000001</v>
      </c>
      <c r="DR869">
        <v>-0.66113116000000005</v>
      </c>
      <c r="DS869">
        <v>7.7932630000000003E-2</v>
      </c>
      <c r="DT869">
        <v>-0.79014932000000004</v>
      </c>
      <c r="DU869">
        <v>1.3610861400000001</v>
      </c>
      <c r="DV869" s="10">
        <v>-0.64824150000000003</v>
      </c>
      <c r="DW869" s="8" t="s">
        <v>4496</v>
      </c>
      <c r="DX869" t="s">
        <v>4497</v>
      </c>
      <c r="DY869" s="10" t="s">
        <v>290</v>
      </c>
      <c r="DZ869" s="20">
        <v>35740</v>
      </c>
      <c r="EA869" s="21">
        <v>39487</v>
      </c>
      <c r="EB869" t="s">
        <v>4498</v>
      </c>
      <c r="EC869" s="22">
        <v>45472</v>
      </c>
      <c r="ED869" t="b">
        <f t="shared" si="40"/>
        <v>0</v>
      </c>
    </row>
    <row r="870" spans="1:134" x14ac:dyDescent="0.2">
      <c r="A870" s="8" t="s">
        <v>4499</v>
      </c>
      <c r="B870" s="8" t="s">
        <v>168</v>
      </c>
      <c r="C870" s="8" t="s">
        <v>154</v>
      </c>
      <c r="D870" s="2" t="s">
        <v>4500</v>
      </c>
      <c r="E870" s="4">
        <v>0.357993337697809</v>
      </c>
      <c r="F870" s="28" t="b">
        <v>0</v>
      </c>
      <c r="G870" s="29">
        <f t="shared" si="41"/>
        <v>0.26127709688070777</v>
      </c>
      <c r="H870" s="5" t="b">
        <f t="shared" si="39"/>
        <v>0</v>
      </c>
      <c r="I870" s="8">
        <v>41</v>
      </c>
      <c r="J870">
        <v>1</v>
      </c>
      <c r="K870">
        <v>27</v>
      </c>
      <c r="L870">
        <v>664</v>
      </c>
      <c r="M870">
        <v>8</v>
      </c>
      <c r="N870">
        <v>5</v>
      </c>
      <c r="O870">
        <v>28.363335515571301</v>
      </c>
      <c r="P870">
        <v>1</v>
      </c>
      <c r="Q870">
        <v>4</v>
      </c>
      <c r="R870">
        <v>2</v>
      </c>
      <c r="S870" s="10">
        <v>76.3</v>
      </c>
      <c r="T870" s="8">
        <v>-1.1498032608684501</v>
      </c>
      <c r="U870">
        <v>7.5957643648752104E-3</v>
      </c>
      <c r="V870">
        <v>2.2610839381047498E-3</v>
      </c>
      <c r="W870">
        <v>-0.972592326994279</v>
      </c>
      <c r="X870">
        <v>0.98157978018903103</v>
      </c>
      <c r="Y870">
        <v>1.38181348148064</v>
      </c>
      <c r="Z870">
        <v>-0.76084266551857505</v>
      </c>
      <c r="AA870">
        <v>-1.4107302381286499</v>
      </c>
      <c r="AB870">
        <v>0.68128349962791002</v>
      </c>
      <c r="AC870">
        <v>-0.68484317603607703</v>
      </c>
      <c r="AD870" s="10">
        <v>0.34577239185499797</v>
      </c>
      <c r="AE870" s="8">
        <v>0</v>
      </c>
      <c r="AF870">
        <v>0</v>
      </c>
      <c r="AG870">
        <v>1</v>
      </c>
      <c r="AH870">
        <v>0</v>
      </c>
      <c r="AI870">
        <v>0</v>
      </c>
      <c r="AJ870">
        <v>0</v>
      </c>
      <c r="AK870">
        <v>0</v>
      </c>
      <c r="AL870">
        <v>0</v>
      </c>
      <c r="AM870">
        <v>0</v>
      </c>
      <c r="AN870">
        <v>0</v>
      </c>
      <c r="AO870">
        <v>0</v>
      </c>
      <c r="AP870">
        <v>0</v>
      </c>
      <c r="AQ870">
        <v>0</v>
      </c>
      <c r="AR870">
        <v>0</v>
      </c>
      <c r="AS870">
        <v>0</v>
      </c>
      <c r="AT870">
        <v>0</v>
      </c>
      <c r="AU870">
        <v>0</v>
      </c>
      <c r="AV870">
        <v>0</v>
      </c>
      <c r="AW870">
        <v>0</v>
      </c>
      <c r="AX870">
        <v>0</v>
      </c>
      <c r="AY870">
        <v>1</v>
      </c>
      <c r="AZ870">
        <v>0</v>
      </c>
      <c r="BA870">
        <v>0</v>
      </c>
      <c r="BB870">
        <v>1</v>
      </c>
      <c r="BC870">
        <v>1</v>
      </c>
      <c r="BD870">
        <v>0</v>
      </c>
      <c r="BE870">
        <v>0</v>
      </c>
      <c r="BF870">
        <v>1</v>
      </c>
      <c r="BG870">
        <v>0</v>
      </c>
      <c r="BH870">
        <v>0</v>
      </c>
      <c r="BI870">
        <v>0</v>
      </c>
      <c r="BJ870">
        <v>0</v>
      </c>
      <c r="BK870">
        <v>1</v>
      </c>
      <c r="BL870">
        <v>0</v>
      </c>
      <c r="BM870">
        <v>0</v>
      </c>
      <c r="BN870">
        <v>0</v>
      </c>
      <c r="BO870">
        <v>1</v>
      </c>
      <c r="BP870">
        <v>0</v>
      </c>
      <c r="BQ870">
        <v>0</v>
      </c>
      <c r="BR870">
        <v>0</v>
      </c>
      <c r="BS870">
        <v>0</v>
      </c>
      <c r="BT870" s="10">
        <v>1</v>
      </c>
      <c r="BU870">
        <v>-4.2648743800000002</v>
      </c>
      <c r="BV870">
        <v>0.17994256</v>
      </c>
      <c r="BW870">
        <v>2.5512239999999999E-2</v>
      </c>
      <c r="BX870">
        <v>1.7140852600000001</v>
      </c>
      <c r="BY870">
        <v>1.2451467300000001</v>
      </c>
      <c r="BZ870">
        <v>4.38303536</v>
      </c>
      <c r="CA870">
        <v>1.0542348399999999</v>
      </c>
      <c r="CB870">
        <v>2.36271349</v>
      </c>
      <c r="CC870">
        <v>0</v>
      </c>
      <c r="CD870">
        <v>1.26633956</v>
      </c>
      <c r="CE870">
        <v>1.2966537600000001</v>
      </c>
      <c r="CF870">
        <v>-0.34830556000000001</v>
      </c>
      <c r="CG870">
        <v>0.60595251999999999</v>
      </c>
      <c r="CH870">
        <v>-0.27080598</v>
      </c>
      <c r="CI870">
        <v>0.69837139000000004</v>
      </c>
      <c r="CJ870">
        <v>2.3914729999999999E-2</v>
      </c>
      <c r="CK870">
        <v>-0.35324707</v>
      </c>
      <c r="CL870">
        <v>-4.8291489999999999E-2</v>
      </c>
      <c r="CM870">
        <v>0.58076517999999999</v>
      </c>
      <c r="CN870">
        <v>0.72541518999999999</v>
      </c>
      <c r="CO870">
        <v>-0.20022939000000001</v>
      </c>
      <c r="CP870">
        <v>-0.43475793000000001</v>
      </c>
      <c r="CQ870">
        <v>0.34422587999999998</v>
      </c>
      <c r="CR870">
        <v>-0.48495226000000002</v>
      </c>
      <c r="CS870">
        <v>0.18250256000000001</v>
      </c>
      <c r="CT870">
        <v>-0.16623276000000001</v>
      </c>
      <c r="CU870">
        <v>-9.4743999999999995E-2</v>
      </c>
      <c r="CV870">
        <v>-1.1689752</v>
      </c>
      <c r="CW870">
        <v>-0.52188942000000005</v>
      </c>
      <c r="CX870">
        <v>0.65815442999999996</v>
      </c>
      <c r="CY870">
        <v>9.3649330000000003E-2</v>
      </c>
      <c r="CZ870">
        <v>-0.16819777</v>
      </c>
      <c r="DA870">
        <v>-0.25450494000000001</v>
      </c>
      <c r="DB870">
        <v>0.25513289</v>
      </c>
      <c r="DC870">
        <v>2.5920289999999999E-2</v>
      </c>
      <c r="DD870">
        <v>-2.5292350000000002E-2</v>
      </c>
      <c r="DE870">
        <v>0.26950531</v>
      </c>
      <c r="DF870">
        <v>-0.26887736000000001</v>
      </c>
      <c r="DG870">
        <v>0.1029841</v>
      </c>
      <c r="DH870">
        <v>-0.10235616</v>
      </c>
      <c r="DI870">
        <v>-0.19042195000000001</v>
      </c>
      <c r="DJ870">
        <v>7.7531719999999998E-2</v>
      </c>
      <c r="DK870">
        <v>-0.19522661999999999</v>
      </c>
      <c r="DL870">
        <v>-0.13095082</v>
      </c>
      <c r="DM870">
        <v>-6.0513240000000003E-2</v>
      </c>
      <c r="DN870">
        <v>0.50020885000000004</v>
      </c>
      <c r="DO870">
        <v>0.35778246000000002</v>
      </c>
      <c r="DP870">
        <v>-0.64273818000000005</v>
      </c>
      <c r="DQ870">
        <v>0.94671483000000001</v>
      </c>
      <c r="DR870">
        <v>-0.66113116000000005</v>
      </c>
      <c r="DS870">
        <v>7.7932630000000003E-2</v>
      </c>
      <c r="DT870">
        <v>-0.79014932000000004</v>
      </c>
      <c r="DU870">
        <v>1.3610861400000001</v>
      </c>
      <c r="DV870" s="10">
        <v>-0.64824150000000003</v>
      </c>
      <c r="DW870" s="8" t="s">
        <v>4501</v>
      </c>
      <c r="DX870" t="s">
        <v>4502</v>
      </c>
      <c r="DY870" s="10" t="s">
        <v>396</v>
      </c>
      <c r="DZ870" s="20">
        <v>36162</v>
      </c>
      <c r="EA870" s="21">
        <v>37853</v>
      </c>
      <c r="EB870" t="s">
        <v>4503</v>
      </c>
      <c r="EC870" s="22">
        <v>45337</v>
      </c>
      <c r="ED870" t="b">
        <f t="shared" si="40"/>
        <v>1</v>
      </c>
    </row>
    <row r="871" spans="1:134" x14ac:dyDescent="0.2">
      <c r="A871" s="8" t="s">
        <v>4504</v>
      </c>
      <c r="B871" s="8" t="s">
        <v>168</v>
      </c>
      <c r="C871" s="8" t="s">
        <v>181</v>
      </c>
      <c r="D871" s="2" t="s">
        <v>4505</v>
      </c>
      <c r="E871" s="4">
        <v>0.52391575851068095</v>
      </c>
      <c r="F871" s="28" t="b">
        <v>0</v>
      </c>
      <c r="G871" s="29">
        <f t="shared" si="41"/>
        <v>2.7227312290610474E-4</v>
      </c>
      <c r="H871" s="5" t="b">
        <f t="shared" si="39"/>
        <v>0</v>
      </c>
      <c r="I871" s="8">
        <v>40</v>
      </c>
      <c r="J871">
        <v>1</v>
      </c>
      <c r="K871">
        <v>21</v>
      </c>
      <c r="L871">
        <v>1222</v>
      </c>
      <c r="M871">
        <v>4</v>
      </c>
      <c r="N871">
        <v>2</v>
      </c>
      <c r="O871">
        <v>22.791212588674</v>
      </c>
      <c r="P871">
        <v>5</v>
      </c>
      <c r="Q871">
        <v>2</v>
      </c>
      <c r="R871">
        <v>4</v>
      </c>
      <c r="S871" s="10">
        <v>73.7</v>
      </c>
      <c r="T871" s="8">
        <v>-1.2437414357759999</v>
      </c>
      <c r="U871">
        <v>7.5957643648752104E-3</v>
      </c>
      <c r="V871">
        <v>-0.77296769484074401</v>
      </c>
      <c r="W871">
        <v>-0.322102975422842</v>
      </c>
      <c r="X871">
        <v>-0.29113306284374801</v>
      </c>
      <c r="Y871">
        <v>-0.70788554533318204</v>
      </c>
      <c r="Z871">
        <v>-0.95258329055722102</v>
      </c>
      <c r="AA871">
        <v>1.4284752725705201</v>
      </c>
      <c r="AB871">
        <v>-0.772121299578298</v>
      </c>
      <c r="AC871">
        <v>0.71996333890972197</v>
      </c>
      <c r="AD871" s="10">
        <v>-0.21523117683330001</v>
      </c>
      <c r="AE871" s="8">
        <v>0</v>
      </c>
      <c r="AF871">
        <v>0</v>
      </c>
      <c r="AG871">
        <v>0</v>
      </c>
      <c r="AH871">
        <v>0</v>
      </c>
      <c r="AI871">
        <v>0</v>
      </c>
      <c r="AJ871">
        <v>0</v>
      </c>
      <c r="AK871">
        <v>1</v>
      </c>
      <c r="AL871">
        <v>0</v>
      </c>
      <c r="AM871">
        <v>0</v>
      </c>
      <c r="AN871">
        <v>0</v>
      </c>
      <c r="AO871">
        <v>0</v>
      </c>
      <c r="AP871">
        <v>0</v>
      </c>
      <c r="AQ871">
        <v>0</v>
      </c>
      <c r="AR871">
        <v>0</v>
      </c>
      <c r="AS871">
        <v>0</v>
      </c>
      <c r="AT871">
        <v>0</v>
      </c>
      <c r="AU871">
        <v>0</v>
      </c>
      <c r="AV871">
        <v>0</v>
      </c>
      <c r="AW871">
        <v>0</v>
      </c>
      <c r="AX871">
        <v>0</v>
      </c>
      <c r="AY871">
        <v>1</v>
      </c>
      <c r="AZ871">
        <v>0</v>
      </c>
      <c r="BA871">
        <v>1</v>
      </c>
      <c r="BB871">
        <v>0</v>
      </c>
      <c r="BC871">
        <v>1</v>
      </c>
      <c r="BD871">
        <v>0</v>
      </c>
      <c r="BE871">
        <v>1</v>
      </c>
      <c r="BF871">
        <v>0</v>
      </c>
      <c r="BG871">
        <v>0</v>
      </c>
      <c r="BH871">
        <v>0</v>
      </c>
      <c r="BI871">
        <v>1</v>
      </c>
      <c r="BJ871">
        <v>0</v>
      </c>
      <c r="BK871">
        <v>0</v>
      </c>
      <c r="BL871">
        <v>0</v>
      </c>
      <c r="BM871">
        <v>1</v>
      </c>
      <c r="BN871">
        <v>0</v>
      </c>
      <c r="BO871">
        <v>0</v>
      </c>
      <c r="BP871">
        <v>0</v>
      </c>
      <c r="BQ871">
        <v>0</v>
      </c>
      <c r="BR871">
        <v>0</v>
      </c>
      <c r="BS871">
        <v>1</v>
      </c>
      <c r="BT871" s="10">
        <v>0</v>
      </c>
      <c r="BU871">
        <v>-4.2648743800000002</v>
      </c>
      <c r="BV871">
        <v>0.17994256</v>
      </c>
      <c r="BW871">
        <v>2.5512239999999999E-2</v>
      </c>
      <c r="BX871">
        <v>1.7140852600000001</v>
      </c>
      <c r="BY871">
        <v>1.2451467300000001</v>
      </c>
      <c r="BZ871">
        <v>4.38303536</v>
      </c>
      <c r="CA871">
        <v>1.0542348399999999</v>
      </c>
      <c r="CB871">
        <v>2.36271349</v>
      </c>
      <c r="CC871">
        <v>0</v>
      </c>
      <c r="CD871">
        <v>1.26633956</v>
      </c>
      <c r="CE871">
        <v>1.2966537600000001</v>
      </c>
      <c r="CF871">
        <v>-0.34830556000000001</v>
      </c>
      <c r="CG871">
        <v>0.60595251999999999</v>
      </c>
      <c r="CH871">
        <v>-0.27080598</v>
      </c>
      <c r="CI871">
        <v>0.69837139000000004</v>
      </c>
      <c r="CJ871">
        <v>2.3914729999999999E-2</v>
      </c>
      <c r="CK871">
        <v>-0.35324707</v>
      </c>
      <c r="CL871">
        <v>-4.8291489999999999E-2</v>
      </c>
      <c r="CM871">
        <v>0.58076517999999999</v>
      </c>
      <c r="CN871">
        <v>0.72541518999999999</v>
      </c>
      <c r="CO871">
        <v>-0.20022939000000001</v>
      </c>
      <c r="CP871">
        <v>-0.43475793000000001</v>
      </c>
      <c r="CQ871">
        <v>0.34422587999999998</v>
      </c>
      <c r="CR871">
        <v>-0.48495226000000002</v>
      </c>
      <c r="CS871">
        <v>0.18250256000000001</v>
      </c>
      <c r="CT871">
        <v>-0.16623276000000001</v>
      </c>
      <c r="CU871">
        <v>-9.4743999999999995E-2</v>
      </c>
      <c r="CV871">
        <v>-1.1689752</v>
      </c>
      <c r="CW871">
        <v>-0.52188942000000005</v>
      </c>
      <c r="CX871">
        <v>0.65815442999999996</v>
      </c>
      <c r="CY871">
        <v>9.3649330000000003E-2</v>
      </c>
      <c r="CZ871">
        <v>-0.16819777</v>
      </c>
      <c r="DA871">
        <v>-0.25450494000000001</v>
      </c>
      <c r="DB871">
        <v>0.25513289</v>
      </c>
      <c r="DC871">
        <v>2.5920289999999999E-2</v>
      </c>
      <c r="DD871">
        <v>-2.5292350000000002E-2</v>
      </c>
      <c r="DE871">
        <v>0.26950531</v>
      </c>
      <c r="DF871">
        <v>-0.26887736000000001</v>
      </c>
      <c r="DG871">
        <v>0.1029841</v>
      </c>
      <c r="DH871">
        <v>-0.10235616</v>
      </c>
      <c r="DI871">
        <v>-0.19042195000000001</v>
      </c>
      <c r="DJ871">
        <v>7.7531719999999998E-2</v>
      </c>
      <c r="DK871">
        <v>-0.19522661999999999</v>
      </c>
      <c r="DL871">
        <v>-0.13095082</v>
      </c>
      <c r="DM871">
        <v>-6.0513240000000003E-2</v>
      </c>
      <c r="DN871">
        <v>0.50020885000000004</v>
      </c>
      <c r="DO871">
        <v>0.35778246000000002</v>
      </c>
      <c r="DP871">
        <v>-0.64273818000000005</v>
      </c>
      <c r="DQ871">
        <v>0.94671483000000001</v>
      </c>
      <c r="DR871">
        <v>-0.66113116000000005</v>
      </c>
      <c r="DS871">
        <v>7.7932630000000003E-2</v>
      </c>
      <c r="DT871">
        <v>-0.79014932000000004</v>
      </c>
      <c r="DU871">
        <v>1.3610861400000001</v>
      </c>
      <c r="DV871" s="10">
        <v>-0.64824150000000003</v>
      </c>
      <c r="DW871" s="8" t="s">
        <v>4506</v>
      </c>
      <c r="DX871" t="s">
        <v>4507</v>
      </c>
      <c r="DY871" s="10" t="s">
        <v>1084</v>
      </c>
      <c r="DZ871" s="20">
        <v>37503</v>
      </c>
      <c r="EA871" s="21">
        <v>39317</v>
      </c>
      <c r="EB871" t="s">
        <v>4508</v>
      </c>
      <c r="EC871" s="22">
        <v>44431</v>
      </c>
      <c r="ED871" t="b">
        <f t="shared" si="40"/>
        <v>1</v>
      </c>
    </row>
    <row r="872" spans="1:134" x14ac:dyDescent="0.2">
      <c r="A872" s="8" t="s">
        <v>4509</v>
      </c>
      <c r="B872" s="8" t="s">
        <v>119</v>
      </c>
      <c r="C872" s="8" t="s">
        <v>154</v>
      </c>
      <c r="D872" s="2" t="s">
        <v>4510</v>
      </c>
      <c r="E872" s="4">
        <v>0.48560224668051</v>
      </c>
      <c r="F872" s="28" t="b">
        <v>0</v>
      </c>
      <c r="G872" s="29">
        <f t="shared" si="41"/>
        <v>9.4038109928771874E-2</v>
      </c>
      <c r="H872" s="5" t="b">
        <f t="shared" si="39"/>
        <v>0</v>
      </c>
      <c r="I872" s="8">
        <v>66</v>
      </c>
      <c r="J872">
        <v>3</v>
      </c>
      <c r="K872">
        <v>25</v>
      </c>
      <c r="L872">
        <v>908</v>
      </c>
      <c r="M872">
        <v>6</v>
      </c>
      <c r="N872">
        <v>1</v>
      </c>
      <c r="O872">
        <v>57.2011233402553</v>
      </c>
      <c r="P872">
        <v>3</v>
      </c>
      <c r="Q872">
        <v>4</v>
      </c>
      <c r="R872">
        <v>4</v>
      </c>
      <c r="S872" s="10">
        <v>73.099999999999994</v>
      </c>
      <c r="T872" s="8">
        <v>1.19865111182038</v>
      </c>
      <c r="U872">
        <v>2.03313292833161</v>
      </c>
      <c r="V872">
        <v>-0.25614850898817798</v>
      </c>
      <c r="W872">
        <v>-0.68814895462254</v>
      </c>
      <c r="X872">
        <v>0.34522335867264098</v>
      </c>
      <c r="Y872">
        <v>-1.4044518876044501</v>
      </c>
      <c r="Z872">
        <v>0.23148566872290299</v>
      </c>
      <c r="AA872">
        <v>8.8725172209350497E-3</v>
      </c>
      <c r="AB872">
        <v>0.68128349962791002</v>
      </c>
      <c r="AC872">
        <v>0.71996333890972197</v>
      </c>
      <c r="AD872" s="10">
        <v>-0.34469353883829401</v>
      </c>
      <c r="AE872" s="8">
        <v>0</v>
      </c>
      <c r="AF872">
        <v>0</v>
      </c>
      <c r="AG872">
        <v>0</v>
      </c>
      <c r="AH872">
        <v>0</v>
      </c>
      <c r="AI872">
        <v>0</v>
      </c>
      <c r="AJ872">
        <v>0</v>
      </c>
      <c r="AK872">
        <v>0</v>
      </c>
      <c r="AL872">
        <v>0</v>
      </c>
      <c r="AM872">
        <v>0</v>
      </c>
      <c r="AN872">
        <v>0</v>
      </c>
      <c r="AO872">
        <v>0</v>
      </c>
      <c r="AP872">
        <v>0</v>
      </c>
      <c r="AQ872">
        <v>0</v>
      </c>
      <c r="AR872">
        <v>1</v>
      </c>
      <c r="AS872">
        <v>0</v>
      </c>
      <c r="AT872">
        <v>0</v>
      </c>
      <c r="AU872">
        <v>0</v>
      </c>
      <c r="AV872">
        <v>0</v>
      </c>
      <c r="AW872">
        <v>0</v>
      </c>
      <c r="AX872">
        <v>0</v>
      </c>
      <c r="AY872">
        <v>0</v>
      </c>
      <c r="AZ872">
        <v>1</v>
      </c>
      <c r="BA872">
        <v>0</v>
      </c>
      <c r="BB872">
        <v>1</v>
      </c>
      <c r="BC872">
        <v>1</v>
      </c>
      <c r="BD872">
        <v>0</v>
      </c>
      <c r="BE872">
        <v>1</v>
      </c>
      <c r="BF872">
        <v>0</v>
      </c>
      <c r="BG872">
        <v>0</v>
      </c>
      <c r="BH872">
        <v>0</v>
      </c>
      <c r="BI872">
        <v>0</v>
      </c>
      <c r="BJ872">
        <v>0</v>
      </c>
      <c r="BK872">
        <v>1</v>
      </c>
      <c r="BL872">
        <v>0</v>
      </c>
      <c r="BM872">
        <v>0</v>
      </c>
      <c r="BN872">
        <v>0</v>
      </c>
      <c r="BO872">
        <v>1</v>
      </c>
      <c r="BP872">
        <v>0</v>
      </c>
      <c r="BQ872">
        <v>0</v>
      </c>
      <c r="BR872">
        <v>1</v>
      </c>
      <c r="BS872">
        <v>0</v>
      </c>
      <c r="BT872" s="10">
        <v>0</v>
      </c>
      <c r="BU872">
        <v>-4.2648743800000002</v>
      </c>
      <c r="BV872">
        <v>0.17994256</v>
      </c>
      <c r="BW872">
        <v>2.5512239999999999E-2</v>
      </c>
      <c r="BX872">
        <v>1.7140852600000001</v>
      </c>
      <c r="BY872">
        <v>1.2451467300000001</v>
      </c>
      <c r="BZ872">
        <v>4.38303536</v>
      </c>
      <c r="CA872">
        <v>1.0542348399999999</v>
      </c>
      <c r="CB872">
        <v>2.36271349</v>
      </c>
      <c r="CC872">
        <v>0</v>
      </c>
      <c r="CD872">
        <v>1.26633956</v>
      </c>
      <c r="CE872">
        <v>1.2966537600000001</v>
      </c>
      <c r="CF872">
        <v>-0.34830556000000001</v>
      </c>
      <c r="CG872">
        <v>0.60595251999999999</v>
      </c>
      <c r="CH872">
        <v>-0.27080598</v>
      </c>
      <c r="CI872">
        <v>0.69837139000000004</v>
      </c>
      <c r="CJ872">
        <v>2.3914729999999999E-2</v>
      </c>
      <c r="CK872">
        <v>-0.35324707</v>
      </c>
      <c r="CL872">
        <v>-4.8291489999999999E-2</v>
      </c>
      <c r="CM872">
        <v>0.58076517999999999</v>
      </c>
      <c r="CN872">
        <v>0.72541518999999999</v>
      </c>
      <c r="CO872">
        <v>-0.20022939000000001</v>
      </c>
      <c r="CP872">
        <v>-0.43475793000000001</v>
      </c>
      <c r="CQ872">
        <v>0.34422587999999998</v>
      </c>
      <c r="CR872">
        <v>-0.48495226000000002</v>
      </c>
      <c r="CS872">
        <v>0.18250256000000001</v>
      </c>
      <c r="CT872">
        <v>-0.16623276000000001</v>
      </c>
      <c r="CU872">
        <v>-9.4743999999999995E-2</v>
      </c>
      <c r="CV872">
        <v>-1.1689752</v>
      </c>
      <c r="CW872">
        <v>-0.52188942000000005</v>
      </c>
      <c r="CX872">
        <v>0.65815442999999996</v>
      </c>
      <c r="CY872">
        <v>9.3649330000000003E-2</v>
      </c>
      <c r="CZ872">
        <v>-0.16819777</v>
      </c>
      <c r="DA872">
        <v>-0.25450494000000001</v>
      </c>
      <c r="DB872">
        <v>0.25513289</v>
      </c>
      <c r="DC872">
        <v>2.5920289999999999E-2</v>
      </c>
      <c r="DD872">
        <v>-2.5292350000000002E-2</v>
      </c>
      <c r="DE872">
        <v>0.26950531</v>
      </c>
      <c r="DF872">
        <v>-0.26887736000000001</v>
      </c>
      <c r="DG872">
        <v>0.1029841</v>
      </c>
      <c r="DH872">
        <v>-0.10235616</v>
      </c>
      <c r="DI872">
        <v>-0.19042195000000001</v>
      </c>
      <c r="DJ872">
        <v>7.7531719999999998E-2</v>
      </c>
      <c r="DK872">
        <v>-0.19522661999999999</v>
      </c>
      <c r="DL872">
        <v>-0.13095082</v>
      </c>
      <c r="DM872">
        <v>-6.0513240000000003E-2</v>
      </c>
      <c r="DN872">
        <v>0.50020885000000004</v>
      </c>
      <c r="DO872">
        <v>0.35778246000000002</v>
      </c>
      <c r="DP872">
        <v>-0.64273818000000005</v>
      </c>
      <c r="DQ872">
        <v>0.94671483000000001</v>
      </c>
      <c r="DR872">
        <v>-0.66113116000000005</v>
      </c>
      <c r="DS872">
        <v>7.7932630000000003E-2</v>
      </c>
      <c r="DT872">
        <v>-0.79014932000000004</v>
      </c>
      <c r="DU872">
        <v>1.3610861400000001</v>
      </c>
      <c r="DV872" s="10">
        <v>-0.64824150000000003</v>
      </c>
      <c r="DW872" s="8" t="s">
        <v>4511</v>
      </c>
      <c r="DX872" t="s">
        <v>4512</v>
      </c>
      <c r="DY872" s="10" t="s">
        <v>402</v>
      </c>
      <c r="DZ872" s="20">
        <v>35586</v>
      </c>
      <c r="EA872" s="21">
        <v>36616</v>
      </c>
      <c r="EB872" t="s">
        <v>4513</v>
      </c>
      <c r="EC872" s="22">
        <v>43793</v>
      </c>
      <c r="ED872" t="b">
        <f t="shared" si="40"/>
        <v>1</v>
      </c>
    </row>
    <row r="873" spans="1:134" x14ac:dyDescent="0.2">
      <c r="A873" s="8" t="s">
        <v>4514</v>
      </c>
      <c r="B873" s="8" t="s">
        <v>119</v>
      </c>
      <c r="C873" s="8" t="s">
        <v>188</v>
      </c>
      <c r="D873" s="2" t="s">
        <v>4515</v>
      </c>
      <c r="E873" s="4">
        <v>0.58256502016200995</v>
      </c>
      <c r="F873" s="28" t="b">
        <v>0</v>
      </c>
      <c r="G873" s="29">
        <f t="shared" si="41"/>
        <v>1.1924641317540162E-3</v>
      </c>
      <c r="H873" s="5" t="b">
        <f t="shared" si="39"/>
        <v>0</v>
      </c>
      <c r="I873" s="8">
        <v>59</v>
      </c>
      <c r="J873">
        <v>0</v>
      </c>
      <c r="K873">
        <v>37</v>
      </c>
      <c r="L873">
        <v>2306</v>
      </c>
      <c r="M873">
        <v>2</v>
      </c>
      <c r="N873">
        <v>4</v>
      </c>
      <c r="O873">
        <v>38.782510081005199</v>
      </c>
      <c r="P873">
        <v>1</v>
      </c>
      <c r="Q873">
        <v>3</v>
      </c>
      <c r="R873">
        <v>1</v>
      </c>
      <c r="S873" s="10">
        <v>76.900000000000006</v>
      </c>
      <c r="T873" s="8">
        <v>0.54108388746750802</v>
      </c>
      <c r="U873">
        <v>-1.00517281761849</v>
      </c>
      <c r="V873">
        <v>1.2943090485695199</v>
      </c>
      <c r="W873">
        <v>0.94157167888439397</v>
      </c>
      <c r="X873">
        <v>-0.92748948436013701</v>
      </c>
      <c r="Y873">
        <v>0.68524713920936597</v>
      </c>
      <c r="Z873">
        <v>-0.40231162272346199</v>
      </c>
      <c r="AA873">
        <v>-1.4107302381286499</v>
      </c>
      <c r="AB873">
        <v>-4.5418899975194001E-2</v>
      </c>
      <c r="AC873">
        <v>-1.38724643350897</v>
      </c>
      <c r="AD873" s="10">
        <v>0.47523475385999198</v>
      </c>
      <c r="AE873" s="8">
        <v>0</v>
      </c>
      <c r="AF873">
        <v>0</v>
      </c>
      <c r="AG873">
        <v>0</v>
      </c>
      <c r="AH873">
        <v>0</v>
      </c>
      <c r="AI873">
        <v>0</v>
      </c>
      <c r="AJ873">
        <v>0</v>
      </c>
      <c r="AK873">
        <v>0</v>
      </c>
      <c r="AL873">
        <v>0</v>
      </c>
      <c r="AM873">
        <v>1</v>
      </c>
      <c r="AN873">
        <v>0</v>
      </c>
      <c r="AO873">
        <v>0</v>
      </c>
      <c r="AP873">
        <v>0</v>
      </c>
      <c r="AQ873">
        <v>0</v>
      </c>
      <c r="AR873">
        <v>0</v>
      </c>
      <c r="AS873">
        <v>0</v>
      </c>
      <c r="AT873">
        <v>0</v>
      </c>
      <c r="AU873">
        <v>0</v>
      </c>
      <c r="AV873">
        <v>0</v>
      </c>
      <c r="AW873">
        <v>0</v>
      </c>
      <c r="AX873">
        <v>0</v>
      </c>
      <c r="AY873">
        <v>0</v>
      </c>
      <c r="AZ873">
        <v>1</v>
      </c>
      <c r="BA873">
        <v>0</v>
      </c>
      <c r="BB873">
        <v>1</v>
      </c>
      <c r="BC873">
        <v>0</v>
      </c>
      <c r="BD873">
        <v>1</v>
      </c>
      <c r="BE873">
        <v>1</v>
      </c>
      <c r="BF873">
        <v>0</v>
      </c>
      <c r="BG873">
        <v>0</v>
      </c>
      <c r="BH873">
        <v>0</v>
      </c>
      <c r="BI873">
        <v>1</v>
      </c>
      <c r="BJ873">
        <v>0</v>
      </c>
      <c r="BK873">
        <v>0</v>
      </c>
      <c r="BL873">
        <v>0</v>
      </c>
      <c r="BM873">
        <v>0</v>
      </c>
      <c r="BN873">
        <v>1</v>
      </c>
      <c r="BO873">
        <v>0</v>
      </c>
      <c r="BP873">
        <v>0</v>
      </c>
      <c r="BQ873">
        <v>0</v>
      </c>
      <c r="BR873">
        <v>0</v>
      </c>
      <c r="BS873">
        <v>1</v>
      </c>
      <c r="BT873" s="10">
        <v>0</v>
      </c>
      <c r="BU873">
        <v>-4.2648743800000002</v>
      </c>
      <c r="BV873">
        <v>0.17994256</v>
      </c>
      <c r="BW873">
        <v>2.5512239999999999E-2</v>
      </c>
      <c r="BX873">
        <v>1.7140852600000001</v>
      </c>
      <c r="BY873">
        <v>1.2451467300000001</v>
      </c>
      <c r="BZ873">
        <v>4.38303536</v>
      </c>
      <c r="CA873">
        <v>1.0542348399999999</v>
      </c>
      <c r="CB873">
        <v>2.36271349</v>
      </c>
      <c r="CC873">
        <v>0</v>
      </c>
      <c r="CD873">
        <v>1.26633956</v>
      </c>
      <c r="CE873">
        <v>1.2966537600000001</v>
      </c>
      <c r="CF873">
        <v>-0.34830556000000001</v>
      </c>
      <c r="CG873">
        <v>0.60595251999999999</v>
      </c>
      <c r="CH873">
        <v>-0.27080598</v>
      </c>
      <c r="CI873">
        <v>0.69837139000000004</v>
      </c>
      <c r="CJ873">
        <v>2.3914729999999999E-2</v>
      </c>
      <c r="CK873">
        <v>-0.35324707</v>
      </c>
      <c r="CL873">
        <v>-4.8291489999999999E-2</v>
      </c>
      <c r="CM873">
        <v>0.58076517999999999</v>
      </c>
      <c r="CN873">
        <v>0.72541518999999999</v>
      </c>
      <c r="CO873">
        <v>-0.20022939000000001</v>
      </c>
      <c r="CP873">
        <v>-0.43475793000000001</v>
      </c>
      <c r="CQ873">
        <v>0.34422587999999998</v>
      </c>
      <c r="CR873">
        <v>-0.48495226000000002</v>
      </c>
      <c r="CS873">
        <v>0.18250256000000001</v>
      </c>
      <c r="CT873">
        <v>-0.16623276000000001</v>
      </c>
      <c r="CU873">
        <v>-9.4743999999999995E-2</v>
      </c>
      <c r="CV873">
        <v>-1.1689752</v>
      </c>
      <c r="CW873">
        <v>-0.52188942000000005</v>
      </c>
      <c r="CX873">
        <v>0.65815442999999996</v>
      </c>
      <c r="CY873">
        <v>9.3649330000000003E-2</v>
      </c>
      <c r="CZ873">
        <v>-0.16819777</v>
      </c>
      <c r="DA873">
        <v>-0.25450494000000001</v>
      </c>
      <c r="DB873">
        <v>0.25513289</v>
      </c>
      <c r="DC873">
        <v>2.5920289999999999E-2</v>
      </c>
      <c r="DD873">
        <v>-2.5292350000000002E-2</v>
      </c>
      <c r="DE873">
        <v>0.26950531</v>
      </c>
      <c r="DF873">
        <v>-0.26887736000000001</v>
      </c>
      <c r="DG873">
        <v>0.1029841</v>
      </c>
      <c r="DH873">
        <v>-0.10235616</v>
      </c>
      <c r="DI873">
        <v>-0.19042195000000001</v>
      </c>
      <c r="DJ873">
        <v>7.7531719999999998E-2</v>
      </c>
      <c r="DK873">
        <v>-0.19522661999999999</v>
      </c>
      <c r="DL873">
        <v>-0.13095082</v>
      </c>
      <c r="DM873">
        <v>-6.0513240000000003E-2</v>
      </c>
      <c r="DN873">
        <v>0.50020885000000004</v>
      </c>
      <c r="DO873">
        <v>0.35778246000000002</v>
      </c>
      <c r="DP873">
        <v>-0.64273818000000005</v>
      </c>
      <c r="DQ873">
        <v>0.94671483000000001</v>
      </c>
      <c r="DR873">
        <v>-0.66113116000000005</v>
      </c>
      <c r="DS873">
        <v>7.7932630000000003E-2</v>
      </c>
      <c r="DT873">
        <v>-0.79014932000000004</v>
      </c>
      <c r="DU873">
        <v>1.3610861400000001</v>
      </c>
      <c r="DV873" s="10">
        <v>-0.64824150000000003</v>
      </c>
      <c r="DW873" s="8" t="s">
        <v>4516</v>
      </c>
      <c r="DX873" t="s">
        <v>4517</v>
      </c>
      <c r="DY873" s="10" t="s">
        <v>586</v>
      </c>
      <c r="DZ873" s="20">
        <v>35089</v>
      </c>
      <c r="EA873" s="21">
        <v>39823</v>
      </c>
      <c r="EB873" t="s">
        <v>4518</v>
      </c>
      <c r="EC873" s="22">
        <v>44124</v>
      </c>
      <c r="ED873" t="b">
        <f t="shared" si="40"/>
        <v>1</v>
      </c>
    </row>
    <row r="874" spans="1:134" x14ac:dyDescent="0.2">
      <c r="A874" s="8" t="s">
        <v>4519</v>
      </c>
      <c r="B874" s="8" t="s">
        <v>127</v>
      </c>
      <c r="C874" s="8" t="s">
        <v>188</v>
      </c>
      <c r="D874" s="2" t="s">
        <v>4520</v>
      </c>
      <c r="E874" s="4">
        <v>0.57750533497646395</v>
      </c>
      <c r="F874" s="28" t="b">
        <v>0</v>
      </c>
      <c r="G874" s="29">
        <f t="shared" si="41"/>
        <v>2.0348336906221381E-2</v>
      </c>
      <c r="H874" s="5" t="b">
        <f t="shared" si="39"/>
        <v>0</v>
      </c>
      <c r="I874" s="8">
        <v>64</v>
      </c>
      <c r="J874">
        <v>3</v>
      </c>
      <c r="K874">
        <v>29</v>
      </c>
      <c r="L874">
        <v>1757</v>
      </c>
      <c r="M874">
        <v>4</v>
      </c>
      <c r="N874">
        <v>3</v>
      </c>
      <c r="O874">
        <v>49.586000821565399</v>
      </c>
      <c r="P874">
        <v>2</v>
      </c>
      <c r="Q874">
        <v>1</v>
      </c>
      <c r="R874">
        <v>5</v>
      </c>
      <c r="S874" s="10">
        <v>77.7</v>
      </c>
      <c r="T874" s="8">
        <v>1.0107747620052701</v>
      </c>
      <c r="U874">
        <v>2.03313292833161</v>
      </c>
      <c r="V874">
        <v>0.260670676864387</v>
      </c>
      <c r="W874">
        <v>0.30157409104798</v>
      </c>
      <c r="X874">
        <v>-0.29113306284374801</v>
      </c>
      <c r="Y874">
        <v>-1.13192030619081E-2</v>
      </c>
      <c r="Z874">
        <v>-3.0555993070171199E-2</v>
      </c>
      <c r="AA874">
        <v>-0.70092886045385905</v>
      </c>
      <c r="AB874">
        <v>-1.4988236991813999</v>
      </c>
      <c r="AC874">
        <v>1.42236659638262</v>
      </c>
      <c r="AD874" s="10">
        <v>0.647851236533315</v>
      </c>
      <c r="AE874" s="8">
        <v>0</v>
      </c>
      <c r="AF874">
        <v>0</v>
      </c>
      <c r="AG874">
        <v>0</v>
      </c>
      <c r="AH874">
        <v>0</v>
      </c>
      <c r="AI874">
        <v>0</v>
      </c>
      <c r="AJ874">
        <v>0</v>
      </c>
      <c r="AK874">
        <v>0</v>
      </c>
      <c r="AL874">
        <v>0</v>
      </c>
      <c r="AM874">
        <v>0</v>
      </c>
      <c r="AN874">
        <v>0</v>
      </c>
      <c r="AO874">
        <v>0</v>
      </c>
      <c r="AP874">
        <v>0</v>
      </c>
      <c r="AQ874">
        <v>0</v>
      </c>
      <c r="AR874">
        <v>0</v>
      </c>
      <c r="AS874">
        <v>0</v>
      </c>
      <c r="AT874">
        <v>0</v>
      </c>
      <c r="AU874">
        <v>1</v>
      </c>
      <c r="AV874">
        <v>0</v>
      </c>
      <c r="AW874">
        <v>0</v>
      </c>
      <c r="AX874">
        <v>0</v>
      </c>
      <c r="AY874">
        <v>0</v>
      </c>
      <c r="AZ874">
        <v>1</v>
      </c>
      <c r="BA874">
        <v>0</v>
      </c>
      <c r="BB874">
        <v>1</v>
      </c>
      <c r="BC874">
        <v>1</v>
      </c>
      <c r="BD874">
        <v>0</v>
      </c>
      <c r="BE874">
        <v>1</v>
      </c>
      <c r="BF874">
        <v>0</v>
      </c>
      <c r="BG874">
        <v>0</v>
      </c>
      <c r="BH874">
        <v>0</v>
      </c>
      <c r="BI874">
        <v>0</v>
      </c>
      <c r="BJ874">
        <v>1</v>
      </c>
      <c r="BK874">
        <v>0</v>
      </c>
      <c r="BL874">
        <v>0</v>
      </c>
      <c r="BM874">
        <v>0</v>
      </c>
      <c r="BN874">
        <v>0</v>
      </c>
      <c r="BO874">
        <v>1</v>
      </c>
      <c r="BP874">
        <v>0</v>
      </c>
      <c r="BQ874">
        <v>1</v>
      </c>
      <c r="BR874">
        <v>0</v>
      </c>
      <c r="BS874">
        <v>0</v>
      </c>
      <c r="BT874" s="10">
        <v>0</v>
      </c>
      <c r="BU874">
        <v>-4.2648743800000002</v>
      </c>
      <c r="BV874">
        <v>0.17994256</v>
      </c>
      <c r="BW874">
        <v>2.5512239999999999E-2</v>
      </c>
      <c r="BX874">
        <v>1.7140852600000001</v>
      </c>
      <c r="BY874">
        <v>1.2451467300000001</v>
      </c>
      <c r="BZ874">
        <v>4.38303536</v>
      </c>
      <c r="CA874">
        <v>1.0542348399999999</v>
      </c>
      <c r="CB874">
        <v>2.36271349</v>
      </c>
      <c r="CC874">
        <v>0</v>
      </c>
      <c r="CD874">
        <v>1.26633956</v>
      </c>
      <c r="CE874">
        <v>1.2966537600000001</v>
      </c>
      <c r="CF874">
        <v>-0.34830556000000001</v>
      </c>
      <c r="CG874">
        <v>0.60595251999999999</v>
      </c>
      <c r="CH874">
        <v>-0.27080598</v>
      </c>
      <c r="CI874">
        <v>0.69837139000000004</v>
      </c>
      <c r="CJ874">
        <v>2.3914729999999999E-2</v>
      </c>
      <c r="CK874">
        <v>-0.35324707</v>
      </c>
      <c r="CL874">
        <v>-4.8291489999999999E-2</v>
      </c>
      <c r="CM874">
        <v>0.58076517999999999</v>
      </c>
      <c r="CN874">
        <v>0.72541518999999999</v>
      </c>
      <c r="CO874">
        <v>-0.20022939000000001</v>
      </c>
      <c r="CP874">
        <v>-0.43475793000000001</v>
      </c>
      <c r="CQ874">
        <v>0.34422587999999998</v>
      </c>
      <c r="CR874">
        <v>-0.48495226000000002</v>
      </c>
      <c r="CS874">
        <v>0.18250256000000001</v>
      </c>
      <c r="CT874">
        <v>-0.16623276000000001</v>
      </c>
      <c r="CU874">
        <v>-9.4743999999999995E-2</v>
      </c>
      <c r="CV874">
        <v>-1.1689752</v>
      </c>
      <c r="CW874">
        <v>-0.52188942000000005</v>
      </c>
      <c r="CX874">
        <v>0.65815442999999996</v>
      </c>
      <c r="CY874">
        <v>9.3649330000000003E-2</v>
      </c>
      <c r="CZ874">
        <v>-0.16819777</v>
      </c>
      <c r="DA874">
        <v>-0.25450494000000001</v>
      </c>
      <c r="DB874">
        <v>0.25513289</v>
      </c>
      <c r="DC874">
        <v>2.5920289999999999E-2</v>
      </c>
      <c r="DD874">
        <v>-2.5292350000000002E-2</v>
      </c>
      <c r="DE874">
        <v>0.26950531</v>
      </c>
      <c r="DF874">
        <v>-0.26887736000000001</v>
      </c>
      <c r="DG874">
        <v>0.1029841</v>
      </c>
      <c r="DH874">
        <v>-0.10235616</v>
      </c>
      <c r="DI874">
        <v>-0.19042195000000001</v>
      </c>
      <c r="DJ874">
        <v>7.7531719999999998E-2</v>
      </c>
      <c r="DK874">
        <v>-0.19522661999999999</v>
      </c>
      <c r="DL874">
        <v>-0.13095082</v>
      </c>
      <c r="DM874">
        <v>-6.0513240000000003E-2</v>
      </c>
      <c r="DN874">
        <v>0.50020885000000004</v>
      </c>
      <c r="DO874">
        <v>0.35778246000000002</v>
      </c>
      <c r="DP874">
        <v>-0.64273818000000005</v>
      </c>
      <c r="DQ874">
        <v>0.94671483000000001</v>
      </c>
      <c r="DR874">
        <v>-0.66113116000000005</v>
      </c>
      <c r="DS874">
        <v>7.7932630000000003E-2</v>
      </c>
      <c r="DT874">
        <v>-0.79014932000000004</v>
      </c>
      <c r="DU874">
        <v>1.3610861400000001</v>
      </c>
      <c r="DV874" s="10">
        <v>-0.64824150000000003</v>
      </c>
      <c r="DW874" s="8" t="s">
        <v>4521</v>
      </c>
      <c r="DX874" t="s">
        <v>4522</v>
      </c>
      <c r="DY874" s="10" t="s">
        <v>816</v>
      </c>
      <c r="DZ874" s="20">
        <v>35334</v>
      </c>
      <c r="EA874" s="21">
        <v>38427</v>
      </c>
      <c r="EB874" t="s">
        <v>2755</v>
      </c>
      <c r="EC874" s="22">
        <v>44355</v>
      </c>
      <c r="ED874" t="b">
        <f t="shared" si="40"/>
        <v>1</v>
      </c>
    </row>
    <row r="875" spans="1:134" x14ac:dyDescent="0.2">
      <c r="A875" s="8" t="s">
        <v>4523</v>
      </c>
      <c r="B875" s="8" t="s">
        <v>127</v>
      </c>
      <c r="C875" s="8" t="s">
        <v>363</v>
      </c>
      <c r="D875" s="2" t="s">
        <v>4524</v>
      </c>
      <c r="E875" s="4">
        <v>0.54224542785694296</v>
      </c>
      <c r="F875" s="28" t="b">
        <v>0</v>
      </c>
      <c r="G875" s="29">
        <f t="shared" si="41"/>
        <v>0.37399285081748951</v>
      </c>
      <c r="H875" s="5" t="b">
        <f t="shared" si="39"/>
        <v>0</v>
      </c>
      <c r="I875" s="8">
        <v>44</v>
      </c>
      <c r="J875">
        <v>0</v>
      </c>
      <c r="K875">
        <v>24</v>
      </c>
      <c r="L875">
        <v>1212</v>
      </c>
      <c r="M875">
        <v>6</v>
      </c>
      <c r="N875">
        <v>4</v>
      </c>
      <c r="O875">
        <v>87.789380595138496</v>
      </c>
      <c r="P875">
        <v>1</v>
      </c>
      <c r="Q875">
        <v>5</v>
      </c>
      <c r="R875">
        <v>3</v>
      </c>
      <c r="S875" s="10">
        <v>81.7</v>
      </c>
      <c r="T875" s="8">
        <v>-0.86798873614579497</v>
      </c>
      <c r="U875">
        <v>-1.00517281761849</v>
      </c>
      <c r="V875">
        <v>-0.38535330545132002</v>
      </c>
      <c r="W875">
        <v>-0.33376049068397901</v>
      </c>
      <c r="X875">
        <v>0.34522335867264098</v>
      </c>
      <c r="Y875">
        <v>0.68524713920936597</v>
      </c>
      <c r="Z875">
        <v>1.2840488734187401</v>
      </c>
      <c r="AA875">
        <v>-1.4107302381286499</v>
      </c>
      <c r="AB875">
        <v>1.4079858992310099</v>
      </c>
      <c r="AC875">
        <v>1.7560081436822399E-2</v>
      </c>
      <c r="AD875" s="10">
        <v>1.51093364989993</v>
      </c>
      <c r="AE875" s="8">
        <v>0</v>
      </c>
      <c r="AF875">
        <v>0</v>
      </c>
      <c r="AG875">
        <v>0</v>
      </c>
      <c r="AH875">
        <v>0</v>
      </c>
      <c r="AI875">
        <v>0</v>
      </c>
      <c r="AJ875">
        <v>1</v>
      </c>
      <c r="AK875">
        <v>0</v>
      </c>
      <c r="AL875">
        <v>0</v>
      </c>
      <c r="AM875">
        <v>0</v>
      </c>
      <c r="AN875">
        <v>0</v>
      </c>
      <c r="AO875">
        <v>0</v>
      </c>
      <c r="AP875">
        <v>0</v>
      </c>
      <c r="AQ875">
        <v>0</v>
      </c>
      <c r="AR875">
        <v>0</v>
      </c>
      <c r="AS875">
        <v>0</v>
      </c>
      <c r="AT875">
        <v>0</v>
      </c>
      <c r="AU875">
        <v>0</v>
      </c>
      <c r="AV875">
        <v>0</v>
      </c>
      <c r="AW875">
        <v>0</v>
      </c>
      <c r="AX875">
        <v>0</v>
      </c>
      <c r="AY875">
        <v>0</v>
      </c>
      <c r="AZ875">
        <v>1</v>
      </c>
      <c r="BA875">
        <v>0</v>
      </c>
      <c r="BB875">
        <v>1</v>
      </c>
      <c r="BC875">
        <v>0</v>
      </c>
      <c r="BD875">
        <v>1</v>
      </c>
      <c r="BE875">
        <v>0</v>
      </c>
      <c r="BF875">
        <v>1</v>
      </c>
      <c r="BG875">
        <v>0</v>
      </c>
      <c r="BH875">
        <v>0</v>
      </c>
      <c r="BI875">
        <v>0</v>
      </c>
      <c r="BJ875">
        <v>0</v>
      </c>
      <c r="BK875">
        <v>1</v>
      </c>
      <c r="BL875">
        <v>0</v>
      </c>
      <c r="BM875">
        <v>0</v>
      </c>
      <c r="BN875">
        <v>1</v>
      </c>
      <c r="BO875">
        <v>0</v>
      </c>
      <c r="BP875">
        <v>0</v>
      </c>
      <c r="BQ875">
        <v>0</v>
      </c>
      <c r="BR875">
        <v>0</v>
      </c>
      <c r="BS875">
        <v>0</v>
      </c>
      <c r="BT875" s="10">
        <v>1</v>
      </c>
      <c r="BU875">
        <v>-4.2648743800000002</v>
      </c>
      <c r="BV875">
        <v>0.17994256</v>
      </c>
      <c r="BW875">
        <v>2.5512239999999999E-2</v>
      </c>
      <c r="BX875">
        <v>1.7140852600000001</v>
      </c>
      <c r="BY875">
        <v>1.2451467300000001</v>
      </c>
      <c r="BZ875">
        <v>4.38303536</v>
      </c>
      <c r="CA875">
        <v>1.0542348399999999</v>
      </c>
      <c r="CB875">
        <v>2.36271349</v>
      </c>
      <c r="CC875">
        <v>0</v>
      </c>
      <c r="CD875">
        <v>1.26633956</v>
      </c>
      <c r="CE875">
        <v>1.2966537600000001</v>
      </c>
      <c r="CF875">
        <v>-0.34830556000000001</v>
      </c>
      <c r="CG875">
        <v>0.60595251999999999</v>
      </c>
      <c r="CH875">
        <v>-0.27080598</v>
      </c>
      <c r="CI875">
        <v>0.69837139000000004</v>
      </c>
      <c r="CJ875">
        <v>2.3914729999999999E-2</v>
      </c>
      <c r="CK875">
        <v>-0.35324707</v>
      </c>
      <c r="CL875">
        <v>-4.8291489999999999E-2</v>
      </c>
      <c r="CM875">
        <v>0.58076517999999999</v>
      </c>
      <c r="CN875">
        <v>0.72541518999999999</v>
      </c>
      <c r="CO875">
        <v>-0.20022939000000001</v>
      </c>
      <c r="CP875">
        <v>-0.43475793000000001</v>
      </c>
      <c r="CQ875">
        <v>0.34422587999999998</v>
      </c>
      <c r="CR875">
        <v>-0.48495226000000002</v>
      </c>
      <c r="CS875">
        <v>0.18250256000000001</v>
      </c>
      <c r="CT875">
        <v>-0.16623276000000001</v>
      </c>
      <c r="CU875">
        <v>-9.4743999999999995E-2</v>
      </c>
      <c r="CV875">
        <v>-1.1689752</v>
      </c>
      <c r="CW875">
        <v>-0.52188942000000005</v>
      </c>
      <c r="CX875">
        <v>0.65815442999999996</v>
      </c>
      <c r="CY875">
        <v>9.3649330000000003E-2</v>
      </c>
      <c r="CZ875">
        <v>-0.16819777</v>
      </c>
      <c r="DA875">
        <v>-0.25450494000000001</v>
      </c>
      <c r="DB875">
        <v>0.25513289</v>
      </c>
      <c r="DC875">
        <v>2.5920289999999999E-2</v>
      </c>
      <c r="DD875">
        <v>-2.5292350000000002E-2</v>
      </c>
      <c r="DE875">
        <v>0.26950531</v>
      </c>
      <c r="DF875">
        <v>-0.26887736000000001</v>
      </c>
      <c r="DG875">
        <v>0.1029841</v>
      </c>
      <c r="DH875">
        <v>-0.10235616</v>
      </c>
      <c r="DI875">
        <v>-0.19042195000000001</v>
      </c>
      <c r="DJ875">
        <v>7.7531719999999998E-2</v>
      </c>
      <c r="DK875">
        <v>-0.19522661999999999</v>
      </c>
      <c r="DL875">
        <v>-0.13095082</v>
      </c>
      <c r="DM875">
        <v>-6.0513240000000003E-2</v>
      </c>
      <c r="DN875">
        <v>0.50020885000000004</v>
      </c>
      <c r="DO875">
        <v>0.35778246000000002</v>
      </c>
      <c r="DP875">
        <v>-0.64273818000000005</v>
      </c>
      <c r="DQ875">
        <v>0.94671483000000001</v>
      </c>
      <c r="DR875">
        <v>-0.66113116000000005</v>
      </c>
      <c r="DS875">
        <v>7.7932630000000003E-2</v>
      </c>
      <c r="DT875">
        <v>-0.79014932000000004</v>
      </c>
      <c r="DU875">
        <v>1.3610861400000001</v>
      </c>
      <c r="DV875" s="10">
        <v>-0.64824150000000003</v>
      </c>
      <c r="DW875" s="8" t="s">
        <v>4525</v>
      </c>
      <c r="DX875" t="s">
        <v>4526</v>
      </c>
      <c r="DY875" s="10" t="s">
        <v>663</v>
      </c>
      <c r="DZ875" s="20">
        <v>34547</v>
      </c>
      <c r="EA875" s="21">
        <v>36129</v>
      </c>
      <c r="EB875" t="s">
        <v>4527</v>
      </c>
      <c r="EC875" s="22">
        <v>44872</v>
      </c>
      <c r="ED875" t="b">
        <f t="shared" si="40"/>
        <v>1</v>
      </c>
    </row>
    <row r="876" spans="1:134" x14ac:dyDescent="0.2">
      <c r="A876" s="8" t="s">
        <v>4528</v>
      </c>
      <c r="B876" s="8" t="s">
        <v>127</v>
      </c>
      <c r="C876" s="8" t="s">
        <v>188</v>
      </c>
      <c r="D876" s="2">
        <v>9286349681</v>
      </c>
      <c r="E876" s="4">
        <v>0.58405981436825805</v>
      </c>
      <c r="F876" s="28" t="b">
        <v>0</v>
      </c>
      <c r="G876" s="29">
        <f t="shared" si="41"/>
        <v>3.0504444418410575E-3</v>
      </c>
      <c r="H876" s="5" t="b">
        <f t="shared" si="39"/>
        <v>0</v>
      </c>
      <c r="I876" s="8">
        <v>49</v>
      </c>
      <c r="J876">
        <v>0</v>
      </c>
      <c r="K876">
        <v>35</v>
      </c>
      <c r="L876">
        <v>2436</v>
      </c>
      <c r="M876">
        <v>4</v>
      </c>
      <c r="N876">
        <v>3</v>
      </c>
      <c r="O876">
        <v>42.8632405174626</v>
      </c>
      <c r="P876">
        <v>5</v>
      </c>
      <c r="Q876">
        <v>3</v>
      </c>
      <c r="R876">
        <v>2</v>
      </c>
      <c r="S876" s="10">
        <v>69.8</v>
      </c>
      <c r="T876" s="8">
        <v>-0.39829786160802699</v>
      </c>
      <c r="U876">
        <v>-1.00517281761849</v>
      </c>
      <c r="V876">
        <v>1.0358994556432299</v>
      </c>
      <c r="W876">
        <v>1.0931193772791701</v>
      </c>
      <c r="X876">
        <v>-0.29113306284374801</v>
      </c>
      <c r="Y876">
        <v>-1.13192030619081E-2</v>
      </c>
      <c r="Z876">
        <v>-0.26189085046741001</v>
      </c>
      <c r="AA876">
        <v>1.4284752725705201</v>
      </c>
      <c r="AB876">
        <v>-4.5418899975194001E-2</v>
      </c>
      <c r="AC876">
        <v>-0.68484317603607703</v>
      </c>
      <c r="AD876" s="10">
        <v>-1.0567365298657501</v>
      </c>
      <c r="AE876" s="8">
        <v>0</v>
      </c>
      <c r="AF876">
        <v>0</v>
      </c>
      <c r="AG876">
        <v>0</v>
      </c>
      <c r="AH876">
        <v>0</v>
      </c>
      <c r="AI876">
        <v>0</v>
      </c>
      <c r="AJ876">
        <v>0</v>
      </c>
      <c r="AK876">
        <v>0</v>
      </c>
      <c r="AL876">
        <v>0</v>
      </c>
      <c r="AM876">
        <v>0</v>
      </c>
      <c r="AN876">
        <v>0</v>
      </c>
      <c r="AO876">
        <v>0</v>
      </c>
      <c r="AP876">
        <v>1</v>
      </c>
      <c r="AQ876">
        <v>0</v>
      </c>
      <c r="AR876">
        <v>0</v>
      </c>
      <c r="AS876">
        <v>0</v>
      </c>
      <c r="AT876">
        <v>0</v>
      </c>
      <c r="AU876">
        <v>0</v>
      </c>
      <c r="AV876">
        <v>0</v>
      </c>
      <c r="AW876">
        <v>0</v>
      </c>
      <c r="AX876">
        <v>0</v>
      </c>
      <c r="AY876">
        <v>0</v>
      </c>
      <c r="AZ876">
        <v>1</v>
      </c>
      <c r="BA876">
        <v>1</v>
      </c>
      <c r="BB876">
        <v>0</v>
      </c>
      <c r="BC876">
        <v>0</v>
      </c>
      <c r="BD876">
        <v>1</v>
      </c>
      <c r="BE876">
        <v>0</v>
      </c>
      <c r="BF876">
        <v>1</v>
      </c>
      <c r="BG876">
        <v>0</v>
      </c>
      <c r="BH876">
        <v>0</v>
      </c>
      <c r="BI876">
        <v>1</v>
      </c>
      <c r="BJ876">
        <v>0</v>
      </c>
      <c r="BK876">
        <v>0</v>
      </c>
      <c r="BL876">
        <v>0</v>
      </c>
      <c r="BM876">
        <v>0</v>
      </c>
      <c r="BN876">
        <v>0</v>
      </c>
      <c r="BO876">
        <v>0</v>
      </c>
      <c r="BP876">
        <v>1</v>
      </c>
      <c r="BQ876">
        <v>0</v>
      </c>
      <c r="BR876">
        <v>0</v>
      </c>
      <c r="BS876">
        <v>0</v>
      </c>
      <c r="BT876" s="10">
        <v>1</v>
      </c>
      <c r="BU876">
        <v>-4.2648743800000002</v>
      </c>
      <c r="BV876">
        <v>0.17994256</v>
      </c>
      <c r="BW876">
        <v>2.5512239999999999E-2</v>
      </c>
      <c r="BX876">
        <v>1.7140852600000001</v>
      </c>
      <c r="BY876">
        <v>1.2451467300000001</v>
      </c>
      <c r="BZ876">
        <v>4.38303536</v>
      </c>
      <c r="CA876">
        <v>1.0542348399999999</v>
      </c>
      <c r="CB876">
        <v>2.36271349</v>
      </c>
      <c r="CC876">
        <v>0</v>
      </c>
      <c r="CD876">
        <v>1.26633956</v>
      </c>
      <c r="CE876">
        <v>1.2966537600000001</v>
      </c>
      <c r="CF876">
        <v>-0.34830556000000001</v>
      </c>
      <c r="CG876">
        <v>0.60595251999999999</v>
      </c>
      <c r="CH876">
        <v>-0.27080598</v>
      </c>
      <c r="CI876">
        <v>0.69837139000000004</v>
      </c>
      <c r="CJ876">
        <v>2.3914729999999999E-2</v>
      </c>
      <c r="CK876">
        <v>-0.35324707</v>
      </c>
      <c r="CL876">
        <v>-4.8291489999999999E-2</v>
      </c>
      <c r="CM876">
        <v>0.58076517999999999</v>
      </c>
      <c r="CN876">
        <v>0.72541518999999999</v>
      </c>
      <c r="CO876">
        <v>-0.20022939000000001</v>
      </c>
      <c r="CP876">
        <v>-0.43475793000000001</v>
      </c>
      <c r="CQ876">
        <v>0.34422587999999998</v>
      </c>
      <c r="CR876">
        <v>-0.48495226000000002</v>
      </c>
      <c r="CS876">
        <v>0.18250256000000001</v>
      </c>
      <c r="CT876">
        <v>-0.16623276000000001</v>
      </c>
      <c r="CU876">
        <v>-9.4743999999999995E-2</v>
      </c>
      <c r="CV876">
        <v>-1.1689752</v>
      </c>
      <c r="CW876">
        <v>-0.52188942000000005</v>
      </c>
      <c r="CX876">
        <v>0.65815442999999996</v>
      </c>
      <c r="CY876">
        <v>9.3649330000000003E-2</v>
      </c>
      <c r="CZ876">
        <v>-0.16819777</v>
      </c>
      <c r="DA876">
        <v>-0.25450494000000001</v>
      </c>
      <c r="DB876">
        <v>0.25513289</v>
      </c>
      <c r="DC876">
        <v>2.5920289999999999E-2</v>
      </c>
      <c r="DD876">
        <v>-2.5292350000000002E-2</v>
      </c>
      <c r="DE876">
        <v>0.26950531</v>
      </c>
      <c r="DF876">
        <v>-0.26887736000000001</v>
      </c>
      <c r="DG876">
        <v>0.1029841</v>
      </c>
      <c r="DH876">
        <v>-0.10235616</v>
      </c>
      <c r="DI876">
        <v>-0.19042195000000001</v>
      </c>
      <c r="DJ876">
        <v>7.7531719999999998E-2</v>
      </c>
      <c r="DK876">
        <v>-0.19522661999999999</v>
      </c>
      <c r="DL876">
        <v>-0.13095082</v>
      </c>
      <c r="DM876">
        <v>-6.0513240000000003E-2</v>
      </c>
      <c r="DN876">
        <v>0.50020885000000004</v>
      </c>
      <c r="DO876">
        <v>0.35778246000000002</v>
      </c>
      <c r="DP876">
        <v>-0.64273818000000005</v>
      </c>
      <c r="DQ876">
        <v>0.94671483000000001</v>
      </c>
      <c r="DR876">
        <v>-0.66113116000000005</v>
      </c>
      <c r="DS876">
        <v>7.7932630000000003E-2</v>
      </c>
      <c r="DT876">
        <v>-0.79014932000000004</v>
      </c>
      <c r="DU876">
        <v>1.3610861400000001</v>
      </c>
      <c r="DV876" s="10">
        <v>-0.64824150000000003</v>
      </c>
      <c r="DW876" s="8" t="s">
        <v>4529</v>
      </c>
      <c r="DX876" t="s">
        <v>4530</v>
      </c>
      <c r="DY876" s="10" t="s">
        <v>614</v>
      </c>
      <c r="DZ876" s="20">
        <v>35780</v>
      </c>
      <c r="EA876" s="21">
        <v>37303</v>
      </c>
      <c r="EB876" t="s">
        <v>4531</v>
      </c>
      <c r="EC876" s="22">
        <v>45433</v>
      </c>
      <c r="ED876" t="b">
        <f t="shared" si="40"/>
        <v>1</v>
      </c>
    </row>
    <row r="877" spans="1:134" x14ac:dyDescent="0.2">
      <c r="A877" s="8" t="s">
        <v>4532</v>
      </c>
      <c r="B877" s="8" t="s">
        <v>168</v>
      </c>
      <c r="C877" s="8" t="s">
        <v>332</v>
      </c>
      <c r="D877" s="2">
        <f>1-689-988-9758</f>
        <v>-11434</v>
      </c>
      <c r="E877" s="4">
        <v>0.43226545807804601</v>
      </c>
      <c r="F877" s="28" t="b">
        <v>0</v>
      </c>
      <c r="G877" s="29">
        <f t="shared" si="41"/>
        <v>2.9820953860888983E-5</v>
      </c>
      <c r="H877" s="5" t="b">
        <f t="shared" si="39"/>
        <v>0</v>
      </c>
      <c r="I877" s="8">
        <v>35</v>
      </c>
      <c r="J877">
        <v>0</v>
      </c>
      <c r="K877">
        <v>20</v>
      </c>
      <c r="L877">
        <v>1348</v>
      </c>
      <c r="M877">
        <v>4</v>
      </c>
      <c r="N877">
        <v>5</v>
      </c>
      <c r="O877">
        <v>36.132729039023097</v>
      </c>
      <c r="P877">
        <v>2</v>
      </c>
      <c r="Q877">
        <v>1</v>
      </c>
      <c r="R877">
        <v>1</v>
      </c>
      <c r="S877" s="10">
        <v>75.5</v>
      </c>
      <c r="T877" s="8">
        <v>-1.7134323103137701</v>
      </c>
      <c r="U877">
        <v>-1.00517281761849</v>
      </c>
      <c r="V877">
        <v>-0.90217249130388599</v>
      </c>
      <c r="W877">
        <v>-0.175218283132517</v>
      </c>
      <c r="X877">
        <v>-0.29113306284374801</v>
      </c>
      <c r="Y877">
        <v>1.38181348148064</v>
      </c>
      <c r="Z877">
        <v>-0.49349243116411601</v>
      </c>
      <c r="AA877">
        <v>-0.70092886045385905</v>
      </c>
      <c r="AB877">
        <v>-1.4988236991813999</v>
      </c>
      <c r="AC877">
        <v>-1.38724643350897</v>
      </c>
      <c r="AD877" s="10">
        <v>0.173155909181676</v>
      </c>
      <c r="AE877" s="8">
        <v>0</v>
      </c>
      <c r="AF877">
        <v>0</v>
      </c>
      <c r="AG877">
        <v>0</v>
      </c>
      <c r="AH877">
        <v>0</v>
      </c>
      <c r="AI877">
        <v>0</v>
      </c>
      <c r="AJ877">
        <v>0</v>
      </c>
      <c r="AK877">
        <v>0</v>
      </c>
      <c r="AL877">
        <v>0</v>
      </c>
      <c r="AM877">
        <v>0</v>
      </c>
      <c r="AN877">
        <v>0</v>
      </c>
      <c r="AO877">
        <v>0</v>
      </c>
      <c r="AP877">
        <v>0</v>
      </c>
      <c r="AQ877">
        <v>0</v>
      </c>
      <c r="AR877">
        <v>0</v>
      </c>
      <c r="AS877">
        <v>0</v>
      </c>
      <c r="AT877">
        <v>0</v>
      </c>
      <c r="AU877">
        <v>0</v>
      </c>
      <c r="AV877">
        <v>0</v>
      </c>
      <c r="AW877">
        <v>1</v>
      </c>
      <c r="AX877">
        <v>0</v>
      </c>
      <c r="AY877">
        <v>0</v>
      </c>
      <c r="AZ877">
        <v>1</v>
      </c>
      <c r="BA877">
        <v>0</v>
      </c>
      <c r="BB877">
        <v>1</v>
      </c>
      <c r="BC877">
        <v>0</v>
      </c>
      <c r="BD877">
        <v>1</v>
      </c>
      <c r="BE877">
        <v>1</v>
      </c>
      <c r="BF877">
        <v>0</v>
      </c>
      <c r="BG877">
        <v>1</v>
      </c>
      <c r="BH877">
        <v>0</v>
      </c>
      <c r="BI877">
        <v>0</v>
      </c>
      <c r="BJ877">
        <v>0</v>
      </c>
      <c r="BK877">
        <v>0</v>
      </c>
      <c r="BL877">
        <v>0</v>
      </c>
      <c r="BM877">
        <v>0</v>
      </c>
      <c r="BN877">
        <v>1</v>
      </c>
      <c r="BO877">
        <v>0</v>
      </c>
      <c r="BP877">
        <v>0</v>
      </c>
      <c r="BQ877">
        <v>0</v>
      </c>
      <c r="BR877">
        <v>0</v>
      </c>
      <c r="BS877">
        <v>1</v>
      </c>
      <c r="BT877" s="10">
        <v>0</v>
      </c>
      <c r="BU877">
        <v>-4.2648743800000002</v>
      </c>
      <c r="BV877">
        <v>0.17994256</v>
      </c>
      <c r="BW877">
        <v>2.5512239999999999E-2</v>
      </c>
      <c r="BX877">
        <v>1.7140852600000001</v>
      </c>
      <c r="BY877">
        <v>1.2451467300000001</v>
      </c>
      <c r="BZ877">
        <v>4.38303536</v>
      </c>
      <c r="CA877">
        <v>1.0542348399999999</v>
      </c>
      <c r="CB877">
        <v>2.36271349</v>
      </c>
      <c r="CC877">
        <v>0</v>
      </c>
      <c r="CD877">
        <v>1.26633956</v>
      </c>
      <c r="CE877">
        <v>1.2966537600000001</v>
      </c>
      <c r="CF877">
        <v>-0.34830556000000001</v>
      </c>
      <c r="CG877">
        <v>0.60595251999999999</v>
      </c>
      <c r="CH877">
        <v>-0.27080598</v>
      </c>
      <c r="CI877">
        <v>0.69837139000000004</v>
      </c>
      <c r="CJ877">
        <v>2.3914729999999999E-2</v>
      </c>
      <c r="CK877">
        <v>-0.35324707</v>
      </c>
      <c r="CL877">
        <v>-4.8291489999999999E-2</v>
      </c>
      <c r="CM877">
        <v>0.58076517999999999</v>
      </c>
      <c r="CN877">
        <v>0.72541518999999999</v>
      </c>
      <c r="CO877">
        <v>-0.20022939000000001</v>
      </c>
      <c r="CP877">
        <v>-0.43475793000000001</v>
      </c>
      <c r="CQ877">
        <v>0.34422587999999998</v>
      </c>
      <c r="CR877">
        <v>-0.48495226000000002</v>
      </c>
      <c r="CS877">
        <v>0.18250256000000001</v>
      </c>
      <c r="CT877">
        <v>-0.16623276000000001</v>
      </c>
      <c r="CU877">
        <v>-9.4743999999999995E-2</v>
      </c>
      <c r="CV877">
        <v>-1.1689752</v>
      </c>
      <c r="CW877">
        <v>-0.52188942000000005</v>
      </c>
      <c r="CX877">
        <v>0.65815442999999996</v>
      </c>
      <c r="CY877">
        <v>9.3649330000000003E-2</v>
      </c>
      <c r="CZ877">
        <v>-0.16819777</v>
      </c>
      <c r="DA877">
        <v>-0.25450494000000001</v>
      </c>
      <c r="DB877">
        <v>0.25513289</v>
      </c>
      <c r="DC877">
        <v>2.5920289999999999E-2</v>
      </c>
      <c r="DD877">
        <v>-2.5292350000000002E-2</v>
      </c>
      <c r="DE877">
        <v>0.26950531</v>
      </c>
      <c r="DF877">
        <v>-0.26887736000000001</v>
      </c>
      <c r="DG877">
        <v>0.1029841</v>
      </c>
      <c r="DH877">
        <v>-0.10235616</v>
      </c>
      <c r="DI877">
        <v>-0.19042195000000001</v>
      </c>
      <c r="DJ877">
        <v>7.7531719999999998E-2</v>
      </c>
      <c r="DK877">
        <v>-0.19522661999999999</v>
      </c>
      <c r="DL877">
        <v>-0.13095082</v>
      </c>
      <c r="DM877">
        <v>-6.0513240000000003E-2</v>
      </c>
      <c r="DN877">
        <v>0.50020885000000004</v>
      </c>
      <c r="DO877">
        <v>0.35778246000000002</v>
      </c>
      <c r="DP877">
        <v>-0.64273818000000005</v>
      </c>
      <c r="DQ877">
        <v>0.94671483000000001</v>
      </c>
      <c r="DR877">
        <v>-0.66113116000000005</v>
      </c>
      <c r="DS877">
        <v>7.7932630000000003E-2</v>
      </c>
      <c r="DT877">
        <v>-0.79014932000000004</v>
      </c>
      <c r="DU877">
        <v>1.3610861400000001</v>
      </c>
      <c r="DV877" s="10">
        <v>-0.64824150000000003</v>
      </c>
      <c r="DW877" s="8" t="s">
        <v>4533</v>
      </c>
      <c r="DX877" t="s">
        <v>4534</v>
      </c>
      <c r="DY877" s="10" t="s">
        <v>1784</v>
      </c>
      <c r="DZ877" s="20">
        <v>36508</v>
      </c>
      <c r="EA877" s="21">
        <v>38903</v>
      </c>
      <c r="EB877" t="s">
        <v>4535</v>
      </c>
      <c r="EC877" s="22">
        <v>44084</v>
      </c>
      <c r="ED877" t="b">
        <f t="shared" si="40"/>
        <v>1</v>
      </c>
    </row>
    <row r="878" spans="1:134" x14ac:dyDescent="0.2">
      <c r="A878" s="8" t="s">
        <v>4536</v>
      </c>
      <c r="B878" s="8" t="s">
        <v>168</v>
      </c>
      <c r="C878" s="8" t="s">
        <v>181</v>
      </c>
      <c r="D878" s="2" t="s">
        <v>4537</v>
      </c>
      <c r="E878" s="4">
        <v>0.61756047158641703</v>
      </c>
      <c r="F878" s="28" t="b">
        <v>1</v>
      </c>
      <c r="G878" s="29">
        <f t="shared" si="41"/>
        <v>1.703617393488162E-4</v>
      </c>
      <c r="H878" s="5" t="b">
        <f t="shared" si="39"/>
        <v>0</v>
      </c>
      <c r="I878" s="8">
        <v>60</v>
      </c>
      <c r="J878">
        <v>1</v>
      </c>
      <c r="K878">
        <v>24</v>
      </c>
      <c r="L878">
        <v>1626</v>
      </c>
      <c r="M878">
        <v>2</v>
      </c>
      <c r="N878">
        <v>1</v>
      </c>
      <c r="O878">
        <v>88.780235793208703</v>
      </c>
      <c r="P878">
        <v>3</v>
      </c>
      <c r="Q878">
        <v>4</v>
      </c>
      <c r="R878">
        <v>1</v>
      </c>
      <c r="S878" s="10">
        <v>76</v>
      </c>
      <c r="T878" s="8">
        <v>0.63502206237506098</v>
      </c>
      <c r="U878">
        <v>7.5957643648752104E-3</v>
      </c>
      <c r="V878">
        <v>-0.38535330545132002</v>
      </c>
      <c r="W878">
        <v>0.148860641127087</v>
      </c>
      <c r="X878">
        <v>-0.92748948436013701</v>
      </c>
      <c r="Y878">
        <v>-1.4044518876044501</v>
      </c>
      <c r="Z878">
        <v>1.3181448898730199</v>
      </c>
      <c r="AA878">
        <v>8.8725172209350497E-3</v>
      </c>
      <c r="AB878">
        <v>0.68128349962791002</v>
      </c>
      <c r="AC878">
        <v>-1.38724643350897</v>
      </c>
      <c r="AD878" s="10">
        <v>0.281041210852502</v>
      </c>
      <c r="AE878" s="8">
        <v>0</v>
      </c>
      <c r="AF878">
        <v>0</v>
      </c>
      <c r="AG878">
        <v>0</v>
      </c>
      <c r="AH878">
        <v>0</v>
      </c>
      <c r="AI878">
        <v>0</v>
      </c>
      <c r="AJ878">
        <v>0</v>
      </c>
      <c r="AK878">
        <v>0</v>
      </c>
      <c r="AL878">
        <v>0</v>
      </c>
      <c r="AM878">
        <v>0</v>
      </c>
      <c r="AN878">
        <v>0</v>
      </c>
      <c r="AO878">
        <v>0</v>
      </c>
      <c r="AP878">
        <v>0</v>
      </c>
      <c r="AQ878">
        <v>0</v>
      </c>
      <c r="AR878">
        <v>0</v>
      </c>
      <c r="AS878">
        <v>0</v>
      </c>
      <c r="AT878">
        <v>0</v>
      </c>
      <c r="AU878">
        <v>1</v>
      </c>
      <c r="AV878">
        <v>0</v>
      </c>
      <c r="AW878">
        <v>0</v>
      </c>
      <c r="AX878">
        <v>0</v>
      </c>
      <c r="AY878">
        <v>0</v>
      </c>
      <c r="AZ878">
        <v>1</v>
      </c>
      <c r="BA878">
        <v>1</v>
      </c>
      <c r="BB878">
        <v>0</v>
      </c>
      <c r="BC878">
        <v>0</v>
      </c>
      <c r="BD878">
        <v>1</v>
      </c>
      <c r="BE878">
        <v>0</v>
      </c>
      <c r="BF878">
        <v>1</v>
      </c>
      <c r="BG878">
        <v>0</v>
      </c>
      <c r="BH878">
        <v>0</v>
      </c>
      <c r="BI878">
        <v>0</v>
      </c>
      <c r="BJ878">
        <v>1</v>
      </c>
      <c r="BK878">
        <v>0</v>
      </c>
      <c r="BL878">
        <v>0</v>
      </c>
      <c r="BM878">
        <v>0</v>
      </c>
      <c r="BN878">
        <v>0</v>
      </c>
      <c r="BO878">
        <v>1</v>
      </c>
      <c r="BP878">
        <v>0</v>
      </c>
      <c r="BQ878">
        <v>0</v>
      </c>
      <c r="BR878">
        <v>1</v>
      </c>
      <c r="BS878">
        <v>0</v>
      </c>
      <c r="BT878" s="10">
        <v>0</v>
      </c>
      <c r="BU878">
        <v>-4.2648743800000002</v>
      </c>
      <c r="BV878">
        <v>0.17994256</v>
      </c>
      <c r="BW878">
        <v>2.5512239999999999E-2</v>
      </c>
      <c r="BX878">
        <v>1.7140852600000001</v>
      </c>
      <c r="BY878">
        <v>1.2451467300000001</v>
      </c>
      <c r="BZ878">
        <v>4.38303536</v>
      </c>
      <c r="CA878">
        <v>1.0542348399999999</v>
      </c>
      <c r="CB878">
        <v>2.36271349</v>
      </c>
      <c r="CC878">
        <v>0</v>
      </c>
      <c r="CD878">
        <v>1.26633956</v>
      </c>
      <c r="CE878">
        <v>1.2966537600000001</v>
      </c>
      <c r="CF878">
        <v>-0.34830556000000001</v>
      </c>
      <c r="CG878">
        <v>0.60595251999999999</v>
      </c>
      <c r="CH878">
        <v>-0.27080598</v>
      </c>
      <c r="CI878">
        <v>0.69837139000000004</v>
      </c>
      <c r="CJ878">
        <v>2.3914729999999999E-2</v>
      </c>
      <c r="CK878">
        <v>-0.35324707</v>
      </c>
      <c r="CL878">
        <v>-4.8291489999999999E-2</v>
      </c>
      <c r="CM878">
        <v>0.58076517999999999</v>
      </c>
      <c r="CN878">
        <v>0.72541518999999999</v>
      </c>
      <c r="CO878">
        <v>-0.20022939000000001</v>
      </c>
      <c r="CP878">
        <v>-0.43475793000000001</v>
      </c>
      <c r="CQ878">
        <v>0.34422587999999998</v>
      </c>
      <c r="CR878">
        <v>-0.48495226000000002</v>
      </c>
      <c r="CS878">
        <v>0.18250256000000001</v>
      </c>
      <c r="CT878">
        <v>-0.16623276000000001</v>
      </c>
      <c r="CU878">
        <v>-9.4743999999999995E-2</v>
      </c>
      <c r="CV878">
        <v>-1.1689752</v>
      </c>
      <c r="CW878">
        <v>-0.52188942000000005</v>
      </c>
      <c r="CX878">
        <v>0.65815442999999996</v>
      </c>
      <c r="CY878">
        <v>9.3649330000000003E-2</v>
      </c>
      <c r="CZ878">
        <v>-0.16819777</v>
      </c>
      <c r="DA878">
        <v>-0.25450494000000001</v>
      </c>
      <c r="DB878">
        <v>0.25513289</v>
      </c>
      <c r="DC878">
        <v>2.5920289999999999E-2</v>
      </c>
      <c r="DD878">
        <v>-2.5292350000000002E-2</v>
      </c>
      <c r="DE878">
        <v>0.26950531</v>
      </c>
      <c r="DF878">
        <v>-0.26887736000000001</v>
      </c>
      <c r="DG878">
        <v>0.1029841</v>
      </c>
      <c r="DH878">
        <v>-0.10235616</v>
      </c>
      <c r="DI878">
        <v>-0.19042195000000001</v>
      </c>
      <c r="DJ878">
        <v>7.7531719999999998E-2</v>
      </c>
      <c r="DK878">
        <v>-0.19522661999999999</v>
      </c>
      <c r="DL878">
        <v>-0.13095082</v>
      </c>
      <c r="DM878">
        <v>-6.0513240000000003E-2</v>
      </c>
      <c r="DN878">
        <v>0.50020885000000004</v>
      </c>
      <c r="DO878">
        <v>0.35778246000000002</v>
      </c>
      <c r="DP878">
        <v>-0.64273818000000005</v>
      </c>
      <c r="DQ878">
        <v>0.94671483000000001</v>
      </c>
      <c r="DR878">
        <v>-0.66113116000000005</v>
      </c>
      <c r="DS878">
        <v>7.7932630000000003E-2</v>
      </c>
      <c r="DT878">
        <v>-0.79014932000000004</v>
      </c>
      <c r="DU878">
        <v>1.3610861400000001</v>
      </c>
      <c r="DV878" s="10">
        <v>-0.64824150000000003</v>
      </c>
      <c r="DW878" s="8" t="s">
        <v>4538</v>
      </c>
      <c r="DX878" t="s">
        <v>4539</v>
      </c>
      <c r="DY878" s="10" t="s">
        <v>619</v>
      </c>
      <c r="DZ878" s="20">
        <v>35434</v>
      </c>
      <c r="EA878" s="21">
        <v>35435</v>
      </c>
      <c r="EB878" t="s">
        <v>4540</v>
      </c>
      <c r="EC878" s="22">
        <v>44570</v>
      </c>
      <c r="ED878" t="b">
        <f t="shared" si="40"/>
        <v>0</v>
      </c>
    </row>
    <row r="879" spans="1:134" x14ac:dyDescent="0.2">
      <c r="A879" s="8" t="s">
        <v>4541</v>
      </c>
      <c r="B879" s="8" t="s">
        <v>119</v>
      </c>
      <c r="C879" s="8" t="s">
        <v>363</v>
      </c>
      <c r="D879" s="2" t="s">
        <v>4542</v>
      </c>
      <c r="E879" s="4">
        <v>0.409208514035237</v>
      </c>
      <c r="F879" s="28" t="b">
        <v>0</v>
      </c>
      <c r="G879" s="29">
        <f t="shared" si="41"/>
        <v>0.781546422053363</v>
      </c>
      <c r="H879" s="5" t="b">
        <f t="shared" si="39"/>
        <v>1</v>
      </c>
      <c r="I879" s="8">
        <v>65</v>
      </c>
      <c r="J879">
        <v>1</v>
      </c>
      <c r="K879">
        <v>22</v>
      </c>
      <c r="L879">
        <v>548</v>
      </c>
      <c r="M879">
        <v>9</v>
      </c>
      <c r="N879">
        <v>1</v>
      </c>
      <c r="O879">
        <v>61.8375903509518</v>
      </c>
      <c r="P879">
        <v>5</v>
      </c>
      <c r="Q879">
        <v>4</v>
      </c>
      <c r="R879">
        <v>4</v>
      </c>
      <c r="S879" s="10">
        <v>77.5</v>
      </c>
      <c r="T879" s="8">
        <v>1.1047129369128199</v>
      </c>
      <c r="U879">
        <v>7.5957643648752104E-3</v>
      </c>
      <c r="V879">
        <v>-0.64376289837760303</v>
      </c>
      <c r="W879">
        <v>-1.10781950402346</v>
      </c>
      <c r="X879">
        <v>1.2997579909472201</v>
      </c>
      <c r="Y879">
        <v>-1.4044518876044501</v>
      </c>
      <c r="Z879">
        <v>0.391029722984647</v>
      </c>
      <c r="AA879">
        <v>1.4284752725705201</v>
      </c>
      <c r="AB879">
        <v>0.68128349962791002</v>
      </c>
      <c r="AC879">
        <v>0.71996333890972197</v>
      </c>
      <c r="AD879" s="10">
        <v>0.60469711586498298</v>
      </c>
      <c r="AE879" s="8">
        <v>0</v>
      </c>
      <c r="AF879">
        <v>0</v>
      </c>
      <c r="AG879">
        <v>0</v>
      </c>
      <c r="AH879">
        <v>0</v>
      </c>
      <c r="AI879">
        <v>0</v>
      </c>
      <c r="AJ879">
        <v>0</v>
      </c>
      <c r="AK879">
        <v>0</v>
      </c>
      <c r="AL879">
        <v>0</v>
      </c>
      <c r="AM879">
        <v>0</v>
      </c>
      <c r="AN879">
        <v>0</v>
      </c>
      <c r="AO879">
        <v>0</v>
      </c>
      <c r="AP879">
        <v>0</v>
      </c>
      <c r="AQ879">
        <v>0</v>
      </c>
      <c r="AR879">
        <v>1</v>
      </c>
      <c r="AS879">
        <v>0</v>
      </c>
      <c r="AT879">
        <v>0</v>
      </c>
      <c r="AU879">
        <v>0</v>
      </c>
      <c r="AV879">
        <v>0</v>
      </c>
      <c r="AW879">
        <v>0</v>
      </c>
      <c r="AX879">
        <v>0</v>
      </c>
      <c r="AY879">
        <v>1</v>
      </c>
      <c r="AZ879">
        <v>0</v>
      </c>
      <c r="BA879">
        <v>1</v>
      </c>
      <c r="BB879">
        <v>0</v>
      </c>
      <c r="BC879">
        <v>0</v>
      </c>
      <c r="BD879">
        <v>1</v>
      </c>
      <c r="BE879">
        <v>1</v>
      </c>
      <c r="BF879">
        <v>0</v>
      </c>
      <c r="BG879">
        <v>0</v>
      </c>
      <c r="BH879">
        <v>0</v>
      </c>
      <c r="BI879">
        <v>0</v>
      </c>
      <c r="BJ879">
        <v>0</v>
      </c>
      <c r="BK879">
        <v>1</v>
      </c>
      <c r="BL879">
        <v>0</v>
      </c>
      <c r="BM879">
        <v>1</v>
      </c>
      <c r="BN879">
        <v>0</v>
      </c>
      <c r="BO879">
        <v>0</v>
      </c>
      <c r="BP879">
        <v>0</v>
      </c>
      <c r="BQ879">
        <v>0</v>
      </c>
      <c r="BR879">
        <v>0</v>
      </c>
      <c r="BS879">
        <v>1</v>
      </c>
      <c r="BT879" s="10">
        <v>0</v>
      </c>
      <c r="BU879">
        <v>-4.2648743800000002</v>
      </c>
      <c r="BV879">
        <v>0.17994256</v>
      </c>
      <c r="BW879">
        <v>2.5512239999999999E-2</v>
      </c>
      <c r="BX879">
        <v>1.7140852600000001</v>
      </c>
      <c r="BY879">
        <v>1.2451467300000001</v>
      </c>
      <c r="BZ879">
        <v>4.38303536</v>
      </c>
      <c r="CA879">
        <v>1.0542348399999999</v>
      </c>
      <c r="CB879">
        <v>2.36271349</v>
      </c>
      <c r="CC879">
        <v>0</v>
      </c>
      <c r="CD879">
        <v>1.26633956</v>
      </c>
      <c r="CE879">
        <v>1.2966537600000001</v>
      </c>
      <c r="CF879">
        <v>-0.34830556000000001</v>
      </c>
      <c r="CG879">
        <v>0.60595251999999999</v>
      </c>
      <c r="CH879">
        <v>-0.27080598</v>
      </c>
      <c r="CI879">
        <v>0.69837139000000004</v>
      </c>
      <c r="CJ879">
        <v>2.3914729999999999E-2</v>
      </c>
      <c r="CK879">
        <v>-0.35324707</v>
      </c>
      <c r="CL879">
        <v>-4.8291489999999999E-2</v>
      </c>
      <c r="CM879">
        <v>0.58076517999999999</v>
      </c>
      <c r="CN879">
        <v>0.72541518999999999</v>
      </c>
      <c r="CO879">
        <v>-0.20022939000000001</v>
      </c>
      <c r="CP879">
        <v>-0.43475793000000001</v>
      </c>
      <c r="CQ879">
        <v>0.34422587999999998</v>
      </c>
      <c r="CR879">
        <v>-0.48495226000000002</v>
      </c>
      <c r="CS879">
        <v>0.18250256000000001</v>
      </c>
      <c r="CT879">
        <v>-0.16623276000000001</v>
      </c>
      <c r="CU879">
        <v>-9.4743999999999995E-2</v>
      </c>
      <c r="CV879">
        <v>-1.1689752</v>
      </c>
      <c r="CW879">
        <v>-0.52188942000000005</v>
      </c>
      <c r="CX879">
        <v>0.65815442999999996</v>
      </c>
      <c r="CY879">
        <v>9.3649330000000003E-2</v>
      </c>
      <c r="CZ879">
        <v>-0.16819777</v>
      </c>
      <c r="DA879">
        <v>-0.25450494000000001</v>
      </c>
      <c r="DB879">
        <v>0.25513289</v>
      </c>
      <c r="DC879">
        <v>2.5920289999999999E-2</v>
      </c>
      <c r="DD879">
        <v>-2.5292350000000002E-2</v>
      </c>
      <c r="DE879">
        <v>0.26950531</v>
      </c>
      <c r="DF879">
        <v>-0.26887736000000001</v>
      </c>
      <c r="DG879">
        <v>0.1029841</v>
      </c>
      <c r="DH879">
        <v>-0.10235616</v>
      </c>
      <c r="DI879">
        <v>-0.19042195000000001</v>
      </c>
      <c r="DJ879">
        <v>7.7531719999999998E-2</v>
      </c>
      <c r="DK879">
        <v>-0.19522661999999999</v>
      </c>
      <c r="DL879">
        <v>-0.13095082</v>
      </c>
      <c r="DM879">
        <v>-6.0513240000000003E-2</v>
      </c>
      <c r="DN879">
        <v>0.50020885000000004</v>
      </c>
      <c r="DO879">
        <v>0.35778246000000002</v>
      </c>
      <c r="DP879">
        <v>-0.64273818000000005</v>
      </c>
      <c r="DQ879">
        <v>0.94671483000000001</v>
      </c>
      <c r="DR879">
        <v>-0.66113116000000005</v>
      </c>
      <c r="DS879">
        <v>7.7932630000000003E-2</v>
      </c>
      <c r="DT879">
        <v>-0.79014932000000004</v>
      </c>
      <c r="DU879">
        <v>1.3610861400000001</v>
      </c>
      <c r="DV879" s="10">
        <v>-0.64824150000000003</v>
      </c>
      <c r="DW879" s="8" t="s">
        <v>4543</v>
      </c>
      <c r="DX879" t="s">
        <v>4544</v>
      </c>
      <c r="DY879" s="10" t="s">
        <v>675</v>
      </c>
      <c r="DZ879" s="20">
        <v>37061</v>
      </c>
      <c r="EA879" s="21">
        <v>37134</v>
      </c>
      <c r="EB879" t="s">
        <v>4545</v>
      </c>
      <c r="EC879" s="22">
        <v>44724</v>
      </c>
      <c r="ED879" t="b">
        <f t="shared" si="40"/>
        <v>0</v>
      </c>
    </row>
    <row r="880" spans="1:134" x14ac:dyDescent="0.2">
      <c r="A880" s="8" t="s">
        <v>4546</v>
      </c>
      <c r="B880" s="8" t="s">
        <v>127</v>
      </c>
      <c r="C880" s="8" t="s">
        <v>332</v>
      </c>
      <c r="D880" s="2">
        <f>1-518-699-2161</f>
        <v>-3377</v>
      </c>
      <c r="E880" s="4">
        <v>0.379347859450127</v>
      </c>
      <c r="F880" s="28" t="b">
        <v>0</v>
      </c>
      <c r="G880" s="29">
        <f t="shared" si="41"/>
        <v>0.89353219322167354</v>
      </c>
      <c r="H880" s="5" t="b">
        <f t="shared" si="39"/>
        <v>1</v>
      </c>
      <c r="I880" s="8">
        <v>59</v>
      </c>
      <c r="J880">
        <v>1</v>
      </c>
      <c r="K880">
        <v>34</v>
      </c>
      <c r="L880">
        <v>1343</v>
      </c>
      <c r="M880">
        <v>9</v>
      </c>
      <c r="N880">
        <v>4</v>
      </c>
      <c r="O880">
        <v>29.673929725063498</v>
      </c>
      <c r="P880">
        <v>1</v>
      </c>
      <c r="Q880">
        <v>1</v>
      </c>
      <c r="R880">
        <v>5</v>
      </c>
      <c r="S880" s="10">
        <v>74.900000000000006</v>
      </c>
      <c r="T880" s="8">
        <v>0.54108388746750802</v>
      </c>
      <c r="U880">
        <v>7.5957643648752104E-3</v>
      </c>
      <c r="V880">
        <v>0.90669465918009495</v>
      </c>
      <c r="W880">
        <v>-0.181047040763086</v>
      </c>
      <c r="X880">
        <v>1.2997579909472201</v>
      </c>
      <c r="Y880">
        <v>0.68524713920936597</v>
      </c>
      <c r="Z880">
        <v>-0.71574420731927202</v>
      </c>
      <c r="AA880">
        <v>-1.4107302381286499</v>
      </c>
      <c r="AB880">
        <v>-1.4988236991813999</v>
      </c>
      <c r="AC880">
        <v>1.42236659638262</v>
      </c>
      <c r="AD880" s="10">
        <v>4.3693547176684999E-2</v>
      </c>
      <c r="AE880" s="8">
        <v>0</v>
      </c>
      <c r="AF880">
        <v>0</v>
      </c>
      <c r="AG880">
        <v>0</v>
      </c>
      <c r="AH880">
        <v>0</v>
      </c>
      <c r="AI880">
        <v>0</v>
      </c>
      <c r="AJ880">
        <v>0</v>
      </c>
      <c r="AK880">
        <v>0</v>
      </c>
      <c r="AL880">
        <v>0</v>
      </c>
      <c r="AM880">
        <v>0</v>
      </c>
      <c r="AN880">
        <v>0</v>
      </c>
      <c r="AO880">
        <v>0</v>
      </c>
      <c r="AP880">
        <v>0</v>
      </c>
      <c r="AQ880">
        <v>0</v>
      </c>
      <c r="AR880">
        <v>0</v>
      </c>
      <c r="AS880">
        <v>1</v>
      </c>
      <c r="AT880">
        <v>0</v>
      </c>
      <c r="AU880">
        <v>0</v>
      </c>
      <c r="AV880">
        <v>0</v>
      </c>
      <c r="AW880">
        <v>0</v>
      </c>
      <c r="AX880">
        <v>0</v>
      </c>
      <c r="AY880">
        <v>1</v>
      </c>
      <c r="AZ880">
        <v>0</v>
      </c>
      <c r="BA880">
        <v>1</v>
      </c>
      <c r="BB880">
        <v>0</v>
      </c>
      <c r="BC880">
        <v>0</v>
      </c>
      <c r="BD880">
        <v>1</v>
      </c>
      <c r="BE880">
        <v>1</v>
      </c>
      <c r="BF880">
        <v>0</v>
      </c>
      <c r="BG880">
        <v>0</v>
      </c>
      <c r="BH880">
        <v>1</v>
      </c>
      <c r="BI880">
        <v>0</v>
      </c>
      <c r="BJ880">
        <v>0</v>
      </c>
      <c r="BK880">
        <v>0</v>
      </c>
      <c r="BL880">
        <v>0</v>
      </c>
      <c r="BM880">
        <v>0</v>
      </c>
      <c r="BN880">
        <v>1</v>
      </c>
      <c r="BO880">
        <v>0</v>
      </c>
      <c r="BP880">
        <v>0</v>
      </c>
      <c r="BQ880">
        <v>0</v>
      </c>
      <c r="BR880">
        <v>0</v>
      </c>
      <c r="BS880">
        <v>1</v>
      </c>
      <c r="BT880" s="10">
        <v>0</v>
      </c>
      <c r="BU880">
        <v>-4.2648743800000002</v>
      </c>
      <c r="BV880">
        <v>0.17994256</v>
      </c>
      <c r="BW880">
        <v>2.5512239999999999E-2</v>
      </c>
      <c r="BX880">
        <v>1.7140852600000001</v>
      </c>
      <c r="BY880">
        <v>1.2451467300000001</v>
      </c>
      <c r="BZ880">
        <v>4.38303536</v>
      </c>
      <c r="CA880">
        <v>1.0542348399999999</v>
      </c>
      <c r="CB880">
        <v>2.36271349</v>
      </c>
      <c r="CC880">
        <v>0</v>
      </c>
      <c r="CD880">
        <v>1.26633956</v>
      </c>
      <c r="CE880">
        <v>1.2966537600000001</v>
      </c>
      <c r="CF880">
        <v>-0.34830556000000001</v>
      </c>
      <c r="CG880">
        <v>0.60595251999999999</v>
      </c>
      <c r="CH880">
        <v>-0.27080598</v>
      </c>
      <c r="CI880">
        <v>0.69837139000000004</v>
      </c>
      <c r="CJ880">
        <v>2.3914729999999999E-2</v>
      </c>
      <c r="CK880">
        <v>-0.35324707</v>
      </c>
      <c r="CL880">
        <v>-4.8291489999999999E-2</v>
      </c>
      <c r="CM880">
        <v>0.58076517999999999</v>
      </c>
      <c r="CN880">
        <v>0.72541518999999999</v>
      </c>
      <c r="CO880">
        <v>-0.20022939000000001</v>
      </c>
      <c r="CP880">
        <v>-0.43475793000000001</v>
      </c>
      <c r="CQ880">
        <v>0.34422587999999998</v>
      </c>
      <c r="CR880">
        <v>-0.48495226000000002</v>
      </c>
      <c r="CS880">
        <v>0.18250256000000001</v>
      </c>
      <c r="CT880">
        <v>-0.16623276000000001</v>
      </c>
      <c r="CU880">
        <v>-9.4743999999999995E-2</v>
      </c>
      <c r="CV880">
        <v>-1.1689752</v>
      </c>
      <c r="CW880">
        <v>-0.52188942000000005</v>
      </c>
      <c r="CX880">
        <v>0.65815442999999996</v>
      </c>
      <c r="CY880">
        <v>9.3649330000000003E-2</v>
      </c>
      <c r="CZ880">
        <v>-0.16819777</v>
      </c>
      <c r="DA880">
        <v>-0.25450494000000001</v>
      </c>
      <c r="DB880">
        <v>0.25513289</v>
      </c>
      <c r="DC880">
        <v>2.5920289999999999E-2</v>
      </c>
      <c r="DD880">
        <v>-2.5292350000000002E-2</v>
      </c>
      <c r="DE880">
        <v>0.26950531</v>
      </c>
      <c r="DF880">
        <v>-0.26887736000000001</v>
      </c>
      <c r="DG880">
        <v>0.1029841</v>
      </c>
      <c r="DH880">
        <v>-0.10235616</v>
      </c>
      <c r="DI880">
        <v>-0.19042195000000001</v>
      </c>
      <c r="DJ880">
        <v>7.7531719999999998E-2</v>
      </c>
      <c r="DK880">
        <v>-0.19522661999999999</v>
      </c>
      <c r="DL880">
        <v>-0.13095082</v>
      </c>
      <c r="DM880">
        <v>-6.0513240000000003E-2</v>
      </c>
      <c r="DN880">
        <v>0.50020885000000004</v>
      </c>
      <c r="DO880">
        <v>0.35778246000000002</v>
      </c>
      <c r="DP880">
        <v>-0.64273818000000005</v>
      </c>
      <c r="DQ880">
        <v>0.94671483000000001</v>
      </c>
      <c r="DR880">
        <v>-0.66113116000000005</v>
      </c>
      <c r="DS880">
        <v>7.7932630000000003E-2</v>
      </c>
      <c r="DT880">
        <v>-0.79014932000000004</v>
      </c>
      <c r="DU880">
        <v>1.3610861400000001</v>
      </c>
      <c r="DV880" s="10">
        <v>-0.64824150000000003</v>
      </c>
      <c r="DW880" s="8" t="s">
        <v>4547</v>
      </c>
      <c r="DX880" t="s">
        <v>4548</v>
      </c>
      <c r="DY880" s="10" t="s">
        <v>2204</v>
      </c>
      <c r="DZ880" s="20">
        <v>37888</v>
      </c>
      <c r="EA880" s="21">
        <v>39969</v>
      </c>
      <c r="EB880" t="s">
        <v>4549</v>
      </c>
      <c r="EC880" s="22">
        <v>45414</v>
      </c>
      <c r="ED880" t="b">
        <f t="shared" si="40"/>
        <v>0</v>
      </c>
    </row>
    <row r="881" spans="1:134" x14ac:dyDescent="0.2">
      <c r="A881" s="8" t="s">
        <v>4550</v>
      </c>
      <c r="B881" s="8" t="s">
        <v>127</v>
      </c>
      <c r="C881" s="8" t="s">
        <v>275</v>
      </c>
      <c r="D881" s="2" t="s">
        <v>4551</v>
      </c>
      <c r="E881" s="4">
        <v>0.52111252550093901</v>
      </c>
      <c r="F881" s="28" t="b">
        <v>0</v>
      </c>
      <c r="G881" s="29">
        <f t="shared" si="41"/>
        <v>4.3073852510559459E-2</v>
      </c>
      <c r="H881" s="5" t="b">
        <f t="shared" si="39"/>
        <v>0</v>
      </c>
      <c r="I881" s="8">
        <v>69</v>
      </c>
      <c r="J881">
        <v>1</v>
      </c>
      <c r="K881">
        <v>25</v>
      </c>
      <c r="L881">
        <v>2707</v>
      </c>
      <c r="M881">
        <v>5</v>
      </c>
      <c r="N881">
        <v>4</v>
      </c>
      <c r="O881">
        <v>21.389596083802999</v>
      </c>
      <c r="P881">
        <v>3</v>
      </c>
      <c r="Q881">
        <v>5</v>
      </c>
      <c r="R881">
        <v>4</v>
      </c>
      <c r="S881" s="10">
        <v>77</v>
      </c>
      <c r="T881" s="8">
        <v>1.48046563654304</v>
      </c>
      <c r="U881">
        <v>7.5957643648752104E-3</v>
      </c>
      <c r="V881">
        <v>-0.25614850898817798</v>
      </c>
      <c r="W881">
        <v>1.4090380408559799</v>
      </c>
      <c r="X881">
        <v>2.70451479144465E-2</v>
      </c>
      <c r="Y881">
        <v>0.68524713920936597</v>
      </c>
      <c r="Z881">
        <v>-1.0008138892418199</v>
      </c>
      <c r="AA881">
        <v>8.8725172209350497E-3</v>
      </c>
      <c r="AB881">
        <v>1.4079858992310099</v>
      </c>
      <c r="AC881">
        <v>0.71996333890972197</v>
      </c>
      <c r="AD881" s="10">
        <v>0.49681181419415599</v>
      </c>
      <c r="AE881" s="8">
        <v>0</v>
      </c>
      <c r="AF881">
        <v>0</v>
      </c>
      <c r="AG881">
        <v>0</v>
      </c>
      <c r="AH881">
        <v>0</v>
      </c>
      <c r="AI881">
        <v>0</v>
      </c>
      <c r="AJ881">
        <v>1</v>
      </c>
      <c r="AK881">
        <v>0</v>
      </c>
      <c r="AL881">
        <v>0</v>
      </c>
      <c r="AM881">
        <v>0</v>
      </c>
      <c r="AN881">
        <v>0</v>
      </c>
      <c r="AO881">
        <v>0</v>
      </c>
      <c r="AP881">
        <v>0</v>
      </c>
      <c r="AQ881">
        <v>0</v>
      </c>
      <c r="AR881">
        <v>0</v>
      </c>
      <c r="AS881">
        <v>0</v>
      </c>
      <c r="AT881">
        <v>0</v>
      </c>
      <c r="AU881">
        <v>0</v>
      </c>
      <c r="AV881">
        <v>0</v>
      </c>
      <c r="AW881">
        <v>0</v>
      </c>
      <c r="AX881">
        <v>0</v>
      </c>
      <c r="AY881">
        <v>0</v>
      </c>
      <c r="AZ881">
        <v>1</v>
      </c>
      <c r="BA881">
        <v>1</v>
      </c>
      <c r="BB881">
        <v>0</v>
      </c>
      <c r="BC881">
        <v>0</v>
      </c>
      <c r="BD881">
        <v>1</v>
      </c>
      <c r="BE881">
        <v>1</v>
      </c>
      <c r="BF881">
        <v>0</v>
      </c>
      <c r="BG881">
        <v>0</v>
      </c>
      <c r="BH881">
        <v>0</v>
      </c>
      <c r="BI881">
        <v>1</v>
      </c>
      <c r="BJ881">
        <v>0</v>
      </c>
      <c r="BK881">
        <v>0</v>
      </c>
      <c r="BL881">
        <v>0</v>
      </c>
      <c r="BM881">
        <v>0</v>
      </c>
      <c r="BN881">
        <v>0</v>
      </c>
      <c r="BO881">
        <v>0</v>
      </c>
      <c r="BP881">
        <v>1</v>
      </c>
      <c r="BQ881">
        <v>0</v>
      </c>
      <c r="BR881">
        <v>0</v>
      </c>
      <c r="BS881">
        <v>0</v>
      </c>
      <c r="BT881" s="10">
        <v>1</v>
      </c>
      <c r="BU881">
        <v>-4.2648743800000002</v>
      </c>
      <c r="BV881">
        <v>0.17994256</v>
      </c>
      <c r="BW881">
        <v>2.5512239999999999E-2</v>
      </c>
      <c r="BX881">
        <v>1.7140852600000001</v>
      </c>
      <c r="BY881">
        <v>1.2451467300000001</v>
      </c>
      <c r="BZ881">
        <v>4.38303536</v>
      </c>
      <c r="CA881">
        <v>1.0542348399999999</v>
      </c>
      <c r="CB881">
        <v>2.36271349</v>
      </c>
      <c r="CC881">
        <v>0</v>
      </c>
      <c r="CD881">
        <v>1.26633956</v>
      </c>
      <c r="CE881">
        <v>1.2966537600000001</v>
      </c>
      <c r="CF881">
        <v>-0.34830556000000001</v>
      </c>
      <c r="CG881">
        <v>0.60595251999999999</v>
      </c>
      <c r="CH881">
        <v>-0.27080598</v>
      </c>
      <c r="CI881">
        <v>0.69837139000000004</v>
      </c>
      <c r="CJ881">
        <v>2.3914729999999999E-2</v>
      </c>
      <c r="CK881">
        <v>-0.35324707</v>
      </c>
      <c r="CL881">
        <v>-4.8291489999999999E-2</v>
      </c>
      <c r="CM881">
        <v>0.58076517999999999</v>
      </c>
      <c r="CN881">
        <v>0.72541518999999999</v>
      </c>
      <c r="CO881">
        <v>-0.20022939000000001</v>
      </c>
      <c r="CP881">
        <v>-0.43475793000000001</v>
      </c>
      <c r="CQ881">
        <v>0.34422587999999998</v>
      </c>
      <c r="CR881">
        <v>-0.48495226000000002</v>
      </c>
      <c r="CS881">
        <v>0.18250256000000001</v>
      </c>
      <c r="CT881">
        <v>-0.16623276000000001</v>
      </c>
      <c r="CU881">
        <v>-9.4743999999999995E-2</v>
      </c>
      <c r="CV881">
        <v>-1.1689752</v>
      </c>
      <c r="CW881">
        <v>-0.52188942000000005</v>
      </c>
      <c r="CX881">
        <v>0.65815442999999996</v>
      </c>
      <c r="CY881">
        <v>9.3649330000000003E-2</v>
      </c>
      <c r="CZ881">
        <v>-0.16819777</v>
      </c>
      <c r="DA881">
        <v>-0.25450494000000001</v>
      </c>
      <c r="DB881">
        <v>0.25513289</v>
      </c>
      <c r="DC881">
        <v>2.5920289999999999E-2</v>
      </c>
      <c r="DD881">
        <v>-2.5292350000000002E-2</v>
      </c>
      <c r="DE881">
        <v>0.26950531</v>
      </c>
      <c r="DF881">
        <v>-0.26887736000000001</v>
      </c>
      <c r="DG881">
        <v>0.1029841</v>
      </c>
      <c r="DH881">
        <v>-0.10235616</v>
      </c>
      <c r="DI881">
        <v>-0.19042195000000001</v>
      </c>
      <c r="DJ881">
        <v>7.7531719999999998E-2</v>
      </c>
      <c r="DK881">
        <v>-0.19522661999999999</v>
      </c>
      <c r="DL881">
        <v>-0.13095082</v>
      </c>
      <c r="DM881">
        <v>-6.0513240000000003E-2</v>
      </c>
      <c r="DN881">
        <v>0.50020885000000004</v>
      </c>
      <c r="DO881">
        <v>0.35778246000000002</v>
      </c>
      <c r="DP881">
        <v>-0.64273818000000005</v>
      </c>
      <c r="DQ881">
        <v>0.94671483000000001</v>
      </c>
      <c r="DR881">
        <v>-0.66113116000000005</v>
      </c>
      <c r="DS881">
        <v>7.7932630000000003E-2</v>
      </c>
      <c r="DT881">
        <v>-0.79014932000000004</v>
      </c>
      <c r="DU881">
        <v>1.3610861400000001</v>
      </c>
      <c r="DV881" s="10">
        <v>-0.64824150000000003</v>
      </c>
      <c r="DW881" s="8" t="s">
        <v>4552</v>
      </c>
      <c r="DX881" t="s">
        <v>4553</v>
      </c>
      <c r="DY881" s="10" t="s">
        <v>2170</v>
      </c>
      <c r="DZ881" s="20">
        <v>35860</v>
      </c>
      <c r="EA881" s="21">
        <v>36633</v>
      </c>
      <c r="EB881" t="s">
        <v>4554</v>
      </c>
      <c r="EC881" s="22">
        <v>45360</v>
      </c>
      <c r="ED881" t="b">
        <f t="shared" si="40"/>
        <v>1</v>
      </c>
    </row>
    <row r="882" spans="1:134" x14ac:dyDescent="0.2">
      <c r="A882" s="8" t="s">
        <v>4555</v>
      </c>
      <c r="B882" s="8" t="s">
        <v>119</v>
      </c>
      <c r="C882" s="8" t="s">
        <v>363</v>
      </c>
      <c r="D882" s="2" t="s">
        <v>4556</v>
      </c>
      <c r="E882" s="4">
        <v>0.61649696306586099</v>
      </c>
      <c r="F882" s="28" t="b">
        <v>1</v>
      </c>
      <c r="G882" s="29">
        <f t="shared" si="41"/>
        <v>4.6565139619949617E-6</v>
      </c>
      <c r="H882" s="5" t="b">
        <f t="shared" si="39"/>
        <v>0</v>
      </c>
      <c r="I882" s="8">
        <v>59</v>
      </c>
      <c r="J882">
        <v>1</v>
      </c>
      <c r="K882">
        <v>34</v>
      </c>
      <c r="L882">
        <v>980</v>
      </c>
      <c r="M882">
        <v>1</v>
      </c>
      <c r="N882">
        <v>3</v>
      </c>
      <c r="O882">
        <v>38.081814866264203</v>
      </c>
      <c r="P882">
        <v>5</v>
      </c>
      <c r="Q882">
        <v>1</v>
      </c>
      <c r="R882">
        <v>2</v>
      </c>
      <c r="S882" s="10">
        <v>69.2</v>
      </c>
      <c r="T882" s="8">
        <v>0.54108388746750802</v>
      </c>
      <c r="U882">
        <v>7.5957643648752104E-3</v>
      </c>
      <c r="V882">
        <v>0.90669465918009495</v>
      </c>
      <c r="W882">
        <v>-0.60421484474235398</v>
      </c>
      <c r="X882">
        <v>-1.2456676951183301</v>
      </c>
      <c r="Y882">
        <v>-1.13192030619081E-2</v>
      </c>
      <c r="Z882">
        <v>-0.426423032360083</v>
      </c>
      <c r="AA882">
        <v>1.4284752725705201</v>
      </c>
      <c r="AB882">
        <v>-1.4988236991813999</v>
      </c>
      <c r="AC882">
        <v>-0.68484317603607703</v>
      </c>
      <c r="AD882" s="10">
        <v>-1.18619889187074</v>
      </c>
      <c r="AE882" s="8">
        <v>0</v>
      </c>
      <c r="AF882">
        <v>0</v>
      </c>
      <c r="AG882">
        <v>0</v>
      </c>
      <c r="AH882">
        <v>0</v>
      </c>
      <c r="AI882">
        <v>0</v>
      </c>
      <c r="AJ882">
        <v>0</v>
      </c>
      <c r="AK882">
        <v>0</v>
      </c>
      <c r="AL882">
        <v>0</v>
      </c>
      <c r="AM882">
        <v>0</v>
      </c>
      <c r="AN882">
        <v>0</v>
      </c>
      <c r="AO882">
        <v>0</v>
      </c>
      <c r="AP882">
        <v>0</v>
      </c>
      <c r="AQ882">
        <v>0</v>
      </c>
      <c r="AR882">
        <v>0</v>
      </c>
      <c r="AS882">
        <v>0</v>
      </c>
      <c r="AT882">
        <v>0</v>
      </c>
      <c r="AU882">
        <v>0</v>
      </c>
      <c r="AV882">
        <v>1</v>
      </c>
      <c r="AW882">
        <v>0</v>
      </c>
      <c r="AX882">
        <v>0</v>
      </c>
      <c r="AY882">
        <v>0</v>
      </c>
      <c r="AZ882">
        <v>1</v>
      </c>
      <c r="BA882">
        <v>1</v>
      </c>
      <c r="BB882">
        <v>0</v>
      </c>
      <c r="BC882">
        <v>0</v>
      </c>
      <c r="BD882">
        <v>1</v>
      </c>
      <c r="BE882">
        <v>0</v>
      </c>
      <c r="BF882">
        <v>1</v>
      </c>
      <c r="BG882">
        <v>0</v>
      </c>
      <c r="BH882">
        <v>0</v>
      </c>
      <c r="BI882">
        <v>1</v>
      </c>
      <c r="BJ882">
        <v>0</v>
      </c>
      <c r="BK882">
        <v>0</v>
      </c>
      <c r="BL882">
        <v>0</v>
      </c>
      <c r="BM882">
        <v>1</v>
      </c>
      <c r="BN882">
        <v>0</v>
      </c>
      <c r="BO882">
        <v>0</v>
      </c>
      <c r="BP882">
        <v>0</v>
      </c>
      <c r="BQ882">
        <v>0</v>
      </c>
      <c r="BR882">
        <v>1</v>
      </c>
      <c r="BS882">
        <v>0</v>
      </c>
      <c r="BT882" s="10">
        <v>0</v>
      </c>
      <c r="BU882">
        <v>-4.2648743800000002</v>
      </c>
      <c r="BV882">
        <v>0.17994256</v>
      </c>
      <c r="BW882">
        <v>2.5512239999999999E-2</v>
      </c>
      <c r="BX882">
        <v>1.7140852600000001</v>
      </c>
      <c r="BY882">
        <v>1.2451467300000001</v>
      </c>
      <c r="BZ882">
        <v>4.38303536</v>
      </c>
      <c r="CA882">
        <v>1.0542348399999999</v>
      </c>
      <c r="CB882">
        <v>2.36271349</v>
      </c>
      <c r="CC882">
        <v>0</v>
      </c>
      <c r="CD882">
        <v>1.26633956</v>
      </c>
      <c r="CE882">
        <v>1.2966537600000001</v>
      </c>
      <c r="CF882">
        <v>-0.34830556000000001</v>
      </c>
      <c r="CG882">
        <v>0.60595251999999999</v>
      </c>
      <c r="CH882">
        <v>-0.27080598</v>
      </c>
      <c r="CI882">
        <v>0.69837139000000004</v>
      </c>
      <c r="CJ882">
        <v>2.3914729999999999E-2</v>
      </c>
      <c r="CK882">
        <v>-0.35324707</v>
      </c>
      <c r="CL882">
        <v>-4.8291489999999999E-2</v>
      </c>
      <c r="CM882">
        <v>0.58076517999999999</v>
      </c>
      <c r="CN882">
        <v>0.72541518999999999</v>
      </c>
      <c r="CO882">
        <v>-0.20022939000000001</v>
      </c>
      <c r="CP882">
        <v>-0.43475793000000001</v>
      </c>
      <c r="CQ882">
        <v>0.34422587999999998</v>
      </c>
      <c r="CR882">
        <v>-0.48495226000000002</v>
      </c>
      <c r="CS882">
        <v>0.18250256000000001</v>
      </c>
      <c r="CT882">
        <v>-0.16623276000000001</v>
      </c>
      <c r="CU882">
        <v>-9.4743999999999995E-2</v>
      </c>
      <c r="CV882">
        <v>-1.1689752</v>
      </c>
      <c r="CW882">
        <v>-0.52188942000000005</v>
      </c>
      <c r="CX882">
        <v>0.65815442999999996</v>
      </c>
      <c r="CY882">
        <v>9.3649330000000003E-2</v>
      </c>
      <c r="CZ882">
        <v>-0.16819777</v>
      </c>
      <c r="DA882">
        <v>-0.25450494000000001</v>
      </c>
      <c r="DB882">
        <v>0.25513289</v>
      </c>
      <c r="DC882">
        <v>2.5920289999999999E-2</v>
      </c>
      <c r="DD882">
        <v>-2.5292350000000002E-2</v>
      </c>
      <c r="DE882">
        <v>0.26950531</v>
      </c>
      <c r="DF882">
        <v>-0.26887736000000001</v>
      </c>
      <c r="DG882">
        <v>0.1029841</v>
      </c>
      <c r="DH882">
        <v>-0.10235616</v>
      </c>
      <c r="DI882">
        <v>-0.19042195000000001</v>
      </c>
      <c r="DJ882">
        <v>7.7531719999999998E-2</v>
      </c>
      <c r="DK882">
        <v>-0.19522661999999999</v>
      </c>
      <c r="DL882">
        <v>-0.13095082</v>
      </c>
      <c r="DM882">
        <v>-6.0513240000000003E-2</v>
      </c>
      <c r="DN882">
        <v>0.50020885000000004</v>
      </c>
      <c r="DO882">
        <v>0.35778246000000002</v>
      </c>
      <c r="DP882">
        <v>-0.64273818000000005</v>
      </c>
      <c r="DQ882">
        <v>0.94671483000000001</v>
      </c>
      <c r="DR882">
        <v>-0.66113116000000005</v>
      </c>
      <c r="DS882">
        <v>7.7932630000000003E-2</v>
      </c>
      <c r="DT882">
        <v>-0.79014932000000004</v>
      </c>
      <c r="DU882">
        <v>1.3610861400000001</v>
      </c>
      <c r="DV882" s="10">
        <v>-0.64824150000000003</v>
      </c>
      <c r="DW882" s="8" t="s">
        <v>4557</v>
      </c>
      <c r="DX882" t="s">
        <v>4558</v>
      </c>
      <c r="DY882" s="10" t="s">
        <v>1653</v>
      </c>
      <c r="DZ882" s="20">
        <v>36177</v>
      </c>
      <c r="EA882" s="21">
        <v>39208</v>
      </c>
      <c r="EB882" t="s">
        <v>4559</v>
      </c>
      <c r="EC882" s="22">
        <v>44028</v>
      </c>
      <c r="ED882" t="b">
        <f t="shared" si="40"/>
        <v>0</v>
      </c>
    </row>
    <row r="883" spans="1:134" x14ac:dyDescent="0.2">
      <c r="A883" s="8" t="s">
        <v>4560</v>
      </c>
      <c r="B883" s="8" t="s">
        <v>127</v>
      </c>
      <c r="C883" s="8" t="s">
        <v>147</v>
      </c>
      <c r="D883" s="2" t="s">
        <v>4561</v>
      </c>
      <c r="E883" s="4">
        <v>0.69760624768728796</v>
      </c>
      <c r="F883" s="28" t="b">
        <v>1</v>
      </c>
      <c r="G883" s="29">
        <f t="shared" si="41"/>
        <v>2.9421988136156757E-3</v>
      </c>
      <c r="H883" s="5" t="b">
        <f t="shared" si="39"/>
        <v>0</v>
      </c>
      <c r="I883" s="8">
        <v>48</v>
      </c>
      <c r="J883">
        <v>1</v>
      </c>
      <c r="K883">
        <v>33</v>
      </c>
      <c r="L883">
        <v>1567</v>
      </c>
      <c r="M883">
        <v>2</v>
      </c>
      <c r="N883">
        <v>1</v>
      </c>
      <c r="O883">
        <v>77.969790510311</v>
      </c>
      <c r="P883">
        <v>3</v>
      </c>
      <c r="Q883">
        <v>2</v>
      </c>
      <c r="R883">
        <v>5</v>
      </c>
      <c r="S883" s="10">
        <v>71.8</v>
      </c>
      <c r="T883" s="8">
        <v>-0.49223603651558001</v>
      </c>
      <c r="U883">
        <v>7.5957643648752104E-3</v>
      </c>
      <c r="V883">
        <v>0.77748986271695397</v>
      </c>
      <c r="W883">
        <v>8.0081301086379605E-2</v>
      </c>
      <c r="X883">
        <v>-0.92748948436013701</v>
      </c>
      <c r="Y883">
        <v>-1.4044518876044501</v>
      </c>
      <c r="Z883">
        <v>0.94614994958137999</v>
      </c>
      <c r="AA883">
        <v>8.8725172209350497E-3</v>
      </c>
      <c r="AB883">
        <v>-0.772121299578298</v>
      </c>
      <c r="AC883">
        <v>1.42236659638262</v>
      </c>
      <c r="AD883" s="10">
        <v>-0.62519532318244297</v>
      </c>
      <c r="AE883" s="8">
        <v>0</v>
      </c>
      <c r="AF883">
        <v>0</v>
      </c>
      <c r="AG883">
        <v>0</v>
      </c>
      <c r="AH883">
        <v>0</v>
      </c>
      <c r="AI883">
        <v>0</v>
      </c>
      <c r="AJ883">
        <v>0</v>
      </c>
      <c r="AK883">
        <v>0</v>
      </c>
      <c r="AL883">
        <v>0</v>
      </c>
      <c r="AM883">
        <v>0</v>
      </c>
      <c r="AN883">
        <v>0</v>
      </c>
      <c r="AO883">
        <v>0</v>
      </c>
      <c r="AP883">
        <v>0</v>
      </c>
      <c r="AQ883">
        <v>0</v>
      </c>
      <c r="AR883">
        <v>0</v>
      </c>
      <c r="AS883">
        <v>0</v>
      </c>
      <c r="AT883">
        <v>1</v>
      </c>
      <c r="AU883">
        <v>0</v>
      </c>
      <c r="AV883">
        <v>0</v>
      </c>
      <c r="AW883">
        <v>0</v>
      </c>
      <c r="AX883">
        <v>0</v>
      </c>
      <c r="AY883">
        <v>1</v>
      </c>
      <c r="AZ883">
        <v>0</v>
      </c>
      <c r="BA883">
        <v>0</v>
      </c>
      <c r="BB883">
        <v>1</v>
      </c>
      <c r="BC883">
        <v>0</v>
      </c>
      <c r="BD883">
        <v>1</v>
      </c>
      <c r="BE883">
        <v>1</v>
      </c>
      <c r="BF883">
        <v>0</v>
      </c>
      <c r="BG883">
        <v>0</v>
      </c>
      <c r="BH883">
        <v>0</v>
      </c>
      <c r="BI883">
        <v>0</v>
      </c>
      <c r="BJ883">
        <v>0</v>
      </c>
      <c r="BK883">
        <v>0</v>
      </c>
      <c r="BL883">
        <v>1</v>
      </c>
      <c r="BM883">
        <v>1</v>
      </c>
      <c r="BN883">
        <v>0</v>
      </c>
      <c r="BO883">
        <v>0</v>
      </c>
      <c r="BP883">
        <v>0</v>
      </c>
      <c r="BQ883">
        <v>1</v>
      </c>
      <c r="BR883">
        <v>0</v>
      </c>
      <c r="BS883">
        <v>0</v>
      </c>
      <c r="BT883" s="10">
        <v>0</v>
      </c>
      <c r="BU883">
        <v>-4.2648743800000002</v>
      </c>
      <c r="BV883">
        <v>0.17994256</v>
      </c>
      <c r="BW883">
        <v>2.5512239999999999E-2</v>
      </c>
      <c r="BX883">
        <v>1.7140852600000001</v>
      </c>
      <c r="BY883">
        <v>1.2451467300000001</v>
      </c>
      <c r="BZ883">
        <v>4.38303536</v>
      </c>
      <c r="CA883">
        <v>1.0542348399999999</v>
      </c>
      <c r="CB883">
        <v>2.36271349</v>
      </c>
      <c r="CC883">
        <v>0</v>
      </c>
      <c r="CD883">
        <v>1.26633956</v>
      </c>
      <c r="CE883">
        <v>1.2966537600000001</v>
      </c>
      <c r="CF883">
        <v>-0.34830556000000001</v>
      </c>
      <c r="CG883">
        <v>0.60595251999999999</v>
      </c>
      <c r="CH883">
        <v>-0.27080598</v>
      </c>
      <c r="CI883">
        <v>0.69837139000000004</v>
      </c>
      <c r="CJ883">
        <v>2.3914729999999999E-2</v>
      </c>
      <c r="CK883">
        <v>-0.35324707</v>
      </c>
      <c r="CL883">
        <v>-4.8291489999999999E-2</v>
      </c>
      <c r="CM883">
        <v>0.58076517999999999</v>
      </c>
      <c r="CN883">
        <v>0.72541518999999999</v>
      </c>
      <c r="CO883">
        <v>-0.20022939000000001</v>
      </c>
      <c r="CP883">
        <v>-0.43475793000000001</v>
      </c>
      <c r="CQ883">
        <v>0.34422587999999998</v>
      </c>
      <c r="CR883">
        <v>-0.48495226000000002</v>
      </c>
      <c r="CS883">
        <v>0.18250256000000001</v>
      </c>
      <c r="CT883">
        <v>-0.16623276000000001</v>
      </c>
      <c r="CU883">
        <v>-9.4743999999999995E-2</v>
      </c>
      <c r="CV883">
        <v>-1.1689752</v>
      </c>
      <c r="CW883">
        <v>-0.52188942000000005</v>
      </c>
      <c r="CX883">
        <v>0.65815442999999996</v>
      </c>
      <c r="CY883">
        <v>9.3649330000000003E-2</v>
      </c>
      <c r="CZ883">
        <v>-0.16819777</v>
      </c>
      <c r="DA883">
        <v>-0.25450494000000001</v>
      </c>
      <c r="DB883">
        <v>0.25513289</v>
      </c>
      <c r="DC883">
        <v>2.5920289999999999E-2</v>
      </c>
      <c r="DD883">
        <v>-2.5292350000000002E-2</v>
      </c>
      <c r="DE883">
        <v>0.26950531</v>
      </c>
      <c r="DF883">
        <v>-0.26887736000000001</v>
      </c>
      <c r="DG883">
        <v>0.1029841</v>
      </c>
      <c r="DH883">
        <v>-0.10235616</v>
      </c>
      <c r="DI883">
        <v>-0.19042195000000001</v>
      </c>
      <c r="DJ883">
        <v>7.7531719999999998E-2</v>
      </c>
      <c r="DK883">
        <v>-0.19522661999999999</v>
      </c>
      <c r="DL883">
        <v>-0.13095082</v>
      </c>
      <c r="DM883">
        <v>-6.0513240000000003E-2</v>
      </c>
      <c r="DN883">
        <v>0.50020885000000004</v>
      </c>
      <c r="DO883">
        <v>0.35778246000000002</v>
      </c>
      <c r="DP883">
        <v>-0.64273818000000005</v>
      </c>
      <c r="DQ883">
        <v>0.94671483000000001</v>
      </c>
      <c r="DR883">
        <v>-0.66113116000000005</v>
      </c>
      <c r="DS883">
        <v>7.7932630000000003E-2</v>
      </c>
      <c r="DT883">
        <v>-0.79014932000000004</v>
      </c>
      <c r="DU883">
        <v>1.3610861400000001</v>
      </c>
      <c r="DV883" s="10">
        <v>-0.64824150000000003</v>
      </c>
      <c r="DW883" s="8" t="s">
        <v>4562</v>
      </c>
      <c r="DX883" t="s">
        <v>4563</v>
      </c>
      <c r="DY883" s="10" t="s">
        <v>675</v>
      </c>
      <c r="DZ883" s="20">
        <v>36586</v>
      </c>
      <c r="EA883" s="21">
        <v>38476</v>
      </c>
      <c r="EB883" t="s">
        <v>4564</v>
      </c>
      <c r="EC883" s="22">
        <v>44118</v>
      </c>
      <c r="ED883" t="b">
        <f t="shared" si="40"/>
        <v>0</v>
      </c>
    </row>
    <row r="884" spans="1:134" x14ac:dyDescent="0.2">
      <c r="A884" s="8" t="s">
        <v>4565</v>
      </c>
      <c r="B884" s="8" t="s">
        <v>168</v>
      </c>
      <c r="C884" s="8" t="s">
        <v>245</v>
      </c>
      <c r="D884" s="2">
        <v>4956415984</v>
      </c>
      <c r="E884" s="4">
        <v>0.49600219685925101</v>
      </c>
      <c r="F884" s="28" t="b">
        <v>0</v>
      </c>
      <c r="G884" s="29">
        <f t="shared" si="41"/>
        <v>1.9034435855147226E-7</v>
      </c>
      <c r="H884" s="5" t="b">
        <f t="shared" si="39"/>
        <v>0</v>
      </c>
      <c r="I884" s="8">
        <v>45</v>
      </c>
      <c r="J884">
        <v>1</v>
      </c>
      <c r="K884">
        <v>17</v>
      </c>
      <c r="L884">
        <v>453</v>
      </c>
      <c r="M884">
        <v>0</v>
      </c>
      <c r="N884">
        <v>5</v>
      </c>
      <c r="O884">
        <v>28.192765096292401</v>
      </c>
      <c r="P884">
        <v>1</v>
      </c>
      <c r="Q884">
        <v>1</v>
      </c>
      <c r="R884">
        <v>4</v>
      </c>
      <c r="S884" s="10">
        <v>79.599999999999994</v>
      </c>
      <c r="T884" s="8">
        <v>-0.77405056123824101</v>
      </c>
      <c r="U884">
        <v>7.5957643648752104E-3</v>
      </c>
      <c r="V884">
        <v>-1.2897868806933099</v>
      </c>
      <c r="W884">
        <v>-1.21856589900426</v>
      </c>
      <c r="X884">
        <v>-1.5638459058765199</v>
      </c>
      <c r="Y884">
        <v>1.38181348148064</v>
      </c>
      <c r="Z884">
        <v>-0.76671211226889302</v>
      </c>
      <c r="AA884">
        <v>-1.4107302381286499</v>
      </c>
      <c r="AB884">
        <v>-1.4988236991813999</v>
      </c>
      <c r="AC884">
        <v>0.71996333890972197</v>
      </c>
      <c r="AD884" s="10">
        <v>1.0578153828824499</v>
      </c>
      <c r="AE884" s="8">
        <v>0</v>
      </c>
      <c r="AF884">
        <v>0</v>
      </c>
      <c r="AG884">
        <v>0</v>
      </c>
      <c r="AH884">
        <v>0</v>
      </c>
      <c r="AI884">
        <v>0</v>
      </c>
      <c r="AJ884">
        <v>0</v>
      </c>
      <c r="AK884">
        <v>0</v>
      </c>
      <c r="AL884">
        <v>0</v>
      </c>
      <c r="AM884">
        <v>0</v>
      </c>
      <c r="AN884">
        <v>0</v>
      </c>
      <c r="AO884">
        <v>0</v>
      </c>
      <c r="AP884">
        <v>0</v>
      </c>
      <c r="AQ884">
        <v>1</v>
      </c>
      <c r="AR884">
        <v>0</v>
      </c>
      <c r="AS884">
        <v>0</v>
      </c>
      <c r="AT884">
        <v>0</v>
      </c>
      <c r="AU884">
        <v>0</v>
      </c>
      <c r="AV884">
        <v>0</v>
      </c>
      <c r="AW884">
        <v>0</v>
      </c>
      <c r="AX884">
        <v>0</v>
      </c>
      <c r="AY884">
        <v>0</v>
      </c>
      <c r="AZ884">
        <v>1</v>
      </c>
      <c r="BA884">
        <v>1</v>
      </c>
      <c r="BB884">
        <v>0</v>
      </c>
      <c r="BC884">
        <v>1</v>
      </c>
      <c r="BD884">
        <v>0</v>
      </c>
      <c r="BE884">
        <v>0</v>
      </c>
      <c r="BF884">
        <v>1</v>
      </c>
      <c r="BG884">
        <v>0</v>
      </c>
      <c r="BH884">
        <v>0</v>
      </c>
      <c r="BI884">
        <v>0</v>
      </c>
      <c r="BJ884">
        <v>1</v>
      </c>
      <c r="BK884">
        <v>0</v>
      </c>
      <c r="BL884">
        <v>0</v>
      </c>
      <c r="BM884">
        <v>0</v>
      </c>
      <c r="BN884">
        <v>0</v>
      </c>
      <c r="BO884">
        <v>0</v>
      </c>
      <c r="BP884">
        <v>1</v>
      </c>
      <c r="BQ884">
        <v>0</v>
      </c>
      <c r="BR884">
        <v>0</v>
      </c>
      <c r="BS884">
        <v>1</v>
      </c>
      <c r="BT884" s="10">
        <v>0</v>
      </c>
      <c r="BU884">
        <v>-4.2648743800000002</v>
      </c>
      <c r="BV884">
        <v>0.17994256</v>
      </c>
      <c r="BW884">
        <v>2.5512239999999999E-2</v>
      </c>
      <c r="BX884">
        <v>1.7140852600000001</v>
      </c>
      <c r="BY884">
        <v>1.2451467300000001</v>
      </c>
      <c r="BZ884">
        <v>4.38303536</v>
      </c>
      <c r="CA884">
        <v>1.0542348399999999</v>
      </c>
      <c r="CB884">
        <v>2.36271349</v>
      </c>
      <c r="CC884">
        <v>0</v>
      </c>
      <c r="CD884">
        <v>1.26633956</v>
      </c>
      <c r="CE884">
        <v>1.2966537600000001</v>
      </c>
      <c r="CF884">
        <v>-0.34830556000000001</v>
      </c>
      <c r="CG884">
        <v>0.60595251999999999</v>
      </c>
      <c r="CH884">
        <v>-0.27080598</v>
      </c>
      <c r="CI884">
        <v>0.69837139000000004</v>
      </c>
      <c r="CJ884">
        <v>2.3914729999999999E-2</v>
      </c>
      <c r="CK884">
        <v>-0.35324707</v>
      </c>
      <c r="CL884">
        <v>-4.8291489999999999E-2</v>
      </c>
      <c r="CM884">
        <v>0.58076517999999999</v>
      </c>
      <c r="CN884">
        <v>0.72541518999999999</v>
      </c>
      <c r="CO884">
        <v>-0.20022939000000001</v>
      </c>
      <c r="CP884">
        <v>-0.43475793000000001</v>
      </c>
      <c r="CQ884">
        <v>0.34422587999999998</v>
      </c>
      <c r="CR884">
        <v>-0.48495226000000002</v>
      </c>
      <c r="CS884">
        <v>0.18250256000000001</v>
      </c>
      <c r="CT884">
        <v>-0.16623276000000001</v>
      </c>
      <c r="CU884">
        <v>-9.4743999999999995E-2</v>
      </c>
      <c r="CV884">
        <v>-1.1689752</v>
      </c>
      <c r="CW884">
        <v>-0.52188942000000005</v>
      </c>
      <c r="CX884">
        <v>0.65815442999999996</v>
      </c>
      <c r="CY884">
        <v>9.3649330000000003E-2</v>
      </c>
      <c r="CZ884">
        <v>-0.16819777</v>
      </c>
      <c r="DA884">
        <v>-0.25450494000000001</v>
      </c>
      <c r="DB884">
        <v>0.25513289</v>
      </c>
      <c r="DC884">
        <v>2.5920289999999999E-2</v>
      </c>
      <c r="DD884">
        <v>-2.5292350000000002E-2</v>
      </c>
      <c r="DE884">
        <v>0.26950531</v>
      </c>
      <c r="DF884">
        <v>-0.26887736000000001</v>
      </c>
      <c r="DG884">
        <v>0.1029841</v>
      </c>
      <c r="DH884">
        <v>-0.10235616</v>
      </c>
      <c r="DI884">
        <v>-0.19042195000000001</v>
      </c>
      <c r="DJ884">
        <v>7.7531719999999998E-2</v>
      </c>
      <c r="DK884">
        <v>-0.19522661999999999</v>
      </c>
      <c r="DL884">
        <v>-0.13095082</v>
      </c>
      <c r="DM884">
        <v>-6.0513240000000003E-2</v>
      </c>
      <c r="DN884">
        <v>0.50020885000000004</v>
      </c>
      <c r="DO884">
        <v>0.35778246000000002</v>
      </c>
      <c r="DP884">
        <v>-0.64273818000000005</v>
      </c>
      <c r="DQ884">
        <v>0.94671483000000001</v>
      </c>
      <c r="DR884">
        <v>-0.66113116000000005</v>
      </c>
      <c r="DS884">
        <v>7.7932630000000003E-2</v>
      </c>
      <c r="DT884">
        <v>-0.79014932000000004</v>
      </c>
      <c r="DU884">
        <v>1.3610861400000001</v>
      </c>
      <c r="DV884" s="10">
        <v>-0.64824150000000003</v>
      </c>
      <c r="DW884" s="8" t="s">
        <v>4566</v>
      </c>
      <c r="DX884" t="s">
        <v>4567</v>
      </c>
      <c r="DY884" s="10" t="s">
        <v>220</v>
      </c>
      <c r="DZ884" s="20">
        <v>34823</v>
      </c>
      <c r="EA884" s="21">
        <v>39225</v>
      </c>
      <c r="EB884" t="s">
        <v>4568</v>
      </c>
      <c r="EC884" s="22">
        <v>45081</v>
      </c>
      <c r="ED884" t="b">
        <f t="shared" si="40"/>
        <v>1</v>
      </c>
    </row>
    <row r="885" spans="1:134" x14ac:dyDescent="0.2">
      <c r="A885" s="8" t="s">
        <v>4569</v>
      </c>
      <c r="B885" s="8" t="s">
        <v>127</v>
      </c>
      <c r="C885" s="8" t="s">
        <v>147</v>
      </c>
      <c r="D885" s="2" t="s">
        <v>4570</v>
      </c>
      <c r="E885" s="4">
        <v>0.23169375349569399</v>
      </c>
      <c r="F885" s="28" t="b">
        <v>0</v>
      </c>
      <c r="G885" s="29">
        <f t="shared" si="41"/>
        <v>3.985817828199105E-2</v>
      </c>
      <c r="H885" s="5" t="b">
        <f t="shared" si="39"/>
        <v>0</v>
      </c>
      <c r="I885" s="8">
        <v>60</v>
      </c>
      <c r="J885">
        <v>0</v>
      </c>
      <c r="K885">
        <v>24</v>
      </c>
      <c r="L885">
        <v>451</v>
      </c>
      <c r="M885">
        <v>9</v>
      </c>
      <c r="N885">
        <v>2</v>
      </c>
      <c r="O885">
        <v>43.688543414514001</v>
      </c>
      <c r="P885">
        <v>1</v>
      </c>
      <c r="Q885">
        <v>1</v>
      </c>
      <c r="R885">
        <v>4</v>
      </c>
      <c r="S885" s="10">
        <v>73.400000000000006</v>
      </c>
      <c r="T885" s="8">
        <v>0.63502206237506098</v>
      </c>
      <c r="U885">
        <v>-1.00517281761849</v>
      </c>
      <c r="V885">
        <v>-0.38535330545132002</v>
      </c>
      <c r="W885">
        <v>-1.22089740205649</v>
      </c>
      <c r="X885">
        <v>1.2997579909472201</v>
      </c>
      <c r="Y885">
        <v>-0.70788554533318204</v>
      </c>
      <c r="Z885">
        <v>-0.233491603824271</v>
      </c>
      <c r="AA885">
        <v>-1.4107302381286499</v>
      </c>
      <c r="AB885">
        <v>-1.4988236991813999</v>
      </c>
      <c r="AC885">
        <v>0.71996333890972197</v>
      </c>
      <c r="AD885" s="10">
        <v>-0.27996235783579498</v>
      </c>
      <c r="AE885" s="8">
        <v>0</v>
      </c>
      <c r="AF885">
        <v>0</v>
      </c>
      <c r="AG885">
        <v>0</v>
      </c>
      <c r="AH885">
        <v>0</v>
      </c>
      <c r="AI885">
        <v>0</v>
      </c>
      <c r="AJ885">
        <v>0</v>
      </c>
      <c r="AK885">
        <v>0</v>
      </c>
      <c r="AL885">
        <v>0</v>
      </c>
      <c r="AM885">
        <v>1</v>
      </c>
      <c r="AN885">
        <v>0</v>
      </c>
      <c r="AO885">
        <v>0</v>
      </c>
      <c r="AP885">
        <v>0</v>
      </c>
      <c r="AQ885">
        <v>0</v>
      </c>
      <c r="AR885">
        <v>0</v>
      </c>
      <c r="AS885">
        <v>0</v>
      </c>
      <c r="AT885">
        <v>0</v>
      </c>
      <c r="AU885">
        <v>0</v>
      </c>
      <c r="AV885">
        <v>0</v>
      </c>
      <c r="AW885">
        <v>0</v>
      </c>
      <c r="AX885">
        <v>0</v>
      </c>
      <c r="AY885">
        <v>1</v>
      </c>
      <c r="AZ885">
        <v>0</v>
      </c>
      <c r="BA885">
        <v>1</v>
      </c>
      <c r="BB885">
        <v>0</v>
      </c>
      <c r="BC885">
        <v>0</v>
      </c>
      <c r="BD885">
        <v>1</v>
      </c>
      <c r="BE885">
        <v>1</v>
      </c>
      <c r="BF885">
        <v>0</v>
      </c>
      <c r="BG885">
        <v>0</v>
      </c>
      <c r="BH885">
        <v>0</v>
      </c>
      <c r="BI885">
        <v>0</v>
      </c>
      <c r="BJ885">
        <v>0</v>
      </c>
      <c r="BK885">
        <v>1</v>
      </c>
      <c r="BL885">
        <v>0</v>
      </c>
      <c r="BM885">
        <v>0</v>
      </c>
      <c r="BN885">
        <v>0</v>
      </c>
      <c r="BO885">
        <v>1</v>
      </c>
      <c r="BP885">
        <v>0</v>
      </c>
      <c r="BQ885">
        <v>0</v>
      </c>
      <c r="BR885">
        <v>0</v>
      </c>
      <c r="BS885">
        <v>0</v>
      </c>
      <c r="BT885" s="10">
        <v>1</v>
      </c>
      <c r="BU885">
        <v>-4.2648743800000002</v>
      </c>
      <c r="BV885">
        <v>0.17994256</v>
      </c>
      <c r="BW885">
        <v>2.5512239999999999E-2</v>
      </c>
      <c r="BX885">
        <v>1.7140852600000001</v>
      </c>
      <c r="BY885">
        <v>1.2451467300000001</v>
      </c>
      <c r="BZ885">
        <v>4.38303536</v>
      </c>
      <c r="CA885">
        <v>1.0542348399999999</v>
      </c>
      <c r="CB885">
        <v>2.36271349</v>
      </c>
      <c r="CC885">
        <v>0</v>
      </c>
      <c r="CD885">
        <v>1.26633956</v>
      </c>
      <c r="CE885">
        <v>1.2966537600000001</v>
      </c>
      <c r="CF885">
        <v>-0.34830556000000001</v>
      </c>
      <c r="CG885">
        <v>0.60595251999999999</v>
      </c>
      <c r="CH885">
        <v>-0.27080598</v>
      </c>
      <c r="CI885">
        <v>0.69837139000000004</v>
      </c>
      <c r="CJ885">
        <v>2.3914729999999999E-2</v>
      </c>
      <c r="CK885">
        <v>-0.35324707</v>
      </c>
      <c r="CL885">
        <v>-4.8291489999999999E-2</v>
      </c>
      <c r="CM885">
        <v>0.58076517999999999</v>
      </c>
      <c r="CN885">
        <v>0.72541518999999999</v>
      </c>
      <c r="CO885">
        <v>-0.20022939000000001</v>
      </c>
      <c r="CP885">
        <v>-0.43475793000000001</v>
      </c>
      <c r="CQ885">
        <v>0.34422587999999998</v>
      </c>
      <c r="CR885">
        <v>-0.48495226000000002</v>
      </c>
      <c r="CS885">
        <v>0.18250256000000001</v>
      </c>
      <c r="CT885">
        <v>-0.16623276000000001</v>
      </c>
      <c r="CU885">
        <v>-9.4743999999999995E-2</v>
      </c>
      <c r="CV885">
        <v>-1.1689752</v>
      </c>
      <c r="CW885">
        <v>-0.52188942000000005</v>
      </c>
      <c r="CX885">
        <v>0.65815442999999996</v>
      </c>
      <c r="CY885">
        <v>9.3649330000000003E-2</v>
      </c>
      <c r="CZ885">
        <v>-0.16819777</v>
      </c>
      <c r="DA885">
        <v>-0.25450494000000001</v>
      </c>
      <c r="DB885">
        <v>0.25513289</v>
      </c>
      <c r="DC885">
        <v>2.5920289999999999E-2</v>
      </c>
      <c r="DD885">
        <v>-2.5292350000000002E-2</v>
      </c>
      <c r="DE885">
        <v>0.26950531</v>
      </c>
      <c r="DF885">
        <v>-0.26887736000000001</v>
      </c>
      <c r="DG885">
        <v>0.1029841</v>
      </c>
      <c r="DH885">
        <v>-0.10235616</v>
      </c>
      <c r="DI885">
        <v>-0.19042195000000001</v>
      </c>
      <c r="DJ885">
        <v>7.7531719999999998E-2</v>
      </c>
      <c r="DK885">
        <v>-0.19522661999999999</v>
      </c>
      <c r="DL885">
        <v>-0.13095082</v>
      </c>
      <c r="DM885">
        <v>-6.0513240000000003E-2</v>
      </c>
      <c r="DN885">
        <v>0.50020885000000004</v>
      </c>
      <c r="DO885">
        <v>0.35778246000000002</v>
      </c>
      <c r="DP885">
        <v>-0.64273818000000005</v>
      </c>
      <c r="DQ885">
        <v>0.94671483000000001</v>
      </c>
      <c r="DR885">
        <v>-0.66113116000000005</v>
      </c>
      <c r="DS885">
        <v>7.7932630000000003E-2</v>
      </c>
      <c r="DT885">
        <v>-0.79014932000000004</v>
      </c>
      <c r="DU885">
        <v>1.3610861400000001</v>
      </c>
      <c r="DV885" s="10">
        <v>-0.64824150000000003</v>
      </c>
      <c r="DW885" s="8" t="s">
        <v>4571</v>
      </c>
      <c r="DX885" t="s">
        <v>4572</v>
      </c>
      <c r="DY885" s="10" t="s">
        <v>686</v>
      </c>
      <c r="DZ885" s="20">
        <v>36069</v>
      </c>
      <c r="EA885" s="21">
        <v>38913</v>
      </c>
      <c r="EB885" t="s">
        <v>4573</v>
      </c>
      <c r="EC885" s="22">
        <v>44047</v>
      </c>
      <c r="ED885" t="b">
        <f t="shared" si="40"/>
        <v>1</v>
      </c>
    </row>
    <row r="886" spans="1:134" x14ac:dyDescent="0.2">
      <c r="A886" s="8" t="s">
        <v>4574</v>
      </c>
      <c r="B886" s="8" t="s">
        <v>168</v>
      </c>
      <c r="C886" s="8" t="s">
        <v>1309</v>
      </c>
      <c r="D886" s="2" t="s">
        <v>4575</v>
      </c>
      <c r="E886" s="4">
        <v>0.205506679048925</v>
      </c>
      <c r="F886" s="28" t="b">
        <v>0</v>
      </c>
      <c r="G886" s="29">
        <f t="shared" si="41"/>
        <v>4.7927078767516854E-2</v>
      </c>
      <c r="H886" s="5" t="b">
        <f t="shared" si="39"/>
        <v>0</v>
      </c>
      <c r="I886" s="8">
        <v>51</v>
      </c>
      <c r="J886">
        <v>0</v>
      </c>
      <c r="K886">
        <v>14</v>
      </c>
      <c r="L886">
        <v>1769</v>
      </c>
      <c r="M886">
        <v>10</v>
      </c>
      <c r="N886">
        <v>5</v>
      </c>
      <c r="O886">
        <v>19.4200061911292</v>
      </c>
      <c r="P886">
        <v>1</v>
      </c>
      <c r="Q886">
        <v>2</v>
      </c>
      <c r="R886">
        <v>1</v>
      </c>
      <c r="S886" s="10">
        <v>72.900000000000006</v>
      </c>
      <c r="T886" s="8">
        <v>-0.21042151179292001</v>
      </c>
      <c r="U886">
        <v>-1.00517281761849</v>
      </c>
      <c r="V886">
        <v>-1.6774012700827301</v>
      </c>
      <c r="W886">
        <v>0.31556310936134402</v>
      </c>
      <c r="X886">
        <v>1.61793620170542</v>
      </c>
      <c r="Y886">
        <v>1.38181348148064</v>
      </c>
      <c r="Z886">
        <v>-1.0685888471969101</v>
      </c>
      <c r="AA886">
        <v>-1.4107302381286499</v>
      </c>
      <c r="AB886">
        <v>-0.772121299578298</v>
      </c>
      <c r="AC886">
        <v>-1.38724643350897</v>
      </c>
      <c r="AD886" s="10">
        <v>-0.38784765950662198</v>
      </c>
      <c r="AE886" s="8">
        <v>0</v>
      </c>
      <c r="AF886">
        <v>0</v>
      </c>
      <c r="AG886">
        <v>0</v>
      </c>
      <c r="AH886">
        <v>0</v>
      </c>
      <c r="AI886">
        <v>0</v>
      </c>
      <c r="AJ886">
        <v>0</v>
      </c>
      <c r="AK886">
        <v>0</v>
      </c>
      <c r="AL886">
        <v>0</v>
      </c>
      <c r="AM886">
        <v>0</v>
      </c>
      <c r="AN886">
        <v>0</v>
      </c>
      <c r="AO886">
        <v>0</v>
      </c>
      <c r="AP886">
        <v>0</v>
      </c>
      <c r="AQ886">
        <v>0</v>
      </c>
      <c r="AR886">
        <v>1</v>
      </c>
      <c r="AS886">
        <v>0</v>
      </c>
      <c r="AT886">
        <v>0</v>
      </c>
      <c r="AU886">
        <v>0</v>
      </c>
      <c r="AV886">
        <v>0</v>
      </c>
      <c r="AW886">
        <v>0</v>
      </c>
      <c r="AX886">
        <v>0</v>
      </c>
      <c r="AY886">
        <v>1</v>
      </c>
      <c r="AZ886">
        <v>0</v>
      </c>
      <c r="BA886">
        <v>0</v>
      </c>
      <c r="BB886">
        <v>1</v>
      </c>
      <c r="BC886">
        <v>1</v>
      </c>
      <c r="BD886">
        <v>0</v>
      </c>
      <c r="BE886">
        <v>1</v>
      </c>
      <c r="BF886">
        <v>0</v>
      </c>
      <c r="BG886">
        <v>0</v>
      </c>
      <c r="BH886">
        <v>1</v>
      </c>
      <c r="BI886">
        <v>0</v>
      </c>
      <c r="BJ886">
        <v>0</v>
      </c>
      <c r="BK886">
        <v>0</v>
      </c>
      <c r="BL886">
        <v>0</v>
      </c>
      <c r="BM886">
        <v>1</v>
      </c>
      <c r="BN886">
        <v>0</v>
      </c>
      <c r="BO886">
        <v>0</v>
      </c>
      <c r="BP886">
        <v>0</v>
      </c>
      <c r="BQ886">
        <v>1</v>
      </c>
      <c r="BR886">
        <v>0</v>
      </c>
      <c r="BS886">
        <v>0</v>
      </c>
      <c r="BT886" s="10">
        <v>0</v>
      </c>
      <c r="BU886">
        <v>-4.2648743800000002</v>
      </c>
      <c r="BV886">
        <v>0.17994256</v>
      </c>
      <c r="BW886">
        <v>2.5512239999999999E-2</v>
      </c>
      <c r="BX886">
        <v>1.7140852600000001</v>
      </c>
      <c r="BY886">
        <v>1.2451467300000001</v>
      </c>
      <c r="BZ886">
        <v>4.38303536</v>
      </c>
      <c r="CA886">
        <v>1.0542348399999999</v>
      </c>
      <c r="CB886">
        <v>2.36271349</v>
      </c>
      <c r="CC886">
        <v>0</v>
      </c>
      <c r="CD886">
        <v>1.26633956</v>
      </c>
      <c r="CE886">
        <v>1.2966537600000001</v>
      </c>
      <c r="CF886">
        <v>-0.34830556000000001</v>
      </c>
      <c r="CG886">
        <v>0.60595251999999999</v>
      </c>
      <c r="CH886">
        <v>-0.27080598</v>
      </c>
      <c r="CI886">
        <v>0.69837139000000004</v>
      </c>
      <c r="CJ886">
        <v>2.3914729999999999E-2</v>
      </c>
      <c r="CK886">
        <v>-0.35324707</v>
      </c>
      <c r="CL886">
        <v>-4.8291489999999999E-2</v>
      </c>
      <c r="CM886">
        <v>0.58076517999999999</v>
      </c>
      <c r="CN886">
        <v>0.72541518999999999</v>
      </c>
      <c r="CO886">
        <v>-0.20022939000000001</v>
      </c>
      <c r="CP886">
        <v>-0.43475793000000001</v>
      </c>
      <c r="CQ886">
        <v>0.34422587999999998</v>
      </c>
      <c r="CR886">
        <v>-0.48495226000000002</v>
      </c>
      <c r="CS886">
        <v>0.18250256000000001</v>
      </c>
      <c r="CT886">
        <v>-0.16623276000000001</v>
      </c>
      <c r="CU886">
        <v>-9.4743999999999995E-2</v>
      </c>
      <c r="CV886">
        <v>-1.1689752</v>
      </c>
      <c r="CW886">
        <v>-0.52188942000000005</v>
      </c>
      <c r="CX886">
        <v>0.65815442999999996</v>
      </c>
      <c r="CY886">
        <v>9.3649330000000003E-2</v>
      </c>
      <c r="CZ886">
        <v>-0.16819777</v>
      </c>
      <c r="DA886">
        <v>-0.25450494000000001</v>
      </c>
      <c r="DB886">
        <v>0.25513289</v>
      </c>
      <c r="DC886">
        <v>2.5920289999999999E-2</v>
      </c>
      <c r="DD886">
        <v>-2.5292350000000002E-2</v>
      </c>
      <c r="DE886">
        <v>0.26950531</v>
      </c>
      <c r="DF886">
        <v>-0.26887736000000001</v>
      </c>
      <c r="DG886">
        <v>0.1029841</v>
      </c>
      <c r="DH886">
        <v>-0.10235616</v>
      </c>
      <c r="DI886">
        <v>-0.19042195000000001</v>
      </c>
      <c r="DJ886">
        <v>7.7531719999999998E-2</v>
      </c>
      <c r="DK886">
        <v>-0.19522661999999999</v>
      </c>
      <c r="DL886">
        <v>-0.13095082</v>
      </c>
      <c r="DM886">
        <v>-6.0513240000000003E-2</v>
      </c>
      <c r="DN886">
        <v>0.50020885000000004</v>
      </c>
      <c r="DO886">
        <v>0.35778246000000002</v>
      </c>
      <c r="DP886">
        <v>-0.64273818000000005</v>
      </c>
      <c r="DQ886">
        <v>0.94671483000000001</v>
      </c>
      <c r="DR886">
        <v>-0.66113116000000005</v>
      </c>
      <c r="DS886">
        <v>7.7932630000000003E-2</v>
      </c>
      <c r="DT886">
        <v>-0.79014932000000004</v>
      </c>
      <c r="DU886">
        <v>1.3610861400000001</v>
      </c>
      <c r="DV886" s="10">
        <v>-0.64824150000000003</v>
      </c>
      <c r="DW886" s="8" t="s">
        <v>4576</v>
      </c>
      <c r="DX886" t="s">
        <v>4577</v>
      </c>
      <c r="DY886" s="10" t="s">
        <v>625</v>
      </c>
      <c r="DZ886" s="20">
        <v>35383</v>
      </c>
      <c r="EA886" s="21">
        <v>36595</v>
      </c>
      <c r="EB886" t="s">
        <v>4578</v>
      </c>
      <c r="EC886" s="22">
        <v>43976</v>
      </c>
      <c r="ED886" t="b">
        <f t="shared" si="40"/>
        <v>1</v>
      </c>
    </row>
    <row r="887" spans="1:134" x14ac:dyDescent="0.2">
      <c r="A887" s="8" t="s">
        <v>4579</v>
      </c>
      <c r="B887" s="8" t="s">
        <v>119</v>
      </c>
      <c r="C887" s="8" t="s">
        <v>491</v>
      </c>
      <c r="D887" s="2" t="s">
        <v>4580</v>
      </c>
      <c r="E887" s="4">
        <v>0.469899522037454</v>
      </c>
      <c r="F887" s="28" t="b">
        <v>0</v>
      </c>
      <c r="G887" s="29">
        <f t="shared" si="41"/>
        <v>8.5518147205604494E-3</v>
      </c>
      <c r="H887" s="5" t="b">
        <f t="shared" si="39"/>
        <v>0</v>
      </c>
      <c r="I887" s="8">
        <v>70</v>
      </c>
      <c r="J887">
        <v>0</v>
      </c>
      <c r="K887">
        <v>20</v>
      </c>
      <c r="L887">
        <v>640</v>
      </c>
      <c r="M887">
        <v>6</v>
      </c>
      <c r="N887">
        <v>5</v>
      </c>
      <c r="O887">
        <v>91.949761018727401</v>
      </c>
      <c r="P887">
        <v>3</v>
      </c>
      <c r="Q887">
        <v>2</v>
      </c>
      <c r="R887">
        <v>1</v>
      </c>
      <c r="S887" s="10">
        <v>77.599999999999994</v>
      </c>
      <c r="T887" s="8">
        <v>1.5744038114505901</v>
      </c>
      <c r="U887">
        <v>-1.00517281761849</v>
      </c>
      <c r="V887">
        <v>-0.90217249130388599</v>
      </c>
      <c r="W887">
        <v>-1.0005703636209999</v>
      </c>
      <c r="X887">
        <v>0.34522335867264098</v>
      </c>
      <c r="Y887">
        <v>1.38181348148064</v>
      </c>
      <c r="Z887">
        <v>1.4272104571244499</v>
      </c>
      <c r="AA887">
        <v>8.8725172209350497E-3</v>
      </c>
      <c r="AB887">
        <v>-0.772121299578298</v>
      </c>
      <c r="AC887">
        <v>-1.38724643350897</v>
      </c>
      <c r="AD887" s="10">
        <v>0.62627417619914705</v>
      </c>
      <c r="AE887" s="8">
        <v>0</v>
      </c>
      <c r="AF887">
        <v>0</v>
      </c>
      <c r="AG887">
        <v>0</v>
      </c>
      <c r="AH887">
        <v>0</v>
      </c>
      <c r="AI887">
        <v>0</v>
      </c>
      <c r="AJ887">
        <v>0</v>
      </c>
      <c r="AK887">
        <v>0</v>
      </c>
      <c r="AL887">
        <v>0</v>
      </c>
      <c r="AM887">
        <v>0</v>
      </c>
      <c r="AN887">
        <v>0</v>
      </c>
      <c r="AO887">
        <v>0</v>
      </c>
      <c r="AP887">
        <v>1</v>
      </c>
      <c r="AQ887">
        <v>0</v>
      </c>
      <c r="AR887">
        <v>0</v>
      </c>
      <c r="AS887">
        <v>0</v>
      </c>
      <c r="AT887">
        <v>0</v>
      </c>
      <c r="AU887">
        <v>0</v>
      </c>
      <c r="AV887">
        <v>0</v>
      </c>
      <c r="AW887">
        <v>0</v>
      </c>
      <c r="AX887">
        <v>0</v>
      </c>
      <c r="AY887">
        <v>1</v>
      </c>
      <c r="AZ887">
        <v>0</v>
      </c>
      <c r="BA887">
        <v>1</v>
      </c>
      <c r="BB887">
        <v>0</v>
      </c>
      <c r="BC887">
        <v>0</v>
      </c>
      <c r="BD887">
        <v>1</v>
      </c>
      <c r="BE887">
        <v>1</v>
      </c>
      <c r="BF887">
        <v>0</v>
      </c>
      <c r="BG887">
        <v>0</v>
      </c>
      <c r="BH887">
        <v>0</v>
      </c>
      <c r="BI887">
        <v>0</v>
      </c>
      <c r="BJ887">
        <v>1</v>
      </c>
      <c r="BK887">
        <v>0</v>
      </c>
      <c r="BL887">
        <v>0</v>
      </c>
      <c r="BM887">
        <v>1</v>
      </c>
      <c r="BN887">
        <v>0</v>
      </c>
      <c r="BO887">
        <v>0</v>
      </c>
      <c r="BP887">
        <v>0</v>
      </c>
      <c r="BQ887">
        <v>0</v>
      </c>
      <c r="BR887">
        <v>0</v>
      </c>
      <c r="BS887">
        <v>0</v>
      </c>
      <c r="BT887" s="10">
        <v>1</v>
      </c>
      <c r="BU887">
        <v>-4.2648743800000002</v>
      </c>
      <c r="BV887">
        <v>0.17994256</v>
      </c>
      <c r="BW887">
        <v>2.5512239999999999E-2</v>
      </c>
      <c r="BX887">
        <v>1.7140852600000001</v>
      </c>
      <c r="BY887">
        <v>1.2451467300000001</v>
      </c>
      <c r="BZ887">
        <v>4.38303536</v>
      </c>
      <c r="CA887">
        <v>1.0542348399999999</v>
      </c>
      <c r="CB887">
        <v>2.36271349</v>
      </c>
      <c r="CC887">
        <v>0</v>
      </c>
      <c r="CD887">
        <v>1.26633956</v>
      </c>
      <c r="CE887">
        <v>1.2966537600000001</v>
      </c>
      <c r="CF887">
        <v>-0.34830556000000001</v>
      </c>
      <c r="CG887">
        <v>0.60595251999999999</v>
      </c>
      <c r="CH887">
        <v>-0.27080598</v>
      </c>
      <c r="CI887">
        <v>0.69837139000000004</v>
      </c>
      <c r="CJ887">
        <v>2.3914729999999999E-2</v>
      </c>
      <c r="CK887">
        <v>-0.35324707</v>
      </c>
      <c r="CL887">
        <v>-4.8291489999999999E-2</v>
      </c>
      <c r="CM887">
        <v>0.58076517999999999</v>
      </c>
      <c r="CN887">
        <v>0.72541518999999999</v>
      </c>
      <c r="CO887">
        <v>-0.20022939000000001</v>
      </c>
      <c r="CP887">
        <v>-0.43475793000000001</v>
      </c>
      <c r="CQ887">
        <v>0.34422587999999998</v>
      </c>
      <c r="CR887">
        <v>-0.48495226000000002</v>
      </c>
      <c r="CS887">
        <v>0.18250256000000001</v>
      </c>
      <c r="CT887">
        <v>-0.16623276000000001</v>
      </c>
      <c r="CU887">
        <v>-9.4743999999999995E-2</v>
      </c>
      <c r="CV887">
        <v>-1.1689752</v>
      </c>
      <c r="CW887">
        <v>-0.52188942000000005</v>
      </c>
      <c r="CX887">
        <v>0.65815442999999996</v>
      </c>
      <c r="CY887">
        <v>9.3649330000000003E-2</v>
      </c>
      <c r="CZ887">
        <v>-0.16819777</v>
      </c>
      <c r="DA887">
        <v>-0.25450494000000001</v>
      </c>
      <c r="DB887">
        <v>0.25513289</v>
      </c>
      <c r="DC887">
        <v>2.5920289999999999E-2</v>
      </c>
      <c r="DD887">
        <v>-2.5292350000000002E-2</v>
      </c>
      <c r="DE887">
        <v>0.26950531</v>
      </c>
      <c r="DF887">
        <v>-0.26887736000000001</v>
      </c>
      <c r="DG887">
        <v>0.1029841</v>
      </c>
      <c r="DH887">
        <v>-0.10235616</v>
      </c>
      <c r="DI887">
        <v>-0.19042195000000001</v>
      </c>
      <c r="DJ887">
        <v>7.7531719999999998E-2</v>
      </c>
      <c r="DK887">
        <v>-0.19522661999999999</v>
      </c>
      <c r="DL887">
        <v>-0.13095082</v>
      </c>
      <c r="DM887">
        <v>-6.0513240000000003E-2</v>
      </c>
      <c r="DN887">
        <v>0.50020885000000004</v>
      </c>
      <c r="DO887">
        <v>0.35778246000000002</v>
      </c>
      <c r="DP887">
        <v>-0.64273818000000005</v>
      </c>
      <c r="DQ887">
        <v>0.94671483000000001</v>
      </c>
      <c r="DR887">
        <v>-0.66113116000000005</v>
      </c>
      <c r="DS887">
        <v>7.7932630000000003E-2</v>
      </c>
      <c r="DT887">
        <v>-0.79014932000000004</v>
      </c>
      <c r="DU887">
        <v>1.3610861400000001</v>
      </c>
      <c r="DV887" s="10">
        <v>-0.64824150000000003</v>
      </c>
      <c r="DW887" s="8" t="s">
        <v>4581</v>
      </c>
      <c r="DX887" t="s">
        <v>4582</v>
      </c>
      <c r="DY887" s="10" t="s">
        <v>515</v>
      </c>
      <c r="DZ887" s="20">
        <v>35372</v>
      </c>
      <c r="EA887" s="21">
        <v>36260</v>
      </c>
      <c r="EB887" t="s">
        <v>4583</v>
      </c>
      <c r="EC887" s="22">
        <v>44323</v>
      </c>
      <c r="ED887" t="b">
        <f t="shared" si="40"/>
        <v>1</v>
      </c>
    </row>
    <row r="888" spans="1:134" x14ac:dyDescent="0.2">
      <c r="A888" s="8" t="s">
        <v>4584</v>
      </c>
      <c r="B888" s="8" t="s">
        <v>168</v>
      </c>
      <c r="C888" s="8" t="s">
        <v>216</v>
      </c>
      <c r="D888" s="2" t="s">
        <v>4585</v>
      </c>
      <c r="E888" s="4">
        <v>0.34957714713186899</v>
      </c>
      <c r="F888" s="28" t="b">
        <v>0</v>
      </c>
      <c r="G888" s="29">
        <f t="shared" si="41"/>
        <v>1.0183238421232712E-5</v>
      </c>
      <c r="H888" s="5" t="b">
        <f t="shared" si="39"/>
        <v>0</v>
      </c>
      <c r="I888" s="8">
        <v>49</v>
      </c>
      <c r="J888">
        <v>3</v>
      </c>
      <c r="K888">
        <v>23</v>
      </c>
      <c r="L888">
        <v>1659</v>
      </c>
      <c r="M888">
        <v>4</v>
      </c>
      <c r="N888">
        <v>1</v>
      </c>
      <c r="O888">
        <v>12.288573565934399</v>
      </c>
      <c r="P888">
        <v>2</v>
      </c>
      <c r="Q888">
        <v>1</v>
      </c>
      <c r="R888">
        <v>5</v>
      </c>
      <c r="S888" s="10">
        <v>75.5</v>
      </c>
      <c r="T888" s="8">
        <v>-0.39829786160802699</v>
      </c>
      <c r="U888">
        <v>2.03313292833161</v>
      </c>
      <c r="V888">
        <v>-0.51455810191446105</v>
      </c>
      <c r="W888">
        <v>0.18733044148883801</v>
      </c>
      <c r="X888">
        <v>-0.29113306284374801</v>
      </c>
      <c r="Y888">
        <v>-1.4044518876044501</v>
      </c>
      <c r="Z888">
        <v>-1.3139864033734501</v>
      </c>
      <c r="AA888">
        <v>-0.70092886045385905</v>
      </c>
      <c r="AB888">
        <v>-1.4988236991813999</v>
      </c>
      <c r="AC888">
        <v>1.42236659638262</v>
      </c>
      <c r="AD888" s="10">
        <v>0.173155909181676</v>
      </c>
      <c r="AE888" s="8">
        <v>0</v>
      </c>
      <c r="AF888">
        <v>0</v>
      </c>
      <c r="AG888">
        <v>0</v>
      </c>
      <c r="AH888">
        <v>0</v>
      </c>
      <c r="AI888">
        <v>0</v>
      </c>
      <c r="AJ888">
        <v>0</v>
      </c>
      <c r="AK888">
        <v>1</v>
      </c>
      <c r="AL888">
        <v>0</v>
      </c>
      <c r="AM888">
        <v>0</v>
      </c>
      <c r="AN888">
        <v>0</v>
      </c>
      <c r="AO888">
        <v>0</v>
      </c>
      <c r="AP888">
        <v>0</v>
      </c>
      <c r="AQ888">
        <v>0</v>
      </c>
      <c r="AR888">
        <v>0</v>
      </c>
      <c r="AS888">
        <v>0</v>
      </c>
      <c r="AT888">
        <v>0</v>
      </c>
      <c r="AU888">
        <v>0</v>
      </c>
      <c r="AV888">
        <v>0</v>
      </c>
      <c r="AW888">
        <v>0</v>
      </c>
      <c r="AX888">
        <v>0</v>
      </c>
      <c r="AY888">
        <v>0</v>
      </c>
      <c r="AZ888">
        <v>1</v>
      </c>
      <c r="BA888">
        <v>0</v>
      </c>
      <c r="BB888">
        <v>1</v>
      </c>
      <c r="BC888">
        <v>1</v>
      </c>
      <c r="BD888">
        <v>0</v>
      </c>
      <c r="BE888">
        <v>0</v>
      </c>
      <c r="BF888">
        <v>1</v>
      </c>
      <c r="BG888">
        <v>0</v>
      </c>
      <c r="BH888">
        <v>0</v>
      </c>
      <c r="BI888">
        <v>0</v>
      </c>
      <c r="BJ888">
        <v>1</v>
      </c>
      <c r="BK888">
        <v>0</v>
      </c>
      <c r="BL888">
        <v>0</v>
      </c>
      <c r="BM888">
        <v>0</v>
      </c>
      <c r="BN888">
        <v>1</v>
      </c>
      <c r="BO888">
        <v>0</v>
      </c>
      <c r="BP888">
        <v>0</v>
      </c>
      <c r="BQ888">
        <v>0</v>
      </c>
      <c r="BR888">
        <v>1</v>
      </c>
      <c r="BS888">
        <v>0</v>
      </c>
      <c r="BT888" s="10">
        <v>0</v>
      </c>
      <c r="BU888">
        <v>-4.2648743800000002</v>
      </c>
      <c r="BV888">
        <v>0.17994256</v>
      </c>
      <c r="BW888">
        <v>2.5512239999999999E-2</v>
      </c>
      <c r="BX888">
        <v>1.7140852600000001</v>
      </c>
      <c r="BY888">
        <v>1.2451467300000001</v>
      </c>
      <c r="BZ888">
        <v>4.38303536</v>
      </c>
      <c r="CA888">
        <v>1.0542348399999999</v>
      </c>
      <c r="CB888">
        <v>2.36271349</v>
      </c>
      <c r="CC888">
        <v>0</v>
      </c>
      <c r="CD888">
        <v>1.26633956</v>
      </c>
      <c r="CE888">
        <v>1.2966537600000001</v>
      </c>
      <c r="CF888">
        <v>-0.34830556000000001</v>
      </c>
      <c r="CG888">
        <v>0.60595251999999999</v>
      </c>
      <c r="CH888">
        <v>-0.27080598</v>
      </c>
      <c r="CI888">
        <v>0.69837139000000004</v>
      </c>
      <c r="CJ888">
        <v>2.3914729999999999E-2</v>
      </c>
      <c r="CK888">
        <v>-0.35324707</v>
      </c>
      <c r="CL888">
        <v>-4.8291489999999999E-2</v>
      </c>
      <c r="CM888">
        <v>0.58076517999999999</v>
      </c>
      <c r="CN888">
        <v>0.72541518999999999</v>
      </c>
      <c r="CO888">
        <v>-0.20022939000000001</v>
      </c>
      <c r="CP888">
        <v>-0.43475793000000001</v>
      </c>
      <c r="CQ888">
        <v>0.34422587999999998</v>
      </c>
      <c r="CR888">
        <v>-0.48495226000000002</v>
      </c>
      <c r="CS888">
        <v>0.18250256000000001</v>
      </c>
      <c r="CT888">
        <v>-0.16623276000000001</v>
      </c>
      <c r="CU888">
        <v>-9.4743999999999995E-2</v>
      </c>
      <c r="CV888">
        <v>-1.1689752</v>
      </c>
      <c r="CW888">
        <v>-0.52188942000000005</v>
      </c>
      <c r="CX888">
        <v>0.65815442999999996</v>
      </c>
      <c r="CY888">
        <v>9.3649330000000003E-2</v>
      </c>
      <c r="CZ888">
        <v>-0.16819777</v>
      </c>
      <c r="DA888">
        <v>-0.25450494000000001</v>
      </c>
      <c r="DB888">
        <v>0.25513289</v>
      </c>
      <c r="DC888">
        <v>2.5920289999999999E-2</v>
      </c>
      <c r="DD888">
        <v>-2.5292350000000002E-2</v>
      </c>
      <c r="DE888">
        <v>0.26950531</v>
      </c>
      <c r="DF888">
        <v>-0.26887736000000001</v>
      </c>
      <c r="DG888">
        <v>0.1029841</v>
      </c>
      <c r="DH888">
        <v>-0.10235616</v>
      </c>
      <c r="DI888">
        <v>-0.19042195000000001</v>
      </c>
      <c r="DJ888">
        <v>7.7531719999999998E-2</v>
      </c>
      <c r="DK888">
        <v>-0.19522661999999999</v>
      </c>
      <c r="DL888">
        <v>-0.13095082</v>
      </c>
      <c r="DM888">
        <v>-6.0513240000000003E-2</v>
      </c>
      <c r="DN888">
        <v>0.50020885000000004</v>
      </c>
      <c r="DO888">
        <v>0.35778246000000002</v>
      </c>
      <c r="DP888">
        <v>-0.64273818000000005</v>
      </c>
      <c r="DQ888">
        <v>0.94671483000000001</v>
      </c>
      <c r="DR888">
        <v>-0.66113116000000005</v>
      </c>
      <c r="DS888">
        <v>7.7932630000000003E-2</v>
      </c>
      <c r="DT888">
        <v>-0.79014932000000004</v>
      </c>
      <c r="DU888">
        <v>1.3610861400000001</v>
      </c>
      <c r="DV888" s="10">
        <v>-0.64824150000000003</v>
      </c>
      <c r="DW888" s="8" t="s">
        <v>4586</v>
      </c>
      <c r="DX888" t="s">
        <v>4587</v>
      </c>
      <c r="DY888" s="10" t="s">
        <v>402</v>
      </c>
      <c r="DZ888" s="20">
        <v>37226</v>
      </c>
      <c r="EA888" s="21">
        <v>38894</v>
      </c>
      <c r="EB888" t="s">
        <v>4588</v>
      </c>
      <c r="EC888" s="22">
        <v>44539</v>
      </c>
      <c r="ED888" t="b">
        <f t="shared" si="40"/>
        <v>1</v>
      </c>
    </row>
    <row r="889" spans="1:134" x14ac:dyDescent="0.2">
      <c r="A889" s="8" t="s">
        <v>4589</v>
      </c>
      <c r="B889" s="8" t="s">
        <v>119</v>
      </c>
      <c r="C889" s="8" t="s">
        <v>188</v>
      </c>
      <c r="D889" s="2" t="s">
        <v>4590</v>
      </c>
      <c r="E889" s="4">
        <v>0.43634106911813902</v>
      </c>
      <c r="F889" s="28" t="b">
        <v>0</v>
      </c>
      <c r="G889" s="29">
        <f t="shared" si="41"/>
        <v>0.9967097490296416</v>
      </c>
      <c r="H889" s="5" t="b">
        <f t="shared" si="39"/>
        <v>1</v>
      </c>
      <c r="I889" s="8">
        <v>68</v>
      </c>
      <c r="J889">
        <v>1</v>
      </c>
      <c r="K889">
        <v>26</v>
      </c>
      <c r="L889">
        <v>1770</v>
      </c>
      <c r="M889">
        <v>10</v>
      </c>
      <c r="N889">
        <v>3</v>
      </c>
      <c r="O889">
        <v>64.837201225736393</v>
      </c>
      <c r="P889">
        <v>3</v>
      </c>
      <c r="Q889">
        <v>5</v>
      </c>
      <c r="R889">
        <v>2</v>
      </c>
      <c r="S889" s="10">
        <v>71.8</v>
      </c>
      <c r="T889" s="8">
        <v>1.3865274616354899</v>
      </c>
      <c r="U889">
        <v>7.5957643648752104E-3</v>
      </c>
      <c r="V889">
        <v>-0.126943712525036</v>
      </c>
      <c r="W889">
        <v>0.316728860887458</v>
      </c>
      <c r="X889">
        <v>1.61793620170542</v>
      </c>
      <c r="Y889">
        <v>-1.13192030619081E-2</v>
      </c>
      <c r="Z889">
        <v>0.49424841926064</v>
      </c>
      <c r="AA889">
        <v>8.8725172209350497E-3</v>
      </c>
      <c r="AB889">
        <v>1.4079858992310099</v>
      </c>
      <c r="AC889">
        <v>-0.68484317603607703</v>
      </c>
      <c r="AD889" s="10">
        <v>-0.62519532318244297</v>
      </c>
      <c r="AE889" s="8">
        <v>0</v>
      </c>
      <c r="AF889">
        <v>0</v>
      </c>
      <c r="AG889">
        <v>0</v>
      </c>
      <c r="AH889">
        <v>0</v>
      </c>
      <c r="AI889">
        <v>0</v>
      </c>
      <c r="AJ889">
        <v>0</v>
      </c>
      <c r="AK889">
        <v>0</v>
      </c>
      <c r="AL889">
        <v>0</v>
      </c>
      <c r="AM889">
        <v>1</v>
      </c>
      <c r="AN889">
        <v>0</v>
      </c>
      <c r="AO889">
        <v>0</v>
      </c>
      <c r="AP889">
        <v>0</v>
      </c>
      <c r="AQ889">
        <v>0</v>
      </c>
      <c r="AR889">
        <v>0</v>
      </c>
      <c r="AS889">
        <v>0</v>
      </c>
      <c r="AT889">
        <v>0</v>
      </c>
      <c r="AU889">
        <v>0</v>
      </c>
      <c r="AV889">
        <v>0</v>
      </c>
      <c r="AW889">
        <v>0</v>
      </c>
      <c r="AX889">
        <v>0</v>
      </c>
      <c r="AY889">
        <v>1</v>
      </c>
      <c r="AZ889">
        <v>0</v>
      </c>
      <c r="BA889">
        <v>0</v>
      </c>
      <c r="BB889">
        <v>1</v>
      </c>
      <c r="BC889">
        <v>1</v>
      </c>
      <c r="BD889">
        <v>0</v>
      </c>
      <c r="BE889">
        <v>0</v>
      </c>
      <c r="BF889">
        <v>1</v>
      </c>
      <c r="BG889">
        <v>0</v>
      </c>
      <c r="BH889">
        <v>0</v>
      </c>
      <c r="BI889">
        <v>1</v>
      </c>
      <c r="BJ889">
        <v>0</v>
      </c>
      <c r="BK889">
        <v>0</v>
      </c>
      <c r="BL889">
        <v>0</v>
      </c>
      <c r="BM889">
        <v>0</v>
      </c>
      <c r="BN889">
        <v>0</v>
      </c>
      <c r="BO889">
        <v>0</v>
      </c>
      <c r="BP889">
        <v>1</v>
      </c>
      <c r="BQ889">
        <v>0</v>
      </c>
      <c r="BR889">
        <v>0</v>
      </c>
      <c r="BS889">
        <v>1</v>
      </c>
      <c r="BT889" s="10">
        <v>0</v>
      </c>
      <c r="BU889">
        <v>-4.2648743800000002</v>
      </c>
      <c r="BV889">
        <v>0.17994256</v>
      </c>
      <c r="BW889">
        <v>2.5512239999999999E-2</v>
      </c>
      <c r="BX889">
        <v>1.7140852600000001</v>
      </c>
      <c r="BY889">
        <v>1.2451467300000001</v>
      </c>
      <c r="BZ889">
        <v>4.38303536</v>
      </c>
      <c r="CA889">
        <v>1.0542348399999999</v>
      </c>
      <c r="CB889">
        <v>2.36271349</v>
      </c>
      <c r="CC889">
        <v>0</v>
      </c>
      <c r="CD889">
        <v>1.26633956</v>
      </c>
      <c r="CE889">
        <v>1.2966537600000001</v>
      </c>
      <c r="CF889">
        <v>-0.34830556000000001</v>
      </c>
      <c r="CG889">
        <v>0.60595251999999999</v>
      </c>
      <c r="CH889">
        <v>-0.27080598</v>
      </c>
      <c r="CI889">
        <v>0.69837139000000004</v>
      </c>
      <c r="CJ889">
        <v>2.3914729999999999E-2</v>
      </c>
      <c r="CK889">
        <v>-0.35324707</v>
      </c>
      <c r="CL889">
        <v>-4.8291489999999999E-2</v>
      </c>
      <c r="CM889">
        <v>0.58076517999999999</v>
      </c>
      <c r="CN889">
        <v>0.72541518999999999</v>
      </c>
      <c r="CO889">
        <v>-0.20022939000000001</v>
      </c>
      <c r="CP889">
        <v>-0.43475793000000001</v>
      </c>
      <c r="CQ889">
        <v>0.34422587999999998</v>
      </c>
      <c r="CR889">
        <v>-0.48495226000000002</v>
      </c>
      <c r="CS889">
        <v>0.18250256000000001</v>
      </c>
      <c r="CT889">
        <v>-0.16623276000000001</v>
      </c>
      <c r="CU889">
        <v>-9.4743999999999995E-2</v>
      </c>
      <c r="CV889">
        <v>-1.1689752</v>
      </c>
      <c r="CW889">
        <v>-0.52188942000000005</v>
      </c>
      <c r="CX889">
        <v>0.65815442999999996</v>
      </c>
      <c r="CY889">
        <v>9.3649330000000003E-2</v>
      </c>
      <c r="CZ889">
        <v>-0.16819777</v>
      </c>
      <c r="DA889">
        <v>-0.25450494000000001</v>
      </c>
      <c r="DB889">
        <v>0.25513289</v>
      </c>
      <c r="DC889">
        <v>2.5920289999999999E-2</v>
      </c>
      <c r="DD889">
        <v>-2.5292350000000002E-2</v>
      </c>
      <c r="DE889">
        <v>0.26950531</v>
      </c>
      <c r="DF889">
        <v>-0.26887736000000001</v>
      </c>
      <c r="DG889">
        <v>0.1029841</v>
      </c>
      <c r="DH889">
        <v>-0.10235616</v>
      </c>
      <c r="DI889">
        <v>-0.19042195000000001</v>
      </c>
      <c r="DJ889">
        <v>7.7531719999999998E-2</v>
      </c>
      <c r="DK889">
        <v>-0.19522661999999999</v>
      </c>
      <c r="DL889">
        <v>-0.13095082</v>
      </c>
      <c r="DM889">
        <v>-6.0513240000000003E-2</v>
      </c>
      <c r="DN889">
        <v>0.50020885000000004</v>
      </c>
      <c r="DO889">
        <v>0.35778246000000002</v>
      </c>
      <c r="DP889">
        <v>-0.64273818000000005</v>
      </c>
      <c r="DQ889">
        <v>0.94671483000000001</v>
      </c>
      <c r="DR889">
        <v>-0.66113116000000005</v>
      </c>
      <c r="DS889">
        <v>7.7932630000000003E-2</v>
      </c>
      <c r="DT889">
        <v>-0.79014932000000004</v>
      </c>
      <c r="DU889">
        <v>1.3610861400000001</v>
      </c>
      <c r="DV889" s="10">
        <v>-0.64824150000000003</v>
      </c>
      <c r="DW889" s="8" t="s">
        <v>4591</v>
      </c>
      <c r="DX889" t="s">
        <v>4592</v>
      </c>
      <c r="DY889" s="10" t="s">
        <v>1395</v>
      </c>
      <c r="DZ889" s="20">
        <v>34755</v>
      </c>
      <c r="EA889" s="21">
        <v>38507</v>
      </c>
      <c r="EB889" t="s">
        <v>4593</v>
      </c>
      <c r="EC889" s="22">
        <v>44833</v>
      </c>
      <c r="ED889" t="b">
        <f t="shared" si="40"/>
        <v>0</v>
      </c>
    </row>
    <row r="890" spans="1:134" x14ac:dyDescent="0.2">
      <c r="A890" s="8" t="s">
        <v>4594</v>
      </c>
      <c r="B890" s="8" t="s">
        <v>127</v>
      </c>
      <c r="C890" s="8" t="s">
        <v>181</v>
      </c>
      <c r="D890" s="2">
        <v>4136456982</v>
      </c>
      <c r="E890" s="4">
        <v>0.54978723445726696</v>
      </c>
      <c r="F890" s="28" t="b">
        <v>0</v>
      </c>
      <c r="G890" s="29">
        <f t="shared" si="41"/>
        <v>8.6375525496613188E-4</v>
      </c>
      <c r="H890" s="5" t="b">
        <f t="shared" si="39"/>
        <v>0</v>
      </c>
      <c r="I890" s="8">
        <v>58</v>
      </c>
      <c r="J890">
        <v>0</v>
      </c>
      <c r="K890">
        <v>26</v>
      </c>
      <c r="L890">
        <v>1747</v>
      </c>
      <c r="M890">
        <v>4</v>
      </c>
      <c r="N890">
        <v>5</v>
      </c>
      <c r="O890">
        <v>6.5602838953004099</v>
      </c>
      <c r="P890">
        <v>5</v>
      </c>
      <c r="Q890">
        <v>5</v>
      </c>
      <c r="R890">
        <v>3</v>
      </c>
      <c r="S890" s="10">
        <v>71.900000000000006</v>
      </c>
      <c r="T890" s="8">
        <v>0.447145712559954</v>
      </c>
      <c r="U890">
        <v>-1.00517281761849</v>
      </c>
      <c r="V890">
        <v>-0.126943712525036</v>
      </c>
      <c r="W890">
        <v>0.28991657578684299</v>
      </c>
      <c r="X890">
        <v>-0.29113306284374801</v>
      </c>
      <c r="Y890">
        <v>1.38181348148064</v>
      </c>
      <c r="Z890">
        <v>-1.5111008346699899</v>
      </c>
      <c r="AA890">
        <v>1.4284752725705201</v>
      </c>
      <c r="AB890">
        <v>1.4079858992310099</v>
      </c>
      <c r="AC890">
        <v>1.7560081436822399E-2</v>
      </c>
      <c r="AD890" s="10">
        <v>-0.60361826284827602</v>
      </c>
      <c r="AE890" s="8">
        <v>0</v>
      </c>
      <c r="AF890">
        <v>1</v>
      </c>
      <c r="AG890">
        <v>0</v>
      </c>
      <c r="AH890">
        <v>0</v>
      </c>
      <c r="AI890">
        <v>0</v>
      </c>
      <c r="AJ890">
        <v>0</v>
      </c>
      <c r="AK890">
        <v>0</v>
      </c>
      <c r="AL890">
        <v>0</v>
      </c>
      <c r="AM890">
        <v>0</v>
      </c>
      <c r="AN890">
        <v>0</v>
      </c>
      <c r="AO890">
        <v>0</v>
      </c>
      <c r="AP890">
        <v>0</v>
      </c>
      <c r="AQ890">
        <v>0</v>
      </c>
      <c r="AR890">
        <v>0</v>
      </c>
      <c r="AS890">
        <v>0</v>
      </c>
      <c r="AT890">
        <v>0</v>
      </c>
      <c r="AU890">
        <v>0</v>
      </c>
      <c r="AV890">
        <v>0</v>
      </c>
      <c r="AW890">
        <v>0</v>
      </c>
      <c r="AX890">
        <v>0</v>
      </c>
      <c r="AY890">
        <v>1</v>
      </c>
      <c r="AZ890">
        <v>0</v>
      </c>
      <c r="BA890">
        <v>1</v>
      </c>
      <c r="BB890">
        <v>0</v>
      </c>
      <c r="BC890">
        <v>1</v>
      </c>
      <c r="BD890">
        <v>0</v>
      </c>
      <c r="BE890">
        <v>1</v>
      </c>
      <c r="BF890">
        <v>0</v>
      </c>
      <c r="BG890">
        <v>0</v>
      </c>
      <c r="BH890">
        <v>0</v>
      </c>
      <c r="BI890">
        <v>1</v>
      </c>
      <c r="BJ890">
        <v>0</v>
      </c>
      <c r="BK890">
        <v>0</v>
      </c>
      <c r="BL890">
        <v>0</v>
      </c>
      <c r="BM890">
        <v>0</v>
      </c>
      <c r="BN890">
        <v>1</v>
      </c>
      <c r="BO890">
        <v>0</v>
      </c>
      <c r="BP890">
        <v>0</v>
      </c>
      <c r="BQ890">
        <v>0</v>
      </c>
      <c r="BR890">
        <v>0</v>
      </c>
      <c r="BS890">
        <v>0</v>
      </c>
      <c r="BT890" s="10">
        <v>1</v>
      </c>
      <c r="BU890">
        <v>-4.2648743800000002</v>
      </c>
      <c r="BV890">
        <v>0.17994256</v>
      </c>
      <c r="BW890">
        <v>2.5512239999999999E-2</v>
      </c>
      <c r="BX890">
        <v>1.7140852600000001</v>
      </c>
      <c r="BY890">
        <v>1.2451467300000001</v>
      </c>
      <c r="BZ890">
        <v>4.38303536</v>
      </c>
      <c r="CA890">
        <v>1.0542348399999999</v>
      </c>
      <c r="CB890">
        <v>2.36271349</v>
      </c>
      <c r="CC890">
        <v>0</v>
      </c>
      <c r="CD890">
        <v>1.26633956</v>
      </c>
      <c r="CE890">
        <v>1.2966537600000001</v>
      </c>
      <c r="CF890">
        <v>-0.34830556000000001</v>
      </c>
      <c r="CG890">
        <v>0.60595251999999999</v>
      </c>
      <c r="CH890">
        <v>-0.27080598</v>
      </c>
      <c r="CI890">
        <v>0.69837139000000004</v>
      </c>
      <c r="CJ890">
        <v>2.3914729999999999E-2</v>
      </c>
      <c r="CK890">
        <v>-0.35324707</v>
      </c>
      <c r="CL890">
        <v>-4.8291489999999999E-2</v>
      </c>
      <c r="CM890">
        <v>0.58076517999999999</v>
      </c>
      <c r="CN890">
        <v>0.72541518999999999</v>
      </c>
      <c r="CO890">
        <v>-0.20022939000000001</v>
      </c>
      <c r="CP890">
        <v>-0.43475793000000001</v>
      </c>
      <c r="CQ890">
        <v>0.34422587999999998</v>
      </c>
      <c r="CR890">
        <v>-0.48495226000000002</v>
      </c>
      <c r="CS890">
        <v>0.18250256000000001</v>
      </c>
      <c r="CT890">
        <v>-0.16623276000000001</v>
      </c>
      <c r="CU890">
        <v>-9.4743999999999995E-2</v>
      </c>
      <c r="CV890">
        <v>-1.1689752</v>
      </c>
      <c r="CW890">
        <v>-0.52188942000000005</v>
      </c>
      <c r="CX890">
        <v>0.65815442999999996</v>
      </c>
      <c r="CY890">
        <v>9.3649330000000003E-2</v>
      </c>
      <c r="CZ890">
        <v>-0.16819777</v>
      </c>
      <c r="DA890">
        <v>-0.25450494000000001</v>
      </c>
      <c r="DB890">
        <v>0.25513289</v>
      </c>
      <c r="DC890">
        <v>2.5920289999999999E-2</v>
      </c>
      <c r="DD890">
        <v>-2.5292350000000002E-2</v>
      </c>
      <c r="DE890">
        <v>0.26950531</v>
      </c>
      <c r="DF890">
        <v>-0.26887736000000001</v>
      </c>
      <c r="DG890">
        <v>0.1029841</v>
      </c>
      <c r="DH890">
        <v>-0.10235616</v>
      </c>
      <c r="DI890">
        <v>-0.19042195000000001</v>
      </c>
      <c r="DJ890">
        <v>7.7531719999999998E-2</v>
      </c>
      <c r="DK890">
        <v>-0.19522661999999999</v>
      </c>
      <c r="DL890">
        <v>-0.13095082</v>
      </c>
      <c r="DM890">
        <v>-6.0513240000000003E-2</v>
      </c>
      <c r="DN890">
        <v>0.50020885000000004</v>
      </c>
      <c r="DO890">
        <v>0.35778246000000002</v>
      </c>
      <c r="DP890">
        <v>-0.64273818000000005</v>
      </c>
      <c r="DQ890">
        <v>0.94671483000000001</v>
      </c>
      <c r="DR890">
        <v>-0.66113116000000005</v>
      </c>
      <c r="DS890">
        <v>7.7932630000000003E-2</v>
      </c>
      <c r="DT890">
        <v>-0.79014932000000004</v>
      </c>
      <c r="DU890">
        <v>1.3610861400000001</v>
      </c>
      <c r="DV890" s="10">
        <v>-0.64824150000000003</v>
      </c>
      <c r="DW890" s="8" t="s">
        <v>4595</v>
      </c>
      <c r="DX890" t="s">
        <v>4596</v>
      </c>
      <c r="DY890" s="10" t="s">
        <v>165</v>
      </c>
      <c r="DZ890" s="20">
        <v>37320</v>
      </c>
      <c r="EA890" s="21">
        <v>37495</v>
      </c>
      <c r="EB890" t="s">
        <v>3292</v>
      </c>
      <c r="EC890" s="22">
        <v>44998</v>
      </c>
      <c r="ED890" t="b">
        <f t="shared" si="40"/>
        <v>1</v>
      </c>
    </row>
    <row r="891" spans="1:134" x14ac:dyDescent="0.2">
      <c r="A891" s="8" t="s">
        <v>4597</v>
      </c>
      <c r="B891" s="8" t="s">
        <v>168</v>
      </c>
      <c r="C891" s="8" t="s">
        <v>128</v>
      </c>
      <c r="D891" s="2" t="s">
        <v>4598</v>
      </c>
      <c r="E891" s="4">
        <v>0.64295844318253503</v>
      </c>
      <c r="F891" s="28" t="b">
        <v>1</v>
      </c>
      <c r="G891" s="29">
        <f t="shared" si="41"/>
        <v>1.4887794492251019E-5</v>
      </c>
      <c r="H891" s="5" t="b">
        <f t="shared" si="39"/>
        <v>0</v>
      </c>
      <c r="I891" s="8">
        <v>70</v>
      </c>
      <c r="J891">
        <v>0</v>
      </c>
      <c r="K891">
        <v>28</v>
      </c>
      <c r="L891">
        <v>1518</v>
      </c>
      <c r="M891">
        <v>0</v>
      </c>
      <c r="N891">
        <v>1</v>
      </c>
      <c r="O891">
        <v>73.145888257934402</v>
      </c>
      <c r="P891">
        <v>2</v>
      </c>
      <c r="Q891">
        <v>1</v>
      </c>
      <c r="R891">
        <v>3</v>
      </c>
      <c r="S891" s="10">
        <v>73.2</v>
      </c>
      <c r="T891" s="8">
        <v>1.5744038114505901</v>
      </c>
      <c r="U891">
        <v>-1.00517281761849</v>
      </c>
      <c r="V891">
        <v>0.13146588040124599</v>
      </c>
      <c r="W891">
        <v>2.2959476306808901E-2</v>
      </c>
      <c r="X891">
        <v>-1.5638459058765199</v>
      </c>
      <c r="Y891">
        <v>-1.4044518876044501</v>
      </c>
      <c r="Z891">
        <v>0.78015611830188003</v>
      </c>
      <c r="AA891">
        <v>-0.70092886045385905</v>
      </c>
      <c r="AB891">
        <v>-1.4988236991813999</v>
      </c>
      <c r="AC891">
        <v>1.7560081436822399E-2</v>
      </c>
      <c r="AD891" s="10">
        <v>-0.323116478504127</v>
      </c>
      <c r="AE891" s="8">
        <v>0</v>
      </c>
      <c r="AF891">
        <v>0</v>
      </c>
      <c r="AG891">
        <v>0</v>
      </c>
      <c r="AH891">
        <v>0</v>
      </c>
      <c r="AI891">
        <v>0</v>
      </c>
      <c r="AJ891">
        <v>0</v>
      </c>
      <c r="AK891">
        <v>0</v>
      </c>
      <c r="AL891">
        <v>0</v>
      </c>
      <c r="AM891">
        <v>0</v>
      </c>
      <c r="AN891">
        <v>0</v>
      </c>
      <c r="AO891">
        <v>0</v>
      </c>
      <c r="AP891">
        <v>0</v>
      </c>
      <c r="AQ891">
        <v>0</v>
      </c>
      <c r="AR891">
        <v>0</v>
      </c>
      <c r="AS891">
        <v>0</v>
      </c>
      <c r="AT891">
        <v>0</v>
      </c>
      <c r="AU891">
        <v>0</v>
      </c>
      <c r="AV891">
        <v>1</v>
      </c>
      <c r="AW891">
        <v>0</v>
      </c>
      <c r="AX891">
        <v>0</v>
      </c>
      <c r="AY891">
        <v>0</v>
      </c>
      <c r="AZ891">
        <v>1</v>
      </c>
      <c r="BA891">
        <v>0</v>
      </c>
      <c r="BB891">
        <v>1</v>
      </c>
      <c r="BC891">
        <v>0</v>
      </c>
      <c r="BD891">
        <v>1</v>
      </c>
      <c r="BE891">
        <v>0</v>
      </c>
      <c r="BF891">
        <v>1</v>
      </c>
      <c r="BG891">
        <v>0</v>
      </c>
      <c r="BH891">
        <v>1</v>
      </c>
      <c r="BI891">
        <v>0</v>
      </c>
      <c r="BJ891">
        <v>0</v>
      </c>
      <c r="BK891">
        <v>0</v>
      </c>
      <c r="BL891">
        <v>0</v>
      </c>
      <c r="BM891">
        <v>0</v>
      </c>
      <c r="BN891">
        <v>0</v>
      </c>
      <c r="BO891">
        <v>1</v>
      </c>
      <c r="BP891">
        <v>0</v>
      </c>
      <c r="BQ891">
        <v>0</v>
      </c>
      <c r="BR891">
        <v>0</v>
      </c>
      <c r="BS891">
        <v>0</v>
      </c>
      <c r="BT891" s="10">
        <v>1</v>
      </c>
      <c r="BU891">
        <v>-4.2648743800000002</v>
      </c>
      <c r="BV891">
        <v>0.17994256</v>
      </c>
      <c r="BW891">
        <v>2.5512239999999999E-2</v>
      </c>
      <c r="BX891">
        <v>1.7140852600000001</v>
      </c>
      <c r="BY891">
        <v>1.2451467300000001</v>
      </c>
      <c r="BZ891">
        <v>4.38303536</v>
      </c>
      <c r="CA891">
        <v>1.0542348399999999</v>
      </c>
      <c r="CB891">
        <v>2.36271349</v>
      </c>
      <c r="CC891">
        <v>0</v>
      </c>
      <c r="CD891">
        <v>1.26633956</v>
      </c>
      <c r="CE891">
        <v>1.2966537600000001</v>
      </c>
      <c r="CF891">
        <v>-0.34830556000000001</v>
      </c>
      <c r="CG891">
        <v>0.60595251999999999</v>
      </c>
      <c r="CH891">
        <v>-0.27080598</v>
      </c>
      <c r="CI891">
        <v>0.69837139000000004</v>
      </c>
      <c r="CJ891">
        <v>2.3914729999999999E-2</v>
      </c>
      <c r="CK891">
        <v>-0.35324707</v>
      </c>
      <c r="CL891">
        <v>-4.8291489999999999E-2</v>
      </c>
      <c r="CM891">
        <v>0.58076517999999999</v>
      </c>
      <c r="CN891">
        <v>0.72541518999999999</v>
      </c>
      <c r="CO891">
        <v>-0.20022939000000001</v>
      </c>
      <c r="CP891">
        <v>-0.43475793000000001</v>
      </c>
      <c r="CQ891">
        <v>0.34422587999999998</v>
      </c>
      <c r="CR891">
        <v>-0.48495226000000002</v>
      </c>
      <c r="CS891">
        <v>0.18250256000000001</v>
      </c>
      <c r="CT891">
        <v>-0.16623276000000001</v>
      </c>
      <c r="CU891">
        <v>-9.4743999999999995E-2</v>
      </c>
      <c r="CV891">
        <v>-1.1689752</v>
      </c>
      <c r="CW891">
        <v>-0.52188942000000005</v>
      </c>
      <c r="CX891">
        <v>0.65815442999999996</v>
      </c>
      <c r="CY891">
        <v>9.3649330000000003E-2</v>
      </c>
      <c r="CZ891">
        <v>-0.16819777</v>
      </c>
      <c r="DA891">
        <v>-0.25450494000000001</v>
      </c>
      <c r="DB891">
        <v>0.25513289</v>
      </c>
      <c r="DC891">
        <v>2.5920289999999999E-2</v>
      </c>
      <c r="DD891">
        <v>-2.5292350000000002E-2</v>
      </c>
      <c r="DE891">
        <v>0.26950531</v>
      </c>
      <c r="DF891">
        <v>-0.26887736000000001</v>
      </c>
      <c r="DG891">
        <v>0.1029841</v>
      </c>
      <c r="DH891">
        <v>-0.10235616</v>
      </c>
      <c r="DI891">
        <v>-0.19042195000000001</v>
      </c>
      <c r="DJ891">
        <v>7.7531719999999998E-2</v>
      </c>
      <c r="DK891">
        <v>-0.19522661999999999</v>
      </c>
      <c r="DL891">
        <v>-0.13095082</v>
      </c>
      <c r="DM891">
        <v>-6.0513240000000003E-2</v>
      </c>
      <c r="DN891">
        <v>0.50020885000000004</v>
      </c>
      <c r="DO891">
        <v>0.35778246000000002</v>
      </c>
      <c r="DP891">
        <v>-0.64273818000000005</v>
      </c>
      <c r="DQ891">
        <v>0.94671483000000001</v>
      </c>
      <c r="DR891">
        <v>-0.66113116000000005</v>
      </c>
      <c r="DS891">
        <v>7.7932630000000003E-2</v>
      </c>
      <c r="DT891">
        <v>-0.79014932000000004</v>
      </c>
      <c r="DU891">
        <v>1.3610861400000001</v>
      </c>
      <c r="DV891" s="10">
        <v>-0.64824150000000003</v>
      </c>
      <c r="DW891" s="8" t="s">
        <v>4599</v>
      </c>
      <c r="DX891" t="s">
        <v>4600</v>
      </c>
      <c r="DY891" s="10" t="s">
        <v>172</v>
      </c>
      <c r="DZ891" s="20">
        <v>35427</v>
      </c>
      <c r="EA891" s="21">
        <v>35801</v>
      </c>
      <c r="EB891" t="s">
        <v>4601</v>
      </c>
      <c r="EC891" s="22">
        <v>44308</v>
      </c>
      <c r="ED891" t="b">
        <f t="shared" si="40"/>
        <v>0</v>
      </c>
    </row>
    <row r="892" spans="1:134" x14ac:dyDescent="0.2">
      <c r="A892" s="8" t="s">
        <v>4602</v>
      </c>
      <c r="B892" s="8" t="s">
        <v>119</v>
      </c>
      <c r="C892" s="8" t="s">
        <v>188</v>
      </c>
      <c r="D892" s="2" t="s">
        <v>4603</v>
      </c>
      <c r="E892" s="4">
        <v>0.42273016493256199</v>
      </c>
      <c r="F892" s="28" t="b">
        <v>0</v>
      </c>
      <c r="G892" s="29">
        <f t="shared" si="41"/>
        <v>3.4012562599966252E-4</v>
      </c>
      <c r="H892" s="5" t="b">
        <f t="shared" si="39"/>
        <v>0</v>
      </c>
      <c r="I892" s="8">
        <v>57</v>
      </c>
      <c r="J892">
        <v>1</v>
      </c>
      <c r="K892">
        <v>27</v>
      </c>
      <c r="L892">
        <v>765</v>
      </c>
      <c r="M892">
        <v>4</v>
      </c>
      <c r="N892">
        <v>1</v>
      </c>
      <c r="O892">
        <v>14.8234157996145</v>
      </c>
      <c r="P892">
        <v>2</v>
      </c>
      <c r="Q892">
        <v>4</v>
      </c>
      <c r="R892">
        <v>2</v>
      </c>
      <c r="S892" s="10">
        <v>74.2</v>
      </c>
      <c r="T892" s="8">
        <v>0.35320753765240098</v>
      </c>
      <c r="U892">
        <v>7.5957643648752104E-3</v>
      </c>
      <c r="V892">
        <v>2.2610839381047498E-3</v>
      </c>
      <c r="W892">
        <v>-0.85485142285679705</v>
      </c>
      <c r="X892">
        <v>-0.29113306284374801</v>
      </c>
      <c r="Y892">
        <v>-1.4044518876044501</v>
      </c>
      <c r="Z892">
        <v>-1.2267607192604799</v>
      </c>
      <c r="AA892">
        <v>-0.70092886045385905</v>
      </c>
      <c r="AB892">
        <v>0.68128349962791002</v>
      </c>
      <c r="AC892">
        <v>-0.68484317603607703</v>
      </c>
      <c r="AD892" s="10">
        <v>-0.107345875162473</v>
      </c>
      <c r="AE892" s="8">
        <v>0</v>
      </c>
      <c r="AF892">
        <v>0</v>
      </c>
      <c r="AG892">
        <v>0</v>
      </c>
      <c r="AH892">
        <v>0</v>
      </c>
      <c r="AI892">
        <v>0</v>
      </c>
      <c r="AJ892">
        <v>0</v>
      </c>
      <c r="AK892">
        <v>0</v>
      </c>
      <c r="AL892">
        <v>0</v>
      </c>
      <c r="AM892">
        <v>0</v>
      </c>
      <c r="AN892">
        <v>0</v>
      </c>
      <c r="AO892">
        <v>0</v>
      </c>
      <c r="AP892">
        <v>0</v>
      </c>
      <c r="AQ892">
        <v>0</v>
      </c>
      <c r="AR892">
        <v>0</v>
      </c>
      <c r="AS892">
        <v>0</v>
      </c>
      <c r="AT892">
        <v>0</v>
      </c>
      <c r="AU892">
        <v>0</v>
      </c>
      <c r="AV892">
        <v>1</v>
      </c>
      <c r="AW892">
        <v>0</v>
      </c>
      <c r="AX892">
        <v>0</v>
      </c>
      <c r="AY892">
        <v>0</v>
      </c>
      <c r="AZ892">
        <v>1</v>
      </c>
      <c r="BA892">
        <v>0</v>
      </c>
      <c r="BB892">
        <v>1</v>
      </c>
      <c r="BC892">
        <v>1</v>
      </c>
      <c r="BD892">
        <v>0</v>
      </c>
      <c r="BE892">
        <v>1</v>
      </c>
      <c r="BF892">
        <v>0</v>
      </c>
      <c r="BG892">
        <v>0</v>
      </c>
      <c r="BH892">
        <v>0</v>
      </c>
      <c r="BI892">
        <v>0</v>
      </c>
      <c r="BJ892">
        <v>0</v>
      </c>
      <c r="BK892">
        <v>1</v>
      </c>
      <c r="BL892">
        <v>0</v>
      </c>
      <c r="BM892">
        <v>1</v>
      </c>
      <c r="BN892">
        <v>0</v>
      </c>
      <c r="BO892">
        <v>0</v>
      </c>
      <c r="BP892">
        <v>0</v>
      </c>
      <c r="BQ892">
        <v>0</v>
      </c>
      <c r="BR892">
        <v>0</v>
      </c>
      <c r="BS892">
        <v>1</v>
      </c>
      <c r="BT892" s="10">
        <v>0</v>
      </c>
      <c r="BU892">
        <v>-4.2648743800000002</v>
      </c>
      <c r="BV892">
        <v>0.17994256</v>
      </c>
      <c r="BW892">
        <v>2.5512239999999999E-2</v>
      </c>
      <c r="BX892">
        <v>1.7140852600000001</v>
      </c>
      <c r="BY892">
        <v>1.2451467300000001</v>
      </c>
      <c r="BZ892">
        <v>4.38303536</v>
      </c>
      <c r="CA892">
        <v>1.0542348399999999</v>
      </c>
      <c r="CB892">
        <v>2.36271349</v>
      </c>
      <c r="CC892">
        <v>0</v>
      </c>
      <c r="CD892">
        <v>1.26633956</v>
      </c>
      <c r="CE892">
        <v>1.2966537600000001</v>
      </c>
      <c r="CF892">
        <v>-0.34830556000000001</v>
      </c>
      <c r="CG892">
        <v>0.60595251999999999</v>
      </c>
      <c r="CH892">
        <v>-0.27080598</v>
      </c>
      <c r="CI892">
        <v>0.69837139000000004</v>
      </c>
      <c r="CJ892">
        <v>2.3914729999999999E-2</v>
      </c>
      <c r="CK892">
        <v>-0.35324707</v>
      </c>
      <c r="CL892">
        <v>-4.8291489999999999E-2</v>
      </c>
      <c r="CM892">
        <v>0.58076517999999999</v>
      </c>
      <c r="CN892">
        <v>0.72541518999999999</v>
      </c>
      <c r="CO892">
        <v>-0.20022939000000001</v>
      </c>
      <c r="CP892">
        <v>-0.43475793000000001</v>
      </c>
      <c r="CQ892">
        <v>0.34422587999999998</v>
      </c>
      <c r="CR892">
        <v>-0.48495226000000002</v>
      </c>
      <c r="CS892">
        <v>0.18250256000000001</v>
      </c>
      <c r="CT892">
        <v>-0.16623276000000001</v>
      </c>
      <c r="CU892">
        <v>-9.4743999999999995E-2</v>
      </c>
      <c r="CV892">
        <v>-1.1689752</v>
      </c>
      <c r="CW892">
        <v>-0.52188942000000005</v>
      </c>
      <c r="CX892">
        <v>0.65815442999999996</v>
      </c>
      <c r="CY892">
        <v>9.3649330000000003E-2</v>
      </c>
      <c r="CZ892">
        <v>-0.16819777</v>
      </c>
      <c r="DA892">
        <v>-0.25450494000000001</v>
      </c>
      <c r="DB892">
        <v>0.25513289</v>
      </c>
      <c r="DC892">
        <v>2.5920289999999999E-2</v>
      </c>
      <c r="DD892">
        <v>-2.5292350000000002E-2</v>
      </c>
      <c r="DE892">
        <v>0.26950531</v>
      </c>
      <c r="DF892">
        <v>-0.26887736000000001</v>
      </c>
      <c r="DG892">
        <v>0.1029841</v>
      </c>
      <c r="DH892">
        <v>-0.10235616</v>
      </c>
      <c r="DI892">
        <v>-0.19042195000000001</v>
      </c>
      <c r="DJ892">
        <v>7.7531719999999998E-2</v>
      </c>
      <c r="DK892">
        <v>-0.19522661999999999</v>
      </c>
      <c r="DL892">
        <v>-0.13095082</v>
      </c>
      <c r="DM892">
        <v>-6.0513240000000003E-2</v>
      </c>
      <c r="DN892">
        <v>0.50020885000000004</v>
      </c>
      <c r="DO892">
        <v>0.35778246000000002</v>
      </c>
      <c r="DP892">
        <v>-0.64273818000000005</v>
      </c>
      <c r="DQ892">
        <v>0.94671483000000001</v>
      </c>
      <c r="DR892">
        <v>-0.66113116000000005</v>
      </c>
      <c r="DS892">
        <v>7.7932630000000003E-2</v>
      </c>
      <c r="DT892">
        <v>-0.79014932000000004</v>
      </c>
      <c r="DU892">
        <v>1.3610861400000001</v>
      </c>
      <c r="DV892" s="10">
        <v>-0.64824150000000003</v>
      </c>
      <c r="DW892" s="8" t="s">
        <v>4604</v>
      </c>
      <c r="DX892" t="s">
        <v>4605</v>
      </c>
      <c r="DY892" s="10" t="s">
        <v>1197</v>
      </c>
      <c r="DZ892" s="20">
        <v>37838</v>
      </c>
      <c r="EA892" s="21">
        <v>39675</v>
      </c>
      <c r="EB892" t="s">
        <v>4606</v>
      </c>
      <c r="EC892" s="22">
        <v>44759</v>
      </c>
      <c r="ED892" t="b">
        <f t="shared" si="40"/>
        <v>1</v>
      </c>
    </row>
    <row r="893" spans="1:134" x14ac:dyDescent="0.2">
      <c r="A893" s="8" t="s">
        <v>4607</v>
      </c>
      <c r="B893" s="8" t="s">
        <v>168</v>
      </c>
      <c r="C893" s="8" t="s">
        <v>216</v>
      </c>
      <c r="D893" s="2" t="s">
        <v>4608</v>
      </c>
      <c r="E893" s="4">
        <v>0.29895148128219201</v>
      </c>
      <c r="F893" s="28" t="b">
        <v>0</v>
      </c>
      <c r="G893" s="29">
        <f t="shared" si="41"/>
        <v>1.0530371059392525E-3</v>
      </c>
      <c r="H893" s="5" t="b">
        <f t="shared" si="39"/>
        <v>0</v>
      </c>
      <c r="I893" s="8">
        <v>36</v>
      </c>
      <c r="J893">
        <v>1</v>
      </c>
      <c r="K893">
        <v>17</v>
      </c>
      <c r="L893">
        <v>1317</v>
      </c>
      <c r="M893">
        <v>7</v>
      </c>
      <c r="N893">
        <v>1</v>
      </c>
      <c r="O893">
        <v>41.975740641096003</v>
      </c>
      <c r="P893">
        <v>1</v>
      </c>
      <c r="Q893">
        <v>2</v>
      </c>
      <c r="R893">
        <v>3</v>
      </c>
      <c r="S893" s="10">
        <v>73</v>
      </c>
      <c r="T893" s="8">
        <v>-1.61949413540622</v>
      </c>
      <c r="U893">
        <v>7.5957643648752104E-3</v>
      </c>
      <c r="V893">
        <v>-1.2897868806933099</v>
      </c>
      <c r="W893">
        <v>-0.211356580442042</v>
      </c>
      <c r="X893">
        <v>0.66340156943083595</v>
      </c>
      <c r="Y893">
        <v>-1.4044518876044501</v>
      </c>
      <c r="Z893">
        <v>-0.29243033842357602</v>
      </c>
      <c r="AA893">
        <v>-1.4107302381286499</v>
      </c>
      <c r="AB893">
        <v>-0.772121299578298</v>
      </c>
      <c r="AC893">
        <v>1.7560081436822399E-2</v>
      </c>
      <c r="AD893" s="10">
        <v>-0.36627059917245802</v>
      </c>
      <c r="AE893" s="8">
        <v>0</v>
      </c>
      <c r="AF893">
        <v>0</v>
      </c>
      <c r="AG893">
        <v>0</v>
      </c>
      <c r="AH893">
        <v>0</v>
      </c>
      <c r="AI893">
        <v>0</v>
      </c>
      <c r="AJ893">
        <v>0</v>
      </c>
      <c r="AK893">
        <v>0</v>
      </c>
      <c r="AL893">
        <v>0</v>
      </c>
      <c r="AM893">
        <v>0</v>
      </c>
      <c r="AN893">
        <v>0</v>
      </c>
      <c r="AO893">
        <v>0</v>
      </c>
      <c r="AP893">
        <v>0</v>
      </c>
      <c r="AQ893">
        <v>0</v>
      </c>
      <c r="AR893">
        <v>0</v>
      </c>
      <c r="AS893">
        <v>0</v>
      </c>
      <c r="AT893">
        <v>0</v>
      </c>
      <c r="AU893">
        <v>0</v>
      </c>
      <c r="AV893">
        <v>0</v>
      </c>
      <c r="AW893">
        <v>1</v>
      </c>
      <c r="AX893">
        <v>0</v>
      </c>
      <c r="AY893">
        <v>0</v>
      </c>
      <c r="AZ893">
        <v>1</v>
      </c>
      <c r="BA893">
        <v>1</v>
      </c>
      <c r="BB893">
        <v>0</v>
      </c>
      <c r="BC893">
        <v>1</v>
      </c>
      <c r="BD893">
        <v>0</v>
      </c>
      <c r="BE893">
        <v>1</v>
      </c>
      <c r="BF893">
        <v>0</v>
      </c>
      <c r="BG893">
        <v>1</v>
      </c>
      <c r="BH893">
        <v>0</v>
      </c>
      <c r="BI893">
        <v>0</v>
      </c>
      <c r="BJ893">
        <v>0</v>
      </c>
      <c r="BK893">
        <v>0</v>
      </c>
      <c r="BL893">
        <v>0</v>
      </c>
      <c r="BM893">
        <v>1</v>
      </c>
      <c r="BN893">
        <v>0</v>
      </c>
      <c r="BO893">
        <v>0</v>
      </c>
      <c r="BP893">
        <v>0</v>
      </c>
      <c r="BQ893">
        <v>0</v>
      </c>
      <c r="BR893">
        <v>0</v>
      </c>
      <c r="BS893">
        <v>0</v>
      </c>
      <c r="BT893" s="10">
        <v>1</v>
      </c>
      <c r="BU893">
        <v>-4.2648743800000002</v>
      </c>
      <c r="BV893">
        <v>0.17994256</v>
      </c>
      <c r="BW893">
        <v>2.5512239999999999E-2</v>
      </c>
      <c r="BX893">
        <v>1.7140852600000001</v>
      </c>
      <c r="BY893">
        <v>1.2451467300000001</v>
      </c>
      <c r="BZ893">
        <v>4.38303536</v>
      </c>
      <c r="CA893">
        <v>1.0542348399999999</v>
      </c>
      <c r="CB893">
        <v>2.36271349</v>
      </c>
      <c r="CC893">
        <v>0</v>
      </c>
      <c r="CD893">
        <v>1.26633956</v>
      </c>
      <c r="CE893">
        <v>1.2966537600000001</v>
      </c>
      <c r="CF893">
        <v>-0.34830556000000001</v>
      </c>
      <c r="CG893">
        <v>0.60595251999999999</v>
      </c>
      <c r="CH893">
        <v>-0.27080598</v>
      </c>
      <c r="CI893">
        <v>0.69837139000000004</v>
      </c>
      <c r="CJ893">
        <v>2.3914729999999999E-2</v>
      </c>
      <c r="CK893">
        <v>-0.35324707</v>
      </c>
      <c r="CL893">
        <v>-4.8291489999999999E-2</v>
      </c>
      <c r="CM893">
        <v>0.58076517999999999</v>
      </c>
      <c r="CN893">
        <v>0.72541518999999999</v>
      </c>
      <c r="CO893">
        <v>-0.20022939000000001</v>
      </c>
      <c r="CP893">
        <v>-0.43475793000000001</v>
      </c>
      <c r="CQ893">
        <v>0.34422587999999998</v>
      </c>
      <c r="CR893">
        <v>-0.48495226000000002</v>
      </c>
      <c r="CS893">
        <v>0.18250256000000001</v>
      </c>
      <c r="CT893">
        <v>-0.16623276000000001</v>
      </c>
      <c r="CU893">
        <v>-9.4743999999999995E-2</v>
      </c>
      <c r="CV893">
        <v>-1.1689752</v>
      </c>
      <c r="CW893">
        <v>-0.52188942000000005</v>
      </c>
      <c r="CX893">
        <v>0.65815442999999996</v>
      </c>
      <c r="CY893">
        <v>9.3649330000000003E-2</v>
      </c>
      <c r="CZ893">
        <v>-0.16819777</v>
      </c>
      <c r="DA893">
        <v>-0.25450494000000001</v>
      </c>
      <c r="DB893">
        <v>0.25513289</v>
      </c>
      <c r="DC893">
        <v>2.5920289999999999E-2</v>
      </c>
      <c r="DD893">
        <v>-2.5292350000000002E-2</v>
      </c>
      <c r="DE893">
        <v>0.26950531</v>
      </c>
      <c r="DF893">
        <v>-0.26887736000000001</v>
      </c>
      <c r="DG893">
        <v>0.1029841</v>
      </c>
      <c r="DH893">
        <v>-0.10235616</v>
      </c>
      <c r="DI893">
        <v>-0.19042195000000001</v>
      </c>
      <c r="DJ893">
        <v>7.7531719999999998E-2</v>
      </c>
      <c r="DK893">
        <v>-0.19522661999999999</v>
      </c>
      <c r="DL893">
        <v>-0.13095082</v>
      </c>
      <c r="DM893">
        <v>-6.0513240000000003E-2</v>
      </c>
      <c r="DN893">
        <v>0.50020885000000004</v>
      </c>
      <c r="DO893">
        <v>0.35778246000000002</v>
      </c>
      <c r="DP893">
        <v>-0.64273818000000005</v>
      </c>
      <c r="DQ893">
        <v>0.94671483000000001</v>
      </c>
      <c r="DR893">
        <v>-0.66113116000000005</v>
      </c>
      <c r="DS893">
        <v>7.7932630000000003E-2</v>
      </c>
      <c r="DT893">
        <v>-0.79014932000000004</v>
      </c>
      <c r="DU893">
        <v>1.3610861400000001</v>
      </c>
      <c r="DV893" s="10">
        <v>-0.64824150000000003</v>
      </c>
      <c r="DW893" s="8" t="s">
        <v>4609</v>
      </c>
      <c r="DX893" t="s">
        <v>4610</v>
      </c>
      <c r="DY893" s="10" t="s">
        <v>675</v>
      </c>
      <c r="DZ893" s="20">
        <v>34623</v>
      </c>
      <c r="EA893" s="21">
        <v>37884</v>
      </c>
      <c r="EB893" t="s">
        <v>4611</v>
      </c>
      <c r="EC893" s="22">
        <v>44314</v>
      </c>
      <c r="ED893" t="b">
        <f t="shared" si="40"/>
        <v>1</v>
      </c>
    </row>
    <row r="894" spans="1:134" x14ac:dyDescent="0.2">
      <c r="A894" s="8" t="s">
        <v>4612</v>
      </c>
      <c r="B894" s="8" t="s">
        <v>119</v>
      </c>
      <c r="C894" s="8" t="s">
        <v>147</v>
      </c>
      <c r="D894" s="2" t="s">
        <v>4613</v>
      </c>
      <c r="E894" s="4">
        <v>0.42097507332311401</v>
      </c>
      <c r="F894" s="28" t="b">
        <v>0</v>
      </c>
      <c r="G894" s="29">
        <f t="shared" si="41"/>
        <v>2.5901712933275024E-2</v>
      </c>
      <c r="H894" s="5" t="b">
        <f t="shared" si="39"/>
        <v>0</v>
      </c>
      <c r="I894" s="8">
        <v>64</v>
      </c>
      <c r="J894">
        <v>1</v>
      </c>
      <c r="K894">
        <v>14</v>
      </c>
      <c r="L894">
        <v>2185</v>
      </c>
      <c r="M894">
        <v>7</v>
      </c>
      <c r="N894">
        <v>4</v>
      </c>
      <c r="O894">
        <v>78.820869994890501</v>
      </c>
      <c r="P894">
        <v>5</v>
      </c>
      <c r="Q894">
        <v>1</v>
      </c>
      <c r="R894">
        <v>1</v>
      </c>
      <c r="S894" s="10">
        <v>71.099999999999994</v>
      </c>
      <c r="T894" s="8">
        <v>1.0107747620052701</v>
      </c>
      <c r="U894">
        <v>7.5957643648752104E-3</v>
      </c>
      <c r="V894">
        <v>-1.6774012700827301</v>
      </c>
      <c r="W894">
        <v>0.800515744224638</v>
      </c>
      <c r="X894">
        <v>0.66340156943083595</v>
      </c>
      <c r="Y894">
        <v>0.68524713920936597</v>
      </c>
      <c r="Z894">
        <v>0.97543618652764497</v>
      </c>
      <c r="AA894">
        <v>1.4284752725705201</v>
      </c>
      <c r="AB894">
        <v>-1.4988236991813999</v>
      </c>
      <c r="AC894">
        <v>-1.38724643350897</v>
      </c>
      <c r="AD894" s="10">
        <v>-0.77623474552160099</v>
      </c>
      <c r="AE894" s="8">
        <v>0</v>
      </c>
      <c r="AF894">
        <v>0</v>
      </c>
      <c r="AG894">
        <v>0</v>
      </c>
      <c r="AH894">
        <v>0</v>
      </c>
      <c r="AI894">
        <v>0</v>
      </c>
      <c r="AJ894">
        <v>1</v>
      </c>
      <c r="AK894">
        <v>0</v>
      </c>
      <c r="AL894">
        <v>0</v>
      </c>
      <c r="AM894">
        <v>0</v>
      </c>
      <c r="AN894">
        <v>0</v>
      </c>
      <c r="AO894">
        <v>0</v>
      </c>
      <c r="AP894">
        <v>0</v>
      </c>
      <c r="AQ894">
        <v>0</v>
      </c>
      <c r="AR894">
        <v>0</v>
      </c>
      <c r="AS894">
        <v>0</v>
      </c>
      <c r="AT894">
        <v>0</v>
      </c>
      <c r="AU894">
        <v>0</v>
      </c>
      <c r="AV894">
        <v>0</v>
      </c>
      <c r="AW894">
        <v>0</v>
      </c>
      <c r="AX894">
        <v>0</v>
      </c>
      <c r="AY894">
        <v>1</v>
      </c>
      <c r="AZ894">
        <v>0</v>
      </c>
      <c r="BA894">
        <v>1</v>
      </c>
      <c r="BB894">
        <v>0</v>
      </c>
      <c r="BC894">
        <v>1</v>
      </c>
      <c r="BD894">
        <v>0</v>
      </c>
      <c r="BE894">
        <v>0</v>
      </c>
      <c r="BF894">
        <v>1</v>
      </c>
      <c r="BG894">
        <v>0</v>
      </c>
      <c r="BH894">
        <v>0</v>
      </c>
      <c r="BI894">
        <v>0</v>
      </c>
      <c r="BJ894">
        <v>0</v>
      </c>
      <c r="BK894">
        <v>0</v>
      </c>
      <c r="BL894">
        <v>1</v>
      </c>
      <c r="BM894">
        <v>0</v>
      </c>
      <c r="BN894">
        <v>1</v>
      </c>
      <c r="BO894">
        <v>0</v>
      </c>
      <c r="BP894">
        <v>0</v>
      </c>
      <c r="BQ894">
        <v>1</v>
      </c>
      <c r="BR894">
        <v>0</v>
      </c>
      <c r="BS894">
        <v>0</v>
      </c>
      <c r="BT894" s="10">
        <v>0</v>
      </c>
      <c r="BU894">
        <v>-4.2648743800000002</v>
      </c>
      <c r="BV894">
        <v>0.17994256</v>
      </c>
      <c r="BW894">
        <v>2.5512239999999999E-2</v>
      </c>
      <c r="BX894">
        <v>1.7140852600000001</v>
      </c>
      <c r="BY894">
        <v>1.2451467300000001</v>
      </c>
      <c r="BZ894">
        <v>4.38303536</v>
      </c>
      <c r="CA894">
        <v>1.0542348399999999</v>
      </c>
      <c r="CB894">
        <v>2.36271349</v>
      </c>
      <c r="CC894">
        <v>0</v>
      </c>
      <c r="CD894">
        <v>1.26633956</v>
      </c>
      <c r="CE894">
        <v>1.2966537600000001</v>
      </c>
      <c r="CF894">
        <v>-0.34830556000000001</v>
      </c>
      <c r="CG894">
        <v>0.60595251999999999</v>
      </c>
      <c r="CH894">
        <v>-0.27080598</v>
      </c>
      <c r="CI894">
        <v>0.69837139000000004</v>
      </c>
      <c r="CJ894">
        <v>2.3914729999999999E-2</v>
      </c>
      <c r="CK894">
        <v>-0.35324707</v>
      </c>
      <c r="CL894">
        <v>-4.8291489999999999E-2</v>
      </c>
      <c r="CM894">
        <v>0.58076517999999999</v>
      </c>
      <c r="CN894">
        <v>0.72541518999999999</v>
      </c>
      <c r="CO894">
        <v>-0.20022939000000001</v>
      </c>
      <c r="CP894">
        <v>-0.43475793000000001</v>
      </c>
      <c r="CQ894">
        <v>0.34422587999999998</v>
      </c>
      <c r="CR894">
        <v>-0.48495226000000002</v>
      </c>
      <c r="CS894">
        <v>0.18250256000000001</v>
      </c>
      <c r="CT894">
        <v>-0.16623276000000001</v>
      </c>
      <c r="CU894">
        <v>-9.4743999999999995E-2</v>
      </c>
      <c r="CV894">
        <v>-1.1689752</v>
      </c>
      <c r="CW894">
        <v>-0.52188942000000005</v>
      </c>
      <c r="CX894">
        <v>0.65815442999999996</v>
      </c>
      <c r="CY894">
        <v>9.3649330000000003E-2</v>
      </c>
      <c r="CZ894">
        <v>-0.16819777</v>
      </c>
      <c r="DA894">
        <v>-0.25450494000000001</v>
      </c>
      <c r="DB894">
        <v>0.25513289</v>
      </c>
      <c r="DC894">
        <v>2.5920289999999999E-2</v>
      </c>
      <c r="DD894">
        <v>-2.5292350000000002E-2</v>
      </c>
      <c r="DE894">
        <v>0.26950531</v>
      </c>
      <c r="DF894">
        <v>-0.26887736000000001</v>
      </c>
      <c r="DG894">
        <v>0.1029841</v>
      </c>
      <c r="DH894">
        <v>-0.10235616</v>
      </c>
      <c r="DI894">
        <v>-0.19042195000000001</v>
      </c>
      <c r="DJ894">
        <v>7.7531719999999998E-2</v>
      </c>
      <c r="DK894">
        <v>-0.19522661999999999</v>
      </c>
      <c r="DL894">
        <v>-0.13095082</v>
      </c>
      <c r="DM894">
        <v>-6.0513240000000003E-2</v>
      </c>
      <c r="DN894">
        <v>0.50020885000000004</v>
      </c>
      <c r="DO894">
        <v>0.35778246000000002</v>
      </c>
      <c r="DP894">
        <v>-0.64273818000000005</v>
      </c>
      <c r="DQ894">
        <v>0.94671483000000001</v>
      </c>
      <c r="DR894">
        <v>-0.66113116000000005</v>
      </c>
      <c r="DS894">
        <v>7.7932630000000003E-2</v>
      </c>
      <c r="DT894">
        <v>-0.79014932000000004</v>
      </c>
      <c r="DU894">
        <v>1.3610861400000001</v>
      </c>
      <c r="DV894" s="10">
        <v>-0.64824150000000003</v>
      </c>
      <c r="DW894" s="8" t="s">
        <v>4614</v>
      </c>
      <c r="DX894" t="s">
        <v>4615</v>
      </c>
      <c r="DY894" s="10" t="s">
        <v>800</v>
      </c>
      <c r="DZ894" s="20">
        <v>37596</v>
      </c>
      <c r="EA894" s="21">
        <v>39652</v>
      </c>
      <c r="EB894" t="s">
        <v>3384</v>
      </c>
      <c r="EC894" s="22">
        <v>45354</v>
      </c>
      <c r="ED894" t="b">
        <f t="shared" si="40"/>
        <v>1</v>
      </c>
    </row>
    <row r="895" spans="1:134" x14ac:dyDescent="0.2">
      <c r="A895" s="8" t="s">
        <v>4616</v>
      </c>
      <c r="B895" s="8" t="s">
        <v>127</v>
      </c>
      <c r="C895" s="8" t="s">
        <v>216</v>
      </c>
      <c r="D895" s="2" t="s">
        <v>4617</v>
      </c>
      <c r="E895" s="4">
        <v>0.48728663836619501</v>
      </c>
      <c r="F895" s="28" t="b">
        <v>0</v>
      </c>
      <c r="G895" s="29">
        <f t="shared" si="41"/>
        <v>0.10448755291395599</v>
      </c>
      <c r="H895" s="5" t="b">
        <f t="shared" si="39"/>
        <v>0</v>
      </c>
      <c r="I895" s="8">
        <v>54</v>
      </c>
      <c r="J895">
        <v>2</v>
      </c>
      <c r="K895">
        <v>16</v>
      </c>
      <c r="L895">
        <v>1282</v>
      </c>
      <c r="M895">
        <v>7</v>
      </c>
      <c r="N895">
        <v>1</v>
      </c>
      <c r="O895">
        <v>66.976652516431002</v>
      </c>
      <c r="P895">
        <v>5</v>
      </c>
      <c r="Q895">
        <v>4</v>
      </c>
      <c r="R895">
        <v>5</v>
      </c>
      <c r="S895" s="10">
        <v>75.2</v>
      </c>
      <c r="T895" s="8">
        <v>7.1393012929740499E-2</v>
      </c>
      <c r="U895">
        <v>1.0203643463482399</v>
      </c>
      <c r="V895">
        <v>-1.4189916771564499</v>
      </c>
      <c r="W895">
        <v>-0.252157883856021</v>
      </c>
      <c r="X895">
        <v>0.66340156943083595</v>
      </c>
      <c r="Y895">
        <v>-1.4044518876044501</v>
      </c>
      <c r="Z895">
        <v>0.56786842605147203</v>
      </c>
      <c r="AA895">
        <v>1.4284752725705201</v>
      </c>
      <c r="AB895">
        <v>0.68128349962791002</v>
      </c>
      <c r="AC895">
        <v>1.42236659638262</v>
      </c>
      <c r="AD895" s="10">
        <v>0.10842472817918</v>
      </c>
      <c r="AE895" s="8">
        <v>0</v>
      </c>
      <c r="AF895">
        <v>1</v>
      </c>
      <c r="AG895">
        <v>0</v>
      </c>
      <c r="AH895">
        <v>0</v>
      </c>
      <c r="AI895">
        <v>0</v>
      </c>
      <c r="AJ895">
        <v>0</v>
      </c>
      <c r="AK895">
        <v>0</v>
      </c>
      <c r="AL895">
        <v>0</v>
      </c>
      <c r="AM895">
        <v>0</v>
      </c>
      <c r="AN895">
        <v>0</v>
      </c>
      <c r="AO895">
        <v>0</v>
      </c>
      <c r="AP895">
        <v>0</v>
      </c>
      <c r="AQ895">
        <v>0</v>
      </c>
      <c r="AR895">
        <v>0</v>
      </c>
      <c r="AS895">
        <v>0</v>
      </c>
      <c r="AT895">
        <v>0</v>
      </c>
      <c r="AU895">
        <v>0</v>
      </c>
      <c r="AV895">
        <v>0</v>
      </c>
      <c r="AW895">
        <v>0</v>
      </c>
      <c r="AX895">
        <v>0</v>
      </c>
      <c r="AY895">
        <v>1</v>
      </c>
      <c r="AZ895">
        <v>0</v>
      </c>
      <c r="BA895">
        <v>1</v>
      </c>
      <c r="BB895">
        <v>0</v>
      </c>
      <c r="BC895">
        <v>1</v>
      </c>
      <c r="BD895">
        <v>0</v>
      </c>
      <c r="BE895">
        <v>1</v>
      </c>
      <c r="BF895">
        <v>0</v>
      </c>
      <c r="BG895">
        <v>0</v>
      </c>
      <c r="BH895">
        <v>1</v>
      </c>
      <c r="BI895">
        <v>0</v>
      </c>
      <c r="BJ895">
        <v>0</v>
      </c>
      <c r="BK895">
        <v>0</v>
      </c>
      <c r="BL895">
        <v>0</v>
      </c>
      <c r="BM895">
        <v>0</v>
      </c>
      <c r="BN895">
        <v>1</v>
      </c>
      <c r="BO895">
        <v>0</v>
      </c>
      <c r="BP895">
        <v>0</v>
      </c>
      <c r="BQ895">
        <v>1</v>
      </c>
      <c r="BR895">
        <v>0</v>
      </c>
      <c r="BS895">
        <v>0</v>
      </c>
      <c r="BT895" s="10">
        <v>0</v>
      </c>
      <c r="BU895">
        <v>-4.2648743800000002</v>
      </c>
      <c r="BV895">
        <v>0.17994256</v>
      </c>
      <c r="BW895">
        <v>2.5512239999999999E-2</v>
      </c>
      <c r="BX895">
        <v>1.7140852600000001</v>
      </c>
      <c r="BY895">
        <v>1.2451467300000001</v>
      </c>
      <c r="BZ895">
        <v>4.38303536</v>
      </c>
      <c r="CA895">
        <v>1.0542348399999999</v>
      </c>
      <c r="CB895">
        <v>2.36271349</v>
      </c>
      <c r="CC895">
        <v>0</v>
      </c>
      <c r="CD895">
        <v>1.26633956</v>
      </c>
      <c r="CE895">
        <v>1.2966537600000001</v>
      </c>
      <c r="CF895">
        <v>-0.34830556000000001</v>
      </c>
      <c r="CG895">
        <v>0.60595251999999999</v>
      </c>
      <c r="CH895">
        <v>-0.27080598</v>
      </c>
      <c r="CI895">
        <v>0.69837139000000004</v>
      </c>
      <c r="CJ895">
        <v>2.3914729999999999E-2</v>
      </c>
      <c r="CK895">
        <v>-0.35324707</v>
      </c>
      <c r="CL895">
        <v>-4.8291489999999999E-2</v>
      </c>
      <c r="CM895">
        <v>0.58076517999999999</v>
      </c>
      <c r="CN895">
        <v>0.72541518999999999</v>
      </c>
      <c r="CO895">
        <v>-0.20022939000000001</v>
      </c>
      <c r="CP895">
        <v>-0.43475793000000001</v>
      </c>
      <c r="CQ895">
        <v>0.34422587999999998</v>
      </c>
      <c r="CR895">
        <v>-0.48495226000000002</v>
      </c>
      <c r="CS895">
        <v>0.18250256000000001</v>
      </c>
      <c r="CT895">
        <v>-0.16623276000000001</v>
      </c>
      <c r="CU895">
        <v>-9.4743999999999995E-2</v>
      </c>
      <c r="CV895">
        <v>-1.1689752</v>
      </c>
      <c r="CW895">
        <v>-0.52188942000000005</v>
      </c>
      <c r="CX895">
        <v>0.65815442999999996</v>
      </c>
      <c r="CY895">
        <v>9.3649330000000003E-2</v>
      </c>
      <c r="CZ895">
        <v>-0.16819777</v>
      </c>
      <c r="DA895">
        <v>-0.25450494000000001</v>
      </c>
      <c r="DB895">
        <v>0.25513289</v>
      </c>
      <c r="DC895">
        <v>2.5920289999999999E-2</v>
      </c>
      <c r="DD895">
        <v>-2.5292350000000002E-2</v>
      </c>
      <c r="DE895">
        <v>0.26950531</v>
      </c>
      <c r="DF895">
        <v>-0.26887736000000001</v>
      </c>
      <c r="DG895">
        <v>0.1029841</v>
      </c>
      <c r="DH895">
        <v>-0.10235616</v>
      </c>
      <c r="DI895">
        <v>-0.19042195000000001</v>
      </c>
      <c r="DJ895">
        <v>7.7531719999999998E-2</v>
      </c>
      <c r="DK895">
        <v>-0.19522661999999999</v>
      </c>
      <c r="DL895">
        <v>-0.13095082</v>
      </c>
      <c r="DM895">
        <v>-6.0513240000000003E-2</v>
      </c>
      <c r="DN895">
        <v>0.50020885000000004</v>
      </c>
      <c r="DO895">
        <v>0.35778246000000002</v>
      </c>
      <c r="DP895">
        <v>-0.64273818000000005</v>
      </c>
      <c r="DQ895">
        <v>0.94671483000000001</v>
      </c>
      <c r="DR895">
        <v>-0.66113116000000005</v>
      </c>
      <c r="DS895">
        <v>7.7932630000000003E-2</v>
      </c>
      <c r="DT895">
        <v>-0.79014932000000004</v>
      </c>
      <c r="DU895">
        <v>1.3610861400000001</v>
      </c>
      <c r="DV895" s="10">
        <v>-0.64824150000000003</v>
      </c>
      <c r="DW895" s="8" t="s">
        <v>4618</v>
      </c>
      <c r="DX895" t="s">
        <v>4619</v>
      </c>
      <c r="DY895" s="10" t="s">
        <v>697</v>
      </c>
      <c r="DZ895" s="20">
        <v>34920</v>
      </c>
      <c r="EA895" s="21">
        <v>37853</v>
      </c>
      <c r="EB895" t="s">
        <v>4620</v>
      </c>
      <c r="EC895" s="22">
        <v>43771</v>
      </c>
      <c r="ED895" t="b">
        <f t="shared" si="40"/>
        <v>1</v>
      </c>
    </row>
    <row r="896" spans="1:134" x14ac:dyDescent="0.2">
      <c r="A896" s="8" t="s">
        <v>4621</v>
      </c>
      <c r="B896" s="8" t="s">
        <v>127</v>
      </c>
      <c r="C896" s="8" t="s">
        <v>209</v>
      </c>
      <c r="D896" s="2" t="s">
        <v>4622</v>
      </c>
      <c r="E896" s="4">
        <v>0.47464525109011302</v>
      </c>
      <c r="F896" s="28" t="b">
        <v>0</v>
      </c>
      <c r="G896" s="29">
        <f t="shared" si="41"/>
        <v>0.99738104451285603</v>
      </c>
      <c r="H896" s="5" t="b">
        <f t="shared" si="39"/>
        <v>1</v>
      </c>
      <c r="I896" s="8">
        <v>68</v>
      </c>
      <c r="J896">
        <v>0</v>
      </c>
      <c r="K896">
        <v>36</v>
      </c>
      <c r="L896">
        <v>732</v>
      </c>
      <c r="M896">
        <v>9</v>
      </c>
      <c r="N896">
        <v>3</v>
      </c>
      <c r="O896">
        <v>74.089292211723304</v>
      </c>
      <c r="P896">
        <v>3</v>
      </c>
      <c r="Q896">
        <v>5</v>
      </c>
      <c r="R896">
        <v>1</v>
      </c>
      <c r="S896" s="10">
        <v>74.900000000000006</v>
      </c>
      <c r="T896" s="8">
        <v>1.3865274616354899</v>
      </c>
      <c r="U896">
        <v>-1.00517281761849</v>
      </c>
      <c r="V896">
        <v>1.1651042521063699</v>
      </c>
      <c r="W896">
        <v>-0.89332122321854901</v>
      </c>
      <c r="X896">
        <v>1.2997579909472201</v>
      </c>
      <c r="Y896">
        <v>-1.13192030619081E-2</v>
      </c>
      <c r="Z896">
        <v>0.81261930444054997</v>
      </c>
      <c r="AA896">
        <v>8.8725172209350497E-3</v>
      </c>
      <c r="AB896">
        <v>1.4079858992310099</v>
      </c>
      <c r="AC896">
        <v>-1.38724643350897</v>
      </c>
      <c r="AD896" s="10">
        <v>4.3693547176684999E-2</v>
      </c>
      <c r="AE896" s="8">
        <v>0</v>
      </c>
      <c r="AF896">
        <v>0</v>
      </c>
      <c r="AG896">
        <v>0</v>
      </c>
      <c r="AH896">
        <v>0</v>
      </c>
      <c r="AI896">
        <v>0</v>
      </c>
      <c r="AJ896">
        <v>0</v>
      </c>
      <c r="AK896">
        <v>0</v>
      </c>
      <c r="AL896">
        <v>0</v>
      </c>
      <c r="AM896">
        <v>0</v>
      </c>
      <c r="AN896">
        <v>0</v>
      </c>
      <c r="AO896">
        <v>0</v>
      </c>
      <c r="AP896">
        <v>0</v>
      </c>
      <c r="AQ896">
        <v>0</v>
      </c>
      <c r="AR896">
        <v>0</v>
      </c>
      <c r="AS896">
        <v>0</v>
      </c>
      <c r="AT896">
        <v>0</v>
      </c>
      <c r="AU896">
        <v>0</v>
      </c>
      <c r="AV896">
        <v>0</v>
      </c>
      <c r="AW896">
        <v>1</v>
      </c>
      <c r="AX896">
        <v>0</v>
      </c>
      <c r="AY896">
        <v>0</v>
      </c>
      <c r="AZ896">
        <v>1</v>
      </c>
      <c r="BA896">
        <v>1</v>
      </c>
      <c r="BB896">
        <v>0</v>
      </c>
      <c r="BC896">
        <v>1</v>
      </c>
      <c r="BD896">
        <v>0</v>
      </c>
      <c r="BE896">
        <v>1</v>
      </c>
      <c r="BF896">
        <v>0</v>
      </c>
      <c r="BG896">
        <v>0</v>
      </c>
      <c r="BH896">
        <v>1</v>
      </c>
      <c r="BI896">
        <v>0</v>
      </c>
      <c r="BJ896">
        <v>0</v>
      </c>
      <c r="BK896">
        <v>0</v>
      </c>
      <c r="BL896">
        <v>0</v>
      </c>
      <c r="BM896">
        <v>0</v>
      </c>
      <c r="BN896">
        <v>0</v>
      </c>
      <c r="BO896">
        <v>0</v>
      </c>
      <c r="BP896">
        <v>1</v>
      </c>
      <c r="BQ896">
        <v>0</v>
      </c>
      <c r="BR896">
        <v>0</v>
      </c>
      <c r="BS896">
        <v>1</v>
      </c>
      <c r="BT896" s="10">
        <v>0</v>
      </c>
      <c r="BU896">
        <v>-4.2648743800000002</v>
      </c>
      <c r="BV896">
        <v>0.17994256</v>
      </c>
      <c r="BW896">
        <v>2.5512239999999999E-2</v>
      </c>
      <c r="BX896">
        <v>1.7140852600000001</v>
      </c>
      <c r="BY896">
        <v>1.2451467300000001</v>
      </c>
      <c r="BZ896">
        <v>4.38303536</v>
      </c>
      <c r="CA896">
        <v>1.0542348399999999</v>
      </c>
      <c r="CB896">
        <v>2.36271349</v>
      </c>
      <c r="CC896">
        <v>0</v>
      </c>
      <c r="CD896">
        <v>1.26633956</v>
      </c>
      <c r="CE896">
        <v>1.2966537600000001</v>
      </c>
      <c r="CF896">
        <v>-0.34830556000000001</v>
      </c>
      <c r="CG896">
        <v>0.60595251999999999</v>
      </c>
      <c r="CH896">
        <v>-0.27080598</v>
      </c>
      <c r="CI896">
        <v>0.69837139000000004</v>
      </c>
      <c r="CJ896">
        <v>2.3914729999999999E-2</v>
      </c>
      <c r="CK896">
        <v>-0.35324707</v>
      </c>
      <c r="CL896">
        <v>-4.8291489999999999E-2</v>
      </c>
      <c r="CM896">
        <v>0.58076517999999999</v>
      </c>
      <c r="CN896">
        <v>0.72541518999999999</v>
      </c>
      <c r="CO896">
        <v>-0.20022939000000001</v>
      </c>
      <c r="CP896">
        <v>-0.43475793000000001</v>
      </c>
      <c r="CQ896">
        <v>0.34422587999999998</v>
      </c>
      <c r="CR896">
        <v>-0.48495226000000002</v>
      </c>
      <c r="CS896">
        <v>0.18250256000000001</v>
      </c>
      <c r="CT896">
        <v>-0.16623276000000001</v>
      </c>
      <c r="CU896">
        <v>-9.4743999999999995E-2</v>
      </c>
      <c r="CV896">
        <v>-1.1689752</v>
      </c>
      <c r="CW896">
        <v>-0.52188942000000005</v>
      </c>
      <c r="CX896">
        <v>0.65815442999999996</v>
      </c>
      <c r="CY896">
        <v>9.3649330000000003E-2</v>
      </c>
      <c r="CZ896">
        <v>-0.16819777</v>
      </c>
      <c r="DA896">
        <v>-0.25450494000000001</v>
      </c>
      <c r="DB896">
        <v>0.25513289</v>
      </c>
      <c r="DC896">
        <v>2.5920289999999999E-2</v>
      </c>
      <c r="DD896">
        <v>-2.5292350000000002E-2</v>
      </c>
      <c r="DE896">
        <v>0.26950531</v>
      </c>
      <c r="DF896">
        <v>-0.26887736000000001</v>
      </c>
      <c r="DG896">
        <v>0.1029841</v>
      </c>
      <c r="DH896">
        <v>-0.10235616</v>
      </c>
      <c r="DI896">
        <v>-0.19042195000000001</v>
      </c>
      <c r="DJ896">
        <v>7.7531719999999998E-2</v>
      </c>
      <c r="DK896">
        <v>-0.19522661999999999</v>
      </c>
      <c r="DL896">
        <v>-0.13095082</v>
      </c>
      <c r="DM896">
        <v>-6.0513240000000003E-2</v>
      </c>
      <c r="DN896">
        <v>0.50020885000000004</v>
      </c>
      <c r="DO896">
        <v>0.35778246000000002</v>
      </c>
      <c r="DP896">
        <v>-0.64273818000000005</v>
      </c>
      <c r="DQ896">
        <v>0.94671483000000001</v>
      </c>
      <c r="DR896">
        <v>-0.66113116000000005</v>
      </c>
      <c r="DS896">
        <v>7.7932630000000003E-2</v>
      </c>
      <c r="DT896">
        <v>-0.79014932000000004</v>
      </c>
      <c r="DU896">
        <v>1.3610861400000001</v>
      </c>
      <c r="DV896" s="10">
        <v>-0.64824150000000003</v>
      </c>
      <c r="DW896" s="8" t="s">
        <v>4623</v>
      </c>
      <c r="DX896" t="s">
        <v>4624</v>
      </c>
      <c r="DY896" s="10" t="s">
        <v>1334</v>
      </c>
      <c r="DZ896" s="20">
        <v>36913</v>
      </c>
      <c r="EA896" s="21">
        <v>39067</v>
      </c>
      <c r="EB896" t="s">
        <v>4625</v>
      </c>
      <c r="EC896" s="22">
        <v>44517</v>
      </c>
      <c r="ED896" t="b">
        <f t="shared" si="40"/>
        <v>0</v>
      </c>
    </row>
    <row r="897" spans="1:134" x14ac:dyDescent="0.2">
      <c r="A897" s="8" t="s">
        <v>4626</v>
      </c>
      <c r="B897" s="8" t="s">
        <v>127</v>
      </c>
      <c r="C897" s="8" t="s">
        <v>1309</v>
      </c>
      <c r="D897" s="2">
        <v>8739516828</v>
      </c>
      <c r="E897" s="4">
        <v>0.735686020553599</v>
      </c>
      <c r="F897" s="28" t="b">
        <v>1</v>
      </c>
      <c r="G897" s="29">
        <f t="shared" si="41"/>
        <v>1.4135810747300378E-3</v>
      </c>
      <c r="H897" s="5" t="b">
        <f t="shared" si="39"/>
        <v>0</v>
      </c>
      <c r="I897" s="8">
        <v>44</v>
      </c>
      <c r="J897">
        <v>1</v>
      </c>
      <c r="K897">
        <v>38</v>
      </c>
      <c r="L897">
        <v>1981</v>
      </c>
      <c r="M897">
        <v>1</v>
      </c>
      <c r="N897">
        <v>4</v>
      </c>
      <c r="O897">
        <v>67.843010276799703</v>
      </c>
      <c r="P897">
        <v>5</v>
      </c>
      <c r="Q897">
        <v>1</v>
      </c>
      <c r="R897">
        <v>2</v>
      </c>
      <c r="S897" s="10">
        <v>67.7</v>
      </c>
      <c r="T897" s="8">
        <v>-0.86798873614579497</v>
      </c>
      <c r="U897">
        <v>7.5957643648752104E-3</v>
      </c>
      <c r="V897">
        <v>1.4235138450326601</v>
      </c>
      <c r="W897">
        <v>0.56270243289744604</v>
      </c>
      <c r="X897">
        <v>-1.2456676951183301</v>
      </c>
      <c r="Y897">
        <v>0.68524713920936597</v>
      </c>
      <c r="Z897">
        <v>0.59768039909289705</v>
      </c>
      <c r="AA897">
        <v>1.4284752725705201</v>
      </c>
      <c r="AB897">
        <v>-1.4988236991813999</v>
      </c>
      <c r="AC897">
        <v>-0.68484317603607703</v>
      </c>
      <c r="AD897" s="10">
        <v>-1.5098547968832201</v>
      </c>
      <c r="AE897" s="8">
        <v>0</v>
      </c>
      <c r="AF897">
        <v>0</v>
      </c>
      <c r="AG897">
        <v>0</v>
      </c>
      <c r="AH897">
        <v>0</v>
      </c>
      <c r="AI897">
        <v>0</v>
      </c>
      <c r="AJ897">
        <v>1</v>
      </c>
      <c r="AK897">
        <v>0</v>
      </c>
      <c r="AL897">
        <v>0</v>
      </c>
      <c r="AM897">
        <v>0</v>
      </c>
      <c r="AN897">
        <v>0</v>
      </c>
      <c r="AO897">
        <v>0</v>
      </c>
      <c r="AP897">
        <v>0</v>
      </c>
      <c r="AQ897">
        <v>0</v>
      </c>
      <c r="AR897">
        <v>0</v>
      </c>
      <c r="AS897">
        <v>0</v>
      </c>
      <c r="AT897">
        <v>0</v>
      </c>
      <c r="AU897">
        <v>0</v>
      </c>
      <c r="AV897">
        <v>0</v>
      </c>
      <c r="AW897">
        <v>0</v>
      </c>
      <c r="AX897">
        <v>0</v>
      </c>
      <c r="AY897">
        <v>1</v>
      </c>
      <c r="AZ897">
        <v>0</v>
      </c>
      <c r="BA897">
        <v>1</v>
      </c>
      <c r="BB897">
        <v>0</v>
      </c>
      <c r="BC897">
        <v>1</v>
      </c>
      <c r="BD897">
        <v>0</v>
      </c>
      <c r="BE897">
        <v>1</v>
      </c>
      <c r="BF897">
        <v>0</v>
      </c>
      <c r="BG897">
        <v>0</v>
      </c>
      <c r="BH897">
        <v>0</v>
      </c>
      <c r="BI897">
        <v>0</v>
      </c>
      <c r="BJ897">
        <v>0</v>
      </c>
      <c r="BK897">
        <v>0</v>
      </c>
      <c r="BL897">
        <v>1</v>
      </c>
      <c r="BM897">
        <v>1</v>
      </c>
      <c r="BN897">
        <v>0</v>
      </c>
      <c r="BO897">
        <v>0</v>
      </c>
      <c r="BP897">
        <v>0</v>
      </c>
      <c r="BQ897">
        <v>0</v>
      </c>
      <c r="BR897">
        <v>0</v>
      </c>
      <c r="BS897">
        <v>0</v>
      </c>
      <c r="BT897" s="10">
        <v>1</v>
      </c>
      <c r="BU897">
        <v>-4.2648743800000002</v>
      </c>
      <c r="BV897">
        <v>0.17994256</v>
      </c>
      <c r="BW897">
        <v>2.5512239999999999E-2</v>
      </c>
      <c r="BX897">
        <v>1.7140852600000001</v>
      </c>
      <c r="BY897">
        <v>1.2451467300000001</v>
      </c>
      <c r="BZ897">
        <v>4.38303536</v>
      </c>
      <c r="CA897">
        <v>1.0542348399999999</v>
      </c>
      <c r="CB897">
        <v>2.36271349</v>
      </c>
      <c r="CC897">
        <v>0</v>
      </c>
      <c r="CD897">
        <v>1.26633956</v>
      </c>
      <c r="CE897">
        <v>1.2966537600000001</v>
      </c>
      <c r="CF897">
        <v>-0.34830556000000001</v>
      </c>
      <c r="CG897">
        <v>0.60595251999999999</v>
      </c>
      <c r="CH897">
        <v>-0.27080598</v>
      </c>
      <c r="CI897">
        <v>0.69837139000000004</v>
      </c>
      <c r="CJ897">
        <v>2.3914729999999999E-2</v>
      </c>
      <c r="CK897">
        <v>-0.35324707</v>
      </c>
      <c r="CL897">
        <v>-4.8291489999999999E-2</v>
      </c>
      <c r="CM897">
        <v>0.58076517999999999</v>
      </c>
      <c r="CN897">
        <v>0.72541518999999999</v>
      </c>
      <c r="CO897">
        <v>-0.20022939000000001</v>
      </c>
      <c r="CP897">
        <v>-0.43475793000000001</v>
      </c>
      <c r="CQ897">
        <v>0.34422587999999998</v>
      </c>
      <c r="CR897">
        <v>-0.48495226000000002</v>
      </c>
      <c r="CS897">
        <v>0.18250256000000001</v>
      </c>
      <c r="CT897">
        <v>-0.16623276000000001</v>
      </c>
      <c r="CU897">
        <v>-9.4743999999999995E-2</v>
      </c>
      <c r="CV897">
        <v>-1.1689752</v>
      </c>
      <c r="CW897">
        <v>-0.52188942000000005</v>
      </c>
      <c r="CX897">
        <v>0.65815442999999996</v>
      </c>
      <c r="CY897">
        <v>9.3649330000000003E-2</v>
      </c>
      <c r="CZ897">
        <v>-0.16819777</v>
      </c>
      <c r="DA897">
        <v>-0.25450494000000001</v>
      </c>
      <c r="DB897">
        <v>0.25513289</v>
      </c>
      <c r="DC897">
        <v>2.5920289999999999E-2</v>
      </c>
      <c r="DD897">
        <v>-2.5292350000000002E-2</v>
      </c>
      <c r="DE897">
        <v>0.26950531</v>
      </c>
      <c r="DF897">
        <v>-0.26887736000000001</v>
      </c>
      <c r="DG897">
        <v>0.1029841</v>
      </c>
      <c r="DH897">
        <v>-0.10235616</v>
      </c>
      <c r="DI897">
        <v>-0.19042195000000001</v>
      </c>
      <c r="DJ897">
        <v>7.7531719999999998E-2</v>
      </c>
      <c r="DK897">
        <v>-0.19522661999999999</v>
      </c>
      <c r="DL897">
        <v>-0.13095082</v>
      </c>
      <c r="DM897">
        <v>-6.0513240000000003E-2</v>
      </c>
      <c r="DN897">
        <v>0.50020885000000004</v>
      </c>
      <c r="DO897">
        <v>0.35778246000000002</v>
      </c>
      <c r="DP897">
        <v>-0.64273818000000005</v>
      </c>
      <c r="DQ897">
        <v>0.94671483000000001</v>
      </c>
      <c r="DR897">
        <v>-0.66113116000000005</v>
      </c>
      <c r="DS897">
        <v>7.7932630000000003E-2</v>
      </c>
      <c r="DT897">
        <v>-0.79014932000000004</v>
      </c>
      <c r="DU897">
        <v>1.3610861400000001</v>
      </c>
      <c r="DV897" s="10">
        <v>-0.64824150000000003</v>
      </c>
      <c r="DW897" s="8" t="s">
        <v>4627</v>
      </c>
      <c r="DX897" t="s">
        <v>4628</v>
      </c>
      <c r="DY897" s="10" t="s">
        <v>192</v>
      </c>
      <c r="DZ897" s="20">
        <v>37359</v>
      </c>
      <c r="EA897" s="21">
        <v>39691</v>
      </c>
      <c r="EB897" t="s">
        <v>4629</v>
      </c>
      <c r="EC897" s="22">
        <v>43789</v>
      </c>
      <c r="ED897" t="b">
        <f t="shared" si="40"/>
        <v>0</v>
      </c>
    </row>
    <row r="898" spans="1:134" x14ac:dyDescent="0.2">
      <c r="A898" s="8" t="s">
        <v>4630</v>
      </c>
      <c r="B898" s="8" t="s">
        <v>127</v>
      </c>
      <c r="C898" s="8" t="s">
        <v>181</v>
      </c>
      <c r="D898" s="2" t="s">
        <v>4631</v>
      </c>
      <c r="E898" s="4">
        <v>0.41745635478406501</v>
      </c>
      <c r="F898" s="28" t="b">
        <v>0</v>
      </c>
      <c r="G898" s="29">
        <f t="shared" si="41"/>
        <v>6.6324049205999805E-3</v>
      </c>
      <c r="H898" s="5" t="b">
        <f t="shared" si="39"/>
        <v>0</v>
      </c>
      <c r="I898" s="8">
        <v>53</v>
      </c>
      <c r="J898">
        <v>0</v>
      </c>
      <c r="K898">
        <v>23</v>
      </c>
      <c r="L898">
        <v>812</v>
      </c>
      <c r="M898">
        <v>7</v>
      </c>
      <c r="N898">
        <v>3</v>
      </c>
      <c r="O898">
        <v>26.9948440586993</v>
      </c>
      <c r="P898">
        <v>5</v>
      </c>
      <c r="Q898">
        <v>3</v>
      </c>
      <c r="R898">
        <v>5</v>
      </c>
      <c r="S898" s="10">
        <v>75</v>
      </c>
      <c r="T898" s="8">
        <v>-2.2545161977812998E-2</v>
      </c>
      <c r="U898">
        <v>-1.00517281761849</v>
      </c>
      <c r="V898">
        <v>-0.51455810191446105</v>
      </c>
      <c r="W898">
        <v>-0.80006110112945406</v>
      </c>
      <c r="X898">
        <v>0.66340156943083595</v>
      </c>
      <c r="Y898">
        <v>-1.13192030619081E-2</v>
      </c>
      <c r="Z898">
        <v>-0.807933408264768</v>
      </c>
      <c r="AA898">
        <v>1.4284752725705201</v>
      </c>
      <c r="AB898">
        <v>-4.5418899975194001E-2</v>
      </c>
      <c r="AC898">
        <v>1.42236659638262</v>
      </c>
      <c r="AD898" s="10">
        <v>6.5270607510849094E-2</v>
      </c>
      <c r="AE898" s="8">
        <v>0</v>
      </c>
      <c r="AF898">
        <v>0</v>
      </c>
      <c r="AG898">
        <v>0</v>
      </c>
      <c r="AH898">
        <v>0</v>
      </c>
      <c r="AI898">
        <v>0</v>
      </c>
      <c r="AJ898">
        <v>0</v>
      </c>
      <c r="AK898">
        <v>0</v>
      </c>
      <c r="AL898">
        <v>0</v>
      </c>
      <c r="AM898">
        <v>0</v>
      </c>
      <c r="AN898">
        <v>0</v>
      </c>
      <c r="AO898">
        <v>0</v>
      </c>
      <c r="AP898">
        <v>0</v>
      </c>
      <c r="AQ898">
        <v>0</v>
      </c>
      <c r="AR898">
        <v>0</v>
      </c>
      <c r="AS898">
        <v>0</v>
      </c>
      <c r="AT898">
        <v>0</v>
      </c>
      <c r="AU898">
        <v>0</v>
      </c>
      <c r="AV898">
        <v>0</v>
      </c>
      <c r="AW898">
        <v>0</v>
      </c>
      <c r="AX898">
        <v>1</v>
      </c>
      <c r="AY898">
        <v>1</v>
      </c>
      <c r="AZ898">
        <v>0</v>
      </c>
      <c r="BA898">
        <v>0</v>
      </c>
      <c r="BB898">
        <v>1</v>
      </c>
      <c r="BC898">
        <v>1</v>
      </c>
      <c r="BD898">
        <v>0</v>
      </c>
      <c r="BE898">
        <v>1</v>
      </c>
      <c r="BF898">
        <v>0</v>
      </c>
      <c r="BG898">
        <v>0</v>
      </c>
      <c r="BH898">
        <v>0</v>
      </c>
      <c r="BI898">
        <v>0</v>
      </c>
      <c r="BJ898">
        <v>0</v>
      </c>
      <c r="BK898">
        <v>1</v>
      </c>
      <c r="BL898">
        <v>0</v>
      </c>
      <c r="BM898">
        <v>0</v>
      </c>
      <c r="BN898">
        <v>0</v>
      </c>
      <c r="BO898">
        <v>0</v>
      </c>
      <c r="BP898">
        <v>1</v>
      </c>
      <c r="BQ898">
        <v>0</v>
      </c>
      <c r="BR898">
        <v>1</v>
      </c>
      <c r="BS898">
        <v>0</v>
      </c>
      <c r="BT898" s="10">
        <v>0</v>
      </c>
      <c r="BU898">
        <v>-4.2648743800000002</v>
      </c>
      <c r="BV898">
        <v>0.17994256</v>
      </c>
      <c r="BW898">
        <v>2.5512239999999999E-2</v>
      </c>
      <c r="BX898">
        <v>1.7140852600000001</v>
      </c>
      <c r="BY898">
        <v>1.2451467300000001</v>
      </c>
      <c r="BZ898">
        <v>4.38303536</v>
      </c>
      <c r="CA898">
        <v>1.0542348399999999</v>
      </c>
      <c r="CB898">
        <v>2.36271349</v>
      </c>
      <c r="CC898">
        <v>0</v>
      </c>
      <c r="CD898">
        <v>1.26633956</v>
      </c>
      <c r="CE898">
        <v>1.2966537600000001</v>
      </c>
      <c r="CF898">
        <v>-0.34830556000000001</v>
      </c>
      <c r="CG898">
        <v>0.60595251999999999</v>
      </c>
      <c r="CH898">
        <v>-0.27080598</v>
      </c>
      <c r="CI898">
        <v>0.69837139000000004</v>
      </c>
      <c r="CJ898">
        <v>2.3914729999999999E-2</v>
      </c>
      <c r="CK898">
        <v>-0.35324707</v>
      </c>
      <c r="CL898">
        <v>-4.8291489999999999E-2</v>
      </c>
      <c r="CM898">
        <v>0.58076517999999999</v>
      </c>
      <c r="CN898">
        <v>0.72541518999999999</v>
      </c>
      <c r="CO898">
        <v>-0.20022939000000001</v>
      </c>
      <c r="CP898">
        <v>-0.43475793000000001</v>
      </c>
      <c r="CQ898">
        <v>0.34422587999999998</v>
      </c>
      <c r="CR898">
        <v>-0.48495226000000002</v>
      </c>
      <c r="CS898">
        <v>0.18250256000000001</v>
      </c>
      <c r="CT898">
        <v>-0.16623276000000001</v>
      </c>
      <c r="CU898">
        <v>-9.4743999999999995E-2</v>
      </c>
      <c r="CV898">
        <v>-1.1689752</v>
      </c>
      <c r="CW898">
        <v>-0.52188942000000005</v>
      </c>
      <c r="CX898">
        <v>0.65815442999999996</v>
      </c>
      <c r="CY898">
        <v>9.3649330000000003E-2</v>
      </c>
      <c r="CZ898">
        <v>-0.16819777</v>
      </c>
      <c r="DA898">
        <v>-0.25450494000000001</v>
      </c>
      <c r="DB898">
        <v>0.25513289</v>
      </c>
      <c r="DC898">
        <v>2.5920289999999999E-2</v>
      </c>
      <c r="DD898">
        <v>-2.5292350000000002E-2</v>
      </c>
      <c r="DE898">
        <v>0.26950531</v>
      </c>
      <c r="DF898">
        <v>-0.26887736000000001</v>
      </c>
      <c r="DG898">
        <v>0.1029841</v>
      </c>
      <c r="DH898">
        <v>-0.10235616</v>
      </c>
      <c r="DI898">
        <v>-0.19042195000000001</v>
      </c>
      <c r="DJ898">
        <v>7.7531719999999998E-2</v>
      </c>
      <c r="DK898">
        <v>-0.19522661999999999</v>
      </c>
      <c r="DL898">
        <v>-0.13095082</v>
      </c>
      <c r="DM898">
        <v>-6.0513240000000003E-2</v>
      </c>
      <c r="DN898">
        <v>0.50020885000000004</v>
      </c>
      <c r="DO898">
        <v>0.35778246000000002</v>
      </c>
      <c r="DP898">
        <v>-0.64273818000000005</v>
      </c>
      <c r="DQ898">
        <v>0.94671483000000001</v>
      </c>
      <c r="DR898">
        <v>-0.66113116000000005</v>
      </c>
      <c r="DS898">
        <v>7.7932630000000003E-2</v>
      </c>
      <c r="DT898">
        <v>-0.79014932000000004</v>
      </c>
      <c r="DU898">
        <v>1.3610861400000001</v>
      </c>
      <c r="DV898" s="10">
        <v>-0.64824150000000003</v>
      </c>
      <c r="DW898" s="8" t="s">
        <v>4632</v>
      </c>
      <c r="DX898" t="s">
        <v>4633</v>
      </c>
      <c r="DY898" s="10" t="s">
        <v>272</v>
      </c>
      <c r="DZ898" s="20">
        <v>35036</v>
      </c>
      <c r="EA898" s="21">
        <v>39607</v>
      </c>
      <c r="EB898" t="s">
        <v>4634</v>
      </c>
      <c r="EC898" s="22">
        <v>44424</v>
      </c>
      <c r="ED898" t="b">
        <f t="shared" si="40"/>
        <v>1</v>
      </c>
    </row>
    <row r="899" spans="1:134" x14ac:dyDescent="0.2">
      <c r="A899" s="8" t="s">
        <v>4635</v>
      </c>
      <c r="B899" s="8" t="s">
        <v>119</v>
      </c>
      <c r="C899" s="8" t="s">
        <v>147</v>
      </c>
      <c r="D899" s="2" t="s">
        <v>4636</v>
      </c>
      <c r="E899" s="4">
        <v>0.29069614413163603</v>
      </c>
      <c r="F899" s="28" t="b">
        <v>0</v>
      </c>
      <c r="G899" s="29">
        <f t="shared" si="41"/>
        <v>0.85119935657112056</v>
      </c>
      <c r="H899" s="5" t="b">
        <f t="shared" ref="H899:H962" si="42">IF(G899&gt;threshold,TRUE,FALSE)</f>
        <v>1</v>
      </c>
      <c r="I899" s="8">
        <v>37</v>
      </c>
      <c r="J899">
        <v>1</v>
      </c>
      <c r="K899">
        <v>15</v>
      </c>
      <c r="L899">
        <v>1600</v>
      </c>
      <c r="M899">
        <v>10</v>
      </c>
      <c r="N899">
        <v>2</v>
      </c>
      <c r="O899">
        <v>67.848072065818201</v>
      </c>
      <c r="P899">
        <v>1</v>
      </c>
      <c r="Q899">
        <v>5</v>
      </c>
      <c r="R899">
        <v>1</v>
      </c>
      <c r="S899" s="10">
        <v>69.8</v>
      </c>
      <c r="T899" s="8">
        <v>-1.5255559604986699</v>
      </c>
      <c r="U899">
        <v>7.5957643648752104E-3</v>
      </c>
      <c r="V899">
        <v>-1.5481964736195899</v>
      </c>
      <c r="W899">
        <v>0.118551101448131</v>
      </c>
      <c r="X899">
        <v>1.61793620170542</v>
      </c>
      <c r="Y899">
        <v>-0.70788554533318204</v>
      </c>
      <c r="Z899">
        <v>0.597854578773239</v>
      </c>
      <c r="AA899">
        <v>-1.4107302381286499</v>
      </c>
      <c r="AB899">
        <v>1.4079858992310099</v>
      </c>
      <c r="AC899">
        <v>-1.38724643350897</v>
      </c>
      <c r="AD899" s="10">
        <v>-1.0567365298657501</v>
      </c>
      <c r="AE899" s="8">
        <v>0</v>
      </c>
      <c r="AF899">
        <v>0</v>
      </c>
      <c r="AG899">
        <v>1</v>
      </c>
      <c r="AH899">
        <v>0</v>
      </c>
      <c r="AI899">
        <v>0</v>
      </c>
      <c r="AJ899">
        <v>0</v>
      </c>
      <c r="AK899">
        <v>0</v>
      </c>
      <c r="AL899">
        <v>0</v>
      </c>
      <c r="AM899">
        <v>0</v>
      </c>
      <c r="AN899">
        <v>0</v>
      </c>
      <c r="AO899">
        <v>0</v>
      </c>
      <c r="AP899">
        <v>0</v>
      </c>
      <c r="AQ899">
        <v>0</v>
      </c>
      <c r="AR899">
        <v>0</v>
      </c>
      <c r="AS899">
        <v>0</v>
      </c>
      <c r="AT899">
        <v>0</v>
      </c>
      <c r="AU899">
        <v>0</v>
      </c>
      <c r="AV899">
        <v>0</v>
      </c>
      <c r="AW899">
        <v>0</v>
      </c>
      <c r="AX899">
        <v>0</v>
      </c>
      <c r="AY899">
        <v>0</v>
      </c>
      <c r="AZ899">
        <v>1</v>
      </c>
      <c r="BA899">
        <v>0</v>
      </c>
      <c r="BB899">
        <v>1</v>
      </c>
      <c r="BC899">
        <v>0</v>
      </c>
      <c r="BD899">
        <v>1</v>
      </c>
      <c r="BE899">
        <v>1</v>
      </c>
      <c r="BF899">
        <v>0</v>
      </c>
      <c r="BG899">
        <v>0</v>
      </c>
      <c r="BH899">
        <v>0</v>
      </c>
      <c r="BI899">
        <v>0</v>
      </c>
      <c r="BJ899">
        <v>0</v>
      </c>
      <c r="BK899">
        <v>0</v>
      </c>
      <c r="BL899">
        <v>1</v>
      </c>
      <c r="BM899">
        <v>0</v>
      </c>
      <c r="BN899">
        <v>0</v>
      </c>
      <c r="BO899">
        <v>0</v>
      </c>
      <c r="BP899">
        <v>1</v>
      </c>
      <c r="BQ899">
        <v>1</v>
      </c>
      <c r="BR899">
        <v>0</v>
      </c>
      <c r="BS899">
        <v>0</v>
      </c>
      <c r="BT899" s="10">
        <v>0</v>
      </c>
      <c r="BU899">
        <v>-4.2648743800000002</v>
      </c>
      <c r="BV899">
        <v>0.17994256</v>
      </c>
      <c r="BW899">
        <v>2.5512239999999999E-2</v>
      </c>
      <c r="BX899">
        <v>1.7140852600000001</v>
      </c>
      <c r="BY899">
        <v>1.2451467300000001</v>
      </c>
      <c r="BZ899">
        <v>4.38303536</v>
      </c>
      <c r="CA899">
        <v>1.0542348399999999</v>
      </c>
      <c r="CB899">
        <v>2.36271349</v>
      </c>
      <c r="CC899">
        <v>0</v>
      </c>
      <c r="CD899">
        <v>1.26633956</v>
      </c>
      <c r="CE899">
        <v>1.2966537600000001</v>
      </c>
      <c r="CF899">
        <v>-0.34830556000000001</v>
      </c>
      <c r="CG899">
        <v>0.60595251999999999</v>
      </c>
      <c r="CH899">
        <v>-0.27080598</v>
      </c>
      <c r="CI899">
        <v>0.69837139000000004</v>
      </c>
      <c r="CJ899">
        <v>2.3914729999999999E-2</v>
      </c>
      <c r="CK899">
        <v>-0.35324707</v>
      </c>
      <c r="CL899">
        <v>-4.8291489999999999E-2</v>
      </c>
      <c r="CM899">
        <v>0.58076517999999999</v>
      </c>
      <c r="CN899">
        <v>0.72541518999999999</v>
      </c>
      <c r="CO899">
        <v>-0.20022939000000001</v>
      </c>
      <c r="CP899">
        <v>-0.43475793000000001</v>
      </c>
      <c r="CQ899">
        <v>0.34422587999999998</v>
      </c>
      <c r="CR899">
        <v>-0.48495226000000002</v>
      </c>
      <c r="CS899">
        <v>0.18250256000000001</v>
      </c>
      <c r="CT899">
        <v>-0.16623276000000001</v>
      </c>
      <c r="CU899">
        <v>-9.4743999999999995E-2</v>
      </c>
      <c r="CV899">
        <v>-1.1689752</v>
      </c>
      <c r="CW899">
        <v>-0.52188942000000005</v>
      </c>
      <c r="CX899">
        <v>0.65815442999999996</v>
      </c>
      <c r="CY899">
        <v>9.3649330000000003E-2</v>
      </c>
      <c r="CZ899">
        <v>-0.16819777</v>
      </c>
      <c r="DA899">
        <v>-0.25450494000000001</v>
      </c>
      <c r="DB899">
        <v>0.25513289</v>
      </c>
      <c r="DC899">
        <v>2.5920289999999999E-2</v>
      </c>
      <c r="DD899">
        <v>-2.5292350000000002E-2</v>
      </c>
      <c r="DE899">
        <v>0.26950531</v>
      </c>
      <c r="DF899">
        <v>-0.26887736000000001</v>
      </c>
      <c r="DG899">
        <v>0.1029841</v>
      </c>
      <c r="DH899">
        <v>-0.10235616</v>
      </c>
      <c r="DI899">
        <v>-0.19042195000000001</v>
      </c>
      <c r="DJ899">
        <v>7.7531719999999998E-2</v>
      </c>
      <c r="DK899">
        <v>-0.19522661999999999</v>
      </c>
      <c r="DL899">
        <v>-0.13095082</v>
      </c>
      <c r="DM899">
        <v>-6.0513240000000003E-2</v>
      </c>
      <c r="DN899">
        <v>0.50020885000000004</v>
      </c>
      <c r="DO899">
        <v>0.35778246000000002</v>
      </c>
      <c r="DP899">
        <v>-0.64273818000000005</v>
      </c>
      <c r="DQ899">
        <v>0.94671483000000001</v>
      </c>
      <c r="DR899">
        <v>-0.66113116000000005</v>
      </c>
      <c r="DS899">
        <v>7.7932630000000003E-2</v>
      </c>
      <c r="DT899">
        <v>-0.79014932000000004</v>
      </c>
      <c r="DU899">
        <v>1.3610861400000001</v>
      </c>
      <c r="DV899" s="10">
        <v>-0.64824150000000003</v>
      </c>
      <c r="DW899" s="8" t="s">
        <v>4637</v>
      </c>
      <c r="DX899" t="s">
        <v>4638</v>
      </c>
      <c r="DY899" s="10" t="s">
        <v>1768</v>
      </c>
      <c r="DZ899" s="20">
        <v>35357</v>
      </c>
      <c r="EA899" s="21">
        <v>38953</v>
      </c>
      <c r="EB899" t="s">
        <v>4639</v>
      </c>
      <c r="EC899" s="22">
        <v>44341</v>
      </c>
      <c r="ED899" t="b">
        <f t="shared" si="40"/>
        <v>0</v>
      </c>
    </row>
    <row r="900" spans="1:134" x14ac:dyDescent="0.2">
      <c r="A900" s="8" t="s">
        <v>4640</v>
      </c>
      <c r="B900" s="8" t="s">
        <v>119</v>
      </c>
      <c r="C900" s="8" t="s">
        <v>188</v>
      </c>
      <c r="D900" s="2" t="s">
        <v>4641</v>
      </c>
      <c r="E900" s="4">
        <v>0.47125926610462898</v>
      </c>
      <c r="F900" s="28" t="b">
        <v>0</v>
      </c>
      <c r="G900" s="29">
        <f t="shared" si="41"/>
        <v>7.5471276554241526E-5</v>
      </c>
      <c r="H900" s="5" t="b">
        <f t="shared" si="42"/>
        <v>0</v>
      </c>
      <c r="I900" s="8">
        <v>44</v>
      </c>
      <c r="J900">
        <v>0</v>
      </c>
      <c r="K900">
        <v>31</v>
      </c>
      <c r="L900">
        <v>450</v>
      </c>
      <c r="M900">
        <v>3</v>
      </c>
      <c r="N900">
        <v>2</v>
      </c>
      <c r="O900">
        <v>51.046299718981203</v>
      </c>
      <c r="P900">
        <v>3</v>
      </c>
      <c r="Q900">
        <v>3</v>
      </c>
      <c r="R900">
        <v>3</v>
      </c>
      <c r="S900" s="10">
        <v>70.8</v>
      </c>
      <c r="T900" s="8">
        <v>-0.86798873614579497</v>
      </c>
      <c r="U900">
        <v>-1.00517281761849</v>
      </c>
      <c r="V900">
        <v>0.51908026979067101</v>
      </c>
      <c r="W900">
        <v>-1.2220631535826001</v>
      </c>
      <c r="X900">
        <v>-0.60931127360194304</v>
      </c>
      <c r="Y900">
        <v>-0.70788554533318204</v>
      </c>
      <c r="Z900">
        <v>1.9693907552472498E-2</v>
      </c>
      <c r="AA900">
        <v>8.8725172209350497E-3</v>
      </c>
      <c r="AB900">
        <v>-4.5418899975194001E-2</v>
      </c>
      <c r="AC900">
        <v>1.7560081436822399E-2</v>
      </c>
      <c r="AD900" s="10">
        <v>-0.84096592652409696</v>
      </c>
      <c r="AE900" s="8">
        <v>0</v>
      </c>
      <c r="AF900">
        <v>0</v>
      </c>
      <c r="AG900">
        <v>0</v>
      </c>
      <c r="AH900">
        <v>0</v>
      </c>
      <c r="AI900">
        <v>0</v>
      </c>
      <c r="AJ900">
        <v>0</v>
      </c>
      <c r="AK900">
        <v>0</v>
      </c>
      <c r="AL900">
        <v>0</v>
      </c>
      <c r="AM900">
        <v>0</v>
      </c>
      <c r="AN900">
        <v>0</v>
      </c>
      <c r="AO900">
        <v>0</v>
      </c>
      <c r="AP900">
        <v>0</v>
      </c>
      <c r="AQ900">
        <v>1</v>
      </c>
      <c r="AR900">
        <v>0</v>
      </c>
      <c r="AS900">
        <v>0</v>
      </c>
      <c r="AT900">
        <v>0</v>
      </c>
      <c r="AU900">
        <v>0</v>
      </c>
      <c r="AV900">
        <v>0</v>
      </c>
      <c r="AW900">
        <v>0</v>
      </c>
      <c r="AX900">
        <v>0</v>
      </c>
      <c r="AY900">
        <v>1</v>
      </c>
      <c r="AZ900">
        <v>0</v>
      </c>
      <c r="BA900">
        <v>1</v>
      </c>
      <c r="BB900">
        <v>0</v>
      </c>
      <c r="BC900">
        <v>1</v>
      </c>
      <c r="BD900">
        <v>0</v>
      </c>
      <c r="BE900">
        <v>0</v>
      </c>
      <c r="BF900">
        <v>1</v>
      </c>
      <c r="BG900">
        <v>0</v>
      </c>
      <c r="BH900">
        <v>0</v>
      </c>
      <c r="BI900">
        <v>0</v>
      </c>
      <c r="BJ900">
        <v>1</v>
      </c>
      <c r="BK900">
        <v>0</v>
      </c>
      <c r="BL900">
        <v>0</v>
      </c>
      <c r="BM900">
        <v>0</v>
      </c>
      <c r="BN900">
        <v>1</v>
      </c>
      <c r="BO900">
        <v>0</v>
      </c>
      <c r="BP900">
        <v>0</v>
      </c>
      <c r="BQ900">
        <v>0</v>
      </c>
      <c r="BR900">
        <v>0</v>
      </c>
      <c r="BS900">
        <v>0</v>
      </c>
      <c r="BT900" s="10">
        <v>1</v>
      </c>
      <c r="BU900">
        <v>-4.2648743800000002</v>
      </c>
      <c r="BV900">
        <v>0.17994256</v>
      </c>
      <c r="BW900">
        <v>2.5512239999999999E-2</v>
      </c>
      <c r="BX900">
        <v>1.7140852600000001</v>
      </c>
      <c r="BY900">
        <v>1.2451467300000001</v>
      </c>
      <c r="BZ900">
        <v>4.38303536</v>
      </c>
      <c r="CA900">
        <v>1.0542348399999999</v>
      </c>
      <c r="CB900">
        <v>2.36271349</v>
      </c>
      <c r="CC900">
        <v>0</v>
      </c>
      <c r="CD900">
        <v>1.26633956</v>
      </c>
      <c r="CE900">
        <v>1.2966537600000001</v>
      </c>
      <c r="CF900">
        <v>-0.34830556000000001</v>
      </c>
      <c r="CG900">
        <v>0.60595251999999999</v>
      </c>
      <c r="CH900">
        <v>-0.27080598</v>
      </c>
      <c r="CI900">
        <v>0.69837139000000004</v>
      </c>
      <c r="CJ900">
        <v>2.3914729999999999E-2</v>
      </c>
      <c r="CK900">
        <v>-0.35324707</v>
      </c>
      <c r="CL900">
        <v>-4.8291489999999999E-2</v>
      </c>
      <c r="CM900">
        <v>0.58076517999999999</v>
      </c>
      <c r="CN900">
        <v>0.72541518999999999</v>
      </c>
      <c r="CO900">
        <v>-0.20022939000000001</v>
      </c>
      <c r="CP900">
        <v>-0.43475793000000001</v>
      </c>
      <c r="CQ900">
        <v>0.34422587999999998</v>
      </c>
      <c r="CR900">
        <v>-0.48495226000000002</v>
      </c>
      <c r="CS900">
        <v>0.18250256000000001</v>
      </c>
      <c r="CT900">
        <v>-0.16623276000000001</v>
      </c>
      <c r="CU900">
        <v>-9.4743999999999995E-2</v>
      </c>
      <c r="CV900">
        <v>-1.1689752</v>
      </c>
      <c r="CW900">
        <v>-0.52188942000000005</v>
      </c>
      <c r="CX900">
        <v>0.65815442999999996</v>
      </c>
      <c r="CY900">
        <v>9.3649330000000003E-2</v>
      </c>
      <c r="CZ900">
        <v>-0.16819777</v>
      </c>
      <c r="DA900">
        <v>-0.25450494000000001</v>
      </c>
      <c r="DB900">
        <v>0.25513289</v>
      </c>
      <c r="DC900">
        <v>2.5920289999999999E-2</v>
      </c>
      <c r="DD900">
        <v>-2.5292350000000002E-2</v>
      </c>
      <c r="DE900">
        <v>0.26950531</v>
      </c>
      <c r="DF900">
        <v>-0.26887736000000001</v>
      </c>
      <c r="DG900">
        <v>0.1029841</v>
      </c>
      <c r="DH900">
        <v>-0.10235616</v>
      </c>
      <c r="DI900">
        <v>-0.19042195000000001</v>
      </c>
      <c r="DJ900">
        <v>7.7531719999999998E-2</v>
      </c>
      <c r="DK900">
        <v>-0.19522661999999999</v>
      </c>
      <c r="DL900">
        <v>-0.13095082</v>
      </c>
      <c r="DM900">
        <v>-6.0513240000000003E-2</v>
      </c>
      <c r="DN900">
        <v>0.50020885000000004</v>
      </c>
      <c r="DO900">
        <v>0.35778246000000002</v>
      </c>
      <c r="DP900">
        <v>-0.64273818000000005</v>
      </c>
      <c r="DQ900">
        <v>0.94671483000000001</v>
      </c>
      <c r="DR900">
        <v>-0.66113116000000005</v>
      </c>
      <c r="DS900">
        <v>7.7932630000000003E-2</v>
      </c>
      <c r="DT900">
        <v>-0.79014932000000004</v>
      </c>
      <c r="DU900">
        <v>1.3610861400000001</v>
      </c>
      <c r="DV900" s="10">
        <v>-0.64824150000000003</v>
      </c>
      <c r="DW900" s="8" t="s">
        <v>4642</v>
      </c>
      <c r="DX900" t="s">
        <v>4643</v>
      </c>
      <c r="DY900" s="10" t="s">
        <v>301</v>
      </c>
      <c r="DZ900" s="20">
        <v>34763</v>
      </c>
      <c r="EA900" s="21">
        <v>37160</v>
      </c>
      <c r="EB900" t="s">
        <v>4644</v>
      </c>
      <c r="EC900" s="22">
        <v>45124</v>
      </c>
      <c r="ED900" t="b">
        <f t="shared" ref="ED900:ED963" si="43">F900=H900</f>
        <v>1</v>
      </c>
    </row>
    <row r="901" spans="1:134" x14ac:dyDescent="0.2">
      <c r="A901" s="8" t="s">
        <v>4645</v>
      </c>
      <c r="B901" s="8" t="s">
        <v>168</v>
      </c>
      <c r="C901" s="8" t="s">
        <v>161</v>
      </c>
      <c r="D901" s="2">
        <v>7927467187</v>
      </c>
      <c r="E901" s="4">
        <v>0.27165036505982698</v>
      </c>
      <c r="F901" s="28" t="b">
        <v>0</v>
      </c>
      <c r="G901" s="29">
        <f t="shared" si="41"/>
        <v>1.9075918953007118E-2</v>
      </c>
      <c r="H901" s="5" t="b">
        <f t="shared" si="42"/>
        <v>0</v>
      </c>
      <c r="I901" s="8">
        <v>35</v>
      </c>
      <c r="J901">
        <v>0</v>
      </c>
      <c r="K901">
        <v>15</v>
      </c>
      <c r="L901">
        <v>1692</v>
      </c>
      <c r="M901">
        <v>9</v>
      </c>
      <c r="N901">
        <v>5</v>
      </c>
      <c r="O901">
        <v>34.991849196580297</v>
      </c>
      <c r="P901">
        <v>1</v>
      </c>
      <c r="Q901">
        <v>1</v>
      </c>
      <c r="R901">
        <v>2</v>
      </c>
      <c r="S901" s="10">
        <v>73.099999999999994</v>
      </c>
      <c r="T901" s="8">
        <v>-1.7134323103137701</v>
      </c>
      <c r="U901">
        <v>-1.00517281761849</v>
      </c>
      <c r="V901">
        <v>-1.5481964736195899</v>
      </c>
      <c r="W901">
        <v>0.22580024185059</v>
      </c>
      <c r="X901">
        <v>1.2997579909472201</v>
      </c>
      <c r="Y901">
        <v>1.38181348148064</v>
      </c>
      <c r="Z901">
        <v>-0.53275089996566005</v>
      </c>
      <c r="AA901">
        <v>-1.4107302381286499</v>
      </c>
      <c r="AB901">
        <v>-1.4988236991813999</v>
      </c>
      <c r="AC901">
        <v>-0.68484317603607703</v>
      </c>
      <c r="AD901" s="10">
        <v>-0.34469353883829401</v>
      </c>
      <c r="AE901" s="8">
        <v>0</v>
      </c>
      <c r="AF901">
        <v>0</v>
      </c>
      <c r="AG901">
        <v>0</v>
      </c>
      <c r="AH901">
        <v>0</v>
      </c>
      <c r="AI901">
        <v>0</v>
      </c>
      <c r="AJ901">
        <v>0</v>
      </c>
      <c r="AK901">
        <v>0</v>
      </c>
      <c r="AL901">
        <v>0</v>
      </c>
      <c r="AM901">
        <v>0</v>
      </c>
      <c r="AN901">
        <v>0</v>
      </c>
      <c r="AO901">
        <v>0</v>
      </c>
      <c r="AP901">
        <v>0</v>
      </c>
      <c r="AQ901">
        <v>0</v>
      </c>
      <c r="AR901">
        <v>0</v>
      </c>
      <c r="AS901">
        <v>0</v>
      </c>
      <c r="AT901">
        <v>0</v>
      </c>
      <c r="AU901">
        <v>0</v>
      </c>
      <c r="AV901">
        <v>0</v>
      </c>
      <c r="AW901">
        <v>1</v>
      </c>
      <c r="AX901">
        <v>0</v>
      </c>
      <c r="AY901">
        <v>1</v>
      </c>
      <c r="AZ901">
        <v>0</v>
      </c>
      <c r="BA901">
        <v>1</v>
      </c>
      <c r="BB901">
        <v>0</v>
      </c>
      <c r="BC901">
        <v>0</v>
      </c>
      <c r="BD901">
        <v>1</v>
      </c>
      <c r="BE901">
        <v>1</v>
      </c>
      <c r="BF901">
        <v>0</v>
      </c>
      <c r="BG901">
        <v>0</v>
      </c>
      <c r="BH901">
        <v>0</v>
      </c>
      <c r="BI901">
        <v>1</v>
      </c>
      <c r="BJ901">
        <v>0</v>
      </c>
      <c r="BK901">
        <v>0</v>
      </c>
      <c r="BL901">
        <v>0</v>
      </c>
      <c r="BM901">
        <v>0</v>
      </c>
      <c r="BN901">
        <v>0</v>
      </c>
      <c r="BO901">
        <v>1</v>
      </c>
      <c r="BP901">
        <v>0</v>
      </c>
      <c r="BQ901">
        <v>0</v>
      </c>
      <c r="BR901">
        <v>0</v>
      </c>
      <c r="BS901">
        <v>0</v>
      </c>
      <c r="BT901" s="10">
        <v>1</v>
      </c>
      <c r="BU901">
        <v>-4.2648743800000002</v>
      </c>
      <c r="BV901">
        <v>0.17994256</v>
      </c>
      <c r="BW901">
        <v>2.5512239999999999E-2</v>
      </c>
      <c r="BX901">
        <v>1.7140852600000001</v>
      </c>
      <c r="BY901">
        <v>1.2451467300000001</v>
      </c>
      <c r="BZ901">
        <v>4.38303536</v>
      </c>
      <c r="CA901">
        <v>1.0542348399999999</v>
      </c>
      <c r="CB901">
        <v>2.36271349</v>
      </c>
      <c r="CC901">
        <v>0</v>
      </c>
      <c r="CD901">
        <v>1.26633956</v>
      </c>
      <c r="CE901">
        <v>1.2966537600000001</v>
      </c>
      <c r="CF901">
        <v>-0.34830556000000001</v>
      </c>
      <c r="CG901">
        <v>0.60595251999999999</v>
      </c>
      <c r="CH901">
        <v>-0.27080598</v>
      </c>
      <c r="CI901">
        <v>0.69837139000000004</v>
      </c>
      <c r="CJ901">
        <v>2.3914729999999999E-2</v>
      </c>
      <c r="CK901">
        <v>-0.35324707</v>
      </c>
      <c r="CL901">
        <v>-4.8291489999999999E-2</v>
      </c>
      <c r="CM901">
        <v>0.58076517999999999</v>
      </c>
      <c r="CN901">
        <v>0.72541518999999999</v>
      </c>
      <c r="CO901">
        <v>-0.20022939000000001</v>
      </c>
      <c r="CP901">
        <v>-0.43475793000000001</v>
      </c>
      <c r="CQ901">
        <v>0.34422587999999998</v>
      </c>
      <c r="CR901">
        <v>-0.48495226000000002</v>
      </c>
      <c r="CS901">
        <v>0.18250256000000001</v>
      </c>
      <c r="CT901">
        <v>-0.16623276000000001</v>
      </c>
      <c r="CU901">
        <v>-9.4743999999999995E-2</v>
      </c>
      <c r="CV901">
        <v>-1.1689752</v>
      </c>
      <c r="CW901">
        <v>-0.52188942000000005</v>
      </c>
      <c r="CX901">
        <v>0.65815442999999996</v>
      </c>
      <c r="CY901">
        <v>9.3649330000000003E-2</v>
      </c>
      <c r="CZ901">
        <v>-0.16819777</v>
      </c>
      <c r="DA901">
        <v>-0.25450494000000001</v>
      </c>
      <c r="DB901">
        <v>0.25513289</v>
      </c>
      <c r="DC901">
        <v>2.5920289999999999E-2</v>
      </c>
      <c r="DD901">
        <v>-2.5292350000000002E-2</v>
      </c>
      <c r="DE901">
        <v>0.26950531</v>
      </c>
      <c r="DF901">
        <v>-0.26887736000000001</v>
      </c>
      <c r="DG901">
        <v>0.1029841</v>
      </c>
      <c r="DH901">
        <v>-0.10235616</v>
      </c>
      <c r="DI901">
        <v>-0.19042195000000001</v>
      </c>
      <c r="DJ901">
        <v>7.7531719999999998E-2</v>
      </c>
      <c r="DK901">
        <v>-0.19522661999999999</v>
      </c>
      <c r="DL901">
        <v>-0.13095082</v>
      </c>
      <c r="DM901">
        <v>-6.0513240000000003E-2</v>
      </c>
      <c r="DN901">
        <v>0.50020885000000004</v>
      </c>
      <c r="DO901">
        <v>0.35778246000000002</v>
      </c>
      <c r="DP901">
        <v>-0.64273818000000005</v>
      </c>
      <c r="DQ901">
        <v>0.94671483000000001</v>
      </c>
      <c r="DR901">
        <v>-0.66113116000000005</v>
      </c>
      <c r="DS901">
        <v>7.7932630000000003E-2</v>
      </c>
      <c r="DT901">
        <v>-0.79014932000000004</v>
      </c>
      <c r="DU901">
        <v>1.3610861400000001</v>
      </c>
      <c r="DV901" s="10">
        <v>-0.64824150000000003</v>
      </c>
      <c r="DW901" s="8" t="s">
        <v>4646</v>
      </c>
      <c r="DX901" t="s">
        <v>4647</v>
      </c>
      <c r="DY901" s="10" t="s">
        <v>555</v>
      </c>
      <c r="DZ901" s="20">
        <v>37422</v>
      </c>
      <c r="EA901" s="21">
        <v>39754</v>
      </c>
      <c r="EB901" t="s">
        <v>4648</v>
      </c>
      <c r="EC901" s="22">
        <v>44678</v>
      </c>
      <c r="ED901" t="b">
        <f t="shared" si="43"/>
        <v>1</v>
      </c>
    </row>
    <row r="902" spans="1:134" x14ac:dyDescent="0.2">
      <c r="A902" s="8" t="s">
        <v>4649</v>
      </c>
      <c r="B902" s="8" t="s">
        <v>127</v>
      </c>
      <c r="C902" s="8" t="s">
        <v>188</v>
      </c>
      <c r="D902" s="2" t="s">
        <v>4650</v>
      </c>
      <c r="E902" s="4">
        <v>0.457917791955749</v>
      </c>
      <c r="F902" s="28" t="b">
        <v>0</v>
      </c>
      <c r="G902" s="29">
        <f t="shared" ref="G902:G965" si="44">1/(1+EXP(-(SUMPRODUCT(T902:BT902,BV902:DV902)+BU902)))</f>
        <v>6.0996846918026879E-7</v>
      </c>
      <c r="H902" s="5" t="b">
        <f t="shared" si="42"/>
        <v>0</v>
      </c>
      <c r="I902" s="8">
        <v>52</v>
      </c>
      <c r="J902">
        <v>1</v>
      </c>
      <c r="K902">
        <v>23</v>
      </c>
      <c r="L902">
        <v>168</v>
      </c>
      <c r="M902">
        <v>2</v>
      </c>
      <c r="N902">
        <v>3</v>
      </c>
      <c r="O902">
        <v>13.8588959778748</v>
      </c>
      <c r="P902">
        <v>5</v>
      </c>
      <c r="Q902">
        <v>4</v>
      </c>
      <c r="R902">
        <v>3</v>
      </c>
      <c r="S902" s="10">
        <v>73.400000000000006</v>
      </c>
      <c r="T902" s="8">
        <v>-0.116483336885366</v>
      </c>
      <c r="U902">
        <v>7.5957643648752104E-3</v>
      </c>
      <c r="V902">
        <v>-0.51455810191446105</v>
      </c>
      <c r="W902">
        <v>-1.5508050839466601</v>
      </c>
      <c r="X902">
        <v>-0.92748948436013701</v>
      </c>
      <c r="Y902">
        <v>-1.13192030619081E-2</v>
      </c>
      <c r="Z902">
        <v>-1.25995051710033</v>
      </c>
      <c r="AA902">
        <v>1.4284752725705201</v>
      </c>
      <c r="AB902">
        <v>0.68128349962791002</v>
      </c>
      <c r="AC902">
        <v>1.7560081436822399E-2</v>
      </c>
      <c r="AD902" s="10">
        <v>-0.27996235783579498</v>
      </c>
      <c r="AE902" s="8">
        <v>0</v>
      </c>
      <c r="AF902">
        <v>0</v>
      </c>
      <c r="AG902">
        <v>0</v>
      </c>
      <c r="AH902">
        <v>0</v>
      </c>
      <c r="AI902">
        <v>0</v>
      </c>
      <c r="AJ902">
        <v>0</v>
      </c>
      <c r="AK902">
        <v>0</v>
      </c>
      <c r="AL902">
        <v>0</v>
      </c>
      <c r="AM902">
        <v>0</v>
      </c>
      <c r="AN902">
        <v>0</v>
      </c>
      <c r="AO902">
        <v>0</v>
      </c>
      <c r="AP902">
        <v>0</v>
      </c>
      <c r="AQ902">
        <v>0</v>
      </c>
      <c r="AR902">
        <v>0</v>
      </c>
      <c r="AS902">
        <v>0</v>
      </c>
      <c r="AT902">
        <v>0</v>
      </c>
      <c r="AU902">
        <v>1</v>
      </c>
      <c r="AV902">
        <v>0</v>
      </c>
      <c r="AW902">
        <v>0</v>
      </c>
      <c r="AX902">
        <v>0</v>
      </c>
      <c r="AY902">
        <v>1</v>
      </c>
      <c r="AZ902">
        <v>0</v>
      </c>
      <c r="BA902">
        <v>0</v>
      </c>
      <c r="BB902">
        <v>1</v>
      </c>
      <c r="BC902">
        <v>1</v>
      </c>
      <c r="BD902">
        <v>0</v>
      </c>
      <c r="BE902">
        <v>0</v>
      </c>
      <c r="BF902">
        <v>1</v>
      </c>
      <c r="BG902">
        <v>0</v>
      </c>
      <c r="BH902">
        <v>1</v>
      </c>
      <c r="BI902">
        <v>0</v>
      </c>
      <c r="BJ902">
        <v>0</v>
      </c>
      <c r="BK902">
        <v>0</v>
      </c>
      <c r="BL902">
        <v>0</v>
      </c>
      <c r="BM902">
        <v>0</v>
      </c>
      <c r="BN902">
        <v>0</v>
      </c>
      <c r="BO902">
        <v>0</v>
      </c>
      <c r="BP902">
        <v>1</v>
      </c>
      <c r="BQ902">
        <v>1</v>
      </c>
      <c r="BR902">
        <v>0</v>
      </c>
      <c r="BS902">
        <v>0</v>
      </c>
      <c r="BT902" s="10">
        <v>0</v>
      </c>
      <c r="BU902">
        <v>-4.2648743800000002</v>
      </c>
      <c r="BV902">
        <v>0.17994256</v>
      </c>
      <c r="BW902">
        <v>2.5512239999999999E-2</v>
      </c>
      <c r="BX902">
        <v>1.7140852600000001</v>
      </c>
      <c r="BY902">
        <v>1.2451467300000001</v>
      </c>
      <c r="BZ902">
        <v>4.38303536</v>
      </c>
      <c r="CA902">
        <v>1.0542348399999999</v>
      </c>
      <c r="CB902">
        <v>2.36271349</v>
      </c>
      <c r="CC902">
        <v>0</v>
      </c>
      <c r="CD902">
        <v>1.26633956</v>
      </c>
      <c r="CE902">
        <v>1.2966537600000001</v>
      </c>
      <c r="CF902">
        <v>-0.34830556000000001</v>
      </c>
      <c r="CG902">
        <v>0.60595251999999999</v>
      </c>
      <c r="CH902">
        <v>-0.27080598</v>
      </c>
      <c r="CI902">
        <v>0.69837139000000004</v>
      </c>
      <c r="CJ902">
        <v>2.3914729999999999E-2</v>
      </c>
      <c r="CK902">
        <v>-0.35324707</v>
      </c>
      <c r="CL902">
        <v>-4.8291489999999999E-2</v>
      </c>
      <c r="CM902">
        <v>0.58076517999999999</v>
      </c>
      <c r="CN902">
        <v>0.72541518999999999</v>
      </c>
      <c r="CO902">
        <v>-0.20022939000000001</v>
      </c>
      <c r="CP902">
        <v>-0.43475793000000001</v>
      </c>
      <c r="CQ902">
        <v>0.34422587999999998</v>
      </c>
      <c r="CR902">
        <v>-0.48495226000000002</v>
      </c>
      <c r="CS902">
        <v>0.18250256000000001</v>
      </c>
      <c r="CT902">
        <v>-0.16623276000000001</v>
      </c>
      <c r="CU902">
        <v>-9.4743999999999995E-2</v>
      </c>
      <c r="CV902">
        <v>-1.1689752</v>
      </c>
      <c r="CW902">
        <v>-0.52188942000000005</v>
      </c>
      <c r="CX902">
        <v>0.65815442999999996</v>
      </c>
      <c r="CY902">
        <v>9.3649330000000003E-2</v>
      </c>
      <c r="CZ902">
        <v>-0.16819777</v>
      </c>
      <c r="DA902">
        <v>-0.25450494000000001</v>
      </c>
      <c r="DB902">
        <v>0.25513289</v>
      </c>
      <c r="DC902">
        <v>2.5920289999999999E-2</v>
      </c>
      <c r="DD902">
        <v>-2.5292350000000002E-2</v>
      </c>
      <c r="DE902">
        <v>0.26950531</v>
      </c>
      <c r="DF902">
        <v>-0.26887736000000001</v>
      </c>
      <c r="DG902">
        <v>0.1029841</v>
      </c>
      <c r="DH902">
        <v>-0.10235616</v>
      </c>
      <c r="DI902">
        <v>-0.19042195000000001</v>
      </c>
      <c r="DJ902">
        <v>7.7531719999999998E-2</v>
      </c>
      <c r="DK902">
        <v>-0.19522661999999999</v>
      </c>
      <c r="DL902">
        <v>-0.13095082</v>
      </c>
      <c r="DM902">
        <v>-6.0513240000000003E-2</v>
      </c>
      <c r="DN902">
        <v>0.50020885000000004</v>
      </c>
      <c r="DO902">
        <v>0.35778246000000002</v>
      </c>
      <c r="DP902">
        <v>-0.64273818000000005</v>
      </c>
      <c r="DQ902">
        <v>0.94671483000000001</v>
      </c>
      <c r="DR902">
        <v>-0.66113116000000005</v>
      </c>
      <c r="DS902">
        <v>7.7932630000000003E-2</v>
      </c>
      <c r="DT902">
        <v>-0.79014932000000004</v>
      </c>
      <c r="DU902">
        <v>1.3610861400000001</v>
      </c>
      <c r="DV902" s="10">
        <v>-0.64824150000000003</v>
      </c>
      <c r="DW902" s="8" t="s">
        <v>4651</v>
      </c>
      <c r="DX902" t="s">
        <v>4652</v>
      </c>
      <c r="DY902" s="10" t="s">
        <v>1513</v>
      </c>
      <c r="DZ902" s="20">
        <v>37866</v>
      </c>
      <c r="EA902" s="21">
        <v>38852</v>
      </c>
      <c r="EB902" t="s">
        <v>4653</v>
      </c>
      <c r="EC902" s="22">
        <v>45460</v>
      </c>
      <c r="ED902" t="b">
        <f t="shared" si="43"/>
        <v>1</v>
      </c>
    </row>
    <row r="903" spans="1:134" x14ac:dyDescent="0.2">
      <c r="A903" s="8" t="s">
        <v>4654</v>
      </c>
      <c r="B903" s="8" t="s">
        <v>168</v>
      </c>
      <c r="C903" s="8" t="s">
        <v>202</v>
      </c>
      <c r="D903" s="2" t="s">
        <v>4655</v>
      </c>
      <c r="E903" s="4">
        <v>0.420897202142205</v>
      </c>
      <c r="F903" s="28" t="b">
        <v>0</v>
      </c>
      <c r="G903" s="29">
        <f t="shared" si="44"/>
        <v>0.44148985258539841</v>
      </c>
      <c r="H903" s="5" t="b">
        <f t="shared" si="42"/>
        <v>0</v>
      </c>
      <c r="I903" s="8">
        <v>61</v>
      </c>
      <c r="J903">
        <v>0</v>
      </c>
      <c r="K903">
        <v>19</v>
      </c>
      <c r="L903">
        <v>2908</v>
      </c>
      <c r="M903">
        <v>7</v>
      </c>
      <c r="N903">
        <v>4</v>
      </c>
      <c r="O903">
        <v>24.6152677377695</v>
      </c>
      <c r="P903">
        <v>2</v>
      </c>
      <c r="Q903">
        <v>5</v>
      </c>
      <c r="R903">
        <v>5</v>
      </c>
      <c r="S903" s="10">
        <v>71.599999999999994</v>
      </c>
      <c r="T903" s="8">
        <v>0.72896023728261505</v>
      </c>
      <c r="U903">
        <v>-1.00517281761849</v>
      </c>
      <c r="V903">
        <v>-1.03137728776702</v>
      </c>
      <c r="W903">
        <v>1.64335409760483</v>
      </c>
      <c r="X903">
        <v>0.66340156943083595</v>
      </c>
      <c r="Y903">
        <v>0.68524713920936597</v>
      </c>
      <c r="Z903">
        <v>-0.88981628434056603</v>
      </c>
      <c r="AA903">
        <v>-0.70092886045385905</v>
      </c>
      <c r="AB903">
        <v>1.4079858992310099</v>
      </c>
      <c r="AC903">
        <v>1.42236659638262</v>
      </c>
      <c r="AD903" s="10">
        <v>-0.66834944385077399</v>
      </c>
      <c r="AE903" s="8">
        <v>0</v>
      </c>
      <c r="AF903">
        <v>0</v>
      </c>
      <c r="AG903">
        <v>0</v>
      </c>
      <c r="AH903">
        <v>0</v>
      </c>
      <c r="AI903">
        <v>1</v>
      </c>
      <c r="AJ903">
        <v>0</v>
      </c>
      <c r="AK903">
        <v>0</v>
      </c>
      <c r="AL903">
        <v>0</v>
      </c>
      <c r="AM903">
        <v>0</v>
      </c>
      <c r="AN903">
        <v>0</v>
      </c>
      <c r="AO903">
        <v>0</v>
      </c>
      <c r="AP903">
        <v>0</v>
      </c>
      <c r="AQ903">
        <v>0</v>
      </c>
      <c r="AR903">
        <v>0</v>
      </c>
      <c r="AS903">
        <v>0</v>
      </c>
      <c r="AT903">
        <v>0</v>
      </c>
      <c r="AU903">
        <v>0</v>
      </c>
      <c r="AV903">
        <v>0</v>
      </c>
      <c r="AW903">
        <v>0</v>
      </c>
      <c r="AX903">
        <v>0</v>
      </c>
      <c r="AY903">
        <v>1</v>
      </c>
      <c r="AZ903">
        <v>0</v>
      </c>
      <c r="BA903">
        <v>0</v>
      </c>
      <c r="BB903">
        <v>1</v>
      </c>
      <c r="BC903">
        <v>1</v>
      </c>
      <c r="BD903">
        <v>0</v>
      </c>
      <c r="BE903">
        <v>1</v>
      </c>
      <c r="BF903">
        <v>0</v>
      </c>
      <c r="BG903">
        <v>1</v>
      </c>
      <c r="BH903">
        <v>0</v>
      </c>
      <c r="BI903">
        <v>0</v>
      </c>
      <c r="BJ903">
        <v>0</v>
      </c>
      <c r="BK903">
        <v>0</v>
      </c>
      <c r="BL903">
        <v>0</v>
      </c>
      <c r="BM903">
        <v>0</v>
      </c>
      <c r="BN903">
        <v>1</v>
      </c>
      <c r="BO903">
        <v>0</v>
      </c>
      <c r="BP903">
        <v>0</v>
      </c>
      <c r="BQ903">
        <v>0</v>
      </c>
      <c r="BR903">
        <v>0</v>
      </c>
      <c r="BS903">
        <v>0</v>
      </c>
      <c r="BT903" s="10">
        <v>1</v>
      </c>
      <c r="BU903">
        <v>-4.2648743800000002</v>
      </c>
      <c r="BV903">
        <v>0.17994256</v>
      </c>
      <c r="BW903">
        <v>2.5512239999999999E-2</v>
      </c>
      <c r="BX903">
        <v>1.7140852600000001</v>
      </c>
      <c r="BY903">
        <v>1.2451467300000001</v>
      </c>
      <c r="BZ903">
        <v>4.38303536</v>
      </c>
      <c r="CA903">
        <v>1.0542348399999999</v>
      </c>
      <c r="CB903">
        <v>2.36271349</v>
      </c>
      <c r="CC903">
        <v>0</v>
      </c>
      <c r="CD903">
        <v>1.26633956</v>
      </c>
      <c r="CE903">
        <v>1.2966537600000001</v>
      </c>
      <c r="CF903">
        <v>-0.34830556000000001</v>
      </c>
      <c r="CG903">
        <v>0.60595251999999999</v>
      </c>
      <c r="CH903">
        <v>-0.27080598</v>
      </c>
      <c r="CI903">
        <v>0.69837139000000004</v>
      </c>
      <c r="CJ903">
        <v>2.3914729999999999E-2</v>
      </c>
      <c r="CK903">
        <v>-0.35324707</v>
      </c>
      <c r="CL903">
        <v>-4.8291489999999999E-2</v>
      </c>
      <c r="CM903">
        <v>0.58076517999999999</v>
      </c>
      <c r="CN903">
        <v>0.72541518999999999</v>
      </c>
      <c r="CO903">
        <v>-0.20022939000000001</v>
      </c>
      <c r="CP903">
        <v>-0.43475793000000001</v>
      </c>
      <c r="CQ903">
        <v>0.34422587999999998</v>
      </c>
      <c r="CR903">
        <v>-0.48495226000000002</v>
      </c>
      <c r="CS903">
        <v>0.18250256000000001</v>
      </c>
      <c r="CT903">
        <v>-0.16623276000000001</v>
      </c>
      <c r="CU903">
        <v>-9.4743999999999995E-2</v>
      </c>
      <c r="CV903">
        <v>-1.1689752</v>
      </c>
      <c r="CW903">
        <v>-0.52188942000000005</v>
      </c>
      <c r="CX903">
        <v>0.65815442999999996</v>
      </c>
      <c r="CY903">
        <v>9.3649330000000003E-2</v>
      </c>
      <c r="CZ903">
        <v>-0.16819777</v>
      </c>
      <c r="DA903">
        <v>-0.25450494000000001</v>
      </c>
      <c r="DB903">
        <v>0.25513289</v>
      </c>
      <c r="DC903">
        <v>2.5920289999999999E-2</v>
      </c>
      <c r="DD903">
        <v>-2.5292350000000002E-2</v>
      </c>
      <c r="DE903">
        <v>0.26950531</v>
      </c>
      <c r="DF903">
        <v>-0.26887736000000001</v>
      </c>
      <c r="DG903">
        <v>0.1029841</v>
      </c>
      <c r="DH903">
        <v>-0.10235616</v>
      </c>
      <c r="DI903">
        <v>-0.19042195000000001</v>
      </c>
      <c r="DJ903">
        <v>7.7531719999999998E-2</v>
      </c>
      <c r="DK903">
        <v>-0.19522661999999999</v>
      </c>
      <c r="DL903">
        <v>-0.13095082</v>
      </c>
      <c r="DM903">
        <v>-6.0513240000000003E-2</v>
      </c>
      <c r="DN903">
        <v>0.50020885000000004</v>
      </c>
      <c r="DO903">
        <v>0.35778246000000002</v>
      </c>
      <c r="DP903">
        <v>-0.64273818000000005</v>
      </c>
      <c r="DQ903">
        <v>0.94671483000000001</v>
      </c>
      <c r="DR903">
        <v>-0.66113116000000005</v>
      </c>
      <c r="DS903">
        <v>7.7932630000000003E-2</v>
      </c>
      <c r="DT903">
        <v>-0.79014932000000004</v>
      </c>
      <c r="DU903">
        <v>1.3610861400000001</v>
      </c>
      <c r="DV903" s="10">
        <v>-0.64824150000000003</v>
      </c>
      <c r="DW903" s="8" t="s">
        <v>4656</v>
      </c>
      <c r="DX903" t="s">
        <v>4657</v>
      </c>
      <c r="DY903" s="10" t="s">
        <v>769</v>
      </c>
      <c r="DZ903" s="20">
        <v>37553</v>
      </c>
      <c r="EA903" s="21">
        <v>38690</v>
      </c>
      <c r="EB903" t="s">
        <v>4658</v>
      </c>
      <c r="EC903" s="22">
        <v>44642</v>
      </c>
      <c r="ED903" t="b">
        <f t="shared" si="43"/>
        <v>1</v>
      </c>
    </row>
    <row r="904" spans="1:134" x14ac:dyDescent="0.2">
      <c r="A904" s="8" t="s">
        <v>4659</v>
      </c>
      <c r="B904" s="8" t="s">
        <v>168</v>
      </c>
      <c r="C904" s="8" t="s">
        <v>491</v>
      </c>
      <c r="D904" s="2" t="s">
        <v>4660</v>
      </c>
      <c r="E904" s="4">
        <v>0.58101756566886797</v>
      </c>
      <c r="F904" s="28" t="b">
        <v>0</v>
      </c>
      <c r="G904" s="29">
        <f t="shared" si="44"/>
        <v>0.21728805625859401</v>
      </c>
      <c r="H904" s="5" t="b">
        <f t="shared" si="42"/>
        <v>0</v>
      </c>
      <c r="I904" s="8">
        <v>49</v>
      </c>
      <c r="J904">
        <v>3</v>
      </c>
      <c r="K904">
        <v>39</v>
      </c>
      <c r="L904">
        <v>1898</v>
      </c>
      <c r="M904">
        <v>4</v>
      </c>
      <c r="N904">
        <v>2</v>
      </c>
      <c r="O904">
        <v>6.3421161677674602</v>
      </c>
      <c r="P904">
        <v>2</v>
      </c>
      <c r="Q904">
        <v>4</v>
      </c>
      <c r="R904">
        <v>5</v>
      </c>
      <c r="S904" s="10">
        <v>71</v>
      </c>
      <c r="T904" s="8">
        <v>-0.39829786160802699</v>
      </c>
      <c r="U904">
        <v>2.03313292833161</v>
      </c>
      <c r="V904">
        <v>1.5527186414958001</v>
      </c>
      <c r="W904">
        <v>0.46594505623000998</v>
      </c>
      <c r="X904">
        <v>-0.29113306284374801</v>
      </c>
      <c r="Y904">
        <v>-0.70788554533318204</v>
      </c>
      <c r="Z904">
        <v>-1.5186081378987999</v>
      </c>
      <c r="AA904">
        <v>-0.70092886045385905</v>
      </c>
      <c r="AB904">
        <v>0.68128349962791002</v>
      </c>
      <c r="AC904">
        <v>1.42236659638262</v>
      </c>
      <c r="AD904" s="10">
        <v>-0.79781180585576505</v>
      </c>
      <c r="AE904" s="8">
        <v>0</v>
      </c>
      <c r="AF904">
        <v>0</v>
      </c>
      <c r="AG904">
        <v>0</v>
      </c>
      <c r="AH904">
        <v>1</v>
      </c>
      <c r="AI904">
        <v>0</v>
      </c>
      <c r="AJ904">
        <v>0</v>
      </c>
      <c r="AK904">
        <v>0</v>
      </c>
      <c r="AL904">
        <v>0</v>
      </c>
      <c r="AM904">
        <v>0</v>
      </c>
      <c r="AN904">
        <v>0</v>
      </c>
      <c r="AO904">
        <v>0</v>
      </c>
      <c r="AP904">
        <v>0</v>
      </c>
      <c r="AQ904">
        <v>0</v>
      </c>
      <c r="AR904">
        <v>0</v>
      </c>
      <c r="AS904">
        <v>0</v>
      </c>
      <c r="AT904">
        <v>0</v>
      </c>
      <c r="AU904">
        <v>0</v>
      </c>
      <c r="AV904">
        <v>0</v>
      </c>
      <c r="AW904">
        <v>0</v>
      </c>
      <c r="AX904">
        <v>0</v>
      </c>
      <c r="AY904">
        <v>1</v>
      </c>
      <c r="AZ904">
        <v>0</v>
      </c>
      <c r="BA904">
        <v>1</v>
      </c>
      <c r="BB904">
        <v>0</v>
      </c>
      <c r="BC904">
        <v>1</v>
      </c>
      <c r="BD904">
        <v>0</v>
      </c>
      <c r="BE904">
        <v>1</v>
      </c>
      <c r="BF904">
        <v>0</v>
      </c>
      <c r="BG904">
        <v>0</v>
      </c>
      <c r="BH904">
        <v>0</v>
      </c>
      <c r="BI904">
        <v>0</v>
      </c>
      <c r="BJ904">
        <v>0</v>
      </c>
      <c r="BK904">
        <v>0</v>
      </c>
      <c r="BL904">
        <v>1</v>
      </c>
      <c r="BM904">
        <v>1</v>
      </c>
      <c r="BN904">
        <v>0</v>
      </c>
      <c r="BO904">
        <v>0</v>
      </c>
      <c r="BP904">
        <v>0</v>
      </c>
      <c r="BQ904">
        <v>0</v>
      </c>
      <c r="BR904">
        <v>0</v>
      </c>
      <c r="BS904">
        <v>1</v>
      </c>
      <c r="BT904" s="10">
        <v>0</v>
      </c>
      <c r="BU904">
        <v>-4.2648743800000002</v>
      </c>
      <c r="BV904">
        <v>0.17994256</v>
      </c>
      <c r="BW904">
        <v>2.5512239999999999E-2</v>
      </c>
      <c r="BX904">
        <v>1.7140852600000001</v>
      </c>
      <c r="BY904">
        <v>1.2451467300000001</v>
      </c>
      <c r="BZ904">
        <v>4.38303536</v>
      </c>
      <c r="CA904">
        <v>1.0542348399999999</v>
      </c>
      <c r="CB904">
        <v>2.36271349</v>
      </c>
      <c r="CC904">
        <v>0</v>
      </c>
      <c r="CD904">
        <v>1.26633956</v>
      </c>
      <c r="CE904">
        <v>1.2966537600000001</v>
      </c>
      <c r="CF904">
        <v>-0.34830556000000001</v>
      </c>
      <c r="CG904">
        <v>0.60595251999999999</v>
      </c>
      <c r="CH904">
        <v>-0.27080598</v>
      </c>
      <c r="CI904">
        <v>0.69837139000000004</v>
      </c>
      <c r="CJ904">
        <v>2.3914729999999999E-2</v>
      </c>
      <c r="CK904">
        <v>-0.35324707</v>
      </c>
      <c r="CL904">
        <v>-4.8291489999999999E-2</v>
      </c>
      <c r="CM904">
        <v>0.58076517999999999</v>
      </c>
      <c r="CN904">
        <v>0.72541518999999999</v>
      </c>
      <c r="CO904">
        <v>-0.20022939000000001</v>
      </c>
      <c r="CP904">
        <v>-0.43475793000000001</v>
      </c>
      <c r="CQ904">
        <v>0.34422587999999998</v>
      </c>
      <c r="CR904">
        <v>-0.48495226000000002</v>
      </c>
      <c r="CS904">
        <v>0.18250256000000001</v>
      </c>
      <c r="CT904">
        <v>-0.16623276000000001</v>
      </c>
      <c r="CU904">
        <v>-9.4743999999999995E-2</v>
      </c>
      <c r="CV904">
        <v>-1.1689752</v>
      </c>
      <c r="CW904">
        <v>-0.52188942000000005</v>
      </c>
      <c r="CX904">
        <v>0.65815442999999996</v>
      </c>
      <c r="CY904">
        <v>9.3649330000000003E-2</v>
      </c>
      <c r="CZ904">
        <v>-0.16819777</v>
      </c>
      <c r="DA904">
        <v>-0.25450494000000001</v>
      </c>
      <c r="DB904">
        <v>0.25513289</v>
      </c>
      <c r="DC904">
        <v>2.5920289999999999E-2</v>
      </c>
      <c r="DD904">
        <v>-2.5292350000000002E-2</v>
      </c>
      <c r="DE904">
        <v>0.26950531</v>
      </c>
      <c r="DF904">
        <v>-0.26887736000000001</v>
      </c>
      <c r="DG904">
        <v>0.1029841</v>
      </c>
      <c r="DH904">
        <v>-0.10235616</v>
      </c>
      <c r="DI904">
        <v>-0.19042195000000001</v>
      </c>
      <c r="DJ904">
        <v>7.7531719999999998E-2</v>
      </c>
      <c r="DK904">
        <v>-0.19522661999999999</v>
      </c>
      <c r="DL904">
        <v>-0.13095082</v>
      </c>
      <c r="DM904">
        <v>-6.0513240000000003E-2</v>
      </c>
      <c r="DN904">
        <v>0.50020885000000004</v>
      </c>
      <c r="DO904">
        <v>0.35778246000000002</v>
      </c>
      <c r="DP904">
        <v>-0.64273818000000005</v>
      </c>
      <c r="DQ904">
        <v>0.94671483000000001</v>
      </c>
      <c r="DR904">
        <v>-0.66113116000000005</v>
      </c>
      <c r="DS904">
        <v>7.7932630000000003E-2</v>
      </c>
      <c r="DT904">
        <v>-0.79014932000000004</v>
      </c>
      <c r="DU904">
        <v>1.3610861400000001</v>
      </c>
      <c r="DV904" s="10">
        <v>-0.64824150000000003</v>
      </c>
      <c r="DW904" s="8" t="s">
        <v>4661</v>
      </c>
      <c r="DX904" t="s">
        <v>4662</v>
      </c>
      <c r="DY904" s="10" t="s">
        <v>1239</v>
      </c>
      <c r="DZ904" s="20">
        <v>35346</v>
      </c>
      <c r="EA904" s="21">
        <v>39269</v>
      </c>
      <c r="EB904" t="s">
        <v>1498</v>
      </c>
      <c r="EC904" s="22">
        <v>44299</v>
      </c>
      <c r="ED904" t="b">
        <f t="shared" si="43"/>
        <v>1</v>
      </c>
    </row>
    <row r="905" spans="1:134" x14ac:dyDescent="0.2">
      <c r="A905" s="8" t="s">
        <v>4663</v>
      </c>
      <c r="B905" s="8" t="s">
        <v>168</v>
      </c>
      <c r="C905" s="8" t="s">
        <v>491</v>
      </c>
      <c r="D905" s="2">
        <f>1-870-647-1789</f>
        <v>-3305</v>
      </c>
      <c r="E905" s="4">
        <v>0.41334173580880401</v>
      </c>
      <c r="F905" s="28" t="b">
        <v>0</v>
      </c>
      <c r="G905" s="29">
        <f t="shared" si="44"/>
        <v>1.5580872619784543E-5</v>
      </c>
      <c r="H905" s="5" t="b">
        <f t="shared" si="42"/>
        <v>0</v>
      </c>
      <c r="I905" s="8">
        <v>35</v>
      </c>
      <c r="J905">
        <v>2</v>
      </c>
      <c r="K905">
        <v>27</v>
      </c>
      <c r="L905">
        <v>1114</v>
      </c>
      <c r="M905">
        <v>4</v>
      </c>
      <c r="N905">
        <v>3</v>
      </c>
      <c r="O905">
        <v>9.1708679044022503</v>
      </c>
      <c r="P905">
        <v>3</v>
      </c>
      <c r="Q905">
        <v>1</v>
      </c>
      <c r="R905">
        <v>2</v>
      </c>
      <c r="S905" s="10">
        <v>69.900000000000006</v>
      </c>
      <c r="T905" s="8">
        <v>-1.7134323103137701</v>
      </c>
      <c r="U905">
        <v>1.0203643463482399</v>
      </c>
      <c r="V905">
        <v>2.2610839381047498E-3</v>
      </c>
      <c r="W905">
        <v>-0.44800414024312002</v>
      </c>
      <c r="X905">
        <v>-0.29113306284374801</v>
      </c>
      <c r="Y905">
        <v>-1.13192030619081E-2</v>
      </c>
      <c r="Z905">
        <v>-1.4212688233902599</v>
      </c>
      <c r="AA905">
        <v>8.8725172209350497E-3</v>
      </c>
      <c r="AB905">
        <v>-1.4988236991813999</v>
      </c>
      <c r="AC905">
        <v>-0.68484317603607703</v>
      </c>
      <c r="AD905" s="10">
        <v>-1.03515946953158</v>
      </c>
      <c r="AE905" s="8">
        <v>1</v>
      </c>
      <c r="AF905">
        <v>0</v>
      </c>
      <c r="AG905">
        <v>0</v>
      </c>
      <c r="AH905">
        <v>0</v>
      </c>
      <c r="AI905">
        <v>0</v>
      </c>
      <c r="AJ905">
        <v>0</v>
      </c>
      <c r="AK905">
        <v>0</v>
      </c>
      <c r="AL905">
        <v>0</v>
      </c>
      <c r="AM905">
        <v>0</v>
      </c>
      <c r="AN905">
        <v>0</v>
      </c>
      <c r="AO905">
        <v>0</v>
      </c>
      <c r="AP905">
        <v>0</v>
      </c>
      <c r="AQ905">
        <v>0</v>
      </c>
      <c r="AR905">
        <v>0</v>
      </c>
      <c r="AS905">
        <v>0</v>
      </c>
      <c r="AT905">
        <v>0</v>
      </c>
      <c r="AU905">
        <v>0</v>
      </c>
      <c r="AV905">
        <v>0</v>
      </c>
      <c r="AW905">
        <v>0</v>
      </c>
      <c r="AX905">
        <v>0</v>
      </c>
      <c r="AY905">
        <v>0</v>
      </c>
      <c r="AZ905">
        <v>1</v>
      </c>
      <c r="BA905">
        <v>1</v>
      </c>
      <c r="BB905">
        <v>0</v>
      </c>
      <c r="BC905">
        <v>0</v>
      </c>
      <c r="BD905">
        <v>1</v>
      </c>
      <c r="BE905">
        <v>0</v>
      </c>
      <c r="BF905">
        <v>1</v>
      </c>
      <c r="BG905">
        <v>0</v>
      </c>
      <c r="BH905">
        <v>0</v>
      </c>
      <c r="BI905">
        <v>0</v>
      </c>
      <c r="BJ905">
        <v>1</v>
      </c>
      <c r="BK905">
        <v>0</v>
      </c>
      <c r="BL905">
        <v>0</v>
      </c>
      <c r="BM905">
        <v>0</v>
      </c>
      <c r="BN905">
        <v>1</v>
      </c>
      <c r="BO905">
        <v>0</v>
      </c>
      <c r="BP905">
        <v>0</v>
      </c>
      <c r="BQ905">
        <v>0</v>
      </c>
      <c r="BR905">
        <v>0</v>
      </c>
      <c r="BS905">
        <v>1</v>
      </c>
      <c r="BT905" s="10">
        <v>0</v>
      </c>
      <c r="BU905">
        <v>-4.2648743800000002</v>
      </c>
      <c r="BV905">
        <v>0.17994256</v>
      </c>
      <c r="BW905">
        <v>2.5512239999999999E-2</v>
      </c>
      <c r="BX905">
        <v>1.7140852600000001</v>
      </c>
      <c r="BY905">
        <v>1.2451467300000001</v>
      </c>
      <c r="BZ905">
        <v>4.38303536</v>
      </c>
      <c r="CA905">
        <v>1.0542348399999999</v>
      </c>
      <c r="CB905">
        <v>2.36271349</v>
      </c>
      <c r="CC905">
        <v>0</v>
      </c>
      <c r="CD905">
        <v>1.26633956</v>
      </c>
      <c r="CE905">
        <v>1.2966537600000001</v>
      </c>
      <c r="CF905">
        <v>-0.34830556000000001</v>
      </c>
      <c r="CG905">
        <v>0.60595251999999999</v>
      </c>
      <c r="CH905">
        <v>-0.27080598</v>
      </c>
      <c r="CI905">
        <v>0.69837139000000004</v>
      </c>
      <c r="CJ905">
        <v>2.3914729999999999E-2</v>
      </c>
      <c r="CK905">
        <v>-0.35324707</v>
      </c>
      <c r="CL905">
        <v>-4.8291489999999999E-2</v>
      </c>
      <c r="CM905">
        <v>0.58076517999999999</v>
      </c>
      <c r="CN905">
        <v>0.72541518999999999</v>
      </c>
      <c r="CO905">
        <v>-0.20022939000000001</v>
      </c>
      <c r="CP905">
        <v>-0.43475793000000001</v>
      </c>
      <c r="CQ905">
        <v>0.34422587999999998</v>
      </c>
      <c r="CR905">
        <v>-0.48495226000000002</v>
      </c>
      <c r="CS905">
        <v>0.18250256000000001</v>
      </c>
      <c r="CT905">
        <v>-0.16623276000000001</v>
      </c>
      <c r="CU905">
        <v>-9.4743999999999995E-2</v>
      </c>
      <c r="CV905">
        <v>-1.1689752</v>
      </c>
      <c r="CW905">
        <v>-0.52188942000000005</v>
      </c>
      <c r="CX905">
        <v>0.65815442999999996</v>
      </c>
      <c r="CY905">
        <v>9.3649330000000003E-2</v>
      </c>
      <c r="CZ905">
        <v>-0.16819777</v>
      </c>
      <c r="DA905">
        <v>-0.25450494000000001</v>
      </c>
      <c r="DB905">
        <v>0.25513289</v>
      </c>
      <c r="DC905">
        <v>2.5920289999999999E-2</v>
      </c>
      <c r="DD905">
        <v>-2.5292350000000002E-2</v>
      </c>
      <c r="DE905">
        <v>0.26950531</v>
      </c>
      <c r="DF905">
        <v>-0.26887736000000001</v>
      </c>
      <c r="DG905">
        <v>0.1029841</v>
      </c>
      <c r="DH905">
        <v>-0.10235616</v>
      </c>
      <c r="DI905">
        <v>-0.19042195000000001</v>
      </c>
      <c r="DJ905">
        <v>7.7531719999999998E-2</v>
      </c>
      <c r="DK905">
        <v>-0.19522661999999999</v>
      </c>
      <c r="DL905">
        <v>-0.13095082</v>
      </c>
      <c r="DM905">
        <v>-6.0513240000000003E-2</v>
      </c>
      <c r="DN905">
        <v>0.50020885000000004</v>
      </c>
      <c r="DO905">
        <v>0.35778246000000002</v>
      </c>
      <c r="DP905">
        <v>-0.64273818000000005</v>
      </c>
      <c r="DQ905">
        <v>0.94671483000000001</v>
      </c>
      <c r="DR905">
        <v>-0.66113116000000005</v>
      </c>
      <c r="DS905">
        <v>7.7932630000000003E-2</v>
      </c>
      <c r="DT905">
        <v>-0.79014932000000004</v>
      </c>
      <c r="DU905">
        <v>1.3610861400000001</v>
      </c>
      <c r="DV905" s="10">
        <v>-0.64824150000000003</v>
      </c>
      <c r="DW905" s="8" t="s">
        <v>4664</v>
      </c>
      <c r="DX905" t="s">
        <v>4665</v>
      </c>
      <c r="DY905" s="10" t="s">
        <v>730</v>
      </c>
      <c r="DZ905" s="20">
        <v>35257</v>
      </c>
      <c r="EA905" s="21">
        <v>38267</v>
      </c>
      <c r="EB905" t="s">
        <v>4666</v>
      </c>
      <c r="EC905" s="22">
        <v>43691</v>
      </c>
      <c r="ED905" t="b">
        <f t="shared" si="43"/>
        <v>1</v>
      </c>
    </row>
    <row r="906" spans="1:134" x14ac:dyDescent="0.2">
      <c r="A906" s="8" t="s">
        <v>4667</v>
      </c>
      <c r="B906" s="8" t="s">
        <v>127</v>
      </c>
      <c r="C906" s="8" t="s">
        <v>202</v>
      </c>
      <c r="D906" s="2" t="s">
        <v>4668</v>
      </c>
      <c r="E906" s="4">
        <v>0.671147871379974</v>
      </c>
      <c r="F906" s="28" t="b">
        <v>1</v>
      </c>
      <c r="G906" s="29">
        <f t="shared" si="44"/>
        <v>0.52297434846413449</v>
      </c>
      <c r="H906" s="5" t="b">
        <f t="shared" si="42"/>
        <v>1</v>
      </c>
      <c r="I906" s="8">
        <v>70</v>
      </c>
      <c r="J906">
        <v>0</v>
      </c>
      <c r="K906">
        <v>28</v>
      </c>
      <c r="L906">
        <v>1724</v>
      </c>
      <c r="M906">
        <v>4</v>
      </c>
      <c r="N906">
        <v>4</v>
      </c>
      <c r="O906">
        <v>93.907269023320396</v>
      </c>
      <c r="P906">
        <v>3</v>
      </c>
      <c r="Q906">
        <v>5</v>
      </c>
      <c r="R906">
        <v>2</v>
      </c>
      <c r="S906" s="10">
        <v>80.5</v>
      </c>
      <c r="T906" s="8">
        <v>1.5744038114505901</v>
      </c>
      <c r="U906">
        <v>-1.00517281761849</v>
      </c>
      <c r="V906">
        <v>0.13146588040124599</v>
      </c>
      <c r="W906">
        <v>0.26310429068622798</v>
      </c>
      <c r="X906">
        <v>-0.29113306284374801</v>
      </c>
      <c r="Y906">
        <v>0.68524713920936597</v>
      </c>
      <c r="Z906">
        <v>1.4945696689083501</v>
      </c>
      <c r="AA906">
        <v>8.8725172209350497E-3</v>
      </c>
      <c r="AB906">
        <v>1.4079858992310099</v>
      </c>
      <c r="AC906">
        <v>-0.68484317603607703</v>
      </c>
      <c r="AD906" s="10">
        <v>1.2520089258899401</v>
      </c>
      <c r="AE906" s="8">
        <v>1</v>
      </c>
      <c r="AF906">
        <v>0</v>
      </c>
      <c r="AG906">
        <v>0</v>
      </c>
      <c r="AH906">
        <v>0</v>
      </c>
      <c r="AI906">
        <v>0</v>
      </c>
      <c r="AJ906">
        <v>0</v>
      </c>
      <c r="AK906">
        <v>0</v>
      </c>
      <c r="AL906">
        <v>0</v>
      </c>
      <c r="AM906">
        <v>0</v>
      </c>
      <c r="AN906">
        <v>0</v>
      </c>
      <c r="AO906">
        <v>0</v>
      </c>
      <c r="AP906">
        <v>0</v>
      </c>
      <c r="AQ906">
        <v>0</v>
      </c>
      <c r="AR906">
        <v>0</v>
      </c>
      <c r="AS906">
        <v>0</v>
      </c>
      <c r="AT906">
        <v>0</v>
      </c>
      <c r="AU906">
        <v>0</v>
      </c>
      <c r="AV906">
        <v>0</v>
      </c>
      <c r="AW906">
        <v>0</v>
      </c>
      <c r="AX906">
        <v>0</v>
      </c>
      <c r="AY906">
        <v>0</v>
      </c>
      <c r="AZ906">
        <v>1</v>
      </c>
      <c r="BA906">
        <v>0</v>
      </c>
      <c r="BB906">
        <v>1</v>
      </c>
      <c r="BC906">
        <v>0</v>
      </c>
      <c r="BD906">
        <v>1</v>
      </c>
      <c r="BE906">
        <v>0</v>
      </c>
      <c r="BF906">
        <v>1</v>
      </c>
      <c r="BG906">
        <v>0</v>
      </c>
      <c r="BH906">
        <v>1</v>
      </c>
      <c r="BI906">
        <v>0</v>
      </c>
      <c r="BJ906">
        <v>0</v>
      </c>
      <c r="BK906">
        <v>0</v>
      </c>
      <c r="BL906">
        <v>0</v>
      </c>
      <c r="BM906">
        <v>1</v>
      </c>
      <c r="BN906">
        <v>0</v>
      </c>
      <c r="BO906">
        <v>0</v>
      </c>
      <c r="BP906">
        <v>0</v>
      </c>
      <c r="BQ906">
        <v>0</v>
      </c>
      <c r="BR906">
        <v>1</v>
      </c>
      <c r="BS906">
        <v>0</v>
      </c>
      <c r="BT906" s="10">
        <v>0</v>
      </c>
      <c r="BU906">
        <v>-4.2648743800000002</v>
      </c>
      <c r="BV906">
        <v>0.17994256</v>
      </c>
      <c r="BW906">
        <v>2.5512239999999999E-2</v>
      </c>
      <c r="BX906">
        <v>1.7140852600000001</v>
      </c>
      <c r="BY906">
        <v>1.2451467300000001</v>
      </c>
      <c r="BZ906">
        <v>4.38303536</v>
      </c>
      <c r="CA906">
        <v>1.0542348399999999</v>
      </c>
      <c r="CB906">
        <v>2.36271349</v>
      </c>
      <c r="CC906">
        <v>0</v>
      </c>
      <c r="CD906">
        <v>1.26633956</v>
      </c>
      <c r="CE906">
        <v>1.2966537600000001</v>
      </c>
      <c r="CF906">
        <v>-0.34830556000000001</v>
      </c>
      <c r="CG906">
        <v>0.60595251999999999</v>
      </c>
      <c r="CH906">
        <v>-0.27080598</v>
      </c>
      <c r="CI906">
        <v>0.69837139000000004</v>
      </c>
      <c r="CJ906">
        <v>2.3914729999999999E-2</v>
      </c>
      <c r="CK906">
        <v>-0.35324707</v>
      </c>
      <c r="CL906">
        <v>-4.8291489999999999E-2</v>
      </c>
      <c r="CM906">
        <v>0.58076517999999999</v>
      </c>
      <c r="CN906">
        <v>0.72541518999999999</v>
      </c>
      <c r="CO906">
        <v>-0.20022939000000001</v>
      </c>
      <c r="CP906">
        <v>-0.43475793000000001</v>
      </c>
      <c r="CQ906">
        <v>0.34422587999999998</v>
      </c>
      <c r="CR906">
        <v>-0.48495226000000002</v>
      </c>
      <c r="CS906">
        <v>0.18250256000000001</v>
      </c>
      <c r="CT906">
        <v>-0.16623276000000001</v>
      </c>
      <c r="CU906">
        <v>-9.4743999999999995E-2</v>
      </c>
      <c r="CV906">
        <v>-1.1689752</v>
      </c>
      <c r="CW906">
        <v>-0.52188942000000005</v>
      </c>
      <c r="CX906">
        <v>0.65815442999999996</v>
      </c>
      <c r="CY906">
        <v>9.3649330000000003E-2</v>
      </c>
      <c r="CZ906">
        <v>-0.16819777</v>
      </c>
      <c r="DA906">
        <v>-0.25450494000000001</v>
      </c>
      <c r="DB906">
        <v>0.25513289</v>
      </c>
      <c r="DC906">
        <v>2.5920289999999999E-2</v>
      </c>
      <c r="DD906">
        <v>-2.5292350000000002E-2</v>
      </c>
      <c r="DE906">
        <v>0.26950531</v>
      </c>
      <c r="DF906">
        <v>-0.26887736000000001</v>
      </c>
      <c r="DG906">
        <v>0.1029841</v>
      </c>
      <c r="DH906">
        <v>-0.10235616</v>
      </c>
      <c r="DI906">
        <v>-0.19042195000000001</v>
      </c>
      <c r="DJ906">
        <v>7.7531719999999998E-2</v>
      </c>
      <c r="DK906">
        <v>-0.19522661999999999</v>
      </c>
      <c r="DL906">
        <v>-0.13095082</v>
      </c>
      <c r="DM906">
        <v>-6.0513240000000003E-2</v>
      </c>
      <c r="DN906">
        <v>0.50020885000000004</v>
      </c>
      <c r="DO906">
        <v>0.35778246000000002</v>
      </c>
      <c r="DP906">
        <v>-0.64273818000000005</v>
      </c>
      <c r="DQ906">
        <v>0.94671483000000001</v>
      </c>
      <c r="DR906">
        <v>-0.66113116000000005</v>
      </c>
      <c r="DS906">
        <v>7.7932630000000003E-2</v>
      </c>
      <c r="DT906">
        <v>-0.79014932000000004</v>
      </c>
      <c r="DU906">
        <v>1.3610861400000001</v>
      </c>
      <c r="DV906" s="10">
        <v>-0.64824150000000003</v>
      </c>
      <c r="DW906" s="8" t="s">
        <v>4669</v>
      </c>
      <c r="DX906" t="s">
        <v>4670</v>
      </c>
      <c r="DY906" s="10" t="s">
        <v>2170</v>
      </c>
      <c r="DZ906" s="20">
        <v>35704</v>
      </c>
      <c r="EA906" s="21">
        <v>38460</v>
      </c>
      <c r="EB906" t="s">
        <v>4671</v>
      </c>
      <c r="EC906" s="22">
        <v>44649</v>
      </c>
      <c r="ED906" t="b">
        <f t="shared" si="43"/>
        <v>1</v>
      </c>
    </row>
    <row r="907" spans="1:134" x14ac:dyDescent="0.2">
      <c r="A907" s="8" t="s">
        <v>4672</v>
      </c>
      <c r="B907" s="8" t="s">
        <v>127</v>
      </c>
      <c r="C907" s="8" t="s">
        <v>161</v>
      </c>
      <c r="D907" s="2" t="s">
        <v>4673</v>
      </c>
      <c r="E907" s="4">
        <v>0.46497666782906699</v>
      </c>
      <c r="F907" s="28" t="b">
        <v>0</v>
      </c>
      <c r="G907" s="29">
        <f t="shared" si="44"/>
        <v>6.1728056485818323E-4</v>
      </c>
      <c r="H907" s="5" t="b">
        <f t="shared" si="42"/>
        <v>0</v>
      </c>
      <c r="I907" s="8">
        <v>47</v>
      </c>
      <c r="J907">
        <v>0</v>
      </c>
      <c r="K907">
        <v>25</v>
      </c>
      <c r="L907">
        <v>1463</v>
      </c>
      <c r="M907">
        <v>4</v>
      </c>
      <c r="N907">
        <v>3</v>
      </c>
      <c r="O907">
        <v>26.6550005812006</v>
      </c>
      <c r="P907">
        <v>1</v>
      </c>
      <c r="Q907">
        <v>3</v>
      </c>
      <c r="R907">
        <v>5</v>
      </c>
      <c r="S907" s="10">
        <v>75.3</v>
      </c>
      <c r="T907" s="8">
        <v>-0.58617421142313397</v>
      </c>
      <c r="U907">
        <v>-1.00517281761849</v>
      </c>
      <c r="V907">
        <v>-0.25614850898817798</v>
      </c>
      <c r="W907">
        <v>-4.1156857629443801E-2</v>
      </c>
      <c r="X907">
        <v>-0.29113306284374801</v>
      </c>
      <c r="Y907">
        <v>-1.13192030619081E-2</v>
      </c>
      <c r="Z907">
        <v>-0.81962765866911202</v>
      </c>
      <c r="AA907">
        <v>-1.4107302381286499</v>
      </c>
      <c r="AB907">
        <v>-4.5418899975194001E-2</v>
      </c>
      <c r="AC907">
        <v>1.42236659638262</v>
      </c>
      <c r="AD907" s="10">
        <v>0.13000178851334401</v>
      </c>
      <c r="AE907" s="8">
        <v>0</v>
      </c>
      <c r="AF907">
        <v>0</v>
      </c>
      <c r="AG907">
        <v>0</v>
      </c>
      <c r="AH907">
        <v>1</v>
      </c>
      <c r="AI907">
        <v>0</v>
      </c>
      <c r="AJ907">
        <v>0</v>
      </c>
      <c r="AK907">
        <v>0</v>
      </c>
      <c r="AL907">
        <v>0</v>
      </c>
      <c r="AM907">
        <v>0</v>
      </c>
      <c r="AN907">
        <v>0</v>
      </c>
      <c r="AO907">
        <v>0</v>
      </c>
      <c r="AP907">
        <v>0</v>
      </c>
      <c r="AQ907">
        <v>0</v>
      </c>
      <c r="AR907">
        <v>0</v>
      </c>
      <c r="AS907">
        <v>0</v>
      </c>
      <c r="AT907">
        <v>0</v>
      </c>
      <c r="AU907">
        <v>0</v>
      </c>
      <c r="AV907">
        <v>0</v>
      </c>
      <c r="AW907">
        <v>0</v>
      </c>
      <c r="AX907">
        <v>0</v>
      </c>
      <c r="AY907">
        <v>0</v>
      </c>
      <c r="AZ907">
        <v>1</v>
      </c>
      <c r="BA907">
        <v>0</v>
      </c>
      <c r="BB907">
        <v>1</v>
      </c>
      <c r="BC907">
        <v>1</v>
      </c>
      <c r="BD907">
        <v>0</v>
      </c>
      <c r="BE907">
        <v>1</v>
      </c>
      <c r="BF907">
        <v>0</v>
      </c>
      <c r="BG907">
        <v>0</v>
      </c>
      <c r="BH907">
        <v>0</v>
      </c>
      <c r="BI907">
        <v>1</v>
      </c>
      <c r="BJ907">
        <v>0</v>
      </c>
      <c r="BK907">
        <v>0</v>
      </c>
      <c r="BL907">
        <v>0</v>
      </c>
      <c r="BM907">
        <v>0</v>
      </c>
      <c r="BN907">
        <v>0</v>
      </c>
      <c r="BO907">
        <v>0</v>
      </c>
      <c r="BP907">
        <v>1</v>
      </c>
      <c r="BQ907">
        <v>0</v>
      </c>
      <c r="BR907">
        <v>1</v>
      </c>
      <c r="BS907">
        <v>0</v>
      </c>
      <c r="BT907" s="10">
        <v>0</v>
      </c>
      <c r="BU907">
        <v>-4.2648743800000002</v>
      </c>
      <c r="BV907">
        <v>0.17994256</v>
      </c>
      <c r="BW907">
        <v>2.5512239999999999E-2</v>
      </c>
      <c r="BX907">
        <v>1.7140852600000001</v>
      </c>
      <c r="BY907">
        <v>1.2451467300000001</v>
      </c>
      <c r="BZ907">
        <v>4.38303536</v>
      </c>
      <c r="CA907">
        <v>1.0542348399999999</v>
      </c>
      <c r="CB907">
        <v>2.36271349</v>
      </c>
      <c r="CC907">
        <v>0</v>
      </c>
      <c r="CD907">
        <v>1.26633956</v>
      </c>
      <c r="CE907">
        <v>1.2966537600000001</v>
      </c>
      <c r="CF907">
        <v>-0.34830556000000001</v>
      </c>
      <c r="CG907">
        <v>0.60595251999999999</v>
      </c>
      <c r="CH907">
        <v>-0.27080598</v>
      </c>
      <c r="CI907">
        <v>0.69837139000000004</v>
      </c>
      <c r="CJ907">
        <v>2.3914729999999999E-2</v>
      </c>
      <c r="CK907">
        <v>-0.35324707</v>
      </c>
      <c r="CL907">
        <v>-4.8291489999999999E-2</v>
      </c>
      <c r="CM907">
        <v>0.58076517999999999</v>
      </c>
      <c r="CN907">
        <v>0.72541518999999999</v>
      </c>
      <c r="CO907">
        <v>-0.20022939000000001</v>
      </c>
      <c r="CP907">
        <v>-0.43475793000000001</v>
      </c>
      <c r="CQ907">
        <v>0.34422587999999998</v>
      </c>
      <c r="CR907">
        <v>-0.48495226000000002</v>
      </c>
      <c r="CS907">
        <v>0.18250256000000001</v>
      </c>
      <c r="CT907">
        <v>-0.16623276000000001</v>
      </c>
      <c r="CU907">
        <v>-9.4743999999999995E-2</v>
      </c>
      <c r="CV907">
        <v>-1.1689752</v>
      </c>
      <c r="CW907">
        <v>-0.52188942000000005</v>
      </c>
      <c r="CX907">
        <v>0.65815442999999996</v>
      </c>
      <c r="CY907">
        <v>9.3649330000000003E-2</v>
      </c>
      <c r="CZ907">
        <v>-0.16819777</v>
      </c>
      <c r="DA907">
        <v>-0.25450494000000001</v>
      </c>
      <c r="DB907">
        <v>0.25513289</v>
      </c>
      <c r="DC907">
        <v>2.5920289999999999E-2</v>
      </c>
      <c r="DD907">
        <v>-2.5292350000000002E-2</v>
      </c>
      <c r="DE907">
        <v>0.26950531</v>
      </c>
      <c r="DF907">
        <v>-0.26887736000000001</v>
      </c>
      <c r="DG907">
        <v>0.1029841</v>
      </c>
      <c r="DH907">
        <v>-0.10235616</v>
      </c>
      <c r="DI907">
        <v>-0.19042195000000001</v>
      </c>
      <c r="DJ907">
        <v>7.7531719999999998E-2</v>
      </c>
      <c r="DK907">
        <v>-0.19522661999999999</v>
      </c>
      <c r="DL907">
        <v>-0.13095082</v>
      </c>
      <c r="DM907">
        <v>-6.0513240000000003E-2</v>
      </c>
      <c r="DN907">
        <v>0.50020885000000004</v>
      </c>
      <c r="DO907">
        <v>0.35778246000000002</v>
      </c>
      <c r="DP907">
        <v>-0.64273818000000005</v>
      </c>
      <c r="DQ907">
        <v>0.94671483000000001</v>
      </c>
      <c r="DR907">
        <v>-0.66113116000000005</v>
      </c>
      <c r="DS907">
        <v>7.7932630000000003E-2</v>
      </c>
      <c r="DT907">
        <v>-0.79014932000000004</v>
      </c>
      <c r="DU907">
        <v>1.3610861400000001</v>
      </c>
      <c r="DV907" s="10">
        <v>-0.64824150000000003</v>
      </c>
      <c r="DW907" s="8" t="s">
        <v>4674</v>
      </c>
      <c r="DX907" t="s">
        <v>4675</v>
      </c>
      <c r="DY907" s="10" t="s">
        <v>1653</v>
      </c>
      <c r="DZ907" s="20">
        <v>35763</v>
      </c>
      <c r="EA907" s="21">
        <v>39098</v>
      </c>
      <c r="EB907" t="s">
        <v>4676</v>
      </c>
      <c r="EC907" s="22">
        <v>45304</v>
      </c>
      <c r="ED907" t="b">
        <f t="shared" si="43"/>
        <v>1</v>
      </c>
    </row>
    <row r="908" spans="1:134" x14ac:dyDescent="0.2">
      <c r="A908" s="8" t="s">
        <v>4677</v>
      </c>
      <c r="B908" s="8" t="s">
        <v>119</v>
      </c>
      <c r="C908" s="8" t="s">
        <v>135</v>
      </c>
      <c r="D908" s="2">
        <v>5655658341</v>
      </c>
      <c r="E908" s="4">
        <v>0.43170135003250998</v>
      </c>
      <c r="F908" s="28" t="b">
        <v>0</v>
      </c>
      <c r="G908" s="29">
        <f t="shared" si="44"/>
        <v>5.9805166350030071E-8</v>
      </c>
      <c r="H908" s="5" t="b">
        <f t="shared" si="42"/>
        <v>0</v>
      </c>
      <c r="I908" s="8">
        <v>66</v>
      </c>
      <c r="J908">
        <v>2</v>
      </c>
      <c r="K908">
        <v>23</v>
      </c>
      <c r="L908">
        <v>317</v>
      </c>
      <c r="M908">
        <v>1</v>
      </c>
      <c r="N908">
        <v>2</v>
      </c>
      <c r="O908">
        <v>12.909008349588399</v>
      </c>
      <c r="P908">
        <v>4</v>
      </c>
      <c r="Q908">
        <v>1</v>
      </c>
      <c r="R908">
        <v>5</v>
      </c>
      <c r="S908" s="10">
        <v>72.7</v>
      </c>
      <c r="T908" s="8">
        <v>1.19865111182038</v>
      </c>
      <c r="U908">
        <v>1.0203643463482399</v>
      </c>
      <c r="V908">
        <v>-0.51455810191446105</v>
      </c>
      <c r="W908">
        <v>-1.37710810655572</v>
      </c>
      <c r="X908">
        <v>-1.2456676951183301</v>
      </c>
      <c r="Y908">
        <v>-0.70788554533318204</v>
      </c>
      <c r="Z908">
        <v>-1.2926368109875199</v>
      </c>
      <c r="AA908">
        <v>0.71867389489572897</v>
      </c>
      <c r="AB908">
        <v>-1.4988236991813999</v>
      </c>
      <c r="AC908">
        <v>1.42236659638262</v>
      </c>
      <c r="AD908" s="10">
        <v>-0.431001780174953</v>
      </c>
      <c r="AE908" s="8">
        <v>0</v>
      </c>
      <c r="AF908">
        <v>0</v>
      </c>
      <c r="AG908">
        <v>0</v>
      </c>
      <c r="AH908">
        <v>0</v>
      </c>
      <c r="AI908">
        <v>0</v>
      </c>
      <c r="AJ908">
        <v>0</v>
      </c>
      <c r="AK908">
        <v>0</v>
      </c>
      <c r="AL908">
        <v>0</v>
      </c>
      <c r="AM908">
        <v>0</v>
      </c>
      <c r="AN908">
        <v>0</v>
      </c>
      <c r="AO908">
        <v>0</v>
      </c>
      <c r="AP908">
        <v>0</v>
      </c>
      <c r="AQ908">
        <v>0</v>
      </c>
      <c r="AR908">
        <v>0</v>
      </c>
      <c r="AS908">
        <v>0</v>
      </c>
      <c r="AT908">
        <v>0</v>
      </c>
      <c r="AU908">
        <v>1</v>
      </c>
      <c r="AV908">
        <v>0</v>
      </c>
      <c r="AW908">
        <v>0</v>
      </c>
      <c r="AX908">
        <v>0</v>
      </c>
      <c r="AY908">
        <v>1</v>
      </c>
      <c r="AZ908">
        <v>0</v>
      </c>
      <c r="BA908">
        <v>1</v>
      </c>
      <c r="BB908">
        <v>0</v>
      </c>
      <c r="BC908">
        <v>0</v>
      </c>
      <c r="BD908">
        <v>1</v>
      </c>
      <c r="BE908">
        <v>1</v>
      </c>
      <c r="BF908">
        <v>0</v>
      </c>
      <c r="BG908">
        <v>0</v>
      </c>
      <c r="BH908">
        <v>0</v>
      </c>
      <c r="BI908">
        <v>0</v>
      </c>
      <c r="BJ908">
        <v>0</v>
      </c>
      <c r="BK908">
        <v>0</v>
      </c>
      <c r="BL908">
        <v>1</v>
      </c>
      <c r="BM908">
        <v>1</v>
      </c>
      <c r="BN908">
        <v>0</v>
      </c>
      <c r="BO908">
        <v>0</v>
      </c>
      <c r="BP908">
        <v>0</v>
      </c>
      <c r="BQ908">
        <v>0</v>
      </c>
      <c r="BR908">
        <v>1</v>
      </c>
      <c r="BS908">
        <v>0</v>
      </c>
      <c r="BT908" s="10">
        <v>0</v>
      </c>
      <c r="BU908">
        <v>-4.2648743800000002</v>
      </c>
      <c r="BV908">
        <v>0.17994256</v>
      </c>
      <c r="BW908">
        <v>2.5512239999999999E-2</v>
      </c>
      <c r="BX908">
        <v>1.7140852600000001</v>
      </c>
      <c r="BY908">
        <v>1.2451467300000001</v>
      </c>
      <c r="BZ908">
        <v>4.38303536</v>
      </c>
      <c r="CA908">
        <v>1.0542348399999999</v>
      </c>
      <c r="CB908">
        <v>2.36271349</v>
      </c>
      <c r="CC908">
        <v>0</v>
      </c>
      <c r="CD908">
        <v>1.26633956</v>
      </c>
      <c r="CE908">
        <v>1.2966537600000001</v>
      </c>
      <c r="CF908">
        <v>-0.34830556000000001</v>
      </c>
      <c r="CG908">
        <v>0.60595251999999999</v>
      </c>
      <c r="CH908">
        <v>-0.27080598</v>
      </c>
      <c r="CI908">
        <v>0.69837139000000004</v>
      </c>
      <c r="CJ908">
        <v>2.3914729999999999E-2</v>
      </c>
      <c r="CK908">
        <v>-0.35324707</v>
      </c>
      <c r="CL908">
        <v>-4.8291489999999999E-2</v>
      </c>
      <c r="CM908">
        <v>0.58076517999999999</v>
      </c>
      <c r="CN908">
        <v>0.72541518999999999</v>
      </c>
      <c r="CO908">
        <v>-0.20022939000000001</v>
      </c>
      <c r="CP908">
        <v>-0.43475793000000001</v>
      </c>
      <c r="CQ908">
        <v>0.34422587999999998</v>
      </c>
      <c r="CR908">
        <v>-0.48495226000000002</v>
      </c>
      <c r="CS908">
        <v>0.18250256000000001</v>
      </c>
      <c r="CT908">
        <v>-0.16623276000000001</v>
      </c>
      <c r="CU908">
        <v>-9.4743999999999995E-2</v>
      </c>
      <c r="CV908">
        <v>-1.1689752</v>
      </c>
      <c r="CW908">
        <v>-0.52188942000000005</v>
      </c>
      <c r="CX908">
        <v>0.65815442999999996</v>
      </c>
      <c r="CY908">
        <v>9.3649330000000003E-2</v>
      </c>
      <c r="CZ908">
        <v>-0.16819777</v>
      </c>
      <c r="DA908">
        <v>-0.25450494000000001</v>
      </c>
      <c r="DB908">
        <v>0.25513289</v>
      </c>
      <c r="DC908">
        <v>2.5920289999999999E-2</v>
      </c>
      <c r="DD908">
        <v>-2.5292350000000002E-2</v>
      </c>
      <c r="DE908">
        <v>0.26950531</v>
      </c>
      <c r="DF908">
        <v>-0.26887736000000001</v>
      </c>
      <c r="DG908">
        <v>0.1029841</v>
      </c>
      <c r="DH908">
        <v>-0.10235616</v>
      </c>
      <c r="DI908">
        <v>-0.19042195000000001</v>
      </c>
      <c r="DJ908">
        <v>7.7531719999999998E-2</v>
      </c>
      <c r="DK908">
        <v>-0.19522661999999999</v>
      </c>
      <c r="DL908">
        <v>-0.13095082</v>
      </c>
      <c r="DM908">
        <v>-6.0513240000000003E-2</v>
      </c>
      <c r="DN908">
        <v>0.50020885000000004</v>
      </c>
      <c r="DO908">
        <v>0.35778246000000002</v>
      </c>
      <c r="DP908">
        <v>-0.64273818000000005</v>
      </c>
      <c r="DQ908">
        <v>0.94671483000000001</v>
      </c>
      <c r="DR908">
        <v>-0.66113116000000005</v>
      </c>
      <c r="DS908">
        <v>7.7932630000000003E-2</v>
      </c>
      <c r="DT908">
        <v>-0.79014932000000004</v>
      </c>
      <c r="DU908">
        <v>1.3610861400000001</v>
      </c>
      <c r="DV908" s="10">
        <v>-0.64824150000000003</v>
      </c>
      <c r="DW908" s="8" t="s">
        <v>4678</v>
      </c>
      <c r="DX908" t="s">
        <v>4679</v>
      </c>
      <c r="DY908" s="10" t="s">
        <v>789</v>
      </c>
      <c r="DZ908" s="20">
        <v>35835</v>
      </c>
      <c r="EA908" s="21">
        <v>37396</v>
      </c>
      <c r="EB908" t="s">
        <v>4680</v>
      </c>
      <c r="EC908" s="22">
        <v>45477</v>
      </c>
      <c r="ED908" t="b">
        <f t="shared" si="43"/>
        <v>1</v>
      </c>
    </row>
    <row r="909" spans="1:134" x14ac:dyDescent="0.2">
      <c r="A909" s="8" t="s">
        <v>4681</v>
      </c>
      <c r="B909" s="8" t="s">
        <v>127</v>
      </c>
      <c r="C909" s="8" t="s">
        <v>188</v>
      </c>
      <c r="D909" s="2" t="s">
        <v>4682</v>
      </c>
      <c r="E909" s="4">
        <v>0.66188400138497605</v>
      </c>
      <c r="F909" s="28" t="b">
        <v>1</v>
      </c>
      <c r="G909" s="29">
        <f t="shared" si="44"/>
        <v>0.34895791132989712</v>
      </c>
      <c r="H909" s="5" t="b">
        <f t="shared" si="42"/>
        <v>0</v>
      </c>
      <c r="I909" s="8">
        <v>56</v>
      </c>
      <c r="J909">
        <v>1</v>
      </c>
      <c r="K909">
        <v>40</v>
      </c>
      <c r="L909">
        <v>3416</v>
      </c>
      <c r="M909">
        <v>3</v>
      </c>
      <c r="N909">
        <v>3</v>
      </c>
      <c r="O909">
        <v>25.942000692487898</v>
      </c>
      <c r="P909">
        <v>4</v>
      </c>
      <c r="Q909">
        <v>4</v>
      </c>
      <c r="R909">
        <v>4</v>
      </c>
      <c r="S909" s="10">
        <v>71.5</v>
      </c>
      <c r="T909" s="8">
        <v>0.25926936274484702</v>
      </c>
      <c r="U909">
        <v>7.5957643648752104E-3</v>
      </c>
      <c r="V909">
        <v>1.6819234379589401</v>
      </c>
      <c r="W909">
        <v>2.23555587287058</v>
      </c>
      <c r="X909">
        <v>-0.60931127360194304</v>
      </c>
      <c r="Y909">
        <v>-1.13192030619081E-2</v>
      </c>
      <c r="Z909">
        <v>-0.84416248069436295</v>
      </c>
      <c r="AA909">
        <v>0.71867389489572897</v>
      </c>
      <c r="AB909">
        <v>0.68128349962791002</v>
      </c>
      <c r="AC909">
        <v>0.71996333890972197</v>
      </c>
      <c r="AD909" s="10">
        <v>-0.68992650418493895</v>
      </c>
      <c r="AE909" s="8">
        <v>0</v>
      </c>
      <c r="AF909">
        <v>0</v>
      </c>
      <c r="AG909">
        <v>0</v>
      </c>
      <c r="AH909">
        <v>0</v>
      </c>
      <c r="AI909">
        <v>0</v>
      </c>
      <c r="AJ909">
        <v>0</v>
      </c>
      <c r="AK909">
        <v>1</v>
      </c>
      <c r="AL909">
        <v>0</v>
      </c>
      <c r="AM909">
        <v>0</v>
      </c>
      <c r="AN909">
        <v>0</v>
      </c>
      <c r="AO909">
        <v>0</v>
      </c>
      <c r="AP909">
        <v>0</v>
      </c>
      <c r="AQ909">
        <v>0</v>
      </c>
      <c r="AR909">
        <v>0</v>
      </c>
      <c r="AS909">
        <v>0</v>
      </c>
      <c r="AT909">
        <v>0</v>
      </c>
      <c r="AU909">
        <v>0</v>
      </c>
      <c r="AV909">
        <v>0</v>
      </c>
      <c r="AW909">
        <v>0</v>
      </c>
      <c r="AX909">
        <v>0</v>
      </c>
      <c r="AY909">
        <v>1</v>
      </c>
      <c r="AZ909">
        <v>0</v>
      </c>
      <c r="BA909">
        <v>1</v>
      </c>
      <c r="BB909">
        <v>0</v>
      </c>
      <c r="BC909">
        <v>0</v>
      </c>
      <c r="BD909">
        <v>1</v>
      </c>
      <c r="BE909">
        <v>0</v>
      </c>
      <c r="BF909">
        <v>1</v>
      </c>
      <c r="BG909">
        <v>0</v>
      </c>
      <c r="BH909">
        <v>0</v>
      </c>
      <c r="BI909">
        <v>0</v>
      </c>
      <c r="BJ909">
        <v>1</v>
      </c>
      <c r="BK909">
        <v>0</v>
      </c>
      <c r="BL909">
        <v>0</v>
      </c>
      <c r="BM909">
        <v>0</v>
      </c>
      <c r="BN909">
        <v>1</v>
      </c>
      <c r="BO909">
        <v>0</v>
      </c>
      <c r="BP909">
        <v>0</v>
      </c>
      <c r="BQ909">
        <v>0</v>
      </c>
      <c r="BR909">
        <v>0</v>
      </c>
      <c r="BS909">
        <v>1</v>
      </c>
      <c r="BT909" s="10">
        <v>0</v>
      </c>
      <c r="BU909">
        <v>-4.2648743800000002</v>
      </c>
      <c r="BV909">
        <v>0.17994256</v>
      </c>
      <c r="BW909">
        <v>2.5512239999999999E-2</v>
      </c>
      <c r="BX909">
        <v>1.7140852600000001</v>
      </c>
      <c r="BY909">
        <v>1.2451467300000001</v>
      </c>
      <c r="BZ909">
        <v>4.38303536</v>
      </c>
      <c r="CA909">
        <v>1.0542348399999999</v>
      </c>
      <c r="CB909">
        <v>2.36271349</v>
      </c>
      <c r="CC909">
        <v>0</v>
      </c>
      <c r="CD909">
        <v>1.26633956</v>
      </c>
      <c r="CE909">
        <v>1.2966537600000001</v>
      </c>
      <c r="CF909">
        <v>-0.34830556000000001</v>
      </c>
      <c r="CG909">
        <v>0.60595251999999999</v>
      </c>
      <c r="CH909">
        <v>-0.27080598</v>
      </c>
      <c r="CI909">
        <v>0.69837139000000004</v>
      </c>
      <c r="CJ909">
        <v>2.3914729999999999E-2</v>
      </c>
      <c r="CK909">
        <v>-0.35324707</v>
      </c>
      <c r="CL909">
        <v>-4.8291489999999999E-2</v>
      </c>
      <c r="CM909">
        <v>0.58076517999999999</v>
      </c>
      <c r="CN909">
        <v>0.72541518999999999</v>
      </c>
      <c r="CO909">
        <v>-0.20022939000000001</v>
      </c>
      <c r="CP909">
        <v>-0.43475793000000001</v>
      </c>
      <c r="CQ909">
        <v>0.34422587999999998</v>
      </c>
      <c r="CR909">
        <v>-0.48495226000000002</v>
      </c>
      <c r="CS909">
        <v>0.18250256000000001</v>
      </c>
      <c r="CT909">
        <v>-0.16623276000000001</v>
      </c>
      <c r="CU909">
        <v>-9.4743999999999995E-2</v>
      </c>
      <c r="CV909">
        <v>-1.1689752</v>
      </c>
      <c r="CW909">
        <v>-0.52188942000000005</v>
      </c>
      <c r="CX909">
        <v>0.65815442999999996</v>
      </c>
      <c r="CY909">
        <v>9.3649330000000003E-2</v>
      </c>
      <c r="CZ909">
        <v>-0.16819777</v>
      </c>
      <c r="DA909">
        <v>-0.25450494000000001</v>
      </c>
      <c r="DB909">
        <v>0.25513289</v>
      </c>
      <c r="DC909">
        <v>2.5920289999999999E-2</v>
      </c>
      <c r="DD909">
        <v>-2.5292350000000002E-2</v>
      </c>
      <c r="DE909">
        <v>0.26950531</v>
      </c>
      <c r="DF909">
        <v>-0.26887736000000001</v>
      </c>
      <c r="DG909">
        <v>0.1029841</v>
      </c>
      <c r="DH909">
        <v>-0.10235616</v>
      </c>
      <c r="DI909">
        <v>-0.19042195000000001</v>
      </c>
      <c r="DJ909">
        <v>7.7531719999999998E-2</v>
      </c>
      <c r="DK909">
        <v>-0.19522661999999999</v>
      </c>
      <c r="DL909">
        <v>-0.13095082</v>
      </c>
      <c r="DM909">
        <v>-6.0513240000000003E-2</v>
      </c>
      <c r="DN909">
        <v>0.50020885000000004</v>
      </c>
      <c r="DO909">
        <v>0.35778246000000002</v>
      </c>
      <c r="DP909">
        <v>-0.64273818000000005</v>
      </c>
      <c r="DQ909">
        <v>0.94671483000000001</v>
      </c>
      <c r="DR909">
        <v>-0.66113116000000005</v>
      </c>
      <c r="DS909">
        <v>7.7932630000000003E-2</v>
      </c>
      <c r="DT909">
        <v>-0.79014932000000004</v>
      </c>
      <c r="DU909">
        <v>1.3610861400000001</v>
      </c>
      <c r="DV909" s="10">
        <v>-0.64824150000000003</v>
      </c>
      <c r="DW909" s="8" t="s">
        <v>4683</v>
      </c>
      <c r="DX909" t="s">
        <v>4684</v>
      </c>
      <c r="DY909" s="10" t="s">
        <v>1425</v>
      </c>
      <c r="DZ909" s="20">
        <v>35483</v>
      </c>
      <c r="EA909" s="21">
        <v>37410</v>
      </c>
      <c r="EB909" t="s">
        <v>4685</v>
      </c>
      <c r="EC909" s="22">
        <v>44714</v>
      </c>
      <c r="ED909" t="b">
        <f t="shared" si="43"/>
        <v>0</v>
      </c>
    </row>
    <row r="910" spans="1:134" x14ac:dyDescent="0.2">
      <c r="A910" s="8" t="s">
        <v>4686</v>
      </c>
      <c r="B910" s="8" t="s">
        <v>119</v>
      </c>
      <c r="C910" s="8" t="s">
        <v>399</v>
      </c>
      <c r="D910" s="2" t="s">
        <v>4687</v>
      </c>
      <c r="E910" s="4">
        <v>0.553801723876162</v>
      </c>
      <c r="F910" s="28" t="b">
        <v>0</v>
      </c>
      <c r="G910" s="29">
        <f t="shared" si="44"/>
        <v>9.9934803327687014E-5</v>
      </c>
      <c r="H910" s="5" t="b">
        <f t="shared" si="42"/>
        <v>0</v>
      </c>
      <c r="I910" s="8">
        <v>55</v>
      </c>
      <c r="J910">
        <v>1</v>
      </c>
      <c r="K910">
        <v>22</v>
      </c>
      <c r="L910">
        <v>904</v>
      </c>
      <c r="M910">
        <v>3</v>
      </c>
      <c r="N910">
        <v>5</v>
      </c>
      <c r="O910">
        <v>54.100861938081003</v>
      </c>
      <c r="P910">
        <v>3</v>
      </c>
      <c r="Q910">
        <v>1</v>
      </c>
      <c r="R910">
        <v>3</v>
      </c>
      <c r="S910" s="10">
        <v>74.8</v>
      </c>
      <c r="T910" s="8">
        <v>0.165331187837294</v>
      </c>
      <c r="U910">
        <v>7.5957643648752104E-3</v>
      </c>
      <c r="V910">
        <v>-0.64376289837760303</v>
      </c>
      <c r="W910">
        <v>-0.69281196072699402</v>
      </c>
      <c r="X910">
        <v>-0.60931127360194304</v>
      </c>
      <c r="Y910">
        <v>1.38181348148064</v>
      </c>
      <c r="Z910">
        <v>0.12480351780217799</v>
      </c>
      <c r="AA910">
        <v>8.8725172209350497E-3</v>
      </c>
      <c r="AB910">
        <v>-1.4988236991813999</v>
      </c>
      <c r="AC910">
        <v>1.7560081436822399E-2</v>
      </c>
      <c r="AD910" s="10">
        <v>2.2116486842517699E-2</v>
      </c>
      <c r="AE910" s="8">
        <v>0</v>
      </c>
      <c r="AF910">
        <v>0</v>
      </c>
      <c r="AG910">
        <v>0</v>
      </c>
      <c r="AH910">
        <v>0</v>
      </c>
      <c r="AI910">
        <v>0</v>
      </c>
      <c r="AJ910">
        <v>0</v>
      </c>
      <c r="AK910">
        <v>0</v>
      </c>
      <c r="AL910">
        <v>0</v>
      </c>
      <c r="AM910">
        <v>0</v>
      </c>
      <c r="AN910">
        <v>0</v>
      </c>
      <c r="AO910">
        <v>0</v>
      </c>
      <c r="AP910">
        <v>0</v>
      </c>
      <c r="AQ910">
        <v>0</v>
      </c>
      <c r="AR910">
        <v>0</v>
      </c>
      <c r="AS910">
        <v>0</v>
      </c>
      <c r="AT910">
        <v>0</v>
      </c>
      <c r="AU910">
        <v>1</v>
      </c>
      <c r="AV910">
        <v>0</v>
      </c>
      <c r="AW910">
        <v>0</v>
      </c>
      <c r="AX910">
        <v>0</v>
      </c>
      <c r="AY910">
        <v>0</v>
      </c>
      <c r="AZ910">
        <v>1</v>
      </c>
      <c r="BA910">
        <v>0</v>
      </c>
      <c r="BB910">
        <v>1</v>
      </c>
      <c r="BC910">
        <v>1</v>
      </c>
      <c r="BD910">
        <v>0</v>
      </c>
      <c r="BE910">
        <v>0</v>
      </c>
      <c r="BF910">
        <v>1</v>
      </c>
      <c r="BG910">
        <v>0</v>
      </c>
      <c r="BH910">
        <v>0</v>
      </c>
      <c r="BI910">
        <v>0</v>
      </c>
      <c r="BJ910">
        <v>0</v>
      </c>
      <c r="BK910">
        <v>0</v>
      </c>
      <c r="BL910">
        <v>1</v>
      </c>
      <c r="BM910">
        <v>0</v>
      </c>
      <c r="BN910">
        <v>0</v>
      </c>
      <c r="BO910">
        <v>0</v>
      </c>
      <c r="BP910">
        <v>1</v>
      </c>
      <c r="BQ910">
        <v>1</v>
      </c>
      <c r="BR910">
        <v>0</v>
      </c>
      <c r="BS910">
        <v>0</v>
      </c>
      <c r="BT910" s="10">
        <v>0</v>
      </c>
      <c r="BU910">
        <v>-4.2648743800000002</v>
      </c>
      <c r="BV910">
        <v>0.17994256</v>
      </c>
      <c r="BW910">
        <v>2.5512239999999999E-2</v>
      </c>
      <c r="BX910">
        <v>1.7140852600000001</v>
      </c>
      <c r="BY910">
        <v>1.2451467300000001</v>
      </c>
      <c r="BZ910">
        <v>4.38303536</v>
      </c>
      <c r="CA910">
        <v>1.0542348399999999</v>
      </c>
      <c r="CB910">
        <v>2.36271349</v>
      </c>
      <c r="CC910">
        <v>0</v>
      </c>
      <c r="CD910">
        <v>1.26633956</v>
      </c>
      <c r="CE910">
        <v>1.2966537600000001</v>
      </c>
      <c r="CF910">
        <v>-0.34830556000000001</v>
      </c>
      <c r="CG910">
        <v>0.60595251999999999</v>
      </c>
      <c r="CH910">
        <v>-0.27080598</v>
      </c>
      <c r="CI910">
        <v>0.69837139000000004</v>
      </c>
      <c r="CJ910">
        <v>2.3914729999999999E-2</v>
      </c>
      <c r="CK910">
        <v>-0.35324707</v>
      </c>
      <c r="CL910">
        <v>-4.8291489999999999E-2</v>
      </c>
      <c r="CM910">
        <v>0.58076517999999999</v>
      </c>
      <c r="CN910">
        <v>0.72541518999999999</v>
      </c>
      <c r="CO910">
        <v>-0.20022939000000001</v>
      </c>
      <c r="CP910">
        <v>-0.43475793000000001</v>
      </c>
      <c r="CQ910">
        <v>0.34422587999999998</v>
      </c>
      <c r="CR910">
        <v>-0.48495226000000002</v>
      </c>
      <c r="CS910">
        <v>0.18250256000000001</v>
      </c>
      <c r="CT910">
        <v>-0.16623276000000001</v>
      </c>
      <c r="CU910">
        <v>-9.4743999999999995E-2</v>
      </c>
      <c r="CV910">
        <v>-1.1689752</v>
      </c>
      <c r="CW910">
        <v>-0.52188942000000005</v>
      </c>
      <c r="CX910">
        <v>0.65815442999999996</v>
      </c>
      <c r="CY910">
        <v>9.3649330000000003E-2</v>
      </c>
      <c r="CZ910">
        <v>-0.16819777</v>
      </c>
      <c r="DA910">
        <v>-0.25450494000000001</v>
      </c>
      <c r="DB910">
        <v>0.25513289</v>
      </c>
      <c r="DC910">
        <v>2.5920289999999999E-2</v>
      </c>
      <c r="DD910">
        <v>-2.5292350000000002E-2</v>
      </c>
      <c r="DE910">
        <v>0.26950531</v>
      </c>
      <c r="DF910">
        <v>-0.26887736000000001</v>
      </c>
      <c r="DG910">
        <v>0.1029841</v>
      </c>
      <c r="DH910">
        <v>-0.10235616</v>
      </c>
      <c r="DI910">
        <v>-0.19042195000000001</v>
      </c>
      <c r="DJ910">
        <v>7.7531719999999998E-2</v>
      </c>
      <c r="DK910">
        <v>-0.19522661999999999</v>
      </c>
      <c r="DL910">
        <v>-0.13095082</v>
      </c>
      <c r="DM910">
        <v>-6.0513240000000003E-2</v>
      </c>
      <c r="DN910">
        <v>0.50020885000000004</v>
      </c>
      <c r="DO910">
        <v>0.35778246000000002</v>
      </c>
      <c r="DP910">
        <v>-0.64273818000000005</v>
      </c>
      <c r="DQ910">
        <v>0.94671483000000001</v>
      </c>
      <c r="DR910">
        <v>-0.66113116000000005</v>
      </c>
      <c r="DS910">
        <v>7.7932630000000003E-2</v>
      </c>
      <c r="DT910">
        <v>-0.79014932000000004</v>
      </c>
      <c r="DU910">
        <v>1.3610861400000001</v>
      </c>
      <c r="DV910" s="10">
        <v>-0.64824150000000003</v>
      </c>
      <c r="DW910" s="8" t="s">
        <v>4688</v>
      </c>
      <c r="DX910" t="s">
        <v>4689</v>
      </c>
      <c r="DY910" s="10" t="s">
        <v>865</v>
      </c>
      <c r="DZ910" s="20">
        <v>34843</v>
      </c>
      <c r="EA910" s="21">
        <v>38818</v>
      </c>
      <c r="EB910" t="s">
        <v>4690</v>
      </c>
      <c r="EC910" s="22">
        <v>45035</v>
      </c>
      <c r="ED910" t="b">
        <f t="shared" si="43"/>
        <v>1</v>
      </c>
    </row>
    <row r="911" spans="1:134" x14ac:dyDescent="0.2">
      <c r="A911" s="8" t="s">
        <v>4691</v>
      </c>
      <c r="B911" s="8" t="s">
        <v>127</v>
      </c>
      <c r="C911" s="8" t="s">
        <v>202</v>
      </c>
      <c r="D911" s="2" t="s">
        <v>4692</v>
      </c>
      <c r="E911" s="4">
        <v>0.57795601845010003</v>
      </c>
      <c r="F911" s="28" t="b">
        <v>0</v>
      </c>
      <c r="G911" s="29">
        <f t="shared" si="44"/>
        <v>0.99988601151213785</v>
      </c>
      <c r="H911" s="5" t="b">
        <f t="shared" si="42"/>
        <v>1</v>
      </c>
      <c r="I911" s="8">
        <v>60</v>
      </c>
      <c r="J911">
        <v>1</v>
      </c>
      <c r="K911">
        <v>36</v>
      </c>
      <c r="L911">
        <v>1018</v>
      </c>
      <c r="M911">
        <v>10</v>
      </c>
      <c r="N911">
        <v>5</v>
      </c>
      <c r="O911">
        <v>92.311342558383501</v>
      </c>
      <c r="P911">
        <v>4</v>
      </c>
      <c r="Q911">
        <v>3</v>
      </c>
      <c r="R911">
        <v>2</v>
      </c>
      <c r="S911" s="10">
        <v>81.599999999999994</v>
      </c>
      <c r="T911" s="8">
        <v>0.63502206237506098</v>
      </c>
      <c r="U911">
        <v>7.5957643648752104E-3</v>
      </c>
      <c r="V911">
        <v>1.1651042521063699</v>
      </c>
      <c r="W911">
        <v>-0.55991628675003402</v>
      </c>
      <c r="X911">
        <v>1.61793620170542</v>
      </c>
      <c r="Y911">
        <v>1.38181348148064</v>
      </c>
      <c r="Z911">
        <v>1.4396527293653201</v>
      </c>
      <c r="AA911">
        <v>0.71867389489572897</v>
      </c>
      <c r="AB911">
        <v>-4.5418899975194001E-2</v>
      </c>
      <c r="AC911">
        <v>-0.68484317603607703</v>
      </c>
      <c r="AD911" s="10">
        <v>1.4893565895657599</v>
      </c>
      <c r="AE911" s="8">
        <v>0</v>
      </c>
      <c r="AF911">
        <v>0</v>
      </c>
      <c r="AG911">
        <v>0</v>
      </c>
      <c r="AH911">
        <v>0</v>
      </c>
      <c r="AI911">
        <v>0</v>
      </c>
      <c r="AJ911">
        <v>0</v>
      </c>
      <c r="AK911">
        <v>0</v>
      </c>
      <c r="AL911">
        <v>0</v>
      </c>
      <c r="AM911">
        <v>0</v>
      </c>
      <c r="AN911">
        <v>0</v>
      </c>
      <c r="AO911">
        <v>0</v>
      </c>
      <c r="AP911">
        <v>0</v>
      </c>
      <c r="AQ911">
        <v>0</v>
      </c>
      <c r="AR911">
        <v>0</v>
      </c>
      <c r="AS911">
        <v>0</v>
      </c>
      <c r="AT911">
        <v>0</v>
      </c>
      <c r="AU911">
        <v>0</v>
      </c>
      <c r="AV911">
        <v>0</v>
      </c>
      <c r="AW911">
        <v>1</v>
      </c>
      <c r="AX911">
        <v>0</v>
      </c>
      <c r="AY911">
        <v>1</v>
      </c>
      <c r="AZ911">
        <v>0</v>
      </c>
      <c r="BA911">
        <v>0</v>
      </c>
      <c r="BB911">
        <v>1</v>
      </c>
      <c r="BC911">
        <v>0</v>
      </c>
      <c r="BD911">
        <v>1</v>
      </c>
      <c r="BE911">
        <v>1</v>
      </c>
      <c r="BF911">
        <v>0</v>
      </c>
      <c r="BG911">
        <v>0</v>
      </c>
      <c r="BH911">
        <v>1</v>
      </c>
      <c r="BI911">
        <v>0</v>
      </c>
      <c r="BJ911">
        <v>0</v>
      </c>
      <c r="BK911">
        <v>0</v>
      </c>
      <c r="BL911">
        <v>0</v>
      </c>
      <c r="BM911">
        <v>1</v>
      </c>
      <c r="BN911">
        <v>0</v>
      </c>
      <c r="BO911">
        <v>0</v>
      </c>
      <c r="BP911">
        <v>0</v>
      </c>
      <c r="BQ911">
        <v>0</v>
      </c>
      <c r="BR911">
        <v>0</v>
      </c>
      <c r="BS911">
        <v>1</v>
      </c>
      <c r="BT911" s="10">
        <v>0</v>
      </c>
      <c r="BU911">
        <v>-4.2648743800000002</v>
      </c>
      <c r="BV911">
        <v>0.17994256</v>
      </c>
      <c r="BW911">
        <v>2.5512239999999999E-2</v>
      </c>
      <c r="BX911">
        <v>1.7140852600000001</v>
      </c>
      <c r="BY911">
        <v>1.2451467300000001</v>
      </c>
      <c r="BZ911">
        <v>4.38303536</v>
      </c>
      <c r="CA911">
        <v>1.0542348399999999</v>
      </c>
      <c r="CB911">
        <v>2.36271349</v>
      </c>
      <c r="CC911">
        <v>0</v>
      </c>
      <c r="CD911">
        <v>1.26633956</v>
      </c>
      <c r="CE911">
        <v>1.2966537600000001</v>
      </c>
      <c r="CF911">
        <v>-0.34830556000000001</v>
      </c>
      <c r="CG911">
        <v>0.60595251999999999</v>
      </c>
      <c r="CH911">
        <v>-0.27080598</v>
      </c>
      <c r="CI911">
        <v>0.69837139000000004</v>
      </c>
      <c r="CJ911">
        <v>2.3914729999999999E-2</v>
      </c>
      <c r="CK911">
        <v>-0.35324707</v>
      </c>
      <c r="CL911">
        <v>-4.8291489999999999E-2</v>
      </c>
      <c r="CM911">
        <v>0.58076517999999999</v>
      </c>
      <c r="CN911">
        <v>0.72541518999999999</v>
      </c>
      <c r="CO911">
        <v>-0.20022939000000001</v>
      </c>
      <c r="CP911">
        <v>-0.43475793000000001</v>
      </c>
      <c r="CQ911">
        <v>0.34422587999999998</v>
      </c>
      <c r="CR911">
        <v>-0.48495226000000002</v>
      </c>
      <c r="CS911">
        <v>0.18250256000000001</v>
      </c>
      <c r="CT911">
        <v>-0.16623276000000001</v>
      </c>
      <c r="CU911">
        <v>-9.4743999999999995E-2</v>
      </c>
      <c r="CV911">
        <v>-1.1689752</v>
      </c>
      <c r="CW911">
        <v>-0.52188942000000005</v>
      </c>
      <c r="CX911">
        <v>0.65815442999999996</v>
      </c>
      <c r="CY911">
        <v>9.3649330000000003E-2</v>
      </c>
      <c r="CZ911">
        <v>-0.16819777</v>
      </c>
      <c r="DA911">
        <v>-0.25450494000000001</v>
      </c>
      <c r="DB911">
        <v>0.25513289</v>
      </c>
      <c r="DC911">
        <v>2.5920289999999999E-2</v>
      </c>
      <c r="DD911">
        <v>-2.5292350000000002E-2</v>
      </c>
      <c r="DE911">
        <v>0.26950531</v>
      </c>
      <c r="DF911">
        <v>-0.26887736000000001</v>
      </c>
      <c r="DG911">
        <v>0.1029841</v>
      </c>
      <c r="DH911">
        <v>-0.10235616</v>
      </c>
      <c r="DI911">
        <v>-0.19042195000000001</v>
      </c>
      <c r="DJ911">
        <v>7.7531719999999998E-2</v>
      </c>
      <c r="DK911">
        <v>-0.19522661999999999</v>
      </c>
      <c r="DL911">
        <v>-0.13095082</v>
      </c>
      <c r="DM911">
        <v>-6.0513240000000003E-2</v>
      </c>
      <c r="DN911">
        <v>0.50020885000000004</v>
      </c>
      <c r="DO911">
        <v>0.35778246000000002</v>
      </c>
      <c r="DP911">
        <v>-0.64273818000000005</v>
      </c>
      <c r="DQ911">
        <v>0.94671483000000001</v>
      </c>
      <c r="DR911">
        <v>-0.66113116000000005</v>
      </c>
      <c r="DS911">
        <v>7.7932630000000003E-2</v>
      </c>
      <c r="DT911">
        <v>-0.79014932000000004</v>
      </c>
      <c r="DU911">
        <v>1.3610861400000001</v>
      </c>
      <c r="DV911" s="10">
        <v>-0.64824150000000003</v>
      </c>
      <c r="DW911" s="8" t="s">
        <v>4693</v>
      </c>
      <c r="DX911" t="s">
        <v>4694</v>
      </c>
      <c r="DY911" s="10" t="s">
        <v>2103</v>
      </c>
      <c r="DZ911" s="20">
        <v>36192</v>
      </c>
      <c r="EA911" s="21">
        <v>37765</v>
      </c>
      <c r="EB911" t="s">
        <v>4695</v>
      </c>
      <c r="EC911" s="22">
        <v>45030</v>
      </c>
      <c r="ED911" t="b">
        <f t="shared" si="43"/>
        <v>0</v>
      </c>
    </row>
    <row r="912" spans="1:134" x14ac:dyDescent="0.2">
      <c r="A912" s="8" t="s">
        <v>4696</v>
      </c>
      <c r="B912" s="8" t="s">
        <v>127</v>
      </c>
      <c r="C912" s="8" t="s">
        <v>491</v>
      </c>
      <c r="D912" s="2" t="s">
        <v>4697</v>
      </c>
      <c r="E912" s="4">
        <v>0.46475729226635298</v>
      </c>
      <c r="F912" s="28" t="b">
        <v>0</v>
      </c>
      <c r="G912" s="29">
        <f t="shared" si="44"/>
        <v>4.6376824770650443E-3</v>
      </c>
      <c r="H912" s="5" t="b">
        <f t="shared" si="42"/>
        <v>0</v>
      </c>
      <c r="I912" s="8">
        <v>44</v>
      </c>
      <c r="J912">
        <v>2</v>
      </c>
      <c r="K912">
        <v>22</v>
      </c>
      <c r="L912">
        <v>833</v>
      </c>
      <c r="M912">
        <v>6</v>
      </c>
      <c r="N912">
        <v>4</v>
      </c>
      <c r="O912">
        <v>38.236979466509801</v>
      </c>
      <c r="P912">
        <v>3</v>
      </c>
      <c r="Q912">
        <v>4</v>
      </c>
      <c r="R912">
        <v>4</v>
      </c>
      <c r="S912" s="10">
        <v>87.7</v>
      </c>
      <c r="T912" s="8">
        <v>-0.86798873614579497</v>
      </c>
      <c r="U912">
        <v>1.0203643463482399</v>
      </c>
      <c r="V912">
        <v>-0.64376289837760303</v>
      </c>
      <c r="W912">
        <v>-0.77558031908106595</v>
      </c>
      <c r="X912">
        <v>0.34522335867264098</v>
      </c>
      <c r="Y912">
        <v>0.68524713920936597</v>
      </c>
      <c r="Z912">
        <v>-0.421083710556655</v>
      </c>
      <c r="AA912">
        <v>8.8725172209350497E-3</v>
      </c>
      <c r="AB912">
        <v>0.68128349962791002</v>
      </c>
      <c r="AC912">
        <v>0.71996333890972197</v>
      </c>
      <c r="AD912" s="10">
        <v>2.8055572699498499</v>
      </c>
      <c r="AE912" s="8">
        <v>0</v>
      </c>
      <c r="AF912">
        <v>0</v>
      </c>
      <c r="AG912">
        <v>0</v>
      </c>
      <c r="AH912">
        <v>0</v>
      </c>
      <c r="AI912">
        <v>0</v>
      </c>
      <c r="AJ912">
        <v>0</v>
      </c>
      <c r="AK912">
        <v>0</v>
      </c>
      <c r="AL912">
        <v>0</v>
      </c>
      <c r="AM912">
        <v>1</v>
      </c>
      <c r="AN912">
        <v>0</v>
      </c>
      <c r="AO912">
        <v>0</v>
      </c>
      <c r="AP912">
        <v>0</v>
      </c>
      <c r="AQ912">
        <v>0</v>
      </c>
      <c r="AR912">
        <v>0</v>
      </c>
      <c r="AS912">
        <v>0</v>
      </c>
      <c r="AT912">
        <v>0</v>
      </c>
      <c r="AU912">
        <v>0</v>
      </c>
      <c r="AV912">
        <v>0</v>
      </c>
      <c r="AW912">
        <v>0</v>
      </c>
      <c r="AX912">
        <v>0</v>
      </c>
      <c r="AY912">
        <v>0</v>
      </c>
      <c r="AZ912">
        <v>1</v>
      </c>
      <c r="BA912">
        <v>0</v>
      </c>
      <c r="BB912">
        <v>1</v>
      </c>
      <c r="BC912">
        <v>0</v>
      </c>
      <c r="BD912">
        <v>1</v>
      </c>
      <c r="BE912">
        <v>0</v>
      </c>
      <c r="BF912">
        <v>1</v>
      </c>
      <c r="BG912">
        <v>1</v>
      </c>
      <c r="BH912">
        <v>0</v>
      </c>
      <c r="BI912">
        <v>0</v>
      </c>
      <c r="BJ912">
        <v>0</v>
      </c>
      <c r="BK912">
        <v>0</v>
      </c>
      <c r="BL912">
        <v>0</v>
      </c>
      <c r="BM912">
        <v>1</v>
      </c>
      <c r="BN912">
        <v>0</v>
      </c>
      <c r="BO912">
        <v>0</v>
      </c>
      <c r="BP912">
        <v>0</v>
      </c>
      <c r="BQ912">
        <v>0</v>
      </c>
      <c r="BR912">
        <v>1</v>
      </c>
      <c r="BS912">
        <v>0</v>
      </c>
      <c r="BT912" s="10">
        <v>0</v>
      </c>
      <c r="BU912">
        <v>-4.2648743800000002</v>
      </c>
      <c r="BV912">
        <v>0.17994256</v>
      </c>
      <c r="BW912">
        <v>2.5512239999999999E-2</v>
      </c>
      <c r="BX912">
        <v>1.7140852600000001</v>
      </c>
      <c r="BY912">
        <v>1.2451467300000001</v>
      </c>
      <c r="BZ912">
        <v>4.38303536</v>
      </c>
      <c r="CA912">
        <v>1.0542348399999999</v>
      </c>
      <c r="CB912">
        <v>2.36271349</v>
      </c>
      <c r="CC912">
        <v>0</v>
      </c>
      <c r="CD912">
        <v>1.26633956</v>
      </c>
      <c r="CE912">
        <v>1.2966537600000001</v>
      </c>
      <c r="CF912">
        <v>-0.34830556000000001</v>
      </c>
      <c r="CG912">
        <v>0.60595251999999999</v>
      </c>
      <c r="CH912">
        <v>-0.27080598</v>
      </c>
      <c r="CI912">
        <v>0.69837139000000004</v>
      </c>
      <c r="CJ912">
        <v>2.3914729999999999E-2</v>
      </c>
      <c r="CK912">
        <v>-0.35324707</v>
      </c>
      <c r="CL912">
        <v>-4.8291489999999999E-2</v>
      </c>
      <c r="CM912">
        <v>0.58076517999999999</v>
      </c>
      <c r="CN912">
        <v>0.72541518999999999</v>
      </c>
      <c r="CO912">
        <v>-0.20022939000000001</v>
      </c>
      <c r="CP912">
        <v>-0.43475793000000001</v>
      </c>
      <c r="CQ912">
        <v>0.34422587999999998</v>
      </c>
      <c r="CR912">
        <v>-0.48495226000000002</v>
      </c>
      <c r="CS912">
        <v>0.18250256000000001</v>
      </c>
      <c r="CT912">
        <v>-0.16623276000000001</v>
      </c>
      <c r="CU912">
        <v>-9.4743999999999995E-2</v>
      </c>
      <c r="CV912">
        <v>-1.1689752</v>
      </c>
      <c r="CW912">
        <v>-0.52188942000000005</v>
      </c>
      <c r="CX912">
        <v>0.65815442999999996</v>
      </c>
      <c r="CY912">
        <v>9.3649330000000003E-2</v>
      </c>
      <c r="CZ912">
        <v>-0.16819777</v>
      </c>
      <c r="DA912">
        <v>-0.25450494000000001</v>
      </c>
      <c r="DB912">
        <v>0.25513289</v>
      </c>
      <c r="DC912">
        <v>2.5920289999999999E-2</v>
      </c>
      <c r="DD912">
        <v>-2.5292350000000002E-2</v>
      </c>
      <c r="DE912">
        <v>0.26950531</v>
      </c>
      <c r="DF912">
        <v>-0.26887736000000001</v>
      </c>
      <c r="DG912">
        <v>0.1029841</v>
      </c>
      <c r="DH912">
        <v>-0.10235616</v>
      </c>
      <c r="DI912">
        <v>-0.19042195000000001</v>
      </c>
      <c r="DJ912">
        <v>7.7531719999999998E-2</v>
      </c>
      <c r="DK912">
        <v>-0.19522661999999999</v>
      </c>
      <c r="DL912">
        <v>-0.13095082</v>
      </c>
      <c r="DM912">
        <v>-6.0513240000000003E-2</v>
      </c>
      <c r="DN912">
        <v>0.50020885000000004</v>
      </c>
      <c r="DO912">
        <v>0.35778246000000002</v>
      </c>
      <c r="DP912">
        <v>-0.64273818000000005</v>
      </c>
      <c r="DQ912">
        <v>0.94671483000000001</v>
      </c>
      <c r="DR912">
        <v>-0.66113116000000005</v>
      </c>
      <c r="DS912">
        <v>7.7932630000000003E-2</v>
      </c>
      <c r="DT912">
        <v>-0.79014932000000004</v>
      </c>
      <c r="DU912">
        <v>1.3610861400000001</v>
      </c>
      <c r="DV912" s="10">
        <v>-0.64824150000000003</v>
      </c>
      <c r="DW912" s="8" t="s">
        <v>4698</v>
      </c>
      <c r="DX912" t="s">
        <v>4699</v>
      </c>
      <c r="DY912" s="10" t="s">
        <v>896</v>
      </c>
      <c r="DZ912" s="20">
        <v>35747</v>
      </c>
      <c r="EA912" s="21">
        <v>36525</v>
      </c>
      <c r="EB912" t="s">
        <v>4700</v>
      </c>
      <c r="EC912" s="22">
        <v>45172</v>
      </c>
      <c r="ED912" t="b">
        <f t="shared" si="43"/>
        <v>1</v>
      </c>
    </row>
    <row r="913" spans="1:134" x14ac:dyDescent="0.2">
      <c r="A913" s="8" t="s">
        <v>4701</v>
      </c>
      <c r="B913" s="8" t="s">
        <v>168</v>
      </c>
      <c r="C913" s="8" t="s">
        <v>181</v>
      </c>
      <c r="D913" s="2" t="s">
        <v>4702</v>
      </c>
      <c r="E913" s="4">
        <v>0.44506136052501499</v>
      </c>
      <c r="F913" s="28" t="b">
        <v>0</v>
      </c>
      <c r="G913" s="29">
        <f t="shared" si="44"/>
        <v>0.82609984713980156</v>
      </c>
      <c r="H913" s="5" t="b">
        <f t="shared" si="42"/>
        <v>1</v>
      </c>
      <c r="I913" s="8">
        <v>35</v>
      </c>
      <c r="J913">
        <v>1</v>
      </c>
      <c r="K913">
        <v>27</v>
      </c>
      <c r="L913">
        <v>2035</v>
      </c>
      <c r="M913">
        <v>8</v>
      </c>
      <c r="N913">
        <v>4</v>
      </c>
      <c r="O913">
        <v>28.364013595841101</v>
      </c>
      <c r="P913">
        <v>2</v>
      </c>
      <c r="Q913">
        <v>3</v>
      </c>
      <c r="R913">
        <v>4</v>
      </c>
      <c r="S913" s="10">
        <v>72.5</v>
      </c>
      <c r="T913" s="8">
        <v>-1.7134323103137701</v>
      </c>
      <c r="U913">
        <v>7.5957643648752104E-3</v>
      </c>
      <c r="V913">
        <v>2.2610839381047498E-3</v>
      </c>
      <c r="W913">
        <v>0.62565301530758499</v>
      </c>
      <c r="X913">
        <v>0.98157978018903103</v>
      </c>
      <c r="Y913">
        <v>0.68524713920936597</v>
      </c>
      <c r="Z913">
        <v>-0.76081933230492205</v>
      </c>
      <c r="AA913">
        <v>-0.70092886045385905</v>
      </c>
      <c r="AB913">
        <v>-4.5418899975194001E-2</v>
      </c>
      <c r="AC913">
        <v>0.71996333890972197</v>
      </c>
      <c r="AD913" s="10">
        <v>-0.47415590084328502</v>
      </c>
      <c r="AE913" s="8">
        <v>0</v>
      </c>
      <c r="AF913">
        <v>0</v>
      </c>
      <c r="AG913">
        <v>0</v>
      </c>
      <c r="AH913">
        <v>0</v>
      </c>
      <c r="AI913">
        <v>0</v>
      </c>
      <c r="AJ913">
        <v>0</v>
      </c>
      <c r="AK913">
        <v>0</v>
      </c>
      <c r="AL913">
        <v>0</v>
      </c>
      <c r="AM913">
        <v>0</v>
      </c>
      <c r="AN913">
        <v>0</v>
      </c>
      <c r="AO913">
        <v>0</v>
      </c>
      <c r="AP913">
        <v>0</v>
      </c>
      <c r="AQ913">
        <v>0</v>
      </c>
      <c r="AR913">
        <v>0</v>
      </c>
      <c r="AS913">
        <v>0</v>
      </c>
      <c r="AT913">
        <v>0</v>
      </c>
      <c r="AU913">
        <v>0</v>
      </c>
      <c r="AV913">
        <v>0</v>
      </c>
      <c r="AW913">
        <v>1</v>
      </c>
      <c r="AX913">
        <v>0</v>
      </c>
      <c r="AY913">
        <v>1</v>
      </c>
      <c r="AZ913">
        <v>0</v>
      </c>
      <c r="BA913">
        <v>0</v>
      </c>
      <c r="BB913">
        <v>1</v>
      </c>
      <c r="BC913">
        <v>1</v>
      </c>
      <c r="BD913">
        <v>0</v>
      </c>
      <c r="BE913">
        <v>1</v>
      </c>
      <c r="BF913">
        <v>0</v>
      </c>
      <c r="BG913">
        <v>0</v>
      </c>
      <c r="BH913">
        <v>0</v>
      </c>
      <c r="BI913">
        <v>0</v>
      </c>
      <c r="BJ913">
        <v>1</v>
      </c>
      <c r="BK913">
        <v>0</v>
      </c>
      <c r="BL913">
        <v>0</v>
      </c>
      <c r="BM913">
        <v>0</v>
      </c>
      <c r="BN913">
        <v>0</v>
      </c>
      <c r="BO913">
        <v>1</v>
      </c>
      <c r="BP913">
        <v>0</v>
      </c>
      <c r="BQ913">
        <v>1</v>
      </c>
      <c r="BR913">
        <v>0</v>
      </c>
      <c r="BS913">
        <v>0</v>
      </c>
      <c r="BT913" s="10">
        <v>0</v>
      </c>
      <c r="BU913">
        <v>-4.2648743800000002</v>
      </c>
      <c r="BV913">
        <v>0.17994256</v>
      </c>
      <c r="BW913">
        <v>2.5512239999999999E-2</v>
      </c>
      <c r="BX913">
        <v>1.7140852600000001</v>
      </c>
      <c r="BY913">
        <v>1.2451467300000001</v>
      </c>
      <c r="BZ913">
        <v>4.38303536</v>
      </c>
      <c r="CA913">
        <v>1.0542348399999999</v>
      </c>
      <c r="CB913">
        <v>2.36271349</v>
      </c>
      <c r="CC913">
        <v>0</v>
      </c>
      <c r="CD913">
        <v>1.26633956</v>
      </c>
      <c r="CE913">
        <v>1.2966537600000001</v>
      </c>
      <c r="CF913">
        <v>-0.34830556000000001</v>
      </c>
      <c r="CG913">
        <v>0.60595251999999999</v>
      </c>
      <c r="CH913">
        <v>-0.27080598</v>
      </c>
      <c r="CI913">
        <v>0.69837139000000004</v>
      </c>
      <c r="CJ913">
        <v>2.3914729999999999E-2</v>
      </c>
      <c r="CK913">
        <v>-0.35324707</v>
      </c>
      <c r="CL913">
        <v>-4.8291489999999999E-2</v>
      </c>
      <c r="CM913">
        <v>0.58076517999999999</v>
      </c>
      <c r="CN913">
        <v>0.72541518999999999</v>
      </c>
      <c r="CO913">
        <v>-0.20022939000000001</v>
      </c>
      <c r="CP913">
        <v>-0.43475793000000001</v>
      </c>
      <c r="CQ913">
        <v>0.34422587999999998</v>
      </c>
      <c r="CR913">
        <v>-0.48495226000000002</v>
      </c>
      <c r="CS913">
        <v>0.18250256000000001</v>
      </c>
      <c r="CT913">
        <v>-0.16623276000000001</v>
      </c>
      <c r="CU913">
        <v>-9.4743999999999995E-2</v>
      </c>
      <c r="CV913">
        <v>-1.1689752</v>
      </c>
      <c r="CW913">
        <v>-0.52188942000000005</v>
      </c>
      <c r="CX913">
        <v>0.65815442999999996</v>
      </c>
      <c r="CY913">
        <v>9.3649330000000003E-2</v>
      </c>
      <c r="CZ913">
        <v>-0.16819777</v>
      </c>
      <c r="DA913">
        <v>-0.25450494000000001</v>
      </c>
      <c r="DB913">
        <v>0.25513289</v>
      </c>
      <c r="DC913">
        <v>2.5920289999999999E-2</v>
      </c>
      <c r="DD913">
        <v>-2.5292350000000002E-2</v>
      </c>
      <c r="DE913">
        <v>0.26950531</v>
      </c>
      <c r="DF913">
        <v>-0.26887736000000001</v>
      </c>
      <c r="DG913">
        <v>0.1029841</v>
      </c>
      <c r="DH913">
        <v>-0.10235616</v>
      </c>
      <c r="DI913">
        <v>-0.19042195000000001</v>
      </c>
      <c r="DJ913">
        <v>7.7531719999999998E-2</v>
      </c>
      <c r="DK913">
        <v>-0.19522661999999999</v>
      </c>
      <c r="DL913">
        <v>-0.13095082</v>
      </c>
      <c r="DM913">
        <v>-6.0513240000000003E-2</v>
      </c>
      <c r="DN913">
        <v>0.50020885000000004</v>
      </c>
      <c r="DO913">
        <v>0.35778246000000002</v>
      </c>
      <c r="DP913">
        <v>-0.64273818000000005</v>
      </c>
      <c r="DQ913">
        <v>0.94671483000000001</v>
      </c>
      <c r="DR913">
        <v>-0.66113116000000005</v>
      </c>
      <c r="DS913">
        <v>7.7932630000000003E-2</v>
      </c>
      <c r="DT913">
        <v>-0.79014932000000004</v>
      </c>
      <c r="DU913">
        <v>1.3610861400000001</v>
      </c>
      <c r="DV913" s="10">
        <v>-0.64824150000000003</v>
      </c>
      <c r="DW913" s="8" t="s">
        <v>4703</v>
      </c>
      <c r="DX913" t="s">
        <v>4704</v>
      </c>
      <c r="DY913" s="10" t="s">
        <v>999</v>
      </c>
      <c r="DZ913" s="20">
        <v>36254</v>
      </c>
      <c r="EA913" s="21">
        <v>37611</v>
      </c>
      <c r="EB913" t="s">
        <v>4705</v>
      </c>
      <c r="EC913" s="22">
        <v>43941</v>
      </c>
      <c r="ED913" t="b">
        <f t="shared" si="43"/>
        <v>0</v>
      </c>
    </row>
    <row r="914" spans="1:134" x14ac:dyDescent="0.2">
      <c r="A914" s="8" t="s">
        <v>4706</v>
      </c>
      <c r="B914" s="8" t="s">
        <v>119</v>
      </c>
      <c r="C914" s="8" t="s">
        <v>1309</v>
      </c>
      <c r="D914" s="2" t="s">
        <v>4707</v>
      </c>
      <c r="E914" s="4">
        <v>0.53413545603292001</v>
      </c>
      <c r="F914" s="28" t="b">
        <v>0</v>
      </c>
      <c r="G914" s="29">
        <f t="shared" si="44"/>
        <v>0.99971859282983888</v>
      </c>
      <c r="H914" s="5" t="b">
        <f t="shared" si="42"/>
        <v>1</v>
      </c>
      <c r="I914" s="8">
        <v>59</v>
      </c>
      <c r="J914">
        <v>0</v>
      </c>
      <c r="K914">
        <v>29</v>
      </c>
      <c r="L914">
        <v>2622</v>
      </c>
      <c r="M914">
        <v>9</v>
      </c>
      <c r="N914">
        <v>5</v>
      </c>
      <c r="O914">
        <v>87.901061349793395</v>
      </c>
      <c r="P914">
        <v>3</v>
      </c>
      <c r="Q914">
        <v>3</v>
      </c>
      <c r="R914">
        <v>4</v>
      </c>
      <c r="S914" s="10">
        <v>73.099999999999994</v>
      </c>
      <c r="T914" s="8">
        <v>0.54108388746750802</v>
      </c>
      <c r="U914">
        <v>-1.00517281761849</v>
      </c>
      <c r="V914">
        <v>0.260670676864387</v>
      </c>
      <c r="W914">
        <v>1.3099491611363101</v>
      </c>
      <c r="X914">
        <v>1.2997579909472201</v>
      </c>
      <c r="Y914">
        <v>1.38181348148064</v>
      </c>
      <c r="Z914">
        <v>1.28789188585462</v>
      </c>
      <c r="AA914">
        <v>8.8725172209350497E-3</v>
      </c>
      <c r="AB914">
        <v>-4.5418899975194001E-2</v>
      </c>
      <c r="AC914">
        <v>0.71996333890972197</v>
      </c>
      <c r="AD914" s="10">
        <v>-0.34469353883829401</v>
      </c>
      <c r="AE914" s="8">
        <v>0</v>
      </c>
      <c r="AF914">
        <v>0</v>
      </c>
      <c r="AG914">
        <v>0</v>
      </c>
      <c r="AH914">
        <v>0</v>
      </c>
      <c r="AI914">
        <v>1</v>
      </c>
      <c r="AJ914">
        <v>0</v>
      </c>
      <c r="AK914">
        <v>0</v>
      </c>
      <c r="AL914">
        <v>0</v>
      </c>
      <c r="AM914">
        <v>0</v>
      </c>
      <c r="AN914">
        <v>0</v>
      </c>
      <c r="AO914">
        <v>0</v>
      </c>
      <c r="AP914">
        <v>0</v>
      </c>
      <c r="AQ914">
        <v>0</v>
      </c>
      <c r="AR914">
        <v>0</v>
      </c>
      <c r="AS914">
        <v>0</v>
      </c>
      <c r="AT914">
        <v>0</v>
      </c>
      <c r="AU914">
        <v>0</v>
      </c>
      <c r="AV914">
        <v>0</v>
      </c>
      <c r="AW914">
        <v>0</v>
      </c>
      <c r="AX914">
        <v>0</v>
      </c>
      <c r="AY914">
        <v>1</v>
      </c>
      <c r="AZ914">
        <v>0</v>
      </c>
      <c r="BA914">
        <v>1</v>
      </c>
      <c r="BB914">
        <v>0</v>
      </c>
      <c r="BC914">
        <v>1</v>
      </c>
      <c r="BD914">
        <v>0</v>
      </c>
      <c r="BE914">
        <v>0</v>
      </c>
      <c r="BF914">
        <v>1</v>
      </c>
      <c r="BG914">
        <v>0</v>
      </c>
      <c r="BH914">
        <v>1</v>
      </c>
      <c r="BI914">
        <v>0</v>
      </c>
      <c r="BJ914">
        <v>0</v>
      </c>
      <c r="BK914">
        <v>0</v>
      </c>
      <c r="BL914">
        <v>0</v>
      </c>
      <c r="BM914">
        <v>0</v>
      </c>
      <c r="BN914">
        <v>1</v>
      </c>
      <c r="BO914">
        <v>0</v>
      </c>
      <c r="BP914">
        <v>0</v>
      </c>
      <c r="BQ914">
        <v>1</v>
      </c>
      <c r="BR914">
        <v>0</v>
      </c>
      <c r="BS914">
        <v>0</v>
      </c>
      <c r="BT914" s="10">
        <v>0</v>
      </c>
      <c r="BU914">
        <v>-4.2648743800000002</v>
      </c>
      <c r="BV914">
        <v>0.17994256</v>
      </c>
      <c r="BW914">
        <v>2.5512239999999999E-2</v>
      </c>
      <c r="BX914">
        <v>1.7140852600000001</v>
      </c>
      <c r="BY914">
        <v>1.2451467300000001</v>
      </c>
      <c r="BZ914">
        <v>4.38303536</v>
      </c>
      <c r="CA914">
        <v>1.0542348399999999</v>
      </c>
      <c r="CB914">
        <v>2.36271349</v>
      </c>
      <c r="CC914">
        <v>0</v>
      </c>
      <c r="CD914">
        <v>1.26633956</v>
      </c>
      <c r="CE914">
        <v>1.2966537600000001</v>
      </c>
      <c r="CF914">
        <v>-0.34830556000000001</v>
      </c>
      <c r="CG914">
        <v>0.60595251999999999</v>
      </c>
      <c r="CH914">
        <v>-0.27080598</v>
      </c>
      <c r="CI914">
        <v>0.69837139000000004</v>
      </c>
      <c r="CJ914">
        <v>2.3914729999999999E-2</v>
      </c>
      <c r="CK914">
        <v>-0.35324707</v>
      </c>
      <c r="CL914">
        <v>-4.8291489999999999E-2</v>
      </c>
      <c r="CM914">
        <v>0.58076517999999999</v>
      </c>
      <c r="CN914">
        <v>0.72541518999999999</v>
      </c>
      <c r="CO914">
        <v>-0.20022939000000001</v>
      </c>
      <c r="CP914">
        <v>-0.43475793000000001</v>
      </c>
      <c r="CQ914">
        <v>0.34422587999999998</v>
      </c>
      <c r="CR914">
        <v>-0.48495226000000002</v>
      </c>
      <c r="CS914">
        <v>0.18250256000000001</v>
      </c>
      <c r="CT914">
        <v>-0.16623276000000001</v>
      </c>
      <c r="CU914">
        <v>-9.4743999999999995E-2</v>
      </c>
      <c r="CV914">
        <v>-1.1689752</v>
      </c>
      <c r="CW914">
        <v>-0.52188942000000005</v>
      </c>
      <c r="CX914">
        <v>0.65815442999999996</v>
      </c>
      <c r="CY914">
        <v>9.3649330000000003E-2</v>
      </c>
      <c r="CZ914">
        <v>-0.16819777</v>
      </c>
      <c r="DA914">
        <v>-0.25450494000000001</v>
      </c>
      <c r="DB914">
        <v>0.25513289</v>
      </c>
      <c r="DC914">
        <v>2.5920289999999999E-2</v>
      </c>
      <c r="DD914">
        <v>-2.5292350000000002E-2</v>
      </c>
      <c r="DE914">
        <v>0.26950531</v>
      </c>
      <c r="DF914">
        <v>-0.26887736000000001</v>
      </c>
      <c r="DG914">
        <v>0.1029841</v>
      </c>
      <c r="DH914">
        <v>-0.10235616</v>
      </c>
      <c r="DI914">
        <v>-0.19042195000000001</v>
      </c>
      <c r="DJ914">
        <v>7.7531719999999998E-2</v>
      </c>
      <c r="DK914">
        <v>-0.19522661999999999</v>
      </c>
      <c r="DL914">
        <v>-0.13095082</v>
      </c>
      <c r="DM914">
        <v>-6.0513240000000003E-2</v>
      </c>
      <c r="DN914">
        <v>0.50020885000000004</v>
      </c>
      <c r="DO914">
        <v>0.35778246000000002</v>
      </c>
      <c r="DP914">
        <v>-0.64273818000000005</v>
      </c>
      <c r="DQ914">
        <v>0.94671483000000001</v>
      </c>
      <c r="DR914">
        <v>-0.66113116000000005</v>
      </c>
      <c r="DS914">
        <v>7.7932630000000003E-2</v>
      </c>
      <c r="DT914">
        <v>-0.79014932000000004</v>
      </c>
      <c r="DU914">
        <v>1.3610861400000001</v>
      </c>
      <c r="DV914" s="10">
        <v>-0.64824150000000003</v>
      </c>
      <c r="DW914" s="8" t="s">
        <v>4708</v>
      </c>
      <c r="DX914" t="s">
        <v>4709</v>
      </c>
      <c r="DY914" s="10" t="s">
        <v>865</v>
      </c>
      <c r="DZ914" s="20">
        <v>37029</v>
      </c>
      <c r="EA914" s="21">
        <v>39933</v>
      </c>
      <c r="EB914" t="s">
        <v>4710</v>
      </c>
      <c r="EC914" s="22">
        <v>45207</v>
      </c>
      <c r="ED914" t="b">
        <f t="shared" si="43"/>
        <v>0</v>
      </c>
    </row>
    <row r="915" spans="1:134" x14ac:dyDescent="0.2">
      <c r="A915" s="8" t="s">
        <v>4711</v>
      </c>
      <c r="B915" s="8" t="s">
        <v>127</v>
      </c>
      <c r="C915" s="8" t="s">
        <v>147</v>
      </c>
      <c r="D915" s="2" t="s">
        <v>4712</v>
      </c>
      <c r="E915" s="4">
        <v>0.73981373368338299</v>
      </c>
      <c r="F915" s="28" t="b">
        <v>1</v>
      </c>
      <c r="G915" s="29">
        <f t="shared" si="44"/>
        <v>1.567195672136332E-4</v>
      </c>
      <c r="H915" s="5" t="b">
        <f t="shared" si="42"/>
        <v>0</v>
      </c>
      <c r="I915" s="8">
        <v>59</v>
      </c>
      <c r="J915">
        <v>1</v>
      </c>
      <c r="K915">
        <v>14</v>
      </c>
      <c r="L915">
        <v>1448</v>
      </c>
      <c r="M915">
        <v>0</v>
      </c>
      <c r="N915">
        <v>4</v>
      </c>
      <c r="O915">
        <v>99.906866841691595</v>
      </c>
      <c r="P915">
        <v>3</v>
      </c>
      <c r="Q915">
        <v>1</v>
      </c>
      <c r="R915">
        <v>3</v>
      </c>
      <c r="S915" s="10">
        <v>77.5</v>
      </c>
      <c r="T915" s="8">
        <v>0.54108388746750802</v>
      </c>
      <c r="U915">
        <v>7.5957643648752104E-3</v>
      </c>
      <c r="V915">
        <v>-1.6774012700827301</v>
      </c>
      <c r="W915">
        <v>-5.8643130521149098E-2</v>
      </c>
      <c r="X915">
        <v>-1.5638459058765199</v>
      </c>
      <c r="Y915">
        <v>0.68524713920936597</v>
      </c>
      <c r="Z915">
        <v>1.70102000224935</v>
      </c>
      <c r="AA915">
        <v>8.8725172209350497E-3</v>
      </c>
      <c r="AB915">
        <v>-1.4988236991813999</v>
      </c>
      <c r="AC915">
        <v>1.7560081436822399E-2</v>
      </c>
      <c r="AD915" s="10">
        <v>0.60469711586498298</v>
      </c>
      <c r="AE915" s="8">
        <v>0</v>
      </c>
      <c r="AF915">
        <v>0</v>
      </c>
      <c r="AG915">
        <v>0</v>
      </c>
      <c r="AH915">
        <v>0</v>
      </c>
      <c r="AI915">
        <v>0</v>
      </c>
      <c r="AJ915">
        <v>0</v>
      </c>
      <c r="AK915">
        <v>0</v>
      </c>
      <c r="AL915">
        <v>0</v>
      </c>
      <c r="AM915">
        <v>0</v>
      </c>
      <c r="AN915">
        <v>0</v>
      </c>
      <c r="AO915">
        <v>0</v>
      </c>
      <c r="AP915">
        <v>0</v>
      </c>
      <c r="AQ915">
        <v>0</v>
      </c>
      <c r="AR915">
        <v>1</v>
      </c>
      <c r="AS915">
        <v>0</v>
      </c>
      <c r="AT915">
        <v>0</v>
      </c>
      <c r="AU915">
        <v>0</v>
      </c>
      <c r="AV915">
        <v>0</v>
      </c>
      <c r="AW915">
        <v>0</v>
      </c>
      <c r="AX915">
        <v>0</v>
      </c>
      <c r="AY915">
        <v>0</v>
      </c>
      <c r="AZ915">
        <v>1</v>
      </c>
      <c r="BA915">
        <v>0</v>
      </c>
      <c r="BB915">
        <v>1</v>
      </c>
      <c r="BC915">
        <v>1</v>
      </c>
      <c r="BD915">
        <v>0</v>
      </c>
      <c r="BE915">
        <v>1</v>
      </c>
      <c r="BF915">
        <v>0</v>
      </c>
      <c r="BG915">
        <v>1</v>
      </c>
      <c r="BH915">
        <v>0</v>
      </c>
      <c r="BI915">
        <v>0</v>
      </c>
      <c r="BJ915">
        <v>0</v>
      </c>
      <c r="BK915">
        <v>0</v>
      </c>
      <c r="BL915">
        <v>0</v>
      </c>
      <c r="BM915">
        <v>0</v>
      </c>
      <c r="BN915">
        <v>0</v>
      </c>
      <c r="BO915">
        <v>1</v>
      </c>
      <c r="BP915">
        <v>0</v>
      </c>
      <c r="BQ915">
        <v>0</v>
      </c>
      <c r="BR915">
        <v>0</v>
      </c>
      <c r="BS915">
        <v>1</v>
      </c>
      <c r="BT915" s="10">
        <v>0</v>
      </c>
      <c r="BU915">
        <v>-4.2648743800000002</v>
      </c>
      <c r="BV915">
        <v>0.17994256</v>
      </c>
      <c r="BW915">
        <v>2.5512239999999999E-2</v>
      </c>
      <c r="BX915">
        <v>1.7140852600000001</v>
      </c>
      <c r="BY915">
        <v>1.2451467300000001</v>
      </c>
      <c r="BZ915">
        <v>4.38303536</v>
      </c>
      <c r="CA915">
        <v>1.0542348399999999</v>
      </c>
      <c r="CB915">
        <v>2.36271349</v>
      </c>
      <c r="CC915">
        <v>0</v>
      </c>
      <c r="CD915">
        <v>1.26633956</v>
      </c>
      <c r="CE915">
        <v>1.2966537600000001</v>
      </c>
      <c r="CF915">
        <v>-0.34830556000000001</v>
      </c>
      <c r="CG915">
        <v>0.60595251999999999</v>
      </c>
      <c r="CH915">
        <v>-0.27080598</v>
      </c>
      <c r="CI915">
        <v>0.69837139000000004</v>
      </c>
      <c r="CJ915">
        <v>2.3914729999999999E-2</v>
      </c>
      <c r="CK915">
        <v>-0.35324707</v>
      </c>
      <c r="CL915">
        <v>-4.8291489999999999E-2</v>
      </c>
      <c r="CM915">
        <v>0.58076517999999999</v>
      </c>
      <c r="CN915">
        <v>0.72541518999999999</v>
      </c>
      <c r="CO915">
        <v>-0.20022939000000001</v>
      </c>
      <c r="CP915">
        <v>-0.43475793000000001</v>
      </c>
      <c r="CQ915">
        <v>0.34422587999999998</v>
      </c>
      <c r="CR915">
        <v>-0.48495226000000002</v>
      </c>
      <c r="CS915">
        <v>0.18250256000000001</v>
      </c>
      <c r="CT915">
        <v>-0.16623276000000001</v>
      </c>
      <c r="CU915">
        <v>-9.4743999999999995E-2</v>
      </c>
      <c r="CV915">
        <v>-1.1689752</v>
      </c>
      <c r="CW915">
        <v>-0.52188942000000005</v>
      </c>
      <c r="CX915">
        <v>0.65815442999999996</v>
      </c>
      <c r="CY915">
        <v>9.3649330000000003E-2</v>
      </c>
      <c r="CZ915">
        <v>-0.16819777</v>
      </c>
      <c r="DA915">
        <v>-0.25450494000000001</v>
      </c>
      <c r="DB915">
        <v>0.25513289</v>
      </c>
      <c r="DC915">
        <v>2.5920289999999999E-2</v>
      </c>
      <c r="DD915">
        <v>-2.5292350000000002E-2</v>
      </c>
      <c r="DE915">
        <v>0.26950531</v>
      </c>
      <c r="DF915">
        <v>-0.26887736000000001</v>
      </c>
      <c r="DG915">
        <v>0.1029841</v>
      </c>
      <c r="DH915">
        <v>-0.10235616</v>
      </c>
      <c r="DI915">
        <v>-0.19042195000000001</v>
      </c>
      <c r="DJ915">
        <v>7.7531719999999998E-2</v>
      </c>
      <c r="DK915">
        <v>-0.19522661999999999</v>
      </c>
      <c r="DL915">
        <v>-0.13095082</v>
      </c>
      <c r="DM915">
        <v>-6.0513240000000003E-2</v>
      </c>
      <c r="DN915">
        <v>0.50020885000000004</v>
      </c>
      <c r="DO915">
        <v>0.35778246000000002</v>
      </c>
      <c r="DP915">
        <v>-0.64273818000000005</v>
      </c>
      <c r="DQ915">
        <v>0.94671483000000001</v>
      </c>
      <c r="DR915">
        <v>-0.66113116000000005</v>
      </c>
      <c r="DS915">
        <v>7.7932630000000003E-2</v>
      </c>
      <c r="DT915">
        <v>-0.79014932000000004</v>
      </c>
      <c r="DU915">
        <v>1.3610861400000001</v>
      </c>
      <c r="DV915" s="10">
        <v>-0.64824150000000003</v>
      </c>
      <c r="DW915" s="8" t="s">
        <v>4713</v>
      </c>
      <c r="DX915" t="s">
        <v>4714</v>
      </c>
      <c r="DY915" s="10" t="s">
        <v>1005</v>
      </c>
      <c r="DZ915" s="20">
        <v>37992</v>
      </c>
      <c r="EA915" s="21">
        <v>38093</v>
      </c>
      <c r="EB915" t="s">
        <v>4715</v>
      </c>
      <c r="EC915" s="22">
        <v>45119</v>
      </c>
      <c r="ED915" t="b">
        <f t="shared" si="43"/>
        <v>0</v>
      </c>
    </row>
    <row r="916" spans="1:134" x14ac:dyDescent="0.2">
      <c r="A916" s="8" t="s">
        <v>4716</v>
      </c>
      <c r="B916" s="8" t="s">
        <v>168</v>
      </c>
      <c r="C916" s="8" t="s">
        <v>188</v>
      </c>
      <c r="D916" s="2" t="s">
        <v>4717</v>
      </c>
      <c r="E916" s="4">
        <v>0.48598351374909199</v>
      </c>
      <c r="F916" s="28" t="b">
        <v>0</v>
      </c>
      <c r="G916" s="29">
        <f t="shared" si="44"/>
        <v>4.7162301571073264E-3</v>
      </c>
      <c r="H916" s="5" t="b">
        <f t="shared" si="42"/>
        <v>0</v>
      </c>
      <c r="I916" s="8">
        <v>44</v>
      </c>
      <c r="J916">
        <v>0</v>
      </c>
      <c r="K916">
        <v>14</v>
      </c>
      <c r="L916">
        <v>1163</v>
      </c>
      <c r="M916">
        <v>6</v>
      </c>
      <c r="N916">
        <v>2</v>
      </c>
      <c r="O916">
        <v>77.991756874546198</v>
      </c>
      <c r="P916">
        <v>4</v>
      </c>
      <c r="Q916">
        <v>5</v>
      </c>
      <c r="R916">
        <v>1</v>
      </c>
      <c r="S916" s="10">
        <v>66.900000000000006</v>
      </c>
      <c r="T916" s="8">
        <v>-0.86798873614579497</v>
      </c>
      <c r="U916">
        <v>-1.00517281761849</v>
      </c>
      <c r="V916">
        <v>-1.6774012700827301</v>
      </c>
      <c r="W916">
        <v>-0.39088231546354901</v>
      </c>
      <c r="X916">
        <v>0.34522335867264098</v>
      </c>
      <c r="Y916">
        <v>-0.70788554533318204</v>
      </c>
      <c r="Z916">
        <v>0.94690582745118601</v>
      </c>
      <c r="AA916">
        <v>0.71867389489572897</v>
      </c>
      <c r="AB916">
        <v>1.4079858992310099</v>
      </c>
      <c r="AC916">
        <v>-1.38724643350897</v>
      </c>
      <c r="AD916" s="10">
        <v>-1.68247127955654</v>
      </c>
      <c r="AE916" s="8">
        <v>0</v>
      </c>
      <c r="AF916">
        <v>0</v>
      </c>
      <c r="AG916">
        <v>0</v>
      </c>
      <c r="AH916">
        <v>0</v>
      </c>
      <c r="AI916">
        <v>0</v>
      </c>
      <c r="AJ916">
        <v>0</v>
      </c>
      <c r="AK916">
        <v>0</v>
      </c>
      <c r="AL916">
        <v>0</v>
      </c>
      <c r="AM916">
        <v>0</v>
      </c>
      <c r="AN916">
        <v>0</v>
      </c>
      <c r="AO916">
        <v>0</v>
      </c>
      <c r="AP916">
        <v>0</v>
      </c>
      <c r="AQ916">
        <v>0</v>
      </c>
      <c r="AR916">
        <v>0</v>
      </c>
      <c r="AS916">
        <v>0</v>
      </c>
      <c r="AT916">
        <v>0</v>
      </c>
      <c r="AU916">
        <v>1</v>
      </c>
      <c r="AV916">
        <v>0</v>
      </c>
      <c r="AW916">
        <v>0</v>
      </c>
      <c r="AX916">
        <v>0</v>
      </c>
      <c r="AY916">
        <v>0</v>
      </c>
      <c r="AZ916">
        <v>1</v>
      </c>
      <c r="BA916">
        <v>1</v>
      </c>
      <c r="BB916">
        <v>0</v>
      </c>
      <c r="BC916">
        <v>0</v>
      </c>
      <c r="BD916">
        <v>1</v>
      </c>
      <c r="BE916">
        <v>0</v>
      </c>
      <c r="BF916">
        <v>1</v>
      </c>
      <c r="BG916">
        <v>0</v>
      </c>
      <c r="BH916">
        <v>1</v>
      </c>
      <c r="BI916">
        <v>0</v>
      </c>
      <c r="BJ916">
        <v>0</v>
      </c>
      <c r="BK916">
        <v>0</v>
      </c>
      <c r="BL916">
        <v>0</v>
      </c>
      <c r="BM916">
        <v>0</v>
      </c>
      <c r="BN916">
        <v>0</v>
      </c>
      <c r="BO916">
        <v>0</v>
      </c>
      <c r="BP916">
        <v>1</v>
      </c>
      <c r="BQ916">
        <v>1</v>
      </c>
      <c r="BR916">
        <v>0</v>
      </c>
      <c r="BS916">
        <v>0</v>
      </c>
      <c r="BT916" s="10">
        <v>0</v>
      </c>
      <c r="BU916">
        <v>-4.2648743800000002</v>
      </c>
      <c r="BV916">
        <v>0.17994256</v>
      </c>
      <c r="BW916">
        <v>2.5512239999999999E-2</v>
      </c>
      <c r="BX916">
        <v>1.7140852600000001</v>
      </c>
      <c r="BY916">
        <v>1.2451467300000001</v>
      </c>
      <c r="BZ916">
        <v>4.38303536</v>
      </c>
      <c r="CA916">
        <v>1.0542348399999999</v>
      </c>
      <c r="CB916">
        <v>2.36271349</v>
      </c>
      <c r="CC916">
        <v>0</v>
      </c>
      <c r="CD916">
        <v>1.26633956</v>
      </c>
      <c r="CE916">
        <v>1.2966537600000001</v>
      </c>
      <c r="CF916">
        <v>-0.34830556000000001</v>
      </c>
      <c r="CG916">
        <v>0.60595251999999999</v>
      </c>
      <c r="CH916">
        <v>-0.27080598</v>
      </c>
      <c r="CI916">
        <v>0.69837139000000004</v>
      </c>
      <c r="CJ916">
        <v>2.3914729999999999E-2</v>
      </c>
      <c r="CK916">
        <v>-0.35324707</v>
      </c>
      <c r="CL916">
        <v>-4.8291489999999999E-2</v>
      </c>
      <c r="CM916">
        <v>0.58076517999999999</v>
      </c>
      <c r="CN916">
        <v>0.72541518999999999</v>
      </c>
      <c r="CO916">
        <v>-0.20022939000000001</v>
      </c>
      <c r="CP916">
        <v>-0.43475793000000001</v>
      </c>
      <c r="CQ916">
        <v>0.34422587999999998</v>
      </c>
      <c r="CR916">
        <v>-0.48495226000000002</v>
      </c>
      <c r="CS916">
        <v>0.18250256000000001</v>
      </c>
      <c r="CT916">
        <v>-0.16623276000000001</v>
      </c>
      <c r="CU916">
        <v>-9.4743999999999995E-2</v>
      </c>
      <c r="CV916">
        <v>-1.1689752</v>
      </c>
      <c r="CW916">
        <v>-0.52188942000000005</v>
      </c>
      <c r="CX916">
        <v>0.65815442999999996</v>
      </c>
      <c r="CY916">
        <v>9.3649330000000003E-2</v>
      </c>
      <c r="CZ916">
        <v>-0.16819777</v>
      </c>
      <c r="DA916">
        <v>-0.25450494000000001</v>
      </c>
      <c r="DB916">
        <v>0.25513289</v>
      </c>
      <c r="DC916">
        <v>2.5920289999999999E-2</v>
      </c>
      <c r="DD916">
        <v>-2.5292350000000002E-2</v>
      </c>
      <c r="DE916">
        <v>0.26950531</v>
      </c>
      <c r="DF916">
        <v>-0.26887736000000001</v>
      </c>
      <c r="DG916">
        <v>0.1029841</v>
      </c>
      <c r="DH916">
        <v>-0.10235616</v>
      </c>
      <c r="DI916">
        <v>-0.19042195000000001</v>
      </c>
      <c r="DJ916">
        <v>7.7531719999999998E-2</v>
      </c>
      <c r="DK916">
        <v>-0.19522661999999999</v>
      </c>
      <c r="DL916">
        <v>-0.13095082</v>
      </c>
      <c r="DM916">
        <v>-6.0513240000000003E-2</v>
      </c>
      <c r="DN916">
        <v>0.50020885000000004</v>
      </c>
      <c r="DO916">
        <v>0.35778246000000002</v>
      </c>
      <c r="DP916">
        <v>-0.64273818000000005</v>
      </c>
      <c r="DQ916">
        <v>0.94671483000000001</v>
      </c>
      <c r="DR916">
        <v>-0.66113116000000005</v>
      </c>
      <c r="DS916">
        <v>7.7932630000000003E-2</v>
      </c>
      <c r="DT916">
        <v>-0.79014932000000004</v>
      </c>
      <c r="DU916">
        <v>1.3610861400000001</v>
      </c>
      <c r="DV916" s="10">
        <v>-0.64824150000000003</v>
      </c>
      <c r="DW916" s="8" t="s">
        <v>4718</v>
      </c>
      <c r="DX916" t="s">
        <v>4719</v>
      </c>
      <c r="DY916" s="10" t="s">
        <v>854</v>
      </c>
      <c r="DZ916" s="20">
        <v>35860</v>
      </c>
      <c r="EA916" s="21">
        <v>37538</v>
      </c>
      <c r="EB916" t="s">
        <v>4720</v>
      </c>
      <c r="EC916" s="22">
        <v>45428</v>
      </c>
      <c r="ED916" t="b">
        <f t="shared" si="43"/>
        <v>1</v>
      </c>
    </row>
    <row r="917" spans="1:134" x14ac:dyDescent="0.2">
      <c r="A917" s="8" t="s">
        <v>4721</v>
      </c>
      <c r="B917" s="8" t="s">
        <v>127</v>
      </c>
      <c r="C917" s="8" t="s">
        <v>181</v>
      </c>
      <c r="D917" s="2" t="s">
        <v>4722</v>
      </c>
      <c r="E917" s="4">
        <v>0.72651218315840804</v>
      </c>
      <c r="F917" s="28" t="b">
        <v>1</v>
      </c>
      <c r="G917" s="29">
        <f t="shared" si="44"/>
        <v>2.6841369000597738E-4</v>
      </c>
      <c r="H917" s="5" t="b">
        <f t="shared" si="42"/>
        <v>0</v>
      </c>
      <c r="I917" s="8">
        <v>46</v>
      </c>
      <c r="J917">
        <v>6</v>
      </c>
      <c r="K917">
        <v>29</v>
      </c>
      <c r="L917">
        <v>2371</v>
      </c>
      <c r="M917">
        <v>0</v>
      </c>
      <c r="N917">
        <v>4</v>
      </c>
      <c r="O917">
        <v>67.422758245870995</v>
      </c>
      <c r="P917">
        <v>2</v>
      </c>
      <c r="Q917">
        <v>4</v>
      </c>
      <c r="R917">
        <v>4</v>
      </c>
      <c r="S917" s="10">
        <v>72.3</v>
      </c>
      <c r="T917" s="8">
        <v>-0.68011238633068705</v>
      </c>
      <c r="U917">
        <v>5.0714386742817101</v>
      </c>
      <c r="V917">
        <v>0.260670676864387</v>
      </c>
      <c r="W917">
        <v>1.01734552808178</v>
      </c>
      <c r="X917">
        <v>-1.5638459058765199</v>
      </c>
      <c r="Y917">
        <v>0.68524713920936597</v>
      </c>
      <c r="Z917">
        <v>0.58321923444502999</v>
      </c>
      <c r="AA917">
        <v>-0.70092886045385905</v>
      </c>
      <c r="AB917">
        <v>0.68128349962791002</v>
      </c>
      <c r="AC917">
        <v>0.71996333890972197</v>
      </c>
      <c r="AD917" s="10">
        <v>-0.51731002151161598</v>
      </c>
      <c r="AE917" s="8">
        <v>0</v>
      </c>
      <c r="AF917">
        <v>0</v>
      </c>
      <c r="AG917">
        <v>0</v>
      </c>
      <c r="AH917">
        <v>0</v>
      </c>
      <c r="AI917">
        <v>0</v>
      </c>
      <c r="AJ917">
        <v>0</v>
      </c>
      <c r="AK917">
        <v>0</v>
      </c>
      <c r="AL917">
        <v>0</v>
      </c>
      <c r="AM917">
        <v>0</v>
      </c>
      <c r="AN917">
        <v>0</v>
      </c>
      <c r="AO917">
        <v>0</v>
      </c>
      <c r="AP917">
        <v>0</v>
      </c>
      <c r="AQ917">
        <v>0</v>
      </c>
      <c r="AR917">
        <v>0</v>
      </c>
      <c r="AS917">
        <v>0</v>
      </c>
      <c r="AT917">
        <v>1</v>
      </c>
      <c r="AU917">
        <v>0</v>
      </c>
      <c r="AV917">
        <v>0</v>
      </c>
      <c r="AW917">
        <v>0</v>
      </c>
      <c r="AX917">
        <v>0</v>
      </c>
      <c r="AY917">
        <v>0</v>
      </c>
      <c r="AZ917">
        <v>1</v>
      </c>
      <c r="BA917">
        <v>1</v>
      </c>
      <c r="BB917">
        <v>0</v>
      </c>
      <c r="BC917">
        <v>0</v>
      </c>
      <c r="BD917">
        <v>1</v>
      </c>
      <c r="BE917">
        <v>0</v>
      </c>
      <c r="BF917">
        <v>1</v>
      </c>
      <c r="BG917">
        <v>1</v>
      </c>
      <c r="BH917">
        <v>0</v>
      </c>
      <c r="BI917">
        <v>0</v>
      </c>
      <c r="BJ917">
        <v>0</v>
      </c>
      <c r="BK917">
        <v>0</v>
      </c>
      <c r="BL917">
        <v>0</v>
      </c>
      <c r="BM917">
        <v>0</v>
      </c>
      <c r="BN917">
        <v>0</v>
      </c>
      <c r="BO917">
        <v>0</v>
      </c>
      <c r="BP917">
        <v>1</v>
      </c>
      <c r="BQ917">
        <v>0</v>
      </c>
      <c r="BR917">
        <v>1</v>
      </c>
      <c r="BS917">
        <v>0</v>
      </c>
      <c r="BT917" s="10">
        <v>0</v>
      </c>
      <c r="BU917">
        <v>-4.2648743800000002</v>
      </c>
      <c r="BV917">
        <v>0.17994256</v>
      </c>
      <c r="BW917">
        <v>2.5512239999999999E-2</v>
      </c>
      <c r="BX917">
        <v>1.7140852600000001</v>
      </c>
      <c r="BY917">
        <v>1.2451467300000001</v>
      </c>
      <c r="BZ917">
        <v>4.38303536</v>
      </c>
      <c r="CA917">
        <v>1.0542348399999999</v>
      </c>
      <c r="CB917">
        <v>2.36271349</v>
      </c>
      <c r="CC917">
        <v>0</v>
      </c>
      <c r="CD917">
        <v>1.26633956</v>
      </c>
      <c r="CE917">
        <v>1.2966537600000001</v>
      </c>
      <c r="CF917">
        <v>-0.34830556000000001</v>
      </c>
      <c r="CG917">
        <v>0.60595251999999999</v>
      </c>
      <c r="CH917">
        <v>-0.27080598</v>
      </c>
      <c r="CI917">
        <v>0.69837139000000004</v>
      </c>
      <c r="CJ917">
        <v>2.3914729999999999E-2</v>
      </c>
      <c r="CK917">
        <v>-0.35324707</v>
      </c>
      <c r="CL917">
        <v>-4.8291489999999999E-2</v>
      </c>
      <c r="CM917">
        <v>0.58076517999999999</v>
      </c>
      <c r="CN917">
        <v>0.72541518999999999</v>
      </c>
      <c r="CO917">
        <v>-0.20022939000000001</v>
      </c>
      <c r="CP917">
        <v>-0.43475793000000001</v>
      </c>
      <c r="CQ917">
        <v>0.34422587999999998</v>
      </c>
      <c r="CR917">
        <v>-0.48495226000000002</v>
      </c>
      <c r="CS917">
        <v>0.18250256000000001</v>
      </c>
      <c r="CT917">
        <v>-0.16623276000000001</v>
      </c>
      <c r="CU917">
        <v>-9.4743999999999995E-2</v>
      </c>
      <c r="CV917">
        <v>-1.1689752</v>
      </c>
      <c r="CW917">
        <v>-0.52188942000000005</v>
      </c>
      <c r="CX917">
        <v>0.65815442999999996</v>
      </c>
      <c r="CY917">
        <v>9.3649330000000003E-2</v>
      </c>
      <c r="CZ917">
        <v>-0.16819777</v>
      </c>
      <c r="DA917">
        <v>-0.25450494000000001</v>
      </c>
      <c r="DB917">
        <v>0.25513289</v>
      </c>
      <c r="DC917">
        <v>2.5920289999999999E-2</v>
      </c>
      <c r="DD917">
        <v>-2.5292350000000002E-2</v>
      </c>
      <c r="DE917">
        <v>0.26950531</v>
      </c>
      <c r="DF917">
        <v>-0.26887736000000001</v>
      </c>
      <c r="DG917">
        <v>0.1029841</v>
      </c>
      <c r="DH917">
        <v>-0.10235616</v>
      </c>
      <c r="DI917">
        <v>-0.19042195000000001</v>
      </c>
      <c r="DJ917">
        <v>7.7531719999999998E-2</v>
      </c>
      <c r="DK917">
        <v>-0.19522661999999999</v>
      </c>
      <c r="DL917">
        <v>-0.13095082</v>
      </c>
      <c r="DM917">
        <v>-6.0513240000000003E-2</v>
      </c>
      <c r="DN917">
        <v>0.50020885000000004</v>
      </c>
      <c r="DO917">
        <v>0.35778246000000002</v>
      </c>
      <c r="DP917">
        <v>-0.64273818000000005</v>
      </c>
      <c r="DQ917">
        <v>0.94671483000000001</v>
      </c>
      <c r="DR917">
        <v>-0.66113116000000005</v>
      </c>
      <c r="DS917">
        <v>7.7932630000000003E-2</v>
      </c>
      <c r="DT917">
        <v>-0.79014932000000004</v>
      </c>
      <c r="DU917">
        <v>1.3610861400000001</v>
      </c>
      <c r="DV917" s="10">
        <v>-0.64824150000000003</v>
      </c>
      <c r="DW917" s="8" t="s">
        <v>4723</v>
      </c>
      <c r="DX917" t="s">
        <v>4724</v>
      </c>
      <c r="DY917" s="10" t="s">
        <v>1313</v>
      </c>
      <c r="DZ917" s="20">
        <v>36560</v>
      </c>
      <c r="EA917" s="21">
        <v>38879</v>
      </c>
      <c r="EB917" t="s">
        <v>4725</v>
      </c>
      <c r="EC917" s="22">
        <v>44082</v>
      </c>
      <c r="ED917" t="b">
        <f t="shared" si="43"/>
        <v>0</v>
      </c>
    </row>
    <row r="918" spans="1:134" x14ac:dyDescent="0.2">
      <c r="A918" s="8" t="s">
        <v>4726</v>
      </c>
      <c r="B918" s="8" t="s">
        <v>119</v>
      </c>
      <c r="C918" s="8" t="s">
        <v>181</v>
      </c>
      <c r="D918" s="2" t="s">
        <v>4727</v>
      </c>
      <c r="E918" s="4">
        <v>0.47520662508731598</v>
      </c>
      <c r="F918" s="28" t="b">
        <v>0</v>
      </c>
      <c r="G918" s="29">
        <f t="shared" si="44"/>
        <v>0.40184491949079371</v>
      </c>
      <c r="H918" s="5" t="b">
        <f t="shared" si="42"/>
        <v>0</v>
      </c>
      <c r="I918" s="8">
        <v>61</v>
      </c>
      <c r="J918">
        <v>0</v>
      </c>
      <c r="K918">
        <v>36</v>
      </c>
      <c r="L918">
        <v>1470</v>
      </c>
      <c r="M918">
        <v>7</v>
      </c>
      <c r="N918">
        <v>4</v>
      </c>
      <c r="O918">
        <v>30.936645876991399</v>
      </c>
      <c r="P918">
        <v>2</v>
      </c>
      <c r="Q918">
        <v>3</v>
      </c>
      <c r="R918">
        <v>4</v>
      </c>
      <c r="S918" s="10">
        <v>77.400000000000006</v>
      </c>
      <c r="T918" s="8">
        <v>0.72896023728261505</v>
      </c>
      <c r="U918">
        <v>-1.00517281761849</v>
      </c>
      <c r="V918">
        <v>1.1651042521063699</v>
      </c>
      <c r="W918">
        <v>-3.2996596946647902E-2</v>
      </c>
      <c r="X918">
        <v>0.66340156943083595</v>
      </c>
      <c r="Y918">
        <v>0.68524713920936597</v>
      </c>
      <c r="Z918">
        <v>-0.672293266377476</v>
      </c>
      <c r="AA918">
        <v>-0.70092886045385905</v>
      </c>
      <c r="AB918">
        <v>-4.5418899975194001E-2</v>
      </c>
      <c r="AC918">
        <v>0.71996333890972197</v>
      </c>
      <c r="AD918" s="10">
        <v>0.58312005553081903</v>
      </c>
      <c r="AE918" s="8">
        <v>0</v>
      </c>
      <c r="AF918">
        <v>0</v>
      </c>
      <c r="AG918">
        <v>0</v>
      </c>
      <c r="AH918">
        <v>1</v>
      </c>
      <c r="AI918">
        <v>0</v>
      </c>
      <c r="AJ918">
        <v>0</v>
      </c>
      <c r="AK918">
        <v>0</v>
      </c>
      <c r="AL918">
        <v>0</v>
      </c>
      <c r="AM918">
        <v>0</v>
      </c>
      <c r="AN918">
        <v>0</v>
      </c>
      <c r="AO918">
        <v>0</v>
      </c>
      <c r="AP918">
        <v>0</v>
      </c>
      <c r="AQ918">
        <v>0</v>
      </c>
      <c r="AR918">
        <v>0</v>
      </c>
      <c r="AS918">
        <v>0</v>
      </c>
      <c r="AT918">
        <v>0</v>
      </c>
      <c r="AU918">
        <v>0</v>
      </c>
      <c r="AV918">
        <v>0</v>
      </c>
      <c r="AW918">
        <v>0</v>
      </c>
      <c r="AX918">
        <v>0</v>
      </c>
      <c r="AY918">
        <v>1</v>
      </c>
      <c r="AZ918">
        <v>0</v>
      </c>
      <c r="BA918">
        <v>0</v>
      </c>
      <c r="BB918">
        <v>1</v>
      </c>
      <c r="BC918">
        <v>0</v>
      </c>
      <c r="BD918">
        <v>1</v>
      </c>
      <c r="BE918">
        <v>1</v>
      </c>
      <c r="BF918">
        <v>0</v>
      </c>
      <c r="BG918">
        <v>0</v>
      </c>
      <c r="BH918">
        <v>1</v>
      </c>
      <c r="BI918">
        <v>0</v>
      </c>
      <c r="BJ918">
        <v>0</v>
      </c>
      <c r="BK918">
        <v>0</v>
      </c>
      <c r="BL918">
        <v>0</v>
      </c>
      <c r="BM918">
        <v>0</v>
      </c>
      <c r="BN918">
        <v>1</v>
      </c>
      <c r="BO918">
        <v>0</v>
      </c>
      <c r="BP918">
        <v>0</v>
      </c>
      <c r="BQ918">
        <v>1</v>
      </c>
      <c r="BR918">
        <v>0</v>
      </c>
      <c r="BS918">
        <v>0</v>
      </c>
      <c r="BT918" s="10">
        <v>0</v>
      </c>
      <c r="BU918">
        <v>-4.2648743800000002</v>
      </c>
      <c r="BV918">
        <v>0.17994256</v>
      </c>
      <c r="BW918">
        <v>2.5512239999999999E-2</v>
      </c>
      <c r="BX918">
        <v>1.7140852600000001</v>
      </c>
      <c r="BY918">
        <v>1.2451467300000001</v>
      </c>
      <c r="BZ918">
        <v>4.38303536</v>
      </c>
      <c r="CA918">
        <v>1.0542348399999999</v>
      </c>
      <c r="CB918">
        <v>2.36271349</v>
      </c>
      <c r="CC918">
        <v>0</v>
      </c>
      <c r="CD918">
        <v>1.26633956</v>
      </c>
      <c r="CE918">
        <v>1.2966537600000001</v>
      </c>
      <c r="CF918">
        <v>-0.34830556000000001</v>
      </c>
      <c r="CG918">
        <v>0.60595251999999999</v>
      </c>
      <c r="CH918">
        <v>-0.27080598</v>
      </c>
      <c r="CI918">
        <v>0.69837139000000004</v>
      </c>
      <c r="CJ918">
        <v>2.3914729999999999E-2</v>
      </c>
      <c r="CK918">
        <v>-0.35324707</v>
      </c>
      <c r="CL918">
        <v>-4.8291489999999999E-2</v>
      </c>
      <c r="CM918">
        <v>0.58076517999999999</v>
      </c>
      <c r="CN918">
        <v>0.72541518999999999</v>
      </c>
      <c r="CO918">
        <v>-0.20022939000000001</v>
      </c>
      <c r="CP918">
        <v>-0.43475793000000001</v>
      </c>
      <c r="CQ918">
        <v>0.34422587999999998</v>
      </c>
      <c r="CR918">
        <v>-0.48495226000000002</v>
      </c>
      <c r="CS918">
        <v>0.18250256000000001</v>
      </c>
      <c r="CT918">
        <v>-0.16623276000000001</v>
      </c>
      <c r="CU918">
        <v>-9.4743999999999995E-2</v>
      </c>
      <c r="CV918">
        <v>-1.1689752</v>
      </c>
      <c r="CW918">
        <v>-0.52188942000000005</v>
      </c>
      <c r="CX918">
        <v>0.65815442999999996</v>
      </c>
      <c r="CY918">
        <v>9.3649330000000003E-2</v>
      </c>
      <c r="CZ918">
        <v>-0.16819777</v>
      </c>
      <c r="DA918">
        <v>-0.25450494000000001</v>
      </c>
      <c r="DB918">
        <v>0.25513289</v>
      </c>
      <c r="DC918">
        <v>2.5920289999999999E-2</v>
      </c>
      <c r="DD918">
        <v>-2.5292350000000002E-2</v>
      </c>
      <c r="DE918">
        <v>0.26950531</v>
      </c>
      <c r="DF918">
        <v>-0.26887736000000001</v>
      </c>
      <c r="DG918">
        <v>0.1029841</v>
      </c>
      <c r="DH918">
        <v>-0.10235616</v>
      </c>
      <c r="DI918">
        <v>-0.19042195000000001</v>
      </c>
      <c r="DJ918">
        <v>7.7531719999999998E-2</v>
      </c>
      <c r="DK918">
        <v>-0.19522661999999999</v>
      </c>
      <c r="DL918">
        <v>-0.13095082</v>
      </c>
      <c r="DM918">
        <v>-6.0513240000000003E-2</v>
      </c>
      <c r="DN918">
        <v>0.50020885000000004</v>
      </c>
      <c r="DO918">
        <v>0.35778246000000002</v>
      </c>
      <c r="DP918">
        <v>-0.64273818000000005</v>
      </c>
      <c r="DQ918">
        <v>0.94671483000000001</v>
      </c>
      <c r="DR918">
        <v>-0.66113116000000005</v>
      </c>
      <c r="DS918">
        <v>7.7932630000000003E-2</v>
      </c>
      <c r="DT918">
        <v>-0.79014932000000004</v>
      </c>
      <c r="DU918">
        <v>1.3610861400000001</v>
      </c>
      <c r="DV918" s="10">
        <v>-0.64824150000000003</v>
      </c>
      <c r="DW918" s="8" t="s">
        <v>4728</v>
      </c>
      <c r="DX918" t="s">
        <v>4729</v>
      </c>
      <c r="DY918" s="10" t="s">
        <v>290</v>
      </c>
      <c r="DZ918" s="20">
        <v>36133</v>
      </c>
      <c r="EA918" s="21">
        <v>39908</v>
      </c>
      <c r="EB918" t="s">
        <v>193</v>
      </c>
      <c r="EC918" s="22">
        <v>45046</v>
      </c>
      <c r="ED918" t="b">
        <f t="shared" si="43"/>
        <v>1</v>
      </c>
    </row>
    <row r="919" spans="1:134" x14ac:dyDescent="0.2">
      <c r="A919" s="8" t="s">
        <v>4730</v>
      </c>
      <c r="B919" s="8" t="s">
        <v>119</v>
      </c>
      <c r="C919" s="8" t="s">
        <v>147</v>
      </c>
      <c r="D919" s="2" t="s">
        <v>4731</v>
      </c>
      <c r="E919" s="4">
        <v>0.40913583028060901</v>
      </c>
      <c r="F919" s="28" t="b">
        <v>0</v>
      </c>
      <c r="G919" s="29">
        <f t="shared" si="44"/>
        <v>0.99196264130249756</v>
      </c>
      <c r="H919" s="5" t="b">
        <f t="shared" si="42"/>
        <v>1</v>
      </c>
      <c r="I919" s="8">
        <v>47</v>
      </c>
      <c r="J919">
        <v>0</v>
      </c>
      <c r="K919">
        <v>26</v>
      </c>
      <c r="L919">
        <v>2236</v>
      </c>
      <c r="M919">
        <v>10</v>
      </c>
      <c r="N919">
        <v>4</v>
      </c>
      <c r="O919">
        <v>56.234581806971399</v>
      </c>
      <c r="P919">
        <v>5</v>
      </c>
      <c r="Q919">
        <v>5</v>
      </c>
      <c r="R919">
        <v>1</v>
      </c>
      <c r="S919" s="10">
        <v>74.099999999999994</v>
      </c>
      <c r="T919" s="8">
        <v>-0.58617421142313397</v>
      </c>
      <c r="U919">
        <v>-1.00517281761849</v>
      </c>
      <c r="V919">
        <v>-0.126943712525036</v>
      </c>
      <c r="W919">
        <v>0.85996907205643602</v>
      </c>
      <c r="X919">
        <v>1.61793620170542</v>
      </c>
      <c r="Y919">
        <v>0.68524713920936597</v>
      </c>
      <c r="Z919">
        <v>0.19822630238281899</v>
      </c>
      <c r="AA919">
        <v>1.4284752725705201</v>
      </c>
      <c r="AB919">
        <v>1.4079858992310099</v>
      </c>
      <c r="AC919">
        <v>-1.38724643350897</v>
      </c>
      <c r="AD919" s="10">
        <v>-0.12892293549664</v>
      </c>
      <c r="AE919" s="8">
        <v>0</v>
      </c>
      <c r="AF919">
        <v>0</v>
      </c>
      <c r="AG919">
        <v>0</v>
      </c>
      <c r="AH919">
        <v>0</v>
      </c>
      <c r="AI919">
        <v>0</v>
      </c>
      <c r="AJ919">
        <v>0</v>
      </c>
      <c r="AK919">
        <v>0</v>
      </c>
      <c r="AL919">
        <v>0</v>
      </c>
      <c r="AM919">
        <v>0</v>
      </c>
      <c r="AN919">
        <v>0</v>
      </c>
      <c r="AO919">
        <v>0</v>
      </c>
      <c r="AP919">
        <v>0</v>
      </c>
      <c r="AQ919">
        <v>0</v>
      </c>
      <c r="AR919">
        <v>0</v>
      </c>
      <c r="AS919">
        <v>0</v>
      </c>
      <c r="AT919">
        <v>0</v>
      </c>
      <c r="AU919">
        <v>0</v>
      </c>
      <c r="AV919">
        <v>1</v>
      </c>
      <c r="AW919">
        <v>0</v>
      </c>
      <c r="AX919">
        <v>0</v>
      </c>
      <c r="AY919">
        <v>0</v>
      </c>
      <c r="AZ919">
        <v>1</v>
      </c>
      <c r="BA919">
        <v>0</v>
      </c>
      <c r="BB919">
        <v>1</v>
      </c>
      <c r="BC919">
        <v>1</v>
      </c>
      <c r="BD919">
        <v>0</v>
      </c>
      <c r="BE919">
        <v>1</v>
      </c>
      <c r="BF919">
        <v>0</v>
      </c>
      <c r="BG919">
        <v>0</v>
      </c>
      <c r="BH919">
        <v>1</v>
      </c>
      <c r="BI919">
        <v>0</v>
      </c>
      <c r="BJ919">
        <v>0</v>
      </c>
      <c r="BK919">
        <v>0</v>
      </c>
      <c r="BL919">
        <v>0</v>
      </c>
      <c r="BM919">
        <v>0</v>
      </c>
      <c r="BN919">
        <v>1</v>
      </c>
      <c r="BO919">
        <v>0</v>
      </c>
      <c r="BP919">
        <v>0</v>
      </c>
      <c r="BQ919">
        <v>0</v>
      </c>
      <c r="BR919">
        <v>0</v>
      </c>
      <c r="BS919">
        <v>0</v>
      </c>
      <c r="BT919" s="10">
        <v>1</v>
      </c>
      <c r="BU919">
        <v>-4.2648743800000002</v>
      </c>
      <c r="BV919">
        <v>0.17994256</v>
      </c>
      <c r="BW919">
        <v>2.5512239999999999E-2</v>
      </c>
      <c r="BX919">
        <v>1.7140852600000001</v>
      </c>
      <c r="BY919">
        <v>1.2451467300000001</v>
      </c>
      <c r="BZ919">
        <v>4.38303536</v>
      </c>
      <c r="CA919">
        <v>1.0542348399999999</v>
      </c>
      <c r="CB919">
        <v>2.36271349</v>
      </c>
      <c r="CC919">
        <v>0</v>
      </c>
      <c r="CD919">
        <v>1.26633956</v>
      </c>
      <c r="CE919">
        <v>1.2966537600000001</v>
      </c>
      <c r="CF919">
        <v>-0.34830556000000001</v>
      </c>
      <c r="CG919">
        <v>0.60595251999999999</v>
      </c>
      <c r="CH919">
        <v>-0.27080598</v>
      </c>
      <c r="CI919">
        <v>0.69837139000000004</v>
      </c>
      <c r="CJ919">
        <v>2.3914729999999999E-2</v>
      </c>
      <c r="CK919">
        <v>-0.35324707</v>
      </c>
      <c r="CL919">
        <v>-4.8291489999999999E-2</v>
      </c>
      <c r="CM919">
        <v>0.58076517999999999</v>
      </c>
      <c r="CN919">
        <v>0.72541518999999999</v>
      </c>
      <c r="CO919">
        <v>-0.20022939000000001</v>
      </c>
      <c r="CP919">
        <v>-0.43475793000000001</v>
      </c>
      <c r="CQ919">
        <v>0.34422587999999998</v>
      </c>
      <c r="CR919">
        <v>-0.48495226000000002</v>
      </c>
      <c r="CS919">
        <v>0.18250256000000001</v>
      </c>
      <c r="CT919">
        <v>-0.16623276000000001</v>
      </c>
      <c r="CU919">
        <v>-9.4743999999999995E-2</v>
      </c>
      <c r="CV919">
        <v>-1.1689752</v>
      </c>
      <c r="CW919">
        <v>-0.52188942000000005</v>
      </c>
      <c r="CX919">
        <v>0.65815442999999996</v>
      </c>
      <c r="CY919">
        <v>9.3649330000000003E-2</v>
      </c>
      <c r="CZ919">
        <v>-0.16819777</v>
      </c>
      <c r="DA919">
        <v>-0.25450494000000001</v>
      </c>
      <c r="DB919">
        <v>0.25513289</v>
      </c>
      <c r="DC919">
        <v>2.5920289999999999E-2</v>
      </c>
      <c r="DD919">
        <v>-2.5292350000000002E-2</v>
      </c>
      <c r="DE919">
        <v>0.26950531</v>
      </c>
      <c r="DF919">
        <v>-0.26887736000000001</v>
      </c>
      <c r="DG919">
        <v>0.1029841</v>
      </c>
      <c r="DH919">
        <v>-0.10235616</v>
      </c>
      <c r="DI919">
        <v>-0.19042195000000001</v>
      </c>
      <c r="DJ919">
        <v>7.7531719999999998E-2</v>
      </c>
      <c r="DK919">
        <v>-0.19522661999999999</v>
      </c>
      <c r="DL919">
        <v>-0.13095082</v>
      </c>
      <c r="DM919">
        <v>-6.0513240000000003E-2</v>
      </c>
      <c r="DN919">
        <v>0.50020885000000004</v>
      </c>
      <c r="DO919">
        <v>0.35778246000000002</v>
      </c>
      <c r="DP919">
        <v>-0.64273818000000005</v>
      </c>
      <c r="DQ919">
        <v>0.94671483000000001</v>
      </c>
      <c r="DR919">
        <v>-0.66113116000000005</v>
      </c>
      <c r="DS919">
        <v>7.7932630000000003E-2</v>
      </c>
      <c r="DT919">
        <v>-0.79014932000000004</v>
      </c>
      <c r="DU919">
        <v>1.3610861400000001</v>
      </c>
      <c r="DV919" s="10">
        <v>-0.64824150000000003</v>
      </c>
      <c r="DW919" s="8" t="s">
        <v>4732</v>
      </c>
      <c r="DX919" t="s">
        <v>4733</v>
      </c>
      <c r="DY919" s="10" t="s">
        <v>192</v>
      </c>
      <c r="DZ919" s="20">
        <v>37469</v>
      </c>
      <c r="EA919" s="21">
        <v>37563</v>
      </c>
      <c r="EB919" t="s">
        <v>4734</v>
      </c>
      <c r="EC919" s="22">
        <v>43685</v>
      </c>
      <c r="ED919" t="b">
        <f t="shared" si="43"/>
        <v>0</v>
      </c>
    </row>
    <row r="920" spans="1:134" x14ac:dyDescent="0.2">
      <c r="A920" s="8" t="s">
        <v>4735</v>
      </c>
      <c r="B920" s="8" t="s">
        <v>127</v>
      </c>
      <c r="C920" s="8" t="s">
        <v>363</v>
      </c>
      <c r="D920" s="2" t="s">
        <v>4736</v>
      </c>
      <c r="E920" s="4">
        <v>0.40386326024633301</v>
      </c>
      <c r="F920" s="28" t="b">
        <v>0</v>
      </c>
      <c r="G920" s="29">
        <f t="shared" si="44"/>
        <v>7.9774282934016546E-5</v>
      </c>
      <c r="H920" s="5" t="b">
        <f t="shared" si="42"/>
        <v>0</v>
      </c>
      <c r="I920" s="8">
        <v>35</v>
      </c>
      <c r="J920">
        <v>0</v>
      </c>
      <c r="K920">
        <v>25</v>
      </c>
      <c r="L920">
        <v>1162</v>
      </c>
      <c r="M920">
        <v>5</v>
      </c>
      <c r="N920">
        <v>2</v>
      </c>
      <c r="O920">
        <v>41.098296789833299</v>
      </c>
      <c r="P920">
        <v>1</v>
      </c>
      <c r="Q920">
        <v>5</v>
      </c>
      <c r="R920">
        <v>1</v>
      </c>
      <c r="S920" s="10">
        <v>79</v>
      </c>
      <c r="T920" s="8">
        <v>-1.7134323103137701</v>
      </c>
      <c r="U920">
        <v>-1.00517281761849</v>
      </c>
      <c r="V920">
        <v>-0.25614850898817798</v>
      </c>
      <c r="W920">
        <v>-0.39204806698966299</v>
      </c>
      <c r="X920">
        <v>2.70451479144465E-2</v>
      </c>
      <c r="Y920">
        <v>-0.70788554533318204</v>
      </c>
      <c r="Z920">
        <v>-0.32262379156246801</v>
      </c>
      <c r="AA920">
        <v>-1.4107302381286499</v>
      </c>
      <c r="AB920">
        <v>1.4079858992310099</v>
      </c>
      <c r="AC920">
        <v>-1.38724643350897</v>
      </c>
      <c r="AD920" s="10">
        <v>0.92835302087746396</v>
      </c>
      <c r="AE920" s="8">
        <v>0</v>
      </c>
      <c r="AF920">
        <v>0</v>
      </c>
      <c r="AG920">
        <v>0</v>
      </c>
      <c r="AH920">
        <v>0</v>
      </c>
      <c r="AI920">
        <v>0</v>
      </c>
      <c r="AJ920">
        <v>0</v>
      </c>
      <c r="AK920">
        <v>0</v>
      </c>
      <c r="AL920">
        <v>0</v>
      </c>
      <c r="AM920">
        <v>0</v>
      </c>
      <c r="AN920">
        <v>0</v>
      </c>
      <c r="AO920">
        <v>0</v>
      </c>
      <c r="AP920">
        <v>0</v>
      </c>
      <c r="AQ920">
        <v>0</v>
      </c>
      <c r="AR920">
        <v>0</v>
      </c>
      <c r="AS920">
        <v>0</v>
      </c>
      <c r="AT920">
        <v>0</v>
      </c>
      <c r="AU920">
        <v>1</v>
      </c>
      <c r="AV920">
        <v>0</v>
      </c>
      <c r="AW920">
        <v>0</v>
      </c>
      <c r="AX920">
        <v>0</v>
      </c>
      <c r="AY920">
        <v>1</v>
      </c>
      <c r="AZ920">
        <v>0</v>
      </c>
      <c r="BA920">
        <v>0</v>
      </c>
      <c r="BB920">
        <v>1</v>
      </c>
      <c r="BC920">
        <v>0</v>
      </c>
      <c r="BD920">
        <v>1</v>
      </c>
      <c r="BE920">
        <v>1</v>
      </c>
      <c r="BF920">
        <v>0</v>
      </c>
      <c r="BG920">
        <v>0</v>
      </c>
      <c r="BH920">
        <v>1</v>
      </c>
      <c r="BI920">
        <v>0</v>
      </c>
      <c r="BJ920">
        <v>0</v>
      </c>
      <c r="BK920">
        <v>0</v>
      </c>
      <c r="BL920">
        <v>0</v>
      </c>
      <c r="BM920">
        <v>0</v>
      </c>
      <c r="BN920">
        <v>1</v>
      </c>
      <c r="BO920">
        <v>0</v>
      </c>
      <c r="BP920">
        <v>0</v>
      </c>
      <c r="BQ920">
        <v>0</v>
      </c>
      <c r="BR920">
        <v>0</v>
      </c>
      <c r="BS920">
        <v>0</v>
      </c>
      <c r="BT920" s="10">
        <v>1</v>
      </c>
      <c r="BU920">
        <v>-4.2648743800000002</v>
      </c>
      <c r="BV920">
        <v>0.17994256</v>
      </c>
      <c r="BW920">
        <v>2.5512239999999999E-2</v>
      </c>
      <c r="BX920">
        <v>1.7140852600000001</v>
      </c>
      <c r="BY920">
        <v>1.2451467300000001</v>
      </c>
      <c r="BZ920">
        <v>4.38303536</v>
      </c>
      <c r="CA920">
        <v>1.0542348399999999</v>
      </c>
      <c r="CB920">
        <v>2.36271349</v>
      </c>
      <c r="CC920">
        <v>0</v>
      </c>
      <c r="CD920">
        <v>1.26633956</v>
      </c>
      <c r="CE920">
        <v>1.2966537600000001</v>
      </c>
      <c r="CF920">
        <v>-0.34830556000000001</v>
      </c>
      <c r="CG920">
        <v>0.60595251999999999</v>
      </c>
      <c r="CH920">
        <v>-0.27080598</v>
      </c>
      <c r="CI920">
        <v>0.69837139000000004</v>
      </c>
      <c r="CJ920">
        <v>2.3914729999999999E-2</v>
      </c>
      <c r="CK920">
        <v>-0.35324707</v>
      </c>
      <c r="CL920">
        <v>-4.8291489999999999E-2</v>
      </c>
      <c r="CM920">
        <v>0.58076517999999999</v>
      </c>
      <c r="CN920">
        <v>0.72541518999999999</v>
      </c>
      <c r="CO920">
        <v>-0.20022939000000001</v>
      </c>
      <c r="CP920">
        <v>-0.43475793000000001</v>
      </c>
      <c r="CQ920">
        <v>0.34422587999999998</v>
      </c>
      <c r="CR920">
        <v>-0.48495226000000002</v>
      </c>
      <c r="CS920">
        <v>0.18250256000000001</v>
      </c>
      <c r="CT920">
        <v>-0.16623276000000001</v>
      </c>
      <c r="CU920">
        <v>-9.4743999999999995E-2</v>
      </c>
      <c r="CV920">
        <v>-1.1689752</v>
      </c>
      <c r="CW920">
        <v>-0.52188942000000005</v>
      </c>
      <c r="CX920">
        <v>0.65815442999999996</v>
      </c>
      <c r="CY920">
        <v>9.3649330000000003E-2</v>
      </c>
      <c r="CZ920">
        <v>-0.16819777</v>
      </c>
      <c r="DA920">
        <v>-0.25450494000000001</v>
      </c>
      <c r="DB920">
        <v>0.25513289</v>
      </c>
      <c r="DC920">
        <v>2.5920289999999999E-2</v>
      </c>
      <c r="DD920">
        <v>-2.5292350000000002E-2</v>
      </c>
      <c r="DE920">
        <v>0.26950531</v>
      </c>
      <c r="DF920">
        <v>-0.26887736000000001</v>
      </c>
      <c r="DG920">
        <v>0.1029841</v>
      </c>
      <c r="DH920">
        <v>-0.10235616</v>
      </c>
      <c r="DI920">
        <v>-0.19042195000000001</v>
      </c>
      <c r="DJ920">
        <v>7.7531719999999998E-2</v>
      </c>
      <c r="DK920">
        <v>-0.19522661999999999</v>
      </c>
      <c r="DL920">
        <v>-0.13095082</v>
      </c>
      <c r="DM920">
        <v>-6.0513240000000003E-2</v>
      </c>
      <c r="DN920">
        <v>0.50020885000000004</v>
      </c>
      <c r="DO920">
        <v>0.35778246000000002</v>
      </c>
      <c r="DP920">
        <v>-0.64273818000000005</v>
      </c>
      <c r="DQ920">
        <v>0.94671483000000001</v>
      </c>
      <c r="DR920">
        <v>-0.66113116000000005</v>
      </c>
      <c r="DS920">
        <v>7.7932630000000003E-2</v>
      </c>
      <c r="DT920">
        <v>-0.79014932000000004</v>
      </c>
      <c r="DU920">
        <v>1.3610861400000001</v>
      </c>
      <c r="DV920" s="10">
        <v>-0.64824150000000003</v>
      </c>
      <c r="DW920" s="8" t="s">
        <v>4737</v>
      </c>
      <c r="DX920" t="s">
        <v>4738</v>
      </c>
      <c r="DY920" s="10" t="s">
        <v>158</v>
      </c>
      <c r="DZ920" s="20">
        <v>34537</v>
      </c>
      <c r="EA920" s="21">
        <v>36713</v>
      </c>
      <c r="EB920" t="s">
        <v>4739</v>
      </c>
      <c r="EC920" s="22">
        <v>45095</v>
      </c>
      <c r="ED920" t="b">
        <f t="shared" si="43"/>
        <v>1</v>
      </c>
    </row>
    <row r="921" spans="1:134" x14ac:dyDescent="0.2">
      <c r="A921" s="8" t="s">
        <v>4740</v>
      </c>
      <c r="B921" s="8" t="s">
        <v>119</v>
      </c>
      <c r="C921" s="8" t="s">
        <v>188</v>
      </c>
      <c r="D921" s="2" t="s">
        <v>4741</v>
      </c>
      <c r="E921" s="4">
        <v>0.32422532888176397</v>
      </c>
      <c r="F921" s="28" t="b">
        <v>0</v>
      </c>
      <c r="G921" s="29">
        <f t="shared" si="44"/>
        <v>0.9954774641423928</v>
      </c>
      <c r="H921" s="5" t="b">
        <f t="shared" si="42"/>
        <v>1</v>
      </c>
      <c r="I921" s="8">
        <v>61</v>
      </c>
      <c r="J921">
        <v>0</v>
      </c>
      <c r="K921">
        <v>17</v>
      </c>
      <c r="L921">
        <v>2931</v>
      </c>
      <c r="M921">
        <v>10</v>
      </c>
      <c r="N921">
        <v>3</v>
      </c>
      <c r="O921">
        <v>49.612664440882099</v>
      </c>
      <c r="P921">
        <v>2</v>
      </c>
      <c r="Q921">
        <v>2</v>
      </c>
      <c r="R921">
        <v>5</v>
      </c>
      <c r="S921" s="10">
        <v>67.5</v>
      </c>
      <c r="T921" s="8">
        <v>0.72896023728261505</v>
      </c>
      <c r="U921">
        <v>-1.00517281761849</v>
      </c>
      <c r="V921">
        <v>-1.2897868806933099</v>
      </c>
      <c r="W921">
        <v>1.67016638270544</v>
      </c>
      <c r="X921">
        <v>1.61793620170542</v>
      </c>
      <c r="Y921">
        <v>-1.13192030619081E-2</v>
      </c>
      <c r="Z921">
        <v>-2.9638479386313001E-2</v>
      </c>
      <c r="AA921">
        <v>-0.70092886045385905</v>
      </c>
      <c r="AB921">
        <v>-0.772121299578298</v>
      </c>
      <c r="AC921">
        <v>1.42236659638262</v>
      </c>
      <c r="AD921" s="10">
        <v>-1.55300891755155</v>
      </c>
      <c r="AE921" s="8">
        <v>0</v>
      </c>
      <c r="AF921">
        <v>0</v>
      </c>
      <c r="AG921">
        <v>0</v>
      </c>
      <c r="AH921">
        <v>0</v>
      </c>
      <c r="AI921">
        <v>0</v>
      </c>
      <c r="AJ921">
        <v>0</v>
      </c>
      <c r="AK921">
        <v>0</v>
      </c>
      <c r="AL921">
        <v>0</v>
      </c>
      <c r="AM921">
        <v>0</v>
      </c>
      <c r="AN921">
        <v>0</v>
      </c>
      <c r="AO921">
        <v>0</v>
      </c>
      <c r="AP921">
        <v>0</v>
      </c>
      <c r="AQ921">
        <v>0</v>
      </c>
      <c r="AR921">
        <v>0</v>
      </c>
      <c r="AS921">
        <v>1</v>
      </c>
      <c r="AT921">
        <v>0</v>
      </c>
      <c r="AU921">
        <v>0</v>
      </c>
      <c r="AV921">
        <v>0</v>
      </c>
      <c r="AW921">
        <v>0</v>
      </c>
      <c r="AX921">
        <v>0</v>
      </c>
      <c r="AY921">
        <v>1</v>
      </c>
      <c r="AZ921">
        <v>0</v>
      </c>
      <c r="BA921">
        <v>1</v>
      </c>
      <c r="BB921">
        <v>0</v>
      </c>
      <c r="BC921">
        <v>1</v>
      </c>
      <c r="BD921">
        <v>0</v>
      </c>
      <c r="BE921">
        <v>1</v>
      </c>
      <c r="BF921">
        <v>0</v>
      </c>
      <c r="BG921">
        <v>0</v>
      </c>
      <c r="BH921">
        <v>0</v>
      </c>
      <c r="BI921">
        <v>0</v>
      </c>
      <c r="BJ921">
        <v>0</v>
      </c>
      <c r="BK921">
        <v>0</v>
      </c>
      <c r="BL921">
        <v>1</v>
      </c>
      <c r="BM921">
        <v>0</v>
      </c>
      <c r="BN921">
        <v>1</v>
      </c>
      <c r="BO921">
        <v>0</v>
      </c>
      <c r="BP921">
        <v>0</v>
      </c>
      <c r="BQ921">
        <v>0</v>
      </c>
      <c r="BR921">
        <v>0</v>
      </c>
      <c r="BS921">
        <v>1</v>
      </c>
      <c r="BT921" s="10">
        <v>0</v>
      </c>
      <c r="BU921">
        <v>-4.2648743800000002</v>
      </c>
      <c r="BV921">
        <v>0.17994256</v>
      </c>
      <c r="BW921">
        <v>2.5512239999999999E-2</v>
      </c>
      <c r="BX921">
        <v>1.7140852600000001</v>
      </c>
      <c r="BY921">
        <v>1.2451467300000001</v>
      </c>
      <c r="BZ921">
        <v>4.38303536</v>
      </c>
      <c r="CA921">
        <v>1.0542348399999999</v>
      </c>
      <c r="CB921">
        <v>2.36271349</v>
      </c>
      <c r="CC921">
        <v>0</v>
      </c>
      <c r="CD921">
        <v>1.26633956</v>
      </c>
      <c r="CE921">
        <v>1.2966537600000001</v>
      </c>
      <c r="CF921">
        <v>-0.34830556000000001</v>
      </c>
      <c r="CG921">
        <v>0.60595251999999999</v>
      </c>
      <c r="CH921">
        <v>-0.27080598</v>
      </c>
      <c r="CI921">
        <v>0.69837139000000004</v>
      </c>
      <c r="CJ921">
        <v>2.3914729999999999E-2</v>
      </c>
      <c r="CK921">
        <v>-0.35324707</v>
      </c>
      <c r="CL921">
        <v>-4.8291489999999999E-2</v>
      </c>
      <c r="CM921">
        <v>0.58076517999999999</v>
      </c>
      <c r="CN921">
        <v>0.72541518999999999</v>
      </c>
      <c r="CO921">
        <v>-0.20022939000000001</v>
      </c>
      <c r="CP921">
        <v>-0.43475793000000001</v>
      </c>
      <c r="CQ921">
        <v>0.34422587999999998</v>
      </c>
      <c r="CR921">
        <v>-0.48495226000000002</v>
      </c>
      <c r="CS921">
        <v>0.18250256000000001</v>
      </c>
      <c r="CT921">
        <v>-0.16623276000000001</v>
      </c>
      <c r="CU921">
        <v>-9.4743999999999995E-2</v>
      </c>
      <c r="CV921">
        <v>-1.1689752</v>
      </c>
      <c r="CW921">
        <v>-0.52188942000000005</v>
      </c>
      <c r="CX921">
        <v>0.65815442999999996</v>
      </c>
      <c r="CY921">
        <v>9.3649330000000003E-2</v>
      </c>
      <c r="CZ921">
        <v>-0.16819777</v>
      </c>
      <c r="DA921">
        <v>-0.25450494000000001</v>
      </c>
      <c r="DB921">
        <v>0.25513289</v>
      </c>
      <c r="DC921">
        <v>2.5920289999999999E-2</v>
      </c>
      <c r="DD921">
        <v>-2.5292350000000002E-2</v>
      </c>
      <c r="DE921">
        <v>0.26950531</v>
      </c>
      <c r="DF921">
        <v>-0.26887736000000001</v>
      </c>
      <c r="DG921">
        <v>0.1029841</v>
      </c>
      <c r="DH921">
        <v>-0.10235616</v>
      </c>
      <c r="DI921">
        <v>-0.19042195000000001</v>
      </c>
      <c r="DJ921">
        <v>7.7531719999999998E-2</v>
      </c>
      <c r="DK921">
        <v>-0.19522661999999999</v>
      </c>
      <c r="DL921">
        <v>-0.13095082</v>
      </c>
      <c r="DM921">
        <v>-6.0513240000000003E-2</v>
      </c>
      <c r="DN921">
        <v>0.50020885000000004</v>
      </c>
      <c r="DO921">
        <v>0.35778246000000002</v>
      </c>
      <c r="DP921">
        <v>-0.64273818000000005</v>
      </c>
      <c r="DQ921">
        <v>0.94671483000000001</v>
      </c>
      <c r="DR921">
        <v>-0.66113116000000005</v>
      </c>
      <c r="DS921">
        <v>7.7932630000000003E-2</v>
      </c>
      <c r="DT921">
        <v>-0.79014932000000004</v>
      </c>
      <c r="DU921">
        <v>1.3610861400000001</v>
      </c>
      <c r="DV921" s="10">
        <v>-0.64824150000000003</v>
      </c>
      <c r="DW921" s="8" t="s">
        <v>4742</v>
      </c>
      <c r="DX921" t="s">
        <v>4743</v>
      </c>
      <c r="DY921" s="10" t="s">
        <v>448</v>
      </c>
      <c r="DZ921" s="20">
        <v>34799</v>
      </c>
      <c r="EA921" s="21">
        <v>39988</v>
      </c>
      <c r="EB921" t="s">
        <v>4744</v>
      </c>
      <c r="EC921" s="22">
        <v>45037</v>
      </c>
      <c r="ED921" t="b">
        <f t="shared" si="43"/>
        <v>0</v>
      </c>
    </row>
    <row r="922" spans="1:134" x14ac:dyDescent="0.2">
      <c r="A922" s="8" t="s">
        <v>4745</v>
      </c>
      <c r="B922" s="8" t="s">
        <v>119</v>
      </c>
      <c r="C922" s="8" t="s">
        <v>1309</v>
      </c>
      <c r="D922" s="2" t="s">
        <v>4746</v>
      </c>
      <c r="E922" s="4">
        <v>0.34639722495431502</v>
      </c>
      <c r="F922" s="28" t="b">
        <v>0</v>
      </c>
      <c r="G922" s="29">
        <f t="shared" si="44"/>
        <v>0.54262356001070022</v>
      </c>
      <c r="H922" s="5" t="b">
        <f t="shared" si="42"/>
        <v>1</v>
      </c>
      <c r="I922" s="8">
        <v>67</v>
      </c>
      <c r="J922">
        <v>3</v>
      </c>
      <c r="K922">
        <v>38</v>
      </c>
      <c r="L922">
        <v>2233</v>
      </c>
      <c r="M922">
        <v>8</v>
      </c>
      <c r="N922">
        <v>1</v>
      </c>
      <c r="O922">
        <v>14.865279143824401</v>
      </c>
      <c r="P922">
        <v>2</v>
      </c>
      <c r="Q922">
        <v>5</v>
      </c>
      <c r="R922">
        <v>2</v>
      </c>
      <c r="S922" s="10">
        <v>71.3</v>
      </c>
      <c r="T922" s="8">
        <v>1.2925892867279301</v>
      </c>
      <c r="U922">
        <v>2.03313292833161</v>
      </c>
      <c r="V922">
        <v>1.4235138450326601</v>
      </c>
      <c r="W922">
        <v>0.85647181747809498</v>
      </c>
      <c r="X922">
        <v>0.98157978018903103</v>
      </c>
      <c r="Y922">
        <v>-1.4044518876044501</v>
      </c>
      <c r="Z922">
        <v>-1.2253201724724201</v>
      </c>
      <c r="AA922">
        <v>-0.70092886045385905</v>
      </c>
      <c r="AB922">
        <v>1.4079858992310099</v>
      </c>
      <c r="AC922">
        <v>-0.68484317603607703</v>
      </c>
      <c r="AD922" s="10">
        <v>-0.73308062485326997</v>
      </c>
      <c r="AE922" s="8">
        <v>1</v>
      </c>
      <c r="AF922">
        <v>0</v>
      </c>
      <c r="AG922">
        <v>0</v>
      </c>
      <c r="AH922">
        <v>0</v>
      </c>
      <c r="AI922">
        <v>0</v>
      </c>
      <c r="AJ922">
        <v>0</v>
      </c>
      <c r="AK922">
        <v>0</v>
      </c>
      <c r="AL922">
        <v>0</v>
      </c>
      <c r="AM922">
        <v>0</v>
      </c>
      <c r="AN922">
        <v>0</v>
      </c>
      <c r="AO922">
        <v>0</v>
      </c>
      <c r="AP922">
        <v>0</v>
      </c>
      <c r="AQ922">
        <v>0</v>
      </c>
      <c r="AR922">
        <v>0</v>
      </c>
      <c r="AS922">
        <v>0</v>
      </c>
      <c r="AT922">
        <v>0</v>
      </c>
      <c r="AU922">
        <v>0</v>
      </c>
      <c r="AV922">
        <v>0</v>
      </c>
      <c r="AW922">
        <v>0</v>
      </c>
      <c r="AX922">
        <v>0</v>
      </c>
      <c r="AY922">
        <v>0</v>
      </c>
      <c r="AZ922">
        <v>1</v>
      </c>
      <c r="BA922">
        <v>1</v>
      </c>
      <c r="BB922">
        <v>0</v>
      </c>
      <c r="BC922">
        <v>1</v>
      </c>
      <c r="BD922">
        <v>0</v>
      </c>
      <c r="BE922">
        <v>0</v>
      </c>
      <c r="BF922">
        <v>1</v>
      </c>
      <c r="BG922">
        <v>0</v>
      </c>
      <c r="BH922">
        <v>0</v>
      </c>
      <c r="BI922">
        <v>1</v>
      </c>
      <c r="BJ922">
        <v>0</v>
      </c>
      <c r="BK922">
        <v>0</v>
      </c>
      <c r="BL922">
        <v>0</v>
      </c>
      <c r="BM922">
        <v>0</v>
      </c>
      <c r="BN922">
        <v>1</v>
      </c>
      <c r="BO922">
        <v>0</v>
      </c>
      <c r="BP922">
        <v>0</v>
      </c>
      <c r="BQ922">
        <v>0</v>
      </c>
      <c r="BR922">
        <v>0</v>
      </c>
      <c r="BS922">
        <v>0</v>
      </c>
      <c r="BT922" s="10">
        <v>1</v>
      </c>
      <c r="BU922">
        <v>-4.2648743800000002</v>
      </c>
      <c r="BV922">
        <v>0.17994256</v>
      </c>
      <c r="BW922">
        <v>2.5512239999999999E-2</v>
      </c>
      <c r="BX922">
        <v>1.7140852600000001</v>
      </c>
      <c r="BY922">
        <v>1.2451467300000001</v>
      </c>
      <c r="BZ922">
        <v>4.38303536</v>
      </c>
      <c r="CA922">
        <v>1.0542348399999999</v>
      </c>
      <c r="CB922">
        <v>2.36271349</v>
      </c>
      <c r="CC922">
        <v>0</v>
      </c>
      <c r="CD922">
        <v>1.26633956</v>
      </c>
      <c r="CE922">
        <v>1.2966537600000001</v>
      </c>
      <c r="CF922">
        <v>-0.34830556000000001</v>
      </c>
      <c r="CG922">
        <v>0.60595251999999999</v>
      </c>
      <c r="CH922">
        <v>-0.27080598</v>
      </c>
      <c r="CI922">
        <v>0.69837139000000004</v>
      </c>
      <c r="CJ922">
        <v>2.3914729999999999E-2</v>
      </c>
      <c r="CK922">
        <v>-0.35324707</v>
      </c>
      <c r="CL922">
        <v>-4.8291489999999999E-2</v>
      </c>
      <c r="CM922">
        <v>0.58076517999999999</v>
      </c>
      <c r="CN922">
        <v>0.72541518999999999</v>
      </c>
      <c r="CO922">
        <v>-0.20022939000000001</v>
      </c>
      <c r="CP922">
        <v>-0.43475793000000001</v>
      </c>
      <c r="CQ922">
        <v>0.34422587999999998</v>
      </c>
      <c r="CR922">
        <v>-0.48495226000000002</v>
      </c>
      <c r="CS922">
        <v>0.18250256000000001</v>
      </c>
      <c r="CT922">
        <v>-0.16623276000000001</v>
      </c>
      <c r="CU922">
        <v>-9.4743999999999995E-2</v>
      </c>
      <c r="CV922">
        <v>-1.1689752</v>
      </c>
      <c r="CW922">
        <v>-0.52188942000000005</v>
      </c>
      <c r="CX922">
        <v>0.65815442999999996</v>
      </c>
      <c r="CY922">
        <v>9.3649330000000003E-2</v>
      </c>
      <c r="CZ922">
        <v>-0.16819777</v>
      </c>
      <c r="DA922">
        <v>-0.25450494000000001</v>
      </c>
      <c r="DB922">
        <v>0.25513289</v>
      </c>
      <c r="DC922">
        <v>2.5920289999999999E-2</v>
      </c>
      <c r="DD922">
        <v>-2.5292350000000002E-2</v>
      </c>
      <c r="DE922">
        <v>0.26950531</v>
      </c>
      <c r="DF922">
        <v>-0.26887736000000001</v>
      </c>
      <c r="DG922">
        <v>0.1029841</v>
      </c>
      <c r="DH922">
        <v>-0.10235616</v>
      </c>
      <c r="DI922">
        <v>-0.19042195000000001</v>
      </c>
      <c r="DJ922">
        <v>7.7531719999999998E-2</v>
      </c>
      <c r="DK922">
        <v>-0.19522661999999999</v>
      </c>
      <c r="DL922">
        <v>-0.13095082</v>
      </c>
      <c r="DM922">
        <v>-6.0513240000000003E-2</v>
      </c>
      <c r="DN922">
        <v>0.50020885000000004</v>
      </c>
      <c r="DO922">
        <v>0.35778246000000002</v>
      </c>
      <c r="DP922">
        <v>-0.64273818000000005</v>
      </c>
      <c r="DQ922">
        <v>0.94671483000000001</v>
      </c>
      <c r="DR922">
        <v>-0.66113116000000005</v>
      </c>
      <c r="DS922">
        <v>7.7932630000000003E-2</v>
      </c>
      <c r="DT922">
        <v>-0.79014932000000004</v>
      </c>
      <c r="DU922">
        <v>1.3610861400000001</v>
      </c>
      <c r="DV922" s="10">
        <v>-0.64824150000000003</v>
      </c>
      <c r="DW922" s="8" t="s">
        <v>4747</v>
      </c>
      <c r="DX922" t="s">
        <v>4748</v>
      </c>
      <c r="DY922" s="10" t="s">
        <v>460</v>
      </c>
      <c r="DZ922" s="20">
        <v>36276</v>
      </c>
      <c r="EA922" s="21">
        <v>37289</v>
      </c>
      <c r="EB922" t="s">
        <v>3122</v>
      </c>
      <c r="EC922" s="22">
        <v>44066</v>
      </c>
      <c r="ED922" t="b">
        <f t="shared" si="43"/>
        <v>0</v>
      </c>
    </row>
    <row r="923" spans="1:134" x14ac:dyDescent="0.2">
      <c r="A923" s="8" t="s">
        <v>4749</v>
      </c>
      <c r="B923" s="8" t="s">
        <v>119</v>
      </c>
      <c r="C923" s="8" t="s">
        <v>245</v>
      </c>
      <c r="D923" s="2" t="s">
        <v>4750</v>
      </c>
      <c r="E923" s="4">
        <v>0.458174216385074</v>
      </c>
      <c r="F923" s="28" t="b">
        <v>0</v>
      </c>
      <c r="G923" s="29">
        <f t="shared" si="44"/>
        <v>3.6341813277595838E-5</v>
      </c>
      <c r="H923" s="5" t="b">
        <f t="shared" si="42"/>
        <v>0</v>
      </c>
      <c r="I923" s="8">
        <v>36</v>
      </c>
      <c r="J923">
        <v>1</v>
      </c>
      <c r="K923">
        <v>27</v>
      </c>
      <c r="L923">
        <v>795</v>
      </c>
      <c r="M923">
        <v>4</v>
      </c>
      <c r="N923">
        <v>2</v>
      </c>
      <c r="O923">
        <v>41.962108192537301</v>
      </c>
      <c r="P923">
        <v>4</v>
      </c>
      <c r="Q923">
        <v>1</v>
      </c>
      <c r="R923">
        <v>5</v>
      </c>
      <c r="S923" s="10">
        <v>77.099999999999994</v>
      </c>
      <c r="T923" s="8">
        <v>-1.61949413540622</v>
      </c>
      <c r="U923">
        <v>7.5957643648752104E-3</v>
      </c>
      <c r="V923">
        <v>2.2610839381047498E-3</v>
      </c>
      <c r="W923">
        <v>-0.81987887707338603</v>
      </c>
      <c r="X923">
        <v>-0.29113306284374801</v>
      </c>
      <c r="Y923">
        <v>-0.70788554533318204</v>
      </c>
      <c r="Z923">
        <v>-0.29289944045914401</v>
      </c>
      <c r="AA923">
        <v>0.71867389489572897</v>
      </c>
      <c r="AB923">
        <v>-1.4988236991813999</v>
      </c>
      <c r="AC923">
        <v>1.42236659638262</v>
      </c>
      <c r="AD923" s="10">
        <v>0.51838887452832005</v>
      </c>
      <c r="AE923" s="8">
        <v>0</v>
      </c>
      <c r="AF923">
        <v>0</v>
      </c>
      <c r="AG923">
        <v>0</v>
      </c>
      <c r="AH923">
        <v>0</v>
      </c>
      <c r="AI923">
        <v>0</v>
      </c>
      <c r="AJ923">
        <v>0</v>
      </c>
      <c r="AK923">
        <v>0</v>
      </c>
      <c r="AL923">
        <v>0</v>
      </c>
      <c r="AM923">
        <v>0</v>
      </c>
      <c r="AN923">
        <v>0</v>
      </c>
      <c r="AO923">
        <v>0</v>
      </c>
      <c r="AP923">
        <v>0</v>
      </c>
      <c r="AQ923">
        <v>0</v>
      </c>
      <c r="AR923">
        <v>0</v>
      </c>
      <c r="AS923">
        <v>1</v>
      </c>
      <c r="AT923">
        <v>0</v>
      </c>
      <c r="AU923">
        <v>0</v>
      </c>
      <c r="AV923">
        <v>0</v>
      </c>
      <c r="AW923">
        <v>0</v>
      </c>
      <c r="AX923">
        <v>0</v>
      </c>
      <c r="AY923">
        <v>1</v>
      </c>
      <c r="AZ923">
        <v>0</v>
      </c>
      <c r="BA923">
        <v>0</v>
      </c>
      <c r="BB923">
        <v>1</v>
      </c>
      <c r="BC923">
        <v>1</v>
      </c>
      <c r="BD923">
        <v>0</v>
      </c>
      <c r="BE923">
        <v>0</v>
      </c>
      <c r="BF923">
        <v>1</v>
      </c>
      <c r="BG923">
        <v>0</v>
      </c>
      <c r="BH923">
        <v>0</v>
      </c>
      <c r="BI923">
        <v>0</v>
      </c>
      <c r="BJ923">
        <v>0</v>
      </c>
      <c r="BK923">
        <v>1</v>
      </c>
      <c r="BL923">
        <v>0</v>
      </c>
      <c r="BM923">
        <v>0</v>
      </c>
      <c r="BN923">
        <v>1</v>
      </c>
      <c r="BO923">
        <v>0</v>
      </c>
      <c r="BP923">
        <v>0</v>
      </c>
      <c r="BQ923">
        <v>0</v>
      </c>
      <c r="BR923">
        <v>1</v>
      </c>
      <c r="BS923">
        <v>0</v>
      </c>
      <c r="BT923" s="10">
        <v>0</v>
      </c>
      <c r="BU923">
        <v>-4.2648743800000002</v>
      </c>
      <c r="BV923">
        <v>0.17994256</v>
      </c>
      <c r="BW923">
        <v>2.5512239999999999E-2</v>
      </c>
      <c r="BX923">
        <v>1.7140852600000001</v>
      </c>
      <c r="BY923">
        <v>1.2451467300000001</v>
      </c>
      <c r="BZ923">
        <v>4.38303536</v>
      </c>
      <c r="CA923">
        <v>1.0542348399999999</v>
      </c>
      <c r="CB923">
        <v>2.36271349</v>
      </c>
      <c r="CC923">
        <v>0</v>
      </c>
      <c r="CD923">
        <v>1.26633956</v>
      </c>
      <c r="CE923">
        <v>1.2966537600000001</v>
      </c>
      <c r="CF923">
        <v>-0.34830556000000001</v>
      </c>
      <c r="CG923">
        <v>0.60595251999999999</v>
      </c>
      <c r="CH923">
        <v>-0.27080598</v>
      </c>
      <c r="CI923">
        <v>0.69837139000000004</v>
      </c>
      <c r="CJ923">
        <v>2.3914729999999999E-2</v>
      </c>
      <c r="CK923">
        <v>-0.35324707</v>
      </c>
      <c r="CL923">
        <v>-4.8291489999999999E-2</v>
      </c>
      <c r="CM923">
        <v>0.58076517999999999</v>
      </c>
      <c r="CN923">
        <v>0.72541518999999999</v>
      </c>
      <c r="CO923">
        <v>-0.20022939000000001</v>
      </c>
      <c r="CP923">
        <v>-0.43475793000000001</v>
      </c>
      <c r="CQ923">
        <v>0.34422587999999998</v>
      </c>
      <c r="CR923">
        <v>-0.48495226000000002</v>
      </c>
      <c r="CS923">
        <v>0.18250256000000001</v>
      </c>
      <c r="CT923">
        <v>-0.16623276000000001</v>
      </c>
      <c r="CU923">
        <v>-9.4743999999999995E-2</v>
      </c>
      <c r="CV923">
        <v>-1.1689752</v>
      </c>
      <c r="CW923">
        <v>-0.52188942000000005</v>
      </c>
      <c r="CX923">
        <v>0.65815442999999996</v>
      </c>
      <c r="CY923">
        <v>9.3649330000000003E-2</v>
      </c>
      <c r="CZ923">
        <v>-0.16819777</v>
      </c>
      <c r="DA923">
        <v>-0.25450494000000001</v>
      </c>
      <c r="DB923">
        <v>0.25513289</v>
      </c>
      <c r="DC923">
        <v>2.5920289999999999E-2</v>
      </c>
      <c r="DD923">
        <v>-2.5292350000000002E-2</v>
      </c>
      <c r="DE923">
        <v>0.26950531</v>
      </c>
      <c r="DF923">
        <v>-0.26887736000000001</v>
      </c>
      <c r="DG923">
        <v>0.1029841</v>
      </c>
      <c r="DH923">
        <v>-0.10235616</v>
      </c>
      <c r="DI923">
        <v>-0.19042195000000001</v>
      </c>
      <c r="DJ923">
        <v>7.7531719999999998E-2</v>
      </c>
      <c r="DK923">
        <v>-0.19522661999999999</v>
      </c>
      <c r="DL923">
        <v>-0.13095082</v>
      </c>
      <c r="DM923">
        <v>-6.0513240000000003E-2</v>
      </c>
      <c r="DN923">
        <v>0.50020885000000004</v>
      </c>
      <c r="DO923">
        <v>0.35778246000000002</v>
      </c>
      <c r="DP923">
        <v>-0.64273818000000005</v>
      </c>
      <c r="DQ923">
        <v>0.94671483000000001</v>
      </c>
      <c r="DR923">
        <v>-0.66113116000000005</v>
      </c>
      <c r="DS923">
        <v>7.7932630000000003E-2</v>
      </c>
      <c r="DT923">
        <v>-0.79014932000000004</v>
      </c>
      <c r="DU923">
        <v>1.3610861400000001</v>
      </c>
      <c r="DV923" s="10">
        <v>-0.64824150000000003</v>
      </c>
      <c r="DW923" s="8" t="s">
        <v>4751</v>
      </c>
      <c r="DX923" t="s">
        <v>4752</v>
      </c>
      <c r="DY923" s="10" t="s">
        <v>373</v>
      </c>
      <c r="DZ923" s="20">
        <v>34685</v>
      </c>
      <c r="EA923" s="21">
        <v>37815</v>
      </c>
      <c r="EB923" t="s">
        <v>4753</v>
      </c>
      <c r="EC923" s="22">
        <v>43759</v>
      </c>
      <c r="ED923" t="b">
        <f t="shared" si="43"/>
        <v>1</v>
      </c>
    </row>
    <row r="924" spans="1:134" x14ac:dyDescent="0.2">
      <c r="A924" s="8" t="s">
        <v>4754</v>
      </c>
      <c r="B924" s="8" t="s">
        <v>168</v>
      </c>
      <c r="C924" s="8" t="s">
        <v>195</v>
      </c>
      <c r="D924" s="2" t="s">
        <v>4755</v>
      </c>
      <c r="E924" s="4">
        <v>0.25220112869460498</v>
      </c>
      <c r="F924" s="28" t="b">
        <v>0</v>
      </c>
      <c r="G924" s="29">
        <f t="shared" si="44"/>
        <v>1.3668221169812185E-2</v>
      </c>
      <c r="H924" s="5" t="b">
        <f t="shared" si="42"/>
        <v>0</v>
      </c>
      <c r="I924" s="8">
        <v>39</v>
      </c>
      <c r="J924">
        <v>0</v>
      </c>
      <c r="K924">
        <v>18</v>
      </c>
      <c r="L924">
        <v>69</v>
      </c>
      <c r="M924">
        <v>8</v>
      </c>
      <c r="N924">
        <v>5</v>
      </c>
      <c r="O924">
        <v>12.5922310139694</v>
      </c>
      <c r="P924">
        <v>3</v>
      </c>
      <c r="Q924">
        <v>5</v>
      </c>
      <c r="R924">
        <v>2</v>
      </c>
      <c r="S924" s="10">
        <v>74.7</v>
      </c>
      <c r="T924" s="8">
        <v>-1.33767961068356</v>
      </c>
      <c r="U924">
        <v>-1.00517281761849</v>
      </c>
      <c r="V924">
        <v>-1.16058208423016</v>
      </c>
      <c r="W924">
        <v>-1.66621448503192</v>
      </c>
      <c r="X924">
        <v>0.98157978018903103</v>
      </c>
      <c r="Y924">
        <v>1.38181348148064</v>
      </c>
      <c r="Z924">
        <v>-1.3035373394084699</v>
      </c>
      <c r="AA924">
        <v>8.8725172209350497E-3</v>
      </c>
      <c r="AB924">
        <v>1.4079858992310099</v>
      </c>
      <c r="AC924">
        <v>-0.68484317603607703</v>
      </c>
      <c r="AD924" s="10">
        <v>5.39426508353643E-4</v>
      </c>
      <c r="AE924" s="8">
        <v>0</v>
      </c>
      <c r="AF924">
        <v>0</v>
      </c>
      <c r="AG924">
        <v>0</v>
      </c>
      <c r="AH924">
        <v>0</v>
      </c>
      <c r="AI924">
        <v>0</v>
      </c>
      <c r="AJ924">
        <v>0</v>
      </c>
      <c r="AK924">
        <v>0</v>
      </c>
      <c r="AL924">
        <v>0</v>
      </c>
      <c r="AM924">
        <v>1</v>
      </c>
      <c r="AN924">
        <v>0</v>
      </c>
      <c r="AO924">
        <v>0</v>
      </c>
      <c r="AP924">
        <v>0</v>
      </c>
      <c r="AQ924">
        <v>0</v>
      </c>
      <c r="AR924">
        <v>0</v>
      </c>
      <c r="AS924">
        <v>0</v>
      </c>
      <c r="AT924">
        <v>0</v>
      </c>
      <c r="AU924">
        <v>0</v>
      </c>
      <c r="AV924">
        <v>0</v>
      </c>
      <c r="AW924">
        <v>0</v>
      </c>
      <c r="AX924">
        <v>0</v>
      </c>
      <c r="AY924">
        <v>1</v>
      </c>
      <c r="AZ924">
        <v>0</v>
      </c>
      <c r="BA924">
        <v>1</v>
      </c>
      <c r="BB924">
        <v>0</v>
      </c>
      <c r="BC924">
        <v>1</v>
      </c>
      <c r="BD924">
        <v>0</v>
      </c>
      <c r="BE924">
        <v>1</v>
      </c>
      <c r="BF924">
        <v>0</v>
      </c>
      <c r="BG924">
        <v>0</v>
      </c>
      <c r="BH924">
        <v>0</v>
      </c>
      <c r="BI924">
        <v>0</v>
      </c>
      <c r="BJ924">
        <v>0</v>
      </c>
      <c r="BK924">
        <v>0</v>
      </c>
      <c r="BL924">
        <v>1</v>
      </c>
      <c r="BM924">
        <v>0</v>
      </c>
      <c r="BN924">
        <v>0</v>
      </c>
      <c r="BO924">
        <v>1</v>
      </c>
      <c r="BP924">
        <v>0</v>
      </c>
      <c r="BQ924">
        <v>0</v>
      </c>
      <c r="BR924">
        <v>0</v>
      </c>
      <c r="BS924">
        <v>0</v>
      </c>
      <c r="BT924" s="10">
        <v>1</v>
      </c>
      <c r="BU924">
        <v>-4.2648743800000002</v>
      </c>
      <c r="BV924">
        <v>0.17994256</v>
      </c>
      <c r="BW924">
        <v>2.5512239999999999E-2</v>
      </c>
      <c r="BX924">
        <v>1.7140852600000001</v>
      </c>
      <c r="BY924">
        <v>1.2451467300000001</v>
      </c>
      <c r="BZ924">
        <v>4.38303536</v>
      </c>
      <c r="CA924">
        <v>1.0542348399999999</v>
      </c>
      <c r="CB924">
        <v>2.36271349</v>
      </c>
      <c r="CC924">
        <v>0</v>
      </c>
      <c r="CD924">
        <v>1.26633956</v>
      </c>
      <c r="CE924">
        <v>1.2966537600000001</v>
      </c>
      <c r="CF924">
        <v>-0.34830556000000001</v>
      </c>
      <c r="CG924">
        <v>0.60595251999999999</v>
      </c>
      <c r="CH924">
        <v>-0.27080598</v>
      </c>
      <c r="CI924">
        <v>0.69837139000000004</v>
      </c>
      <c r="CJ924">
        <v>2.3914729999999999E-2</v>
      </c>
      <c r="CK924">
        <v>-0.35324707</v>
      </c>
      <c r="CL924">
        <v>-4.8291489999999999E-2</v>
      </c>
      <c r="CM924">
        <v>0.58076517999999999</v>
      </c>
      <c r="CN924">
        <v>0.72541518999999999</v>
      </c>
      <c r="CO924">
        <v>-0.20022939000000001</v>
      </c>
      <c r="CP924">
        <v>-0.43475793000000001</v>
      </c>
      <c r="CQ924">
        <v>0.34422587999999998</v>
      </c>
      <c r="CR924">
        <v>-0.48495226000000002</v>
      </c>
      <c r="CS924">
        <v>0.18250256000000001</v>
      </c>
      <c r="CT924">
        <v>-0.16623276000000001</v>
      </c>
      <c r="CU924">
        <v>-9.4743999999999995E-2</v>
      </c>
      <c r="CV924">
        <v>-1.1689752</v>
      </c>
      <c r="CW924">
        <v>-0.52188942000000005</v>
      </c>
      <c r="CX924">
        <v>0.65815442999999996</v>
      </c>
      <c r="CY924">
        <v>9.3649330000000003E-2</v>
      </c>
      <c r="CZ924">
        <v>-0.16819777</v>
      </c>
      <c r="DA924">
        <v>-0.25450494000000001</v>
      </c>
      <c r="DB924">
        <v>0.25513289</v>
      </c>
      <c r="DC924">
        <v>2.5920289999999999E-2</v>
      </c>
      <c r="DD924">
        <v>-2.5292350000000002E-2</v>
      </c>
      <c r="DE924">
        <v>0.26950531</v>
      </c>
      <c r="DF924">
        <v>-0.26887736000000001</v>
      </c>
      <c r="DG924">
        <v>0.1029841</v>
      </c>
      <c r="DH924">
        <v>-0.10235616</v>
      </c>
      <c r="DI924">
        <v>-0.19042195000000001</v>
      </c>
      <c r="DJ924">
        <v>7.7531719999999998E-2</v>
      </c>
      <c r="DK924">
        <v>-0.19522661999999999</v>
      </c>
      <c r="DL924">
        <v>-0.13095082</v>
      </c>
      <c r="DM924">
        <v>-6.0513240000000003E-2</v>
      </c>
      <c r="DN924">
        <v>0.50020885000000004</v>
      </c>
      <c r="DO924">
        <v>0.35778246000000002</v>
      </c>
      <c r="DP924">
        <v>-0.64273818000000005</v>
      </c>
      <c r="DQ924">
        <v>0.94671483000000001</v>
      </c>
      <c r="DR924">
        <v>-0.66113116000000005</v>
      </c>
      <c r="DS924">
        <v>7.7932630000000003E-2</v>
      </c>
      <c r="DT924">
        <v>-0.79014932000000004</v>
      </c>
      <c r="DU924">
        <v>1.3610861400000001</v>
      </c>
      <c r="DV924" s="10">
        <v>-0.64824150000000003</v>
      </c>
      <c r="DW924" s="8" t="s">
        <v>4756</v>
      </c>
      <c r="DX924" t="s">
        <v>4757</v>
      </c>
      <c r="DY924" s="10" t="s">
        <v>425</v>
      </c>
      <c r="DZ924" s="20">
        <v>36448</v>
      </c>
      <c r="EA924" s="21">
        <v>38531</v>
      </c>
      <c r="EB924" t="s">
        <v>4758</v>
      </c>
      <c r="EC924" s="22">
        <v>44065</v>
      </c>
      <c r="ED924" t="b">
        <f t="shared" si="43"/>
        <v>1</v>
      </c>
    </row>
    <row r="925" spans="1:134" x14ac:dyDescent="0.2">
      <c r="A925" s="8" t="s">
        <v>4759</v>
      </c>
      <c r="B925" s="8" t="s">
        <v>168</v>
      </c>
      <c r="C925" s="8" t="s">
        <v>128</v>
      </c>
      <c r="D925" s="2" t="s">
        <v>4760</v>
      </c>
      <c r="E925" s="4">
        <v>0.53998451631983801</v>
      </c>
      <c r="F925" s="28" t="b">
        <v>0</v>
      </c>
      <c r="G925" s="29">
        <f t="shared" si="44"/>
        <v>5.8459420734540812E-5</v>
      </c>
      <c r="H925" s="5" t="b">
        <f t="shared" si="42"/>
        <v>0</v>
      </c>
      <c r="I925" s="8">
        <v>38</v>
      </c>
      <c r="J925">
        <v>1</v>
      </c>
      <c r="K925">
        <v>22</v>
      </c>
      <c r="L925">
        <v>571</v>
      </c>
      <c r="M925">
        <v>2</v>
      </c>
      <c r="N925">
        <v>1</v>
      </c>
      <c r="O925">
        <v>67.167258159919101</v>
      </c>
      <c r="P925">
        <v>2</v>
      </c>
      <c r="Q925">
        <v>4</v>
      </c>
      <c r="R925">
        <v>4</v>
      </c>
      <c r="S925" s="10">
        <v>70</v>
      </c>
      <c r="T925" s="8">
        <v>-1.4316177855911101</v>
      </c>
      <c r="U925">
        <v>7.5957643648752104E-3</v>
      </c>
      <c r="V925">
        <v>-0.64376289837760303</v>
      </c>
      <c r="W925">
        <v>-1.0810072189228499</v>
      </c>
      <c r="X925">
        <v>-0.92748948436013701</v>
      </c>
      <c r="Y925">
        <v>-1.4044518876044501</v>
      </c>
      <c r="Z925">
        <v>0.57442729880029297</v>
      </c>
      <c r="AA925">
        <v>-0.70092886045385905</v>
      </c>
      <c r="AB925">
        <v>0.68128349962791002</v>
      </c>
      <c r="AC925">
        <v>0.71996333890972197</v>
      </c>
      <c r="AD925" s="10">
        <v>-1.0135824091974099</v>
      </c>
      <c r="AE925" s="8">
        <v>0</v>
      </c>
      <c r="AF925">
        <v>0</v>
      </c>
      <c r="AG925">
        <v>0</v>
      </c>
      <c r="AH925">
        <v>0</v>
      </c>
      <c r="AI925">
        <v>0</v>
      </c>
      <c r="AJ925">
        <v>0</v>
      </c>
      <c r="AK925">
        <v>0</v>
      </c>
      <c r="AL925">
        <v>0</v>
      </c>
      <c r="AM925">
        <v>0</v>
      </c>
      <c r="AN925">
        <v>0</v>
      </c>
      <c r="AO925">
        <v>0</v>
      </c>
      <c r="AP925">
        <v>0</v>
      </c>
      <c r="AQ925">
        <v>0</v>
      </c>
      <c r="AR925">
        <v>0</v>
      </c>
      <c r="AS925">
        <v>0</v>
      </c>
      <c r="AT925">
        <v>1</v>
      </c>
      <c r="AU925">
        <v>0</v>
      </c>
      <c r="AV925">
        <v>0</v>
      </c>
      <c r="AW925">
        <v>0</v>
      </c>
      <c r="AX925">
        <v>0</v>
      </c>
      <c r="AY925">
        <v>0</v>
      </c>
      <c r="AZ925">
        <v>1</v>
      </c>
      <c r="BA925">
        <v>1</v>
      </c>
      <c r="BB925">
        <v>0</v>
      </c>
      <c r="BC925">
        <v>0</v>
      </c>
      <c r="BD925">
        <v>1</v>
      </c>
      <c r="BE925">
        <v>0</v>
      </c>
      <c r="BF925">
        <v>1</v>
      </c>
      <c r="BG925">
        <v>0</v>
      </c>
      <c r="BH925">
        <v>0</v>
      </c>
      <c r="BI925">
        <v>1</v>
      </c>
      <c r="BJ925">
        <v>0</v>
      </c>
      <c r="BK925">
        <v>0</v>
      </c>
      <c r="BL925">
        <v>0</v>
      </c>
      <c r="BM925">
        <v>0</v>
      </c>
      <c r="BN925">
        <v>1</v>
      </c>
      <c r="BO925">
        <v>0</v>
      </c>
      <c r="BP925">
        <v>0</v>
      </c>
      <c r="BQ925">
        <v>0</v>
      </c>
      <c r="BR925">
        <v>0</v>
      </c>
      <c r="BS925">
        <v>1</v>
      </c>
      <c r="BT925" s="10">
        <v>0</v>
      </c>
      <c r="BU925">
        <v>-4.2648743800000002</v>
      </c>
      <c r="BV925">
        <v>0.17994256</v>
      </c>
      <c r="BW925">
        <v>2.5512239999999999E-2</v>
      </c>
      <c r="BX925">
        <v>1.7140852600000001</v>
      </c>
      <c r="BY925">
        <v>1.2451467300000001</v>
      </c>
      <c r="BZ925">
        <v>4.38303536</v>
      </c>
      <c r="CA925">
        <v>1.0542348399999999</v>
      </c>
      <c r="CB925">
        <v>2.36271349</v>
      </c>
      <c r="CC925">
        <v>0</v>
      </c>
      <c r="CD925">
        <v>1.26633956</v>
      </c>
      <c r="CE925">
        <v>1.2966537600000001</v>
      </c>
      <c r="CF925">
        <v>-0.34830556000000001</v>
      </c>
      <c r="CG925">
        <v>0.60595251999999999</v>
      </c>
      <c r="CH925">
        <v>-0.27080598</v>
      </c>
      <c r="CI925">
        <v>0.69837139000000004</v>
      </c>
      <c r="CJ925">
        <v>2.3914729999999999E-2</v>
      </c>
      <c r="CK925">
        <v>-0.35324707</v>
      </c>
      <c r="CL925">
        <v>-4.8291489999999999E-2</v>
      </c>
      <c r="CM925">
        <v>0.58076517999999999</v>
      </c>
      <c r="CN925">
        <v>0.72541518999999999</v>
      </c>
      <c r="CO925">
        <v>-0.20022939000000001</v>
      </c>
      <c r="CP925">
        <v>-0.43475793000000001</v>
      </c>
      <c r="CQ925">
        <v>0.34422587999999998</v>
      </c>
      <c r="CR925">
        <v>-0.48495226000000002</v>
      </c>
      <c r="CS925">
        <v>0.18250256000000001</v>
      </c>
      <c r="CT925">
        <v>-0.16623276000000001</v>
      </c>
      <c r="CU925">
        <v>-9.4743999999999995E-2</v>
      </c>
      <c r="CV925">
        <v>-1.1689752</v>
      </c>
      <c r="CW925">
        <v>-0.52188942000000005</v>
      </c>
      <c r="CX925">
        <v>0.65815442999999996</v>
      </c>
      <c r="CY925">
        <v>9.3649330000000003E-2</v>
      </c>
      <c r="CZ925">
        <v>-0.16819777</v>
      </c>
      <c r="DA925">
        <v>-0.25450494000000001</v>
      </c>
      <c r="DB925">
        <v>0.25513289</v>
      </c>
      <c r="DC925">
        <v>2.5920289999999999E-2</v>
      </c>
      <c r="DD925">
        <v>-2.5292350000000002E-2</v>
      </c>
      <c r="DE925">
        <v>0.26950531</v>
      </c>
      <c r="DF925">
        <v>-0.26887736000000001</v>
      </c>
      <c r="DG925">
        <v>0.1029841</v>
      </c>
      <c r="DH925">
        <v>-0.10235616</v>
      </c>
      <c r="DI925">
        <v>-0.19042195000000001</v>
      </c>
      <c r="DJ925">
        <v>7.7531719999999998E-2</v>
      </c>
      <c r="DK925">
        <v>-0.19522661999999999</v>
      </c>
      <c r="DL925">
        <v>-0.13095082</v>
      </c>
      <c r="DM925">
        <v>-6.0513240000000003E-2</v>
      </c>
      <c r="DN925">
        <v>0.50020885000000004</v>
      </c>
      <c r="DO925">
        <v>0.35778246000000002</v>
      </c>
      <c r="DP925">
        <v>-0.64273818000000005</v>
      </c>
      <c r="DQ925">
        <v>0.94671483000000001</v>
      </c>
      <c r="DR925">
        <v>-0.66113116000000005</v>
      </c>
      <c r="DS925">
        <v>7.7932630000000003E-2</v>
      </c>
      <c r="DT925">
        <v>-0.79014932000000004</v>
      </c>
      <c r="DU925">
        <v>1.3610861400000001</v>
      </c>
      <c r="DV925" s="10">
        <v>-0.64824150000000003</v>
      </c>
      <c r="DW925" s="8" t="s">
        <v>4761</v>
      </c>
      <c r="DX925" t="s">
        <v>4762</v>
      </c>
      <c r="DY925" s="10" t="s">
        <v>923</v>
      </c>
      <c r="DZ925" s="20">
        <v>37316</v>
      </c>
      <c r="EA925" s="21">
        <v>37490</v>
      </c>
      <c r="EB925" t="s">
        <v>4763</v>
      </c>
      <c r="EC925" s="22">
        <v>44009</v>
      </c>
      <c r="ED925" t="b">
        <f t="shared" si="43"/>
        <v>1</v>
      </c>
    </row>
    <row r="926" spans="1:134" x14ac:dyDescent="0.2">
      <c r="A926" s="8" t="s">
        <v>4764</v>
      </c>
      <c r="B926" s="8" t="s">
        <v>168</v>
      </c>
      <c r="C926" s="8" t="s">
        <v>147</v>
      </c>
      <c r="D926" s="2" t="s">
        <v>4765</v>
      </c>
      <c r="E926" s="4">
        <v>0.35558175618284599</v>
      </c>
      <c r="F926" s="28" t="b">
        <v>0</v>
      </c>
      <c r="G926" s="29">
        <f t="shared" si="44"/>
        <v>2.2946079330234147E-2</v>
      </c>
      <c r="H926" s="5" t="b">
        <f t="shared" si="42"/>
        <v>0</v>
      </c>
      <c r="I926" s="8">
        <v>44</v>
      </c>
      <c r="J926">
        <v>1</v>
      </c>
      <c r="K926">
        <v>25</v>
      </c>
      <c r="L926">
        <v>790</v>
      </c>
      <c r="M926">
        <v>9</v>
      </c>
      <c r="N926">
        <v>3</v>
      </c>
      <c r="O926">
        <v>27.7075447580896</v>
      </c>
      <c r="P926">
        <v>5</v>
      </c>
      <c r="Q926">
        <v>3</v>
      </c>
      <c r="R926">
        <v>2</v>
      </c>
      <c r="S926" s="10">
        <v>83.6</v>
      </c>
      <c r="T926" s="8">
        <v>-0.86798873614579497</v>
      </c>
      <c r="U926">
        <v>7.5957643648752104E-3</v>
      </c>
      <c r="V926">
        <v>-0.25614850898817798</v>
      </c>
      <c r="W926">
        <v>-0.82570763470395503</v>
      </c>
      <c r="X926">
        <v>1.2997579909472201</v>
      </c>
      <c r="Y926">
        <v>-1.13192030619081E-2</v>
      </c>
      <c r="Z926">
        <v>-0.78340888155216903</v>
      </c>
      <c r="AA926">
        <v>1.4284752725705201</v>
      </c>
      <c r="AB926">
        <v>-4.5418899975194001E-2</v>
      </c>
      <c r="AC926">
        <v>-0.68484317603607703</v>
      </c>
      <c r="AD926" s="10">
        <v>1.9208977962490701</v>
      </c>
      <c r="AE926" s="8">
        <v>0</v>
      </c>
      <c r="AF926">
        <v>0</v>
      </c>
      <c r="AG926">
        <v>0</v>
      </c>
      <c r="AH926">
        <v>0</v>
      </c>
      <c r="AI926">
        <v>0</v>
      </c>
      <c r="AJ926">
        <v>0</v>
      </c>
      <c r="AK926">
        <v>0</v>
      </c>
      <c r="AL926">
        <v>0</v>
      </c>
      <c r="AM926">
        <v>0</v>
      </c>
      <c r="AN926">
        <v>0</v>
      </c>
      <c r="AO926">
        <v>0</v>
      </c>
      <c r="AP926">
        <v>0</v>
      </c>
      <c r="AQ926">
        <v>0</v>
      </c>
      <c r="AR926">
        <v>0</v>
      </c>
      <c r="AS926">
        <v>0</v>
      </c>
      <c r="AT926">
        <v>0</v>
      </c>
      <c r="AU926">
        <v>1</v>
      </c>
      <c r="AV926">
        <v>0</v>
      </c>
      <c r="AW926">
        <v>0</v>
      </c>
      <c r="AX926">
        <v>0</v>
      </c>
      <c r="AY926">
        <v>0</v>
      </c>
      <c r="AZ926">
        <v>1</v>
      </c>
      <c r="BA926">
        <v>0</v>
      </c>
      <c r="BB926">
        <v>1</v>
      </c>
      <c r="BC926">
        <v>0</v>
      </c>
      <c r="BD926">
        <v>1</v>
      </c>
      <c r="BE926">
        <v>1</v>
      </c>
      <c r="BF926">
        <v>0</v>
      </c>
      <c r="BG926">
        <v>0</v>
      </c>
      <c r="BH926">
        <v>0</v>
      </c>
      <c r="BI926">
        <v>0</v>
      </c>
      <c r="BJ926">
        <v>0</v>
      </c>
      <c r="BK926">
        <v>1</v>
      </c>
      <c r="BL926">
        <v>0</v>
      </c>
      <c r="BM926">
        <v>1</v>
      </c>
      <c r="BN926">
        <v>0</v>
      </c>
      <c r="BO926">
        <v>0</v>
      </c>
      <c r="BP926">
        <v>0</v>
      </c>
      <c r="BQ926">
        <v>1</v>
      </c>
      <c r="BR926">
        <v>0</v>
      </c>
      <c r="BS926">
        <v>0</v>
      </c>
      <c r="BT926" s="10">
        <v>0</v>
      </c>
      <c r="BU926">
        <v>-4.2648743800000002</v>
      </c>
      <c r="BV926">
        <v>0.17994256</v>
      </c>
      <c r="BW926">
        <v>2.5512239999999999E-2</v>
      </c>
      <c r="BX926">
        <v>1.7140852600000001</v>
      </c>
      <c r="BY926">
        <v>1.2451467300000001</v>
      </c>
      <c r="BZ926">
        <v>4.38303536</v>
      </c>
      <c r="CA926">
        <v>1.0542348399999999</v>
      </c>
      <c r="CB926">
        <v>2.36271349</v>
      </c>
      <c r="CC926">
        <v>0</v>
      </c>
      <c r="CD926">
        <v>1.26633956</v>
      </c>
      <c r="CE926">
        <v>1.2966537600000001</v>
      </c>
      <c r="CF926">
        <v>-0.34830556000000001</v>
      </c>
      <c r="CG926">
        <v>0.60595251999999999</v>
      </c>
      <c r="CH926">
        <v>-0.27080598</v>
      </c>
      <c r="CI926">
        <v>0.69837139000000004</v>
      </c>
      <c r="CJ926">
        <v>2.3914729999999999E-2</v>
      </c>
      <c r="CK926">
        <v>-0.35324707</v>
      </c>
      <c r="CL926">
        <v>-4.8291489999999999E-2</v>
      </c>
      <c r="CM926">
        <v>0.58076517999999999</v>
      </c>
      <c r="CN926">
        <v>0.72541518999999999</v>
      </c>
      <c r="CO926">
        <v>-0.20022939000000001</v>
      </c>
      <c r="CP926">
        <v>-0.43475793000000001</v>
      </c>
      <c r="CQ926">
        <v>0.34422587999999998</v>
      </c>
      <c r="CR926">
        <v>-0.48495226000000002</v>
      </c>
      <c r="CS926">
        <v>0.18250256000000001</v>
      </c>
      <c r="CT926">
        <v>-0.16623276000000001</v>
      </c>
      <c r="CU926">
        <v>-9.4743999999999995E-2</v>
      </c>
      <c r="CV926">
        <v>-1.1689752</v>
      </c>
      <c r="CW926">
        <v>-0.52188942000000005</v>
      </c>
      <c r="CX926">
        <v>0.65815442999999996</v>
      </c>
      <c r="CY926">
        <v>9.3649330000000003E-2</v>
      </c>
      <c r="CZ926">
        <v>-0.16819777</v>
      </c>
      <c r="DA926">
        <v>-0.25450494000000001</v>
      </c>
      <c r="DB926">
        <v>0.25513289</v>
      </c>
      <c r="DC926">
        <v>2.5920289999999999E-2</v>
      </c>
      <c r="DD926">
        <v>-2.5292350000000002E-2</v>
      </c>
      <c r="DE926">
        <v>0.26950531</v>
      </c>
      <c r="DF926">
        <v>-0.26887736000000001</v>
      </c>
      <c r="DG926">
        <v>0.1029841</v>
      </c>
      <c r="DH926">
        <v>-0.10235616</v>
      </c>
      <c r="DI926">
        <v>-0.19042195000000001</v>
      </c>
      <c r="DJ926">
        <v>7.7531719999999998E-2</v>
      </c>
      <c r="DK926">
        <v>-0.19522661999999999</v>
      </c>
      <c r="DL926">
        <v>-0.13095082</v>
      </c>
      <c r="DM926">
        <v>-6.0513240000000003E-2</v>
      </c>
      <c r="DN926">
        <v>0.50020885000000004</v>
      </c>
      <c r="DO926">
        <v>0.35778246000000002</v>
      </c>
      <c r="DP926">
        <v>-0.64273818000000005</v>
      </c>
      <c r="DQ926">
        <v>0.94671483000000001</v>
      </c>
      <c r="DR926">
        <v>-0.66113116000000005</v>
      </c>
      <c r="DS926">
        <v>7.7932630000000003E-2</v>
      </c>
      <c r="DT926">
        <v>-0.79014932000000004</v>
      </c>
      <c r="DU926">
        <v>1.3610861400000001</v>
      </c>
      <c r="DV926" s="10">
        <v>-0.64824150000000003</v>
      </c>
      <c r="DW926" s="8" t="s">
        <v>4766</v>
      </c>
      <c r="DX926" t="s">
        <v>4767</v>
      </c>
      <c r="DY926" s="10" t="s">
        <v>151</v>
      </c>
      <c r="DZ926" s="20">
        <v>35957</v>
      </c>
      <c r="EA926" s="21">
        <v>39145</v>
      </c>
      <c r="EB926" t="s">
        <v>4768</v>
      </c>
      <c r="EC926" s="22">
        <v>44228</v>
      </c>
      <c r="ED926" t="b">
        <f t="shared" si="43"/>
        <v>1</v>
      </c>
    </row>
    <row r="927" spans="1:134" x14ac:dyDescent="0.2">
      <c r="A927" s="8" t="s">
        <v>4769</v>
      </c>
      <c r="B927" s="8" t="s">
        <v>168</v>
      </c>
      <c r="C927" s="8" t="s">
        <v>181</v>
      </c>
      <c r="D927" s="2" t="s">
        <v>4770</v>
      </c>
      <c r="E927" s="4">
        <v>0.51406586659138698</v>
      </c>
      <c r="F927" s="28" t="b">
        <v>0</v>
      </c>
      <c r="G927" s="29">
        <f t="shared" si="44"/>
        <v>1.3847119648907314E-3</v>
      </c>
      <c r="H927" s="5" t="b">
        <f t="shared" si="42"/>
        <v>0</v>
      </c>
      <c r="I927" s="8">
        <v>52</v>
      </c>
      <c r="J927">
        <v>1</v>
      </c>
      <c r="K927">
        <v>16</v>
      </c>
      <c r="L927">
        <v>1186</v>
      </c>
      <c r="M927">
        <v>4</v>
      </c>
      <c r="N927">
        <v>5</v>
      </c>
      <c r="O927">
        <v>65.366266629027095</v>
      </c>
      <c r="P927">
        <v>2</v>
      </c>
      <c r="Q927">
        <v>3</v>
      </c>
      <c r="R927">
        <v>2</v>
      </c>
      <c r="S927" s="10">
        <v>69.7</v>
      </c>
      <c r="T927" s="8">
        <v>-0.116483336885366</v>
      </c>
      <c r="U927">
        <v>7.5957643648752104E-3</v>
      </c>
      <c r="V927">
        <v>-1.4189916771564499</v>
      </c>
      <c r="W927">
        <v>-0.364070030362935</v>
      </c>
      <c r="X927">
        <v>-0.29113306284374801</v>
      </c>
      <c r="Y927">
        <v>1.38181348148064</v>
      </c>
      <c r="Z927">
        <v>0.51245392772557496</v>
      </c>
      <c r="AA927">
        <v>-0.70092886045385905</v>
      </c>
      <c r="AB927">
        <v>-4.5418899975194001E-2</v>
      </c>
      <c r="AC927">
        <v>-0.68484317603607703</v>
      </c>
      <c r="AD927" s="10">
        <v>-1.0783135901999099</v>
      </c>
      <c r="AE927" s="8">
        <v>1</v>
      </c>
      <c r="AF927">
        <v>0</v>
      </c>
      <c r="AG927">
        <v>0</v>
      </c>
      <c r="AH927">
        <v>0</v>
      </c>
      <c r="AI927">
        <v>0</v>
      </c>
      <c r="AJ927">
        <v>0</v>
      </c>
      <c r="AK927">
        <v>0</v>
      </c>
      <c r="AL927">
        <v>0</v>
      </c>
      <c r="AM927">
        <v>0</v>
      </c>
      <c r="AN927">
        <v>0</v>
      </c>
      <c r="AO927">
        <v>0</v>
      </c>
      <c r="AP927">
        <v>0</v>
      </c>
      <c r="AQ927">
        <v>0</v>
      </c>
      <c r="AR927">
        <v>0</v>
      </c>
      <c r="AS927">
        <v>0</v>
      </c>
      <c r="AT927">
        <v>0</v>
      </c>
      <c r="AU927">
        <v>0</v>
      </c>
      <c r="AV927">
        <v>0</v>
      </c>
      <c r="AW927">
        <v>0</v>
      </c>
      <c r="AX927">
        <v>0</v>
      </c>
      <c r="AY927">
        <v>0</v>
      </c>
      <c r="AZ927">
        <v>1</v>
      </c>
      <c r="BA927">
        <v>0</v>
      </c>
      <c r="BB927">
        <v>1</v>
      </c>
      <c r="BC927">
        <v>0</v>
      </c>
      <c r="BD927">
        <v>1</v>
      </c>
      <c r="BE927">
        <v>0</v>
      </c>
      <c r="BF927">
        <v>1</v>
      </c>
      <c r="BG927">
        <v>0</v>
      </c>
      <c r="BH927">
        <v>0</v>
      </c>
      <c r="BI927">
        <v>0</v>
      </c>
      <c r="BJ927">
        <v>1</v>
      </c>
      <c r="BK927">
        <v>0</v>
      </c>
      <c r="BL927">
        <v>0</v>
      </c>
      <c r="BM927">
        <v>0</v>
      </c>
      <c r="BN927">
        <v>1</v>
      </c>
      <c r="BO927">
        <v>0</v>
      </c>
      <c r="BP927">
        <v>0</v>
      </c>
      <c r="BQ927">
        <v>1</v>
      </c>
      <c r="BR927">
        <v>0</v>
      </c>
      <c r="BS927">
        <v>0</v>
      </c>
      <c r="BT927" s="10">
        <v>0</v>
      </c>
      <c r="BU927">
        <v>-4.2648743800000002</v>
      </c>
      <c r="BV927">
        <v>0.17994256</v>
      </c>
      <c r="BW927">
        <v>2.5512239999999999E-2</v>
      </c>
      <c r="BX927">
        <v>1.7140852600000001</v>
      </c>
      <c r="BY927">
        <v>1.2451467300000001</v>
      </c>
      <c r="BZ927">
        <v>4.38303536</v>
      </c>
      <c r="CA927">
        <v>1.0542348399999999</v>
      </c>
      <c r="CB927">
        <v>2.36271349</v>
      </c>
      <c r="CC927">
        <v>0</v>
      </c>
      <c r="CD927">
        <v>1.26633956</v>
      </c>
      <c r="CE927">
        <v>1.2966537600000001</v>
      </c>
      <c r="CF927">
        <v>-0.34830556000000001</v>
      </c>
      <c r="CG927">
        <v>0.60595251999999999</v>
      </c>
      <c r="CH927">
        <v>-0.27080598</v>
      </c>
      <c r="CI927">
        <v>0.69837139000000004</v>
      </c>
      <c r="CJ927">
        <v>2.3914729999999999E-2</v>
      </c>
      <c r="CK927">
        <v>-0.35324707</v>
      </c>
      <c r="CL927">
        <v>-4.8291489999999999E-2</v>
      </c>
      <c r="CM927">
        <v>0.58076517999999999</v>
      </c>
      <c r="CN927">
        <v>0.72541518999999999</v>
      </c>
      <c r="CO927">
        <v>-0.20022939000000001</v>
      </c>
      <c r="CP927">
        <v>-0.43475793000000001</v>
      </c>
      <c r="CQ927">
        <v>0.34422587999999998</v>
      </c>
      <c r="CR927">
        <v>-0.48495226000000002</v>
      </c>
      <c r="CS927">
        <v>0.18250256000000001</v>
      </c>
      <c r="CT927">
        <v>-0.16623276000000001</v>
      </c>
      <c r="CU927">
        <v>-9.4743999999999995E-2</v>
      </c>
      <c r="CV927">
        <v>-1.1689752</v>
      </c>
      <c r="CW927">
        <v>-0.52188942000000005</v>
      </c>
      <c r="CX927">
        <v>0.65815442999999996</v>
      </c>
      <c r="CY927">
        <v>9.3649330000000003E-2</v>
      </c>
      <c r="CZ927">
        <v>-0.16819777</v>
      </c>
      <c r="DA927">
        <v>-0.25450494000000001</v>
      </c>
      <c r="DB927">
        <v>0.25513289</v>
      </c>
      <c r="DC927">
        <v>2.5920289999999999E-2</v>
      </c>
      <c r="DD927">
        <v>-2.5292350000000002E-2</v>
      </c>
      <c r="DE927">
        <v>0.26950531</v>
      </c>
      <c r="DF927">
        <v>-0.26887736000000001</v>
      </c>
      <c r="DG927">
        <v>0.1029841</v>
      </c>
      <c r="DH927">
        <v>-0.10235616</v>
      </c>
      <c r="DI927">
        <v>-0.19042195000000001</v>
      </c>
      <c r="DJ927">
        <v>7.7531719999999998E-2</v>
      </c>
      <c r="DK927">
        <v>-0.19522661999999999</v>
      </c>
      <c r="DL927">
        <v>-0.13095082</v>
      </c>
      <c r="DM927">
        <v>-6.0513240000000003E-2</v>
      </c>
      <c r="DN927">
        <v>0.50020885000000004</v>
      </c>
      <c r="DO927">
        <v>0.35778246000000002</v>
      </c>
      <c r="DP927">
        <v>-0.64273818000000005</v>
      </c>
      <c r="DQ927">
        <v>0.94671483000000001</v>
      </c>
      <c r="DR927">
        <v>-0.66113116000000005</v>
      </c>
      <c r="DS927">
        <v>7.7932630000000003E-2</v>
      </c>
      <c r="DT927">
        <v>-0.79014932000000004</v>
      </c>
      <c r="DU927">
        <v>1.3610861400000001</v>
      </c>
      <c r="DV927" s="10">
        <v>-0.64824150000000003</v>
      </c>
      <c r="DW927" s="8" t="s">
        <v>4771</v>
      </c>
      <c r="DX927" t="s">
        <v>4772</v>
      </c>
      <c r="DY927" s="10" t="s">
        <v>703</v>
      </c>
      <c r="DZ927" s="20">
        <v>35505</v>
      </c>
      <c r="EA927" s="21">
        <v>38976</v>
      </c>
      <c r="EB927" t="s">
        <v>4773</v>
      </c>
      <c r="EC927" s="22">
        <v>44734</v>
      </c>
      <c r="ED927" t="b">
        <f t="shared" si="43"/>
        <v>1</v>
      </c>
    </row>
    <row r="928" spans="1:134" x14ac:dyDescent="0.2">
      <c r="A928" s="8" t="s">
        <v>4774</v>
      </c>
      <c r="B928" s="8" t="s">
        <v>127</v>
      </c>
      <c r="C928" s="8" t="s">
        <v>209</v>
      </c>
      <c r="D928" s="2" t="s">
        <v>4775</v>
      </c>
      <c r="E928" s="4">
        <v>0.22121581256352299</v>
      </c>
      <c r="F928" s="28" t="b">
        <v>0</v>
      </c>
      <c r="G928" s="29">
        <f t="shared" si="44"/>
        <v>0.13344564869447384</v>
      </c>
      <c r="H928" s="5" t="b">
        <f t="shared" si="42"/>
        <v>0</v>
      </c>
      <c r="I928" s="8">
        <v>68</v>
      </c>
      <c r="J928">
        <v>1</v>
      </c>
      <c r="K928">
        <v>17</v>
      </c>
      <c r="L928">
        <v>257</v>
      </c>
      <c r="M928">
        <v>10</v>
      </c>
      <c r="N928">
        <v>2</v>
      </c>
      <c r="O928">
        <v>22.166239615095201</v>
      </c>
      <c r="P928">
        <v>5</v>
      </c>
      <c r="Q928">
        <v>4</v>
      </c>
      <c r="R928">
        <v>5</v>
      </c>
      <c r="S928" s="10">
        <v>72.2</v>
      </c>
      <c r="T928" s="8">
        <v>1.3865274616354899</v>
      </c>
      <c r="U928">
        <v>7.5957643648752104E-3</v>
      </c>
      <c r="V928">
        <v>-1.2897868806933099</v>
      </c>
      <c r="W928">
        <v>-1.4470531981225501</v>
      </c>
      <c r="X928">
        <v>1.61793620170542</v>
      </c>
      <c r="Y928">
        <v>-0.70788554533318204</v>
      </c>
      <c r="Z928">
        <v>-0.97408904521453898</v>
      </c>
      <c r="AA928">
        <v>1.4284752725705201</v>
      </c>
      <c r="AB928">
        <v>0.68128349962791002</v>
      </c>
      <c r="AC928">
        <v>1.42236659638262</v>
      </c>
      <c r="AD928" s="10">
        <v>-0.53888708184578005</v>
      </c>
      <c r="AE928" s="8">
        <v>0</v>
      </c>
      <c r="AF928">
        <v>0</v>
      </c>
      <c r="AG928">
        <v>0</v>
      </c>
      <c r="AH928">
        <v>0</v>
      </c>
      <c r="AI928">
        <v>0</v>
      </c>
      <c r="AJ928">
        <v>0</v>
      </c>
      <c r="AK928">
        <v>0</v>
      </c>
      <c r="AL928">
        <v>0</v>
      </c>
      <c r="AM928">
        <v>0</v>
      </c>
      <c r="AN928">
        <v>0</v>
      </c>
      <c r="AO928">
        <v>0</v>
      </c>
      <c r="AP928">
        <v>0</v>
      </c>
      <c r="AQ928">
        <v>0</v>
      </c>
      <c r="AR928">
        <v>0</v>
      </c>
      <c r="AS928">
        <v>1</v>
      </c>
      <c r="AT928">
        <v>0</v>
      </c>
      <c r="AU928">
        <v>0</v>
      </c>
      <c r="AV928">
        <v>0</v>
      </c>
      <c r="AW928">
        <v>0</v>
      </c>
      <c r="AX928">
        <v>0</v>
      </c>
      <c r="AY928">
        <v>1</v>
      </c>
      <c r="AZ928">
        <v>0</v>
      </c>
      <c r="BA928">
        <v>1</v>
      </c>
      <c r="BB928">
        <v>0</v>
      </c>
      <c r="BC928">
        <v>1</v>
      </c>
      <c r="BD928">
        <v>0</v>
      </c>
      <c r="BE928">
        <v>0</v>
      </c>
      <c r="BF928">
        <v>1</v>
      </c>
      <c r="BG928">
        <v>0</v>
      </c>
      <c r="BH928">
        <v>0</v>
      </c>
      <c r="BI928">
        <v>0</v>
      </c>
      <c r="BJ928">
        <v>0</v>
      </c>
      <c r="BK928">
        <v>1</v>
      </c>
      <c r="BL928">
        <v>0</v>
      </c>
      <c r="BM928">
        <v>0</v>
      </c>
      <c r="BN928">
        <v>1</v>
      </c>
      <c r="BO928">
        <v>0</v>
      </c>
      <c r="BP928">
        <v>0</v>
      </c>
      <c r="BQ928">
        <v>1</v>
      </c>
      <c r="BR928">
        <v>0</v>
      </c>
      <c r="BS928">
        <v>0</v>
      </c>
      <c r="BT928" s="10">
        <v>0</v>
      </c>
      <c r="BU928">
        <v>-4.2648743800000002</v>
      </c>
      <c r="BV928">
        <v>0.17994256</v>
      </c>
      <c r="BW928">
        <v>2.5512239999999999E-2</v>
      </c>
      <c r="BX928">
        <v>1.7140852600000001</v>
      </c>
      <c r="BY928">
        <v>1.2451467300000001</v>
      </c>
      <c r="BZ928">
        <v>4.38303536</v>
      </c>
      <c r="CA928">
        <v>1.0542348399999999</v>
      </c>
      <c r="CB928">
        <v>2.36271349</v>
      </c>
      <c r="CC928">
        <v>0</v>
      </c>
      <c r="CD928">
        <v>1.26633956</v>
      </c>
      <c r="CE928">
        <v>1.2966537600000001</v>
      </c>
      <c r="CF928">
        <v>-0.34830556000000001</v>
      </c>
      <c r="CG928">
        <v>0.60595251999999999</v>
      </c>
      <c r="CH928">
        <v>-0.27080598</v>
      </c>
      <c r="CI928">
        <v>0.69837139000000004</v>
      </c>
      <c r="CJ928">
        <v>2.3914729999999999E-2</v>
      </c>
      <c r="CK928">
        <v>-0.35324707</v>
      </c>
      <c r="CL928">
        <v>-4.8291489999999999E-2</v>
      </c>
      <c r="CM928">
        <v>0.58076517999999999</v>
      </c>
      <c r="CN928">
        <v>0.72541518999999999</v>
      </c>
      <c r="CO928">
        <v>-0.20022939000000001</v>
      </c>
      <c r="CP928">
        <v>-0.43475793000000001</v>
      </c>
      <c r="CQ928">
        <v>0.34422587999999998</v>
      </c>
      <c r="CR928">
        <v>-0.48495226000000002</v>
      </c>
      <c r="CS928">
        <v>0.18250256000000001</v>
      </c>
      <c r="CT928">
        <v>-0.16623276000000001</v>
      </c>
      <c r="CU928">
        <v>-9.4743999999999995E-2</v>
      </c>
      <c r="CV928">
        <v>-1.1689752</v>
      </c>
      <c r="CW928">
        <v>-0.52188942000000005</v>
      </c>
      <c r="CX928">
        <v>0.65815442999999996</v>
      </c>
      <c r="CY928">
        <v>9.3649330000000003E-2</v>
      </c>
      <c r="CZ928">
        <v>-0.16819777</v>
      </c>
      <c r="DA928">
        <v>-0.25450494000000001</v>
      </c>
      <c r="DB928">
        <v>0.25513289</v>
      </c>
      <c r="DC928">
        <v>2.5920289999999999E-2</v>
      </c>
      <c r="DD928">
        <v>-2.5292350000000002E-2</v>
      </c>
      <c r="DE928">
        <v>0.26950531</v>
      </c>
      <c r="DF928">
        <v>-0.26887736000000001</v>
      </c>
      <c r="DG928">
        <v>0.1029841</v>
      </c>
      <c r="DH928">
        <v>-0.10235616</v>
      </c>
      <c r="DI928">
        <v>-0.19042195000000001</v>
      </c>
      <c r="DJ928">
        <v>7.7531719999999998E-2</v>
      </c>
      <c r="DK928">
        <v>-0.19522661999999999</v>
      </c>
      <c r="DL928">
        <v>-0.13095082</v>
      </c>
      <c r="DM928">
        <v>-6.0513240000000003E-2</v>
      </c>
      <c r="DN928">
        <v>0.50020885000000004</v>
      </c>
      <c r="DO928">
        <v>0.35778246000000002</v>
      </c>
      <c r="DP928">
        <v>-0.64273818000000005</v>
      </c>
      <c r="DQ928">
        <v>0.94671483000000001</v>
      </c>
      <c r="DR928">
        <v>-0.66113116000000005</v>
      </c>
      <c r="DS928">
        <v>7.7932630000000003E-2</v>
      </c>
      <c r="DT928">
        <v>-0.79014932000000004</v>
      </c>
      <c r="DU928">
        <v>1.3610861400000001</v>
      </c>
      <c r="DV928" s="10">
        <v>-0.64824150000000003</v>
      </c>
      <c r="DW928" s="8" t="s">
        <v>4776</v>
      </c>
      <c r="DX928" t="s">
        <v>4777</v>
      </c>
      <c r="DY928" s="10" t="s">
        <v>266</v>
      </c>
      <c r="DZ928" s="20">
        <v>34624</v>
      </c>
      <c r="EA928" s="21">
        <v>37856</v>
      </c>
      <c r="EB928" t="s">
        <v>4778</v>
      </c>
      <c r="EC928" s="22">
        <v>44729</v>
      </c>
      <c r="ED928" t="b">
        <f t="shared" si="43"/>
        <v>1</v>
      </c>
    </row>
    <row r="929" spans="1:134" x14ac:dyDescent="0.2">
      <c r="A929" s="8" t="s">
        <v>4779</v>
      </c>
      <c r="B929" s="8" t="s">
        <v>168</v>
      </c>
      <c r="C929" s="8" t="s">
        <v>195</v>
      </c>
      <c r="D929" s="2" t="s">
        <v>4780</v>
      </c>
      <c r="E929" s="4">
        <v>0.54922607924836797</v>
      </c>
      <c r="F929" s="28" t="b">
        <v>0</v>
      </c>
      <c r="G929" s="29">
        <f t="shared" si="44"/>
        <v>9.2625417792035954E-5</v>
      </c>
      <c r="H929" s="5" t="b">
        <f t="shared" si="42"/>
        <v>0</v>
      </c>
      <c r="I929" s="8">
        <v>49</v>
      </c>
      <c r="J929">
        <v>1</v>
      </c>
      <c r="K929">
        <v>16</v>
      </c>
      <c r="L929">
        <v>1839</v>
      </c>
      <c r="M929">
        <v>2</v>
      </c>
      <c r="N929">
        <v>4</v>
      </c>
      <c r="O929">
        <v>94.613039624183898</v>
      </c>
      <c r="P929">
        <v>1</v>
      </c>
      <c r="Q929">
        <v>1</v>
      </c>
      <c r="R929">
        <v>1</v>
      </c>
      <c r="S929" s="10">
        <v>74.3</v>
      </c>
      <c r="T929" s="8">
        <v>-0.39829786160802699</v>
      </c>
      <c r="U929">
        <v>7.5957643648752104E-3</v>
      </c>
      <c r="V929">
        <v>-1.4189916771564499</v>
      </c>
      <c r="W929">
        <v>0.39716571618930202</v>
      </c>
      <c r="X929">
        <v>-0.92748948436013701</v>
      </c>
      <c r="Y929">
        <v>0.68524713920936597</v>
      </c>
      <c r="Z929">
        <v>1.51885572611111</v>
      </c>
      <c r="AA929">
        <v>-1.4107302381286499</v>
      </c>
      <c r="AB929">
        <v>-1.4988236991813999</v>
      </c>
      <c r="AC929">
        <v>-1.38724643350897</v>
      </c>
      <c r="AD929" s="10">
        <v>-8.5768814828309101E-2</v>
      </c>
      <c r="AE929" s="8">
        <v>0</v>
      </c>
      <c r="AF929">
        <v>1</v>
      </c>
      <c r="AG929">
        <v>0</v>
      </c>
      <c r="AH929">
        <v>0</v>
      </c>
      <c r="AI929">
        <v>0</v>
      </c>
      <c r="AJ929">
        <v>0</v>
      </c>
      <c r="AK929">
        <v>0</v>
      </c>
      <c r="AL929">
        <v>0</v>
      </c>
      <c r="AM929">
        <v>0</v>
      </c>
      <c r="AN929">
        <v>0</v>
      </c>
      <c r="AO929">
        <v>0</v>
      </c>
      <c r="AP929">
        <v>0</v>
      </c>
      <c r="AQ929">
        <v>0</v>
      </c>
      <c r="AR929">
        <v>0</v>
      </c>
      <c r="AS929">
        <v>0</v>
      </c>
      <c r="AT929">
        <v>0</v>
      </c>
      <c r="AU929">
        <v>0</v>
      </c>
      <c r="AV929">
        <v>0</v>
      </c>
      <c r="AW929">
        <v>0</v>
      </c>
      <c r="AX929">
        <v>0</v>
      </c>
      <c r="AY929">
        <v>0</v>
      </c>
      <c r="AZ929">
        <v>1</v>
      </c>
      <c r="BA929">
        <v>1</v>
      </c>
      <c r="BB929">
        <v>0</v>
      </c>
      <c r="BC929">
        <v>1</v>
      </c>
      <c r="BD929">
        <v>0</v>
      </c>
      <c r="BE929">
        <v>1</v>
      </c>
      <c r="BF929">
        <v>0</v>
      </c>
      <c r="BG929">
        <v>0</v>
      </c>
      <c r="BH929">
        <v>0</v>
      </c>
      <c r="BI929">
        <v>0</v>
      </c>
      <c r="BJ929">
        <v>1</v>
      </c>
      <c r="BK929">
        <v>0</v>
      </c>
      <c r="BL929">
        <v>0</v>
      </c>
      <c r="BM929">
        <v>0</v>
      </c>
      <c r="BN929">
        <v>0</v>
      </c>
      <c r="BO929">
        <v>1</v>
      </c>
      <c r="BP929">
        <v>0</v>
      </c>
      <c r="BQ929">
        <v>0</v>
      </c>
      <c r="BR929">
        <v>1</v>
      </c>
      <c r="BS929">
        <v>0</v>
      </c>
      <c r="BT929" s="10">
        <v>0</v>
      </c>
      <c r="BU929">
        <v>-4.2648743800000002</v>
      </c>
      <c r="BV929">
        <v>0.17994256</v>
      </c>
      <c r="BW929">
        <v>2.5512239999999999E-2</v>
      </c>
      <c r="BX929">
        <v>1.7140852600000001</v>
      </c>
      <c r="BY929">
        <v>1.2451467300000001</v>
      </c>
      <c r="BZ929">
        <v>4.38303536</v>
      </c>
      <c r="CA929">
        <v>1.0542348399999999</v>
      </c>
      <c r="CB929">
        <v>2.36271349</v>
      </c>
      <c r="CC929">
        <v>0</v>
      </c>
      <c r="CD929">
        <v>1.26633956</v>
      </c>
      <c r="CE929">
        <v>1.2966537600000001</v>
      </c>
      <c r="CF929">
        <v>-0.34830556000000001</v>
      </c>
      <c r="CG929">
        <v>0.60595251999999999</v>
      </c>
      <c r="CH929">
        <v>-0.27080598</v>
      </c>
      <c r="CI929">
        <v>0.69837139000000004</v>
      </c>
      <c r="CJ929">
        <v>2.3914729999999999E-2</v>
      </c>
      <c r="CK929">
        <v>-0.35324707</v>
      </c>
      <c r="CL929">
        <v>-4.8291489999999999E-2</v>
      </c>
      <c r="CM929">
        <v>0.58076517999999999</v>
      </c>
      <c r="CN929">
        <v>0.72541518999999999</v>
      </c>
      <c r="CO929">
        <v>-0.20022939000000001</v>
      </c>
      <c r="CP929">
        <v>-0.43475793000000001</v>
      </c>
      <c r="CQ929">
        <v>0.34422587999999998</v>
      </c>
      <c r="CR929">
        <v>-0.48495226000000002</v>
      </c>
      <c r="CS929">
        <v>0.18250256000000001</v>
      </c>
      <c r="CT929">
        <v>-0.16623276000000001</v>
      </c>
      <c r="CU929">
        <v>-9.4743999999999995E-2</v>
      </c>
      <c r="CV929">
        <v>-1.1689752</v>
      </c>
      <c r="CW929">
        <v>-0.52188942000000005</v>
      </c>
      <c r="CX929">
        <v>0.65815442999999996</v>
      </c>
      <c r="CY929">
        <v>9.3649330000000003E-2</v>
      </c>
      <c r="CZ929">
        <v>-0.16819777</v>
      </c>
      <c r="DA929">
        <v>-0.25450494000000001</v>
      </c>
      <c r="DB929">
        <v>0.25513289</v>
      </c>
      <c r="DC929">
        <v>2.5920289999999999E-2</v>
      </c>
      <c r="DD929">
        <v>-2.5292350000000002E-2</v>
      </c>
      <c r="DE929">
        <v>0.26950531</v>
      </c>
      <c r="DF929">
        <v>-0.26887736000000001</v>
      </c>
      <c r="DG929">
        <v>0.1029841</v>
      </c>
      <c r="DH929">
        <v>-0.10235616</v>
      </c>
      <c r="DI929">
        <v>-0.19042195000000001</v>
      </c>
      <c r="DJ929">
        <v>7.7531719999999998E-2</v>
      </c>
      <c r="DK929">
        <v>-0.19522661999999999</v>
      </c>
      <c r="DL929">
        <v>-0.13095082</v>
      </c>
      <c r="DM929">
        <v>-6.0513240000000003E-2</v>
      </c>
      <c r="DN929">
        <v>0.50020885000000004</v>
      </c>
      <c r="DO929">
        <v>0.35778246000000002</v>
      </c>
      <c r="DP929">
        <v>-0.64273818000000005</v>
      </c>
      <c r="DQ929">
        <v>0.94671483000000001</v>
      </c>
      <c r="DR929">
        <v>-0.66113116000000005</v>
      </c>
      <c r="DS929">
        <v>7.7932630000000003E-2</v>
      </c>
      <c r="DT929">
        <v>-0.79014932000000004</v>
      </c>
      <c r="DU929">
        <v>1.3610861400000001</v>
      </c>
      <c r="DV929" s="10">
        <v>-0.64824150000000003</v>
      </c>
      <c r="DW929" s="8" t="s">
        <v>4781</v>
      </c>
      <c r="DX929" t="s">
        <v>4782</v>
      </c>
      <c r="DY929" s="10" t="s">
        <v>4053</v>
      </c>
      <c r="DZ929" s="20">
        <v>34745</v>
      </c>
      <c r="EA929" s="21">
        <v>38361</v>
      </c>
      <c r="EB929" t="s">
        <v>4783</v>
      </c>
      <c r="EC929" s="22">
        <v>45341</v>
      </c>
      <c r="ED929" t="b">
        <f t="shared" si="43"/>
        <v>1</v>
      </c>
    </row>
    <row r="930" spans="1:134" x14ac:dyDescent="0.2">
      <c r="A930" s="8" t="s">
        <v>1320</v>
      </c>
      <c r="B930" s="8" t="s">
        <v>127</v>
      </c>
      <c r="C930" s="8" t="s">
        <v>332</v>
      </c>
      <c r="D930" s="2" t="s">
        <v>4784</v>
      </c>
      <c r="E930" s="4">
        <v>0.56903301290171504</v>
      </c>
      <c r="F930" s="28" t="b">
        <v>0</v>
      </c>
      <c r="G930" s="29">
        <f t="shared" si="44"/>
        <v>7.3814397891551438E-6</v>
      </c>
      <c r="H930" s="5" t="b">
        <f t="shared" si="42"/>
        <v>0</v>
      </c>
      <c r="I930" s="8">
        <v>41</v>
      </c>
      <c r="J930">
        <v>2</v>
      </c>
      <c r="K930">
        <v>15</v>
      </c>
      <c r="L930">
        <v>1826</v>
      </c>
      <c r="M930">
        <v>2</v>
      </c>
      <c r="N930">
        <v>1</v>
      </c>
      <c r="O930">
        <v>73.683173117524106</v>
      </c>
      <c r="P930">
        <v>4</v>
      </c>
      <c r="Q930">
        <v>4</v>
      </c>
      <c r="R930">
        <v>3</v>
      </c>
      <c r="S930" s="10">
        <v>82.3</v>
      </c>
      <c r="T930" s="8">
        <v>-1.1498032608684501</v>
      </c>
      <c r="U930">
        <v>1.0203643463482399</v>
      </c>
      <c r="V930">
        <v>-1.5481964736195899</v>
      </c>
      <c r="W930">
        <v>0.38201094634982402</v>
      </c>
      <c r="X930">
        <v>-0.92748948436013701</v>
      </c>
      <c r="Y930">
        <v>-1.4044518876044501</v>
      </c>
      <c r="Z930">
        <v>0.79864446397427002</v>
      </c>
      <c r="AA930">
        <v>0.71867389489572897</v>
      </c>
      <c r="AB930">
        <v>0.68128349962791002</v>
      </c>
      <c r="AC930">
        <v>1.7560081436822399E-2</v>
      </c>
      <c r="AD930" s="10">
        <v>1.6403960119049199</v>
      </c>
      <c r="AE930" s="8">
        <v>0</v>
      </c>
      <c r="AF930">
        <v>0</v>
      </c>
      <c r="AG930">
        <v>0</v>
      </c>
      <c r="AH930">
        <v>0</v>
      </c>
      <c r="AI930">
        <v>0</v>
      </c>
      <c r="AJ930">
        <v>0</v>
      </c>
      <c r="AK930">
        <v>0</v>
      </c>
      <c r="AL930">
        <v>0</v>
      </c>
      <c r="AM930">
        <v>0</v>
      </c>
      <c r="AN930">
        <v>0</v>
      </c>
      <c r="AO930">
        <v>0</v>
      </c>
      <c r="AP930">
        <v>0</v>
      </c>
      <c r="AQ930">
        <v>0</v>
      </c>
      <c r="AR930">
        <v>0</v>
      </c>
      <c r="AS930">
        <v>0</v>
      </c>
      <c r="AT930">
        <v>0</v>
      </c>
      <c r="AU930">
        <v>1</v>
      </c>
      <c r="AV930">
        <v>0</v>
      </c>
      <c r="AW930">
        <v>0</v>
      </c>
      <c r="AX930">
        <v>0</v>
      </c>
      <c r="AY930">
        <v>1</v>
      </c>
      <c r="AZ930">
        <v>0</v>
      </c>
      <c r="BA930">
        <v>0</v>
      </c>
      <c r="BB930">
        <v>1</v>
      </c>
      <c r="BC930">
        <v>1</v>
      </c>
      <c r="BD930">
        <v>0</v>
      </c>
      <c r="BE930">
        <v>0</v>
      </c>
      <c r="BF930">
        <v>1</v>
      </c>
      <c r="BG930">
        <v>0</v>
      </c>
      <c r="BH930">
        <v>1</v>
      </c>
      <c r="BI930">
        <v>0</v>
      </c>
      <c r="BJ930">
        <v>0</v>
      </c>
      <c r="BK930">
        <v>0</v>
      </c>
      <c r="BL930">
        <v>0</v>
      </c>
      <c r="BM930">
        <v>0</v>
      </c>
      <c r="BN930">
        <v>1</v>
      </c>
      <c r="BO930">
        <v>0</v>
      </c>
      <c r="BP930">
        <v>0</v>
      </c>
      <c r="BQ930">
        <v>0</v>
      </c>
      <c r="BR930">
        <v>0</v>
      </c>
      <c r="BS930">
        <v>0</v>
      </c>
      <c r="BT930" s="10">
        <v>1</v>
      </c>
      <c r="BU930">
        <v>-4.2648743800000002</v>
      </c>
      <c r="BV930">
        <v>0.17994256</v>
      </c>
      <c r="BW930">
        <v>2.5512239999999999E-2</v>
      </c>
      <c r="BX930">
        <v>1.7140852600000001</v>
      </c>
      <c r="BY930">
        <v>1.2451467300000001</v>
      </c>
      <c r="BZ930">
        <v>4.38303536</v>
      </c>
      <c r="CA930">
        <v>1.0542348399999999</v>
      </c>
      <c r="CB930">
        <v>2.36271349</v>
      </c>
      <c r="CC930">
        <v>0</v>
      </c>
      <c r="CD930">
        <v>1.26633956</v>
      </c>
      <c r="CE930">
        <v>1.2966537600000001</v>
      </c>
      <c r="CF930">
        <v>-0.34830556000000001</v>
      </c>
      <c r="CG930">
        <v>0.60595251999999999</v>
      </c>
      <c r="CH930">
        <v>-0.27080598</v>
      </c>
      <c r="CI930">
        <v>0.69837139000000004</v>
      </c>
      <c r="CJ930">
        <v>2.3914729999999999E-2</v>
      </c>
      <c r="CK930">
        <v>-0.35324707</v>
      </c>
      <c r="CL930">
        <v>-4.8291489999999999E-2</v>
      </c>
      <c r="CM930">
        <v>0.58076517999999999</v>
      </c>
      <c r="CN930">
        <v>0.72541518999999999</v>
      </c>
      <c r="CO930">
        <v>-0.20022939000000001</v>
      </c>
      <c r="CP930">
        <v>-0.43475793000000001</v>
      </c>
      <c r="CQ930">
        <v>0.34422587999999998</v>
      </c>
      <c r="CR930">
        <v>-0.48495226000000002</v>
      </c>
      <c r="CS930">
        <v>0.18250256000000001</v>
      </c>
      <c r="CT930">
        <v>-0.16623276000000001</v>
      </c>
      <c r="CU930">
        <v>-9.4743999999999995E-2</v>
      </c>
      <c r="CV930">
        <v>-1.1689752</v>
      </c>
      <c r="CW930">
        <v>-0.52188942000000005</v>
      </c>
      <c r="CX930">
        <v>0.65815442999999996</v>
      </c>
      <c r="CY930">
        <v>9.3649330000000003E-2</v>
      </c>
      <c r="CZ930">
        <v>-0.16819777</v>
      </c>
      <c r="DA930">
        <v>-0.25450494000000001</v>
      </c>
      <c r="DB930">
        <v>0.25513289</v>
      </c>
      <c r="DC930">
        <v>2.5920289999999999E-2</v>
      </c>
      <c r="DD930">
        <v>-2.5292350000000002E-2</v>
      </c>
      <c r="DE930">
        <v>0.26950531</v>
      </c>
      <c r="DF930">
        <v>-0.26887736000000001</v>
      </c>
      <c r="DG930">
        <v>0.1029841</v>
      </c>
      <c r="DH930">
        <v>-0.10235616</v>
      </c>
      <c r="DI930">
        <v>-0.19042195000000001</v>
      </c>
      <c r="DJ930">
        <v>7.7531719999999998E-2</v>
      </c>
      <c r="DK930">
        <v>-0.19522661999999999</v>
      </c>
      <c r="DL930">
        <v>-0.13095082</v>
      </c>
      <c r="DM930">
        <v>-6.0513240000000003E-2</v>
      </c>
      <c r="DN930">
        <v>0.50020885000000004</v>
      </c>
      <c r="DO930">
        <v>0.35778246000000002</v>
      </c>
      <c r="DP930">
        <v>-0.64273818000000005</v>
      </c>
      <c r="DQ930">
        <v>0.94671483000000001</v>
      </c>
      <c r="DR930">
        <v>-0.66113116000000005</v>
      </c>
      <c r="DS930">
        <v>7.7932630000000003E-2</v>
      </c>
      <c r="DT930">
        <v>-0.79014932000000004</v>
      </c>
      <c r="DU930">
        <v>1.3610861400000001</v>
      </c>
      <c r="DV930" s="10">
        <v>-0.64824150000000003</v>
      </c>
      <c r="DW930" s="8" t="s">
        <v>4785</v>
      </c>
      <c r="DX930" t="s">
        <v>4786</v>
      </c>
      <c r="DY930" s="10" t="s">
        <v>295</v>
      </c>
      <c r="DZ930" s="20">
        <v>34801</v>
      </c>
      <c r="EA930" s="21">
        <v>37264</v>
      </c>
      <c r="EB930" t="s">
        <v>4787</v>
      </c>
      <c r="EC930" s="22">
        <v>44190</v>
      </c>
      <c r="ED930" t="b">
        <f t="shared" si="43"/>
        <v>1</v>
      </c>
    </row>
    <row r="931" spans="1:134" x14ac:dyDescent="0.2">
      <c r="A931" s="8" t="s">
        <v>4788</v>
      </c>
      <c r="B931" s="8" t="s">
        <v>119</v>
      </c>
      <c r="C931" s="8" t="s">
        <v>181</v>
      </c>
      <c r="D931" s="2" t="s">
        <v>4789</v>
      </c>
      <c r="E931" s="4">
        <v>0.38121725652940402</v>
      </c>
      <c r="F931" s="28" t="b">
        <v>0</v>
      </c>
      <c r="G931" s="29">
        <f t="shared" si="44"/>
        <v>3.1623970891719252E-6</v>
      </c>
      <c r="H931" s="5" t="b">
        <f t="shared" si="42"/>
        <v>0</v>
      </c>
      <c r="I931" s="8">
        <v>70</v>
      </c>
      <c r="J931">
        <v>2</v>
      </c>
      <c r="K931">
        <v>17</v>
      </c>
      <c r="L931">
        <v>2049</v>
      </c>
      <c r="M931">
        <v>3</v>
      </c>
      <c r="N931">
        <v>1</v>
      </c>
      <c r="O931">
        <v>13.1086282647024</v>
      </c>
      <c r="P931">
        <v>1</v>
      </c>
      <c r="Q931">
        <v>3</v>
      </c>
      <c r="R931">
        <v>3</v>
      </c>
      <c r="S931" s="10">
        <v>70.7</v>
      </c>
      <c r="T931" s="8">
        <v>1.5744038114505901</v>
      </c>
      <c r="U931">
        <v>1.0203643463482399</v>
      </c>
      <c r="V931">
        <v>-1.2897868806933099</v>
      </c>
      <c r="W931">
        <v>0.64197353667317603</v>
      </c>
      <c r="X931">
        <v>-0.60931127360194304</v>
      </c>
      <c r="Y931">
        <v>-1.4044518876044501</v>
      </c>
      <c r="Z931">
        <v>-1.28576775088309</v>
      </c>
      <c r="AA931">
        <v>-1.4107302381286499</v>
      </c>
      <c r="AB931">
        <v>-4.5418899975194001E-2</v>
      </c>
      <c r="AC931">
        <v>1.7560081436822399E-2</v>
      </c>
      <c r="AD931" s="10">
        <v>-0.86254298685826103</v>
      </c>
      <c r="AE931" s="8">
        <v>0</v>
      </c>
      <c r="AF931">
        <v>0</v>
      </c>
      <c r="AG931">
        <v>0</v>
      </c>
      <c r="AH931">
        <v>0</v>
      </c>
      <c r="AI931">
        <v>0</v>
      </c>
      <c r="AJ931">
        <v>1</v>
      </c>
      <c r="AK931">
        <v>0</v>
      </c>
      <c r="AL931">
        <v>0</v>
      </c>
      <c r="AM931">
        <v>0</v>
      </c>
      <c r="AN931">
        <v>0</v>
      </c>
      <c r="AO931">
        <v>0</v>
      </c>
      <c r="AP931">
        <v>0</v>
      </c>
      <c r="AQ931">
        <v>0</v>
      </c>
      <c r="AR931">
        <v>0</v>
      </c>
      <c r="AS931">
        <v>0</v>
      </c>
      <c r="AT931">
        <v>0</v>
      </c>
      <c r="AU931">
        <v>0</v>
      </c>
      <c r="AV931">
        <v>0</v>
      </c>
      <c r="AW931">
        <v>0</v>
      </c>
      <c r="AX931">
        <v>0</v>
      </c>
      <c r="AY931">
        <v>0</v>
      </c>
      <c r="AZ931">
        <v>1</v>
      </c>
      <c r="BA931">
        <v>1</v>
      </c>
      <c r="BB931">
        <v>0</v>
      </c>
      <c r="BC931">
        <v>1</v>
      </c>
      <c r="BD931">
        <v>0</v>
      </c>
      <c r="BE931">
        <v>0</v>
      </c>
      <c r="BF931">
        <v>1</v>
      </c>
      <c r="BG931">
        <v>1</v>
      </c>
      <c r="BH931">
        <v>0</v>
      </c>
      <c r="BI931">
        <v>0</v>
      </c>
      <c r="BJ931">
        <v>0</v>
      </c>
      <c r="BK931">
        <v>0</v>
      </c>
      <c r="BL931">
        <v>0</v>
      </c>
      <c r="BM931">
        <v>0</v>
      </c>
      <c r="BN931">
        <v>0</v>
      </c>
      <c r="BO931">
        <v>0</v>
      </c>
      <c r="BP931">
        <v>1</v>
      </c>
      <c r="BQ931">
        <v>1</v>
      </c>
      <c r="BR931">
        <v>0</v>
      </c>
      <c r="BS931">
        <v>0</v>
      </c>
      <c r="BT931" s="10">
        <v>0</v>
      </c>
      <c r="BU931">
        <v>-4.2648743800000002</v>
      </c>
      <c r="BV931">
        <v>0.17994256</v>
      </c>
      <c r="BW931">
        <v>2.5512239999999999E-2</v>
      </c>
      <c r="BX931">
        <v>1.7140852600000001</v>
      </c>
      <c r="BY931">
        <v>1.2451467300000001</v>
      </c>
      <c r="BZ931">
        <v>4.38303536</v>
      </c>
      <c r="CA931">
        <v>1.0542348399999999</v>
      </c>
      <c r="CB931">
        <v>2.36271349</v>
      </c>
      <c r="CC931">
        <v>0</v>
      </c>
      <c r="CD931">
        <v>1.26633956</v>
      </c>
      <c r="CE931">
        <v>1.2966537600000001</v>
      </c>
      <c r="CF931">
        <v>-0.34830556000000001</v>
      </c>
      <c r="CG931">
        <v>0.60595251999999999</v>
      </c>
      <c r="CH931">
        <v>-0.27080598</v>
      </c>
      <c r="CI931">
        <v>0.69837139000000004</v>
      </c>
      <c r="CJ931">
        <v>2.3914729999999999E-2</v>
      </c>
      <c r="CK931">
        <v>-0.35324707</v>
      </c>
      <c r="CL931">
        <v>-4.8291489999999999E-2</v>
      </c>
      <c r="CM931">
        <v>0.58076517999999999</v>
      </c>
      <c r="CN931">
        <v>0.72541518999999999</v>
      </c>
      <c r="CO931">
        <v>-0.20022939000000001</v>
      </c>
      <c r="CP931">
        <v>-0.43475793000000001</v>
      </c>
      <c r="CQ931">
        <v>0.34422587999999998</v>
      </c>
      <c r="CR931">
        <v>-0.48495226000000002</v>
      </c>
      <c r="CS931">
        <v>0.18250256000000001</v>
      </c>
      <c r="CT931">
        <v>-0.16623276000000001</v>
      </c>
      <c r="CU931">
        <v>-9.4743999999999995E-2</v>
      </c>
      <c r="CV931">
        <v>-1.1689752</v>
      </c>
      <c r="CW931">
        <v>-0.52188942000000005</v>
      </c>
      <c r="CX931">
        <v>0.65815442999999996</v>
      </c>
      <c r="CY931">
        <v>9.3649330000000003E-2</v>
      </c>
      <c r="CZ931">
        <v>-0.16819777</v>
      </c>
      <c r="DA931">
        <v>-0.25450494000000001</v>
      </c>
      <c r="DB931">
        <v>0.25513289</v>
      </c>
      <c r="DC931">
        <v>2.5920289999999999E-2</v>
      </c>
      <c r="DD931">
        <v>-2.5292350000000002E-2</v>
      </c>
      <c r="DE931">
        <v>0.26950531</v>
      </c>
      <c r="DF931">
        <v>-0.26887736000000001</v>
      </c>
      <c r="DG931">
        <v>0.1029841</v>
      </c>
      <c r="DH931">
        <v>-0.10235616</v>
      </c>
      <c r="DI931">
        <v>-0.19042195000000001</v>
      </c>
      <c r="DJ931">
        <v>7.7531719999999998E-2</v>
      </c>
      <c r="DK931">
        <v>-0.19522661999999999</v>
      </c>
      <c r="DL931">
        <v>-0.13095082</v>
      </c>
      <c r="DM931">
        <v>-6.0513240000000003E-2</v>
      </c>
      <c r="DN931">
        <v>0.50020885000000004</v>
      </c>
      <c r="DO931">
        <v>0.35778246000000002</v>
      </c>
      <c r="DP931">
        <v>-0.64273818000000005</v>
      </c>
      <c r="DQ931">
        <v>0.94671483000000001</v>
      </c>
      <c r="DR931">
        <v>-0.66113116000000005</v>
      </c>
      <c r="DS931">
        <v>7.7932630000000003E-2</v>
      </c>
      <c r="DT931">
        <v>-0.79014932000000004</v>
      </c>
      <c r="DU931">
        <v>1.3610861400000001</v>
      </c>
      <c r="DV931" s="10">
        <v>-0.64824150000000003</v>
      </c>
      <c r="DW931" s="8" t="s">
        <v>4790</v>
      </c>
      <c r="DX931" t="s">
        <v>4791</v>
      </c>
      <c r="DY931" s="10" t="s">
        <v>2975</v>
      </c>
      <c r="DZ931" s="20">
        <v>35331</v>
      </c>
      <c r="EA931" s="21">
        <v>37755</v>
      </c>
      <c r="EB931" t="s">
        <v>4792</v>
      </c>
      <c r="EC931" s="22">
        <v>44546</v>
      </c>
      <c r="ED931" t="b">
        <f t="shared" si="43"/>
        <v>1</v>
      </c>
    </row>
    <row r="932" spans="1:134" x14ac:dyDescent="0.2">
      <c r="A932" s="8" t="s">
        <v>4793</v>
      </c>
      <c r="B932" s="8" t="s">
        <v>119</v>
      </c>
      <c r="C932" s="8" t="s">
        <v>468</v>
      </c>
      <c r="D932" s="2" t="s">
        <v>4794</v>
      </c>
      <c r="E932" s="4">
        <v>0.69510683576837995</v>
      </c>
      <c r="F932" s="28" t="b">
        <v>1</v>
      </c>
      <c r="G932" s="29">
        <f t="shared" si="44"/>
        <v>5.4700511004730744E-3</v>
      </c>
      <c r="H932" s="5" t="b">
        <f t="shared" si="42"/>
        <v>0</v>
      </c>
      <c r="I932" s="8">
        <v>68</v>
      </c>
      <c r="J932">
        <v>0</v>
      </c>
      <c r="K932">
        <v>24</v>
      </c>
      <c r="L932">
        <v>2318</v>
      </c>
      <c r="M932">
        <v>1</v>
      </c>
      <c r="N932">
        <v>4</v>
      </c>
      <c r="O932">
        <v>72.553417884190097</v>
      </c>
      <c r="P932">
        <v>2</v>
      </c>
      <c r="Q932">
        <v>5</v>
      </c>
      <c r="R932">
        <v>2</v>
      </c>
      <c r="S932" s="10">
        <v>74.099999999999994</v>
      </c>
      <c r="T932" s="8">
        <v>1.3865274616354899</v>
      </c>
      <c r="U932">
        <v>-1.00517281761849</v>
      </c>
      <c r="V932">
        <v>-0.38535330545132002</v>
      </c>
      <c r="W932">
        <v>0.95556069719775805</v>
      </c>
      <c r="X932">
        <v>-1.2456676951183301</v>
      </c>
      <c r="Y932">
        <v>0.68524713920936597</v>
      </c>
      <c r="Z932">
        <v>0.75976880070874897</v>
      </c>
      <c r="AA932">
        <v>-0.70092886045385905</v>
      </c>
      <c r="AB932">
        <v>1.4079858992310099</v>
      </c>
      <c r="AC932">
        <v>-0.68484317603607703</v>
      </c>
      <c r="AD932" s="10">
        <v>-0.12892293549664</v>
      </c>
      <c r="AE932" s="8">
        <v>0</v>
      </c>
      <c r="AF932">
        <v>0</v>
      </c>
      <c r="AG932">
        <v>0</v>
      </c>
      <c r="AH932">
        <v>0</v>
      </c>
      <c r="AI932">
        <v>0</v>
      </c>
      <c r="AJ932">
        <v>0</v>
      </c>
      <c r="AK932">
        <v>0</v>
      </c>
      <c r="AL932">
        <v>0</v>
      </c>
      <c r="AM932">
        <v>0</v>
      </c>
      <c r="AN932">
        <v>0</v>
      </c>
      <c r="AO932">
        <v>0</v>
      </c>
      <c r="AP932">
        <v>0</v>
      </c>
      <c r="AQ932">
        <v>1</v>
      </c>
      <c r="AR932">
        <v>0</v>
      </c>
      <c r="AS932">
        <v>0</v>
      </c>
      <c r="AT932">
        <v>0</v>
      </c>
      <c r="AU932">
        <v>0</v>
      </c>
      <c r="AV932">
        <v>0</v>
      </c>
      <c r="AW932">
        <v>0</v>
      </c>
      <c r="AX932">
        <v>0</v>
      </c>
      <c r="AY932">
        <v>1</v>
      </c>
      <c r="AZ932">
        <v>0</v>
      </c>
      <c r="BA932">
        <v>1</v>
      </c>
      <c r="BB932">
        <v>0</v>
      </c>
      <c r="BC932">
        <v>0</v>
      </c>
      <c r="BD932">
        <v>1</v>
      </c>
      <c r="BE932">
        <v>1</v>
      </c>
      <c r="BF932">
        <v>0</v>
      </c>
      <c r="BG932">
        <v>0</v>
      </c>
      <c r="BH932">
        <v>0</v>
      </c>
      <c r="BI932">
        <v>1</v>
      </c>
      <c r="BJ932">
        <v>0</v>
      </c>
      <c r="BK932">
        <v>0</v>
      </c>
      <c r="BL932">
        <v>0</v>
      </c>
      <c r="BM932">
        <v>0</v>
      </c>
      <c r="BN932">
        <v>1</v>
      </c>
      <c r="BO932">
        <v>0</v>
      </c>
      <c r="BP932">
        <v>0</v>
      </c>
      <c r="BQ932">
        <v>0</v>
      </c>
      <c r="BR932">
        <v>0</v>
      </c>
      <c r="BS932">
        <v>1</v>
      </c>
      <c r="BT932" s="10">
        <v>0</v>
      </c>
      <c r="BU932">
        <v>-4.2648743800000002</v>
      </c>
      <c r="BV932">
        <v>0.17994256</v>
      </c>
      <c r="BW932">
        <v>2.5512239999999999E-2</v>
      </c>
      <c r="BX932">
        <v>1.7140852600000001</v>
      </c>
      <c r="BY932">
        <v>1.2451467300000001</v>
      </c>
      <c r="BZ932">
        <v>4.38303536</v>
      </c>
      <c r="CA932">
        <v>1.0542348399999999</v>
      </c>
      <c r="CB932">
        <v>2.36271349</v>
      </c>
      <c r="CC932">
        <v>0</v>
      </c>
      <c r="CD932">
        <v>1.26633956</v>
      </c>
      <c r="CE932">
        <v>1.2966537600000001</v>
      </c>
      <c r="CF932">
        <v>-0.34830556000000001</v>
      </c>
      <c r="CG932">
        <v>0.60595251999999999</v>
      </c>
      <c r="CH932">
        <v>-0.27080598</v>
      </c>
      <c r="CI932">
        <v>0.69837139000000004</v>
      </c>
      <c r="CJ932">
        <v>2.3914729999999999E-2</v>
      </c>
      <c r="CK932">
        <v>-0.35324707</v>
      </c>
      <c r="CL932">
        <v>-4.8291489999999999E-2</v>
      </c>
      <c r="CM932">
        <v>0.58076517999999999</v>
      </c>
      <c r="CN932">
        <v>0.72541518999999999</v>
      </c>
      <c r="CO932">
        <v>-0.20022939000000001</v>
      </c>
      <c r="CP932">
        <v>-0.43475793000000001</v>
      </c>
      <c r="CQ932">
        <v>0.34422587999999998</v>
      </c>
      <c r="CR932">
        <v>-0.48495226000000002</v>
      </c>
      <c r="CS932">
        <v>0.18250256000000001</v>
      </c>
      <c r="CT932">
        <v>-0.16623276000000001</v>
      </c>
      <c r="CU932">
        <v>-9.4743999999999995E-2</v>
      </c>
      <c r="CV932">
        <v>-1.1689752</v>
      </c>
      <c r="CW932">
        <v>-0.52188942000000005</v>
      </c>
      <c r="CX932">
        <v>0.65815442999999996</v>
      </c>
      <c r="CY932">
        <v>9.3649330000000003E-2</v>
      </c>
      <c r="CZ932">
        <v>-0.16819777</v>
      </c>
      <c r="DA932">
        <v>-0.25450494000000001</v>
      </c>
      <c r="DB932">
        <v>0.25513289</v>
      </c>
      <c r="DC932">
        <v>2.5920289999999999E-2</v>
      </c>
      <c r="DD932">
        <v>-2.5292350000000002E-2</v>
      </c>
      <c r="DE932">
        <v>0.26950531</v>
      </c>
      <c r="DF932">
        <v>-0.26887736000000001</v>
      </c>
      <c r="DG932">
        <v>0.1029841</v>
      </c>
      <c r="DH932">
        <v>-0.10235616</v>
      </c>
      <c r="DI932">
        <v>-0.19042195000000001</v>
      </c>
      <c r="DJ932">
        <v>7.7531719999999998E-2</v>
      </c>
      <c r="DK932">
        <v>-0.19522661999999999</v>
      </c>
      <c r="DL932">
        <v>-0.13095082</v>
      </c>
      <c r="DM932">
        <v>-6.0513240000000003E-2</v>
      </c>
      <c r="DN932">
        <v>0.50020885000000004</v>
      </c>
      <c r="DO932">
        <v>0.35778246000000002</v>
      </c>
      <c r="DP932">
        <v>-0.64273818000000005</v>
      </c>
      <c r="DQ932">
        <v>0.94671483000000001</v>
      </c>
      <c r="DR932">
        <v>-0.66113116000000005</v>
      </c>
      <c r="DS932">
        <v>7.7932630000000003E-2</v>
      </c>
      <c r="DT932">
        <v>-0.79014932000000004</v>
      </c>
      <c r="DU932">
        <v>1.3610861400000001</v>
      </c>
      <c r="DV932" s="10">
        <v>-0.64824150000000003</v>
      </c>
      <c r="DW932" s="8" t="s">
        <v>4795</v>
      </c>
      <c r="DX932" t="s">
        <v>4796</v>
      </c>
      <c r="DY932" s="10" t="s">
        <v>1187</v>
      </c>
      <c r="DZ932" s="20">
        <v>35518</v>
      </c>
      <c r="EA932" s="21">
        <v>38676</v>
      </c>
      <c r="EB932" t="s">
        <v>4797</v>
      </c>
      <c r="EC932" s="22">
        <v>45262</v>
      </c>
      <c r="ED932" t="b">
        <f t="shared" si="43"/>
        <v>0</v>
      </c>
    </row>
    <row r="933" spans="1:134" x14ac:dyDescent="0.2">
      <c r="A933" s="8" t="s">
        <v>4798</v>
      </c>
      <c r="B933" s="8" t="s">
        <v>119</v>
      </c>
      <c r="C933" s="8" t="s">
        <v>216</v>
      </c>
      <c r="D933" s="2" t="s">
        <v>4799</v>
      </c>
      <c r="E933" s="4">
        <v>0.493603174986465</v>
      </c>
      <c r="F933" s="28" t="b">
        <v>0</v>
      </c>
      <c r="G933" s="29">
        <f t="shared" si="44"/>
        <v>0.99744561746165039</v>
      </c>
      <c r="H933" s="5" t="b">
        <f t="shared" si="42"/>
        <v>1</v>
      </c>
      <c r="I933" s="8">
        <v>55</v>
      </c>
      <c r="J933">
        <v>0</v>
      </c>
      <c r="K933">
        <v>37</v>
      </c>
      <c r="L933">
        <v>966</v>
      </c>
      <c r="M933">
        <v>10</v>
      </c>
      <c r="N933">
        <v>5</v>
      </c>
      <c r="O933">
        <v>85.184920826565801</v>
      </c>
      <c r="P933">
        <v>4</v>
      </c>
      <c r="Q933">
        <v>3</v>
      </c>
      <c r="R933">
        <v>1</v>
      </c>
      <c r="S933" s="10">
        <v>62.4</v>
      </c>
      <c r="T933" s="8">
        <v>0.165331187837294</v>
      </c>
      <c r="U933">
        <v>-1.00517281761849</v>
      </c>
      <c r="V933">
        <v>1.2943090485695199</v>
      </c>
      <c r="W933">
        <v>-0.62053536610794602</v>
      </c>
      <c r="X933">
        <v>1.61793620170542</v>
      </c>
      <c r="Y933">
        <v>1.38181348148064</v>
      </c>
      <c r="Z933">
        <v>1.1944276015147099</v>
      </c>
      <c r="AA933">
        <v>0.71867389489572897</v>
      </c>
      <c r="AB933">
        <v>-4.5418899975194001E-2</v>
      </c>
      <c r="AC933">
        <v>-1.38724643350897</v>
      </c>
      <c r="AD933" s="10">
        <v>-2.65343899459398</v>
      </c>
      <c r="AE933" s="8">
        <v>0</v>
      </c>
      <c r="AF933">
        <v>0</v>
      </c>
      <c r="AG933">
        <v>0</v>
      </c>
      <c r="AH933">
        <v>0</v>
      </c>
      <c r="AI933">
        <v>0</v>
      </c>
      <c r="AJ933">
        <v>0</v>
      </c>
      <c r="AK933">
        <v>0</v>
      </c>
      <c r="AL933">
        <v>0</v>
      </c>
      <c r="AM933">
        <v>0</v>
      </c>
      <c r="AN933">
        <v>0</v>
      </c>
      <c r="AO933">
        <v>0</v>
      </c>
      <c r="AP933">
        <v>0</v>
      </c>
      <c r="AQ933">
        <v>0</v>
      </c>
      <c r="AR933">
        <v>0</v>
      </c>
      <c r="AS933">
        <v>1</v>
      </c>
      <c r="AT933">
        <v>0</v>
      </c>
      <c r="AU933">
        <v>0</v>
      </c>
      <c r="AV933">
        <v>0</v>
      </c>
      <c r="AW933">
        <v>0</v>
      </c>
      <c r="AX933">
        <v>0</v>
      </c>
      <c r="AY933">
        <v>1</v>
      </c>
      <c r="AZ933">
        <v>0</v>
      </c>
      <c r="BA933">
        <v>1</v>
      </c>
      <c r="BB933">
        <v>0</v>
      </c>
      <c r="BC933">
        <v>1</v>
      </c>
      <c r="BD933">
        <v>0</v>
      </c>
      <c r="BE933">
        <v>0</v>
      </c>
      <c r="BF933">
        <v>1</v>
      </c>
      <c r="BG933">
        <v>1</v>
      </c>
      <c r="BH933">
        <v>0</v>
      </c>
      <c r="BI933">
        <v>0</v>
      </c>
      <c r="BJ933">
        <v>0</v>
      </c>
      <c r="BK933">
        <v>0</v>
      </c>
      <c r="BL933">
        <v>0</v>
      </c>
      <c r="BM933">
        <v>0</v>
      </c>
      <c r="BN933">
        <v>0</v>
      </c>
      <c r="BO933">
        <v>0</v>
      </c>
      <c r="BP933">
        <v>1</v>
      </c>
      <c r="BQ933">
        <v>0</v>
      </c>
      <c r="BR933">
        <v>0</v>
      </c>
      <c r="BS933">
        <v>0</v>
      </c>
      <c r="BT933" s="10">
        <v>1</v>
      </c>
      <c r="BU933">
        <v>-4.2648743800000002</v>
      </c>
      <c r="BV933">
        <v>0.17994256</v>
      </c>
      <c r="BW933">
        <v>2.5512239999999999E-2</v>
      </c>
      <c r="BX933">
        <v>1.7140852600000001</v>
      </c>
      <c r="BY933">
        <v>1.2451467300000001</v>
      </c>
      <c r="BZ933">
        <v>4.38303536</v>
      </c>
      <c r="CA933">
        <v>1.0542348399999999</v>
      </c>
      <c r="CB933">
        <v>2.36271349</v>
      </c>
      <c r="CC933">
        <v>0</v>
      </c>
      <c r="CD933">
        <v>1.26633956</v>
      </c>
      <c r="CE933">
        <v>1.2966537600000001</v>
      </c>
      <c r="CF933">
        <v>-0.34830556000000001</v>
      </c>
      <c r="CG933">
        <v>0.60595251999999999</v>
      </c>
      <c r="CH933">
        <v>-0.27080598</v>
      </c>
      <c r="CI933">
        <v>0.69837139000000004</v>
      </c>
      <c r="CJ933">
        <v>2.3914729999999999E-2</v>
      </c>
      <c r="CK933">
        <v>-0.35324707</v>
      </c>
      <c r="CL933">
        <v>-4.8291489999999999E-2</v>
      </c>
      <c r="CM933">
        <v>0.58076517999999999</v>
      </c>
      <c r="CN933">
        <v>0.72541518999999999</v>
      </c>
      <c r="CO933">
        <v>-0.20022939000000001</v>
      </c>
      <c r="CP933">
        <v>-0.43475793000000001</v>
      </c>
      <c r="CQ933">
        <v>0.34422587999999998</v>
      </c>
      <c r="CR933">
        <v>-0.48495226000000002</v>
      </c>
      <c r="CS933">
        <v>0.18250256000000001</v>
      </c>
      <c r="CT933">
        <v>-0.16623276000000001</v>
      </c>
      <c r="CU933">
        <v>-9.4743999999999995E-2</v>
      </c>
      <c r="CV933">
        <v>-1.1689752</v>
      </c>
      <c r="CW933">
        <v>-0.52188942000000005</v>
      </c>
      <c r="CX933">
        <v>0.65815442999999996</v>
      </c>
      <c r="CY933">
        <v>9.3649330000000003E-2</v>
      </c>
      <c r="CZ933">
        <v>-0.16819777</v>
      </c>
      <c r="DA933">
        <v>-0.25450494000000001</v>
      </c>
      <c r="DB933">
        <v>0.25513289</v>
      </c>
      <c r="DC933">
        <v>2.5920289999999999E-2</v>
      </c>
      <c r="DD933">
        <v>-2.5292350000000002E-2</v>
      </c>
      <c r="DE933">
        <v>0.26950531</v>
      </c>
      <c r="DF933">
        <v>-0.26887736000000001</v>
      </c>
      <c r="DG933">
        <v>0.1029841</v>
      </c>
      <c r="DH933">
        <v>-0.10235616</v>
      </c>
      <c r="DI933">
        <v>-0.19042195000000001</v>
      </c>
      <c r="DJ933">
        <v>7.7531719999999998E-2</v>
      </c>
      <c r="DK933">
        <v>-0.19522661999999999</v>
      </c>
      <c r="DL933">
        <v>-0.13095082</v>
      </c>
      <c r="DM933">
        <v>-6.0513240000000003E-2</v>
      </c>
      <c r="DN933">
        <v>0.50020885000000004</v>
      </c>
      <c r="DO933">
        <v>0.35778246000000002</v>
      </c>
      <c r="DP933">
        <v>-0.64273818000000005</v>
      </c>
      <c r="DQ933">
        <v>0.94671483000000001</v>
      </c>
      <c r="DR933">
        <v>-0.66113116000000005</v>
      </c>
      <c r="DS933">
        <v>7.7932630000000003E-2</v>
      </c>
      <c r="DT933">
        <v>-0.79014932000000004</v>
      </c>
      <c r="DU933">
        <v>1.3610861400000001</v>
      </c>
      <c r="DV933" s="10">
        <v>-0.64824150000000003</v>
      </c>
      <c r="DW933" s="8" t="s">
        <v>4800</v>
      </c>
      <c r="DX933" t="s">
        <v>4801</v>
      </c>
      <c r="DY933" s="10" t="s">
        <v>318</v>
      </c>
      <c r="DZ933" s="20">
        <v>36050</v>
      </c>
      <c r="EA933" s="21">
        <v>37504</v>
      </c>
      <c r="EB933" t="s">
        <v>4802</v>
      </c>
      <c r="EC933" s="22">
        <v>44040</v>
      </c>
      <c r="ED933" t="b">
        <f t="shared" si="43"/>
        <v>0</v>
      </c>
    </row>
    <row r="934" spans="1:134" x14ac:dyDescent="0.2">
      <c r="A934" s="8" t="s">
        <v>4803</v>
      </c>
      <c r="B934" s="8" t="s">
        <v>119</v>
      </c>
      <c r="C934" s="8" t="s">
        <v>147</v>
      </c>
      <c r="D934" s="2" t="s">
        <v>4804</v>
      </c>
      <c r="E934" s="4">
        <v>0.34112129807188402</v>
      </c>
      <c r="F934" s="28" t="b">
        <v>0</v>
      </c>
      <c r="G934" s="29">
        <f t="shared" si="44"/>
        <v>8.7551140020921802E-3</v>
      </c>
      <c r="H934" s="5" t="b">
        <f t="shared" si="42"/>
        <v>0</v>
      </c>
      <c r="I934" s="8">
        <v>51</v>
      </c>
      <c r="J934">
        <v>2</v>
      </c>
      <c r="K934">
        <v>32</v>
      </c>
      <c r="L934">
        <v>2</v>
      </c>
      <c r="M934">
        <v>7</v>
      </c>
      <c r="N934">
        <v>1</v>
      </c>
      <c r="O934">
        <v>52.0773157026088</v>
      </c>
      <c r="P934">
        <v>5</v>
      </c>
      <c r="Q934">
        <v>3</v>
      </c>
      <c r="R934">
        <v>2</v>
      </c>
      <c r="S934" s="10">
        <v>79</v>
      </c>
      <c r="T934" s="8">
        <v>-0.21042151179292001</v>
      </c>
      <c r="U934">
        <v>1.0203643463482399</v>
      </c>
      <c r="V934">
        <v>0.64828506625381199</v>
      </c>
      <c r="W934">
        <v>-1.7443198372815401</v>
      </c>
      <c r="X934">
        <v>0.66340156943083595</v>
      </c>
      <c r="Y934">
        <v>-1.4044518876044501</v>
      </c>
      <c r="Z934">
        <v>5.5171884567540901E-2</v>
      </c>
      <c r="AA934">
        <v>1.4284752725705201</v>
      </c>
      <c r="AB934">
        <v>-4.5418899975194001E-2</v>
      </c>
      <c r="AC934">
        <v>-0.68484317603607703</v>
      </c>
      <c r="AD934" s="10">
        <v>0.92835302087746396</v>
      </c>
      <c r="AE934" s="8">
        <v>1</v>
      </c>
      <c r="AF934">
        <v>0</v>
      </c>
      <c r="AG934">
        <v>0</v>
      </c>
      <c r="AH934">
        <v>0</v>
      </c>
      <c r="AI934">
        <v>0</v>
      </c>
      <c r="AJ934">
        <v>0</v>
      </c>
      <c r="AK934">
        <v>0</v>
      </c>
      <c r="AL934">
        <v>0</v>
      </c>
      <c r="AM934">
        <v>0</v>
      </c>
      <c r="AN934">
        <v>0</v>
      </c>
      <c r="AO934">
        <v>0</v>
      </c>
      <c r="AP934">
        <v>0</v>
      </c>
      <c r="AQ934">
        <v>0</v>
      </c>
      <c r="AR934">
        <v>0</v>
      </c>
      <c r="AS934">
        <v>0</v>
      </c>
      <c r="AT934">
        <v>0</v>
      </c>
      <c r="AU934">
        <v>0</v>
      </c>
      <c r="AV934">
        <v>0</v>
      </c>
      <c r="AW934">
        <v>0</v>
      </c>
      <c r="AX934">
        <v>0</v>
      </c>
      <c r="AY934">
        <v>1</v>
      </c>
      <c r="AZ934">
        <v>0</v>
      </c>
      <c r="BA934">
        <v>1</v>
      </c>
      <c r="BB934">
        <v>0</v>
      </c>
      <c r="BC934">
        <v>0</v>
      </c>
      <c r="BD934">
        <v>1</v>
      </c>
      <c r="BE934">
        <v>1</v>
      </c>
      <c r="BF934">
        <v>0</v>
      </c>
      <c r="BG934">
        <v>1</v>
      </c>
      <c r="BH934">
        <v>0</v>
      </c>
      <c r="BI934">
        <v>0</v>
      </c>
      <c r="BJ934">
        <v>0</v>
      </c>
      <c r="BK934">
        <v>0</v>
      </c>
      <c r="BL934">
        <v>0</v>
      </c>
      <c r="BM934">
        <v>0</v>
      </c>
      <c r="BN934">
        <v>0</v>
      </c>
      <c r="BO934">
        <v>1</v>
      </c>
      <c r="BP934">
        <v>0</v>
      </c>
      <c r="BQ934">
        <v>0</v>
      </c>
      <c r="BR934">
        <v>0</v>
      </c>
      <c r="BS934">
        <v>0</v>
      </c>
      <c r="BT934" s="10">
        <v>1</v>
      </c>
      <c r="BU934">
        <v>-4.2648743800000002</v>
      </c>
      <c r="BV934">
        <v>0.17994256</v>
      </c>
      <c r="BW934">
        <v>2.5512239999999999E-2</v>
      </c>
      <c r="BX934">
        <v>1.7140852600000001</v>
      </c>
      <c r="BY934">
        <v>1.2451467300000001</v>
      </c>
      <c r="BZ934">
        <v>4.38303536</v>
      </c>
      <c r="CA934">
        <v>1.0542348399999999</v>
      </c>
      <c r="CB934">
        <v>2.36271349</v>
      </c>
      <c r="CC934">
        <v>0</v>
      </c>
      <c r="CD934">
        <v>1.26633956</v>
      </c>
      <c r="CE934">
        <v>1.2966537600000001</v>
      </c>
      <c r="CF934">
        <v>-0.34830556000000001</v>
      </c>
      <c r="CG934">
        <v>0.60595251999999999</v>
      </c>
      <c r="CH934">
        <v>-0.27080598</v>
      </c>
      <c r="CI934">
        <v>0.69837139000000004</v>
      </c>
      <c r="CJ934">
        <v>2.3914729999999999E-2</v>
      </c>
      <c r="CK934">
        <v>-0.35324707</v>
      </c>
      <c r="CL934">
        <v>-4.8291489999999999E-2</v>
      </c>
      <c r="CM934">
        <v>0.58076517999999999</v>
      </c>
      <c r="CN934">
        <v>0.72541518999999999</v>
      </c>
      <c r="CO934">
        <v>-0.20022939000000001</v>
      </c>
      <c r="CP934">
        <v>-0.43475793000000001</v>
      </c>
      <c r="CQ934">
        <v>0.34422587999999998</v>
      </c>
      <c r="CR934">
        <v>-0.48495226000000002</v>
      </c>
      <c r="CS934">
        <v>0.18250256000000001</v>
      </c>
      <c r="CT934">
        <v>-0.16623276000000001</v>
      </c>
      <c r="CU934">
        <v>-9.4743999999999995E-2</v>
      </c>
      <c r="CV934">
        <v>-1.1689752</v>
      </c>
      <c r="CW934">
        <v>-0.52188942000000005</v>
      </c>
      <c r="CX934">
        <v>0.65815442999999996</v>
      </c>
      <c r="CY934">
        <v>9.3649330000000003E-2</v>
      </c>
      <c r="CZ934">
        <v>-0.16819777</v>
      </c>
      <c r="DA934">
        <v>-0.25450494000000001</v>
      </c>
      <c r="DB934">
        <v>0.25513289</v>
      </c>
      <c r="DC934">
        <v>2.5920289999999999E-2</v>
      </c>
      <c r="DD934">
        <v>-2.5292350000000002E-2</v>
      </c>
      <c r="DE934">
        <v>0.26950531</v>
      </c>
      <c r="DF934">
        <v>-0.26887736000000001</v>
      </c>
      <c r="DG934">
        <v>0.1029841</v>
      </c>
      <c r="DH934">
        <v>-0.10235616</v>
      </c>
      <c r="DI934">
        <v>-0.19042195000000001</v>
      </c>
      <c r="DJ934">
        <v>7.7531719999999998E-2</v>
      </c>
      <c r="DK934">
        <v>-0.19522661999999999</v>
      </c>
      <c r="DL934">
        <v>-0.13095082</v>
      </c>
      <c r="DM934">
        <v>-6.0513240000000003E-2</v>
      </c>
      <c r="DN934">
        <v>0.50020885000000004</v>
      </c>
      <c r="DO934">
        <v>0.35778246000000002</v>
      </c>
      <c r="DP934">
        <v>-0.64273818000000005</v>
      </c>
      <c r="DQ934">
        <v>0.94671483000000001</v>
      </c>
      <c r="DR934">
        <v>-0.66113116000000005</v>
      </c>
      <c r="DS934">
        <v>7.7932630000000003E-2</v>
      </c>
      <c r="DT934">
        <v>-0.79014932000000004</v>
      </c>
      <c r="DU934">
        <v>1.3610861400000001</v>
      </c>
      <c r="DV934" s="10">
        <v>-0.64824150000000003</v>
      </c>
      <c r="DW934" s="8" t="s">
        <v>4805</v>
      </c>
      <c r="DX934" t="s">
        <v>4806</v>
      </c>
      <c r="DY934" s="10" t="s">
        <v>360</v>
      </c>
      <c r="DZ934" s="20">
        <v>36122</v>
      </c>
      <c r="EA934" s="21">
        <v>39294</v>
      </c>
      <c r="EB934" t="s">
        <v>4807</v>
      </c>
      <c r="EC934" s="22">
        <v>44146</v>
      </c>
      <c r="ED934" t="b">
        <f t="shared" si="43"/>
        <v>1</v>
      </c>
    </row>
    <row r="935" spans="1:134" x14ac:dyDescent="0.2">
      <c r="A935" s="8" t="s">
        <v>4808</v>
      </c>
      <c r="B935" s="8" t="s">
        <v>119</v>
      </c>
      <c r="C935" s="8" t="s">
        <v>135</v>
      </c>
      <c r="D935" s="2" t="s">
        <v>4809</v>
      </c>
      <c r="E935" s="4">
        <v>0.38612474949016701</v>
      </c>
      <c r="F935" s="28" t="b">
        <v>0</v>
      </c>
      <c r="G935" s="29">
        <f t="shared" si="44"/>
        <v>5.928275549363207E-5</v>
      </c>
      <c r="H935" s="5" t="b">
        <f t="shared" si="42"/>
        <v>0</v>
      </c>
      <c r="I935" s="8">
        <v>70</v>
      </c>
      <c r="J935">
        <v>2</v>
      </c>
      <c r="K935">
        <v>16</v>
      </c>
      <c r="L935">
        <v>86</v>
      </c>
      <c r="M935">
        <v>4</v>
      </c>
      <c r="N935">
        <v>2</v>
      </c>
      <c r="O935">
        <v>71.6123747450835</v>
      </c>
      <c r="P935">
        <v>3</v>
      </c>
      <c r="Q935">
        <v>4</v>
      </c>
      <c r="R935">
        <v>2</v>
      </c>
      <c r="S935" s="10">
        <v>78.599999999999994</v>
      </c>
      <c r="T935" s="8">
        <v>1.5744038114505901</v>
      </c>
      <c r="U935">
        <v>1.0203643463482399</v>
      </c>
      <c r="V935">
        <v>-1.4189916771564499</v>
      </c>
      <c r="W935">
        <v>-1.6463967090879901</v>
      </c>
      <c r="X935">
        <v>-0.29113306284374801</v>
      </c>
      <c r="Y935">
        <v>-0.70788554533318204</v>
      </c>
      <c r="Z935">
        <v>0.72738685184512297</v>
      </c>
      <c r="AA935">
        <v>8.8725172209350497E-3</v>
      </c>
      <c r="AB935">
        <v>0.68128349962791002</v>
      </c>
      <c r="AC935">
        <v>-0.68484317603607703</v>
      </c>
      <c r="AD935" s="10">
        <v>0.84204477954080104</v>
      </c>
      <c r="AE935" s="8">
        <v>0</v>
      </c>
      <c r="AF935">
        <v>0</v>
      </c>
      <c r="AG935">
        <v>0</v>
      </c>
      <c r="AH935">
        <v>0</v>
      </c>
      <c r="AI935">
        <v>0</v>
      </c>
      <c r="AJ935">
        <v>0</v>
      </c>
      <c r="AK935">
        <v>0</v>
      </c>
      <c r="AL935">
        <v>0</v>
      </c>
      <c r="AM935">
        <v>0</v>
      </c>
      <c r="AN935">
        <v>0</v>
      </c>
      <c r="AO935">
        <v>0</v>
      </c>
      <c r="AP935">
        <v>0</v>
      </c>
      <c r="AQ935">
        <v>1</v>
      </c>
      <c r="AR935">
        <v>0</v>
      </c>
      <c r="AS935">
        <v>0</v>
      </c>
      <c r="AT935">
        <v>0</v>
      </c>
      <c r="AU935">
        <v>0</v>
      </c>
      <c r="AV935">
        <v>0</v>
      </c>
      <c r="AW935">
        <v>0</v>
      </c>
      <c r="AX935">
        <v>0</v>
      </c>
      <c r="AY935">
        <v>0</v>
      </c>
      <c r="AZ935">
        <v>1</v>
      </c>
      <c r="BA935">
        <v>0</v>
      </c>
      <c r="BB935">
        <v>1</v>
      </c>
      <c r="BC935">
        <v>0</v>
      </c>
      <c r="BD935">
        <v>1</v>
      </c>
      <c r="BE935">
        <v>0</v>
      </c>
      <c r="BF935">
        <v>1</v>
      </c>
      <c r="BG935">
        <v>0</v>
      </c>
      <c r="BH935">
        <v>0</v>
      </c>
      <c r="BI935">
        <v>0</v>
      </c>
      <c r="BJ935">
        <v>1</v>
      </c>
      <c r="BK935">
        <v>0</v>
      </c>
      <c r="BL935">
        <v>0</v>
      </c>
      <c r="BM935">
        <v>0</v>
      </c>
      <c r="BN935">
        <v>0</v>
      </c>
      <c r="BO935">
        <v>0</v>
      </c>
      <c r="BP935">
        <v>1</v>
      </c>
      <c r="BQ935">
        <v>1</v>
      </c>
      <c r="BR935">
        <v>0</v>
      </c>
      <c r="BS935">
        <v>0</v>
      </c>
      <c r="BT935" s="10">
        <v>0</v>
      </c>
      <c r="BU935">
        <v>-4.2648743800000002</v>
      </c>
      <c r="BV935">
        <v>0.17994256</v>
      </c>
      <c r="BW935">
        <v>2.5512239999999999E-2</v>
      </c>
      <c r="BX935">
        <v>1.7140852600000001</v>
      </c>
      <c r="BY935">
        <v>1.2451467300000001</v>
      </c>
      <c r="BZ935">
        <v>4.38303536</v>
      </c>
      <c r="CA935">
        <v>1.0542348399999999</v>
      </c>
      <c r="CB935">
        <v>2.36271349</v>
      </c>
      <c r="CC935">
        <v>0</v>
      </c>
      <c r="CD935">
        <v>1.26633956</v>
      </c>
      <c r="CE935">
        <v>1.2966537600000001</v>
      </c>
      <c r="CF935">
        <v>-0.34830556000000001</v>
      </c>
      <c r="CG935">
        <v>0.60595251999999999</v>
      </c>
      <c r="CH935">
        <v>-0.27080598</v>
      </c>
      <c r="CI935">
        <v>0.69837139000000004</v>
      </c>
      <c r="CJ935">
        <v>2.3914729999999999E-2</v>
      </c>
      <c r="CK935">
        <v>-0.35324707</v>
      </c>
      <c r="CL935">
        <v>-4.8291489999999999E-2</v>
      </c>
      <c r="CM935">
        <v>0.58076517999999999</v>
      </c>
      <c r="CN935">
        <v>0.72541518999999999</v>
      </c>
      <c r="CO935">
        <v>-0.20022939000000001</v>
      </c>
      <c r="CP935">
        <v>-0.43475793000000001</v>
      </c>
      <c r="CQ935">
        <v>0.34422587999999998</v>
      </c>
      <c r="CR935">
        <v>-0.48495226000000002</v>
      </c>
      <c r="CS935">
        <v>0.18250256000000001</v>
      </c>
      <c r="CT935">
        <v>-0.16623276000000001</v>
      </c>
      <c r="CU935">
        <v>-9.4743999999999995E-2</v>
      </c>
      <c r="CV935">
        <v>-1.1689752</v>
      </c>
      <c r="CW935">
        <v>-0.52188942000000005</v>
      </c>
      <c r="CX935">
        <v>0.65815442999999996</v>
      </c>
      <c r="CY935">
        <v>9.3649330000000003E-2</v>
      </c>
      <c r="CZ935">
        <v>-0.16819777</v>
      </c>
      <c r="DA935">
        <v>-0.25450494000000001</v>
      </c>
      <c r="DB935">
        <v>0.25513289</v>
      </c>
      <c r="DC935">
        <v>2.5920289999999999E-2</v>
      </c>
      <c r="DD935">
        <v>-2.5292350000000002E-2</v>
      </c>
      <c r="DE935">
        <v>0.26950531</v>
      </c>
      <c r="DF935">
        <v>-0.26887736000000001</v>
      </c>
      <c r="DG935">
        <v>0.1029841</v>
      </c>
      <c r="DH935">
        <v>-0.10235616</v>
      </c>
      <c r="DI935">
        <v>-0.19042195000000001</v>
      </c>
      <c r="DJ935">
        <v>7.7531719999999998E-2</v>
      </c>
      <c r="DK935">
        <v>-0.19522661999999999</v>
      </c>
      <c r="DL935">
        <v>-0.13095082</v>
      </c>
      <c r="DM935">
        <v>-6.0513240000000003E-2</v>
      </c>
      <c r="DN935">
        <v>0.50020885000000004</v>
      </c>
      <c r="DO935">
        <v>0.35778246000000002</v>
      </c>
      <c r="DP935">
        <v>-0.64273818000000005</v>
      </c>
      <c r="DQ935">
        <v>0.94671483000000001</v>
      </c>
      <c r="DR935">
        <v>-0.66113116000000005</v>
      </c>
      <c r="DS935">
        <v>7.7932630000000003E-2</v>
      </c>
      <c r="DT935">
        <v>-0.79014932000000004</v>
      </c>
      <c r="DU935">
        <v>1.3610861400000001</v>
      </c>
      <c r="DV935" s="10">
        <v>-0.64824150000000003</v>
      </c>
      <c r="DW935" s="8" t="s">
        <v>4810</v>
      </c>
      <c r="DX935" t="s">
        <v>4811</v>
      </c>
      <c r="DY935" s="10" t="s">
        <v>1684</v>
      </c>
      <c r="DZ935" s="20">
        <v>37538</v>
      </c>
      <c r="EA935" s="21">
        <v>39174</v>
      </c>
      <c r="EB935" t="s">
        <v>4812</v>
      </c>
      <c r="EC935" s="22">
        <v>44673</v>
      </c>
      <c r="ED935" t="b">
        <f t="shared" si="43"/>
        <v>1</v>
      </c>
    </row>
    <row r="936" spans="1:134" x14ac:dyDescent="0.2">
      <c r="A936" s="8" t="s">
        <v>4813</v>
      </c>
      <c r="B936" s="8" t="s">
        <v>127</v>
      </c>
      <c r="C936" s="8" t="s">
        <v>120</v>
      </c>
      <c r="D936" s="2" t="s">
        <v>4814</v>
      </c>
      <c r="E936" s="4">
        <v>0.34317179755851801</v>
      </c>
      <c r="F936" s="28" t="b">
        <v>0</v>
      </c>
      <c r="G936" s="29">
        <f t="shared" si="44"/>
        <v>1.3740597935030609E-2</v>
      </c>
      <c r="H936" s="5" t="b">
        <f t="shared" si="42"/>
        <v>0</v>
      </c>
      <c r="I936" s="8">
        <v>53</v>
      </c>
      <c r="J936">
        <v>0</v>
      </c>
      <c r="K936">
        <v>36</v>
      </c>
      <c r="L936">
        <v>88</v>
      </c>
      <c r="M936">
        <v>6</v>
      </c>
      <c r="N936">
        <v>4</v>
      </c>
      <c r="O936">
        <v>48.319232112592701</v>
      </c>
      <c r="P936">
        <v>1</v>
      </c>
      <c r="Q936">
        <v>1</v>
      </c>
      <c r="R936">
        <v>4</v>
      </c>
      <c r="S936" s="10">
        <v>74.599999999999994</v>
      </c>
      <c r="T936" s="8">
        <v>-2.2545161977812998E-2</v>
      </c>
      <c r="U936">
        <v>-1.00517281761849</v>
      </c>
      <c r="V936">
        <v>1.1651042521063699</v>
      </c>
      <c r="W936">
        <v>-1.6440652060357599</v>
      </c>
      <c r="X936">
        <v>0.34522335867264098</v>
      </c>
      <c r="Y936">
        <v>0.68524713920936597</v>
      </c>
      <c r="Z936">
        <v>-7.4146385318227107E-2</v>
      </c>
      <c r="AA936">
        <v>-1.4107302381286499</v>
      </c>
      <c r="AB936">
        <v>-1.4988236991813999</v>
      </c>
      <c r="AC936">
        <v>0.71996333890972197</v>
      </c>
      <c r="AD936" s="10">
        <v>-2.1037633825813501E-2</v>
      </c>
      <c r="AE936" s="8">
        <v>0</v>
      </c>
      <c r="AF936">
        <v>0</v>
      </c>
      <c r="AG936">
        <v>0</v>
      </c>
      <c r="AH936">
        <v>0</v>
      </c>
      <c r="AI936">
        <v>0</v>
      </c>
      <c r="AJ936">
        <v>0</v>
      </c>
      <c r="AK936">
        <v>0</v>
      </c>
      <c r="AL936">
        <v>0</v>
      </c>
      <c r="AM936">
        <v>0</v>
      </c>
      <c r="AN936">
        <v>0</v>
      </c>
      <c r="AO936">
        <v>0</v>
      </c>
      <c r="AP936">
        <v>0</v>
      </c>
      <c r="AQ936">
        <v>0</v>
      </c>
      <c r="AR936">
        <v>0</v>
      </c>
      <c r="AS936">
        <v>0</v>
      </c>
      <c r="AT936">
        <v>0</v>
      </c>
      <c r="AU936">
        <v>1</v>
      </c>
      <c r="AV936">
        <v>0</v>
      </c>
      <c r="AW936">
        <v>0</v>
      </c>
      <c r="AX936">
        <v>0</v>
      </c>
      <c r="AY936">
        <v>1</v>
      </c>
      <c r="AZ936">
        <v>0</v>
      </c>
      <c r="BA936">
        <v>0</v>
      </c>
      <c r="BB936">
        <v>1</v>
      </c>
      <c r="BC936">
        <v>0</v>
      </c>
      <c r="BD936">
        <v>1</v>
      </c>
      <c r="BE936">
        <v>1</v>
      </c>
      <c r="BF936">
        <v>0</v>
      </c>
      <c r="BG936">
        <v>0</v>
      </c>
      <c r="BH936">
        <v>0</v>
      </c>
      <c r="BI936">
        <v>0</v>
      </c>
      <c r="BJ936">
        <v>0</v>
      </c>
      <c r="BK936">
        <v>0</v>
      </c>
      <c r="BL936">
        <v>1</v>
      </c>
      <c r="BM936">
        <v>0</v>
      </c>
      <c r="BN936">
        <v>1</v>
      </c>
      <c r="BO936">
        <v>0</v>
      </c>
      <c r="BP936">
        <v>0</v>
      </c>
      <c r="BQ936">
        <v>1</v>
      </c>
      <c r="BR936">
        <v>0</v>
      </c>
      <c r="BS936">
        <v>0</v>
      </c>
      <c r="BT936" s="10">
        <v>0</v>
      </c>
      <c r="BU936">
        <v>-4.2648743800000002</v>
      </c>
      <c r="BV936">
        <v>0.17994256</v>
      </c>
      <c r="BW936">
        <v>2.5512239999999999E-2</v>
      </c>
      <c r="BX936">
        <v>1.7140852600000001</v>
      </c>
      <c r="BY936">
        <v>1.2451467300000001</v>
      </c>
      <c r="BZ936">
        <v>4.38303536</v>
      </c>
      <c r="CA936">
        <v>1.0542348399999999</v>
      </c>
      <c r="CB936">
        <v>2.36271349</v>
      </c>
      <c r="CC936">
        <v>0</v>
      </c>
      <c r="CD936">
        <v>1.26633956</v>
      </c>
      <c r="CE936">
        <v>1.2966537600000001</v>
      </c>
      <c r="CF936">
        <v>-0.34830556000000001</v>
      </c>
      <c r="CG936">
        <v>0.60595251999999999</v>
      </c>
      <c r="CH936">
        <v>-0.27080598</v>
      </c>
      <c r="CI936">
        <v>0.69837139000000004</v>
      </c>
      <c r="CJ936">
        <v>2.3914729999999999E-2</v>
      </c>
      <c r="CK936">
        <v>-0.35324707</v>
      </c>
      <c r="CL936">
        <v>-4.8291489999999999E-2</v>
      </c>
      <c r="CM936">
        <v>0.58076517999999999</v>
      </c>
      <c r="CN936">
        <v>0.72541518999999999</v>
      </c>
      <c r="CO936">
        <v>-0.20022939000000001</v>
      </c>
      <c r="CP936">
        <v>-0.43475793000000001</v>
      </c>
      <c r="CQ936">
        <v>0.34422587999999998</v>
      </c>
      <c r="CR936">
        <v>-0.48495226000000002</v>
      </c>
      <c r="CS936">
        <v>0.18250256000000001</v>
      </c>
      <c r="CT936">
        <v>-0.16623276000000001</v>
      </c>
      <c r="CU936">
        <v>-9.4743999999999995E-2</v>
      </c>
      <c r="CV936">
        <v>-1.1689752</v>
      </c>
      <c r="CW936">
        <v>-0.52188942000000005</v>
      </c>
      <c r="CX936">
        <v>0.65815442999999996</v>
      </c>
      <c r="CY936">
        <v>9.3649330000000003E-2</v>
      </c>
      <c r="CZ936">
        <v>-0.16819777</v>
      </c>
      <c r="DA936">
        <v>-0.25450494000000001</v>
      </c>
      <c r="DB936">
        <v>0.25513289</v>
      </c>
      <c r="DC936">
        <v>2.5920289999999999E-2</v>
      </c>
      <c r="DD936">
        <v>-2.5292350000000002E-2</v>
      </c>
      <c r="DE936">
        <v>0.26950531</v>
      </c>
      <c r="DF936">
        <v>-0.26887736000000001</v>
      </c>
      <c r="DG936">
        <v>0.1029841</v>
      </c>
      <c r="DH936">
        <v>-0.10235616</v>
      </c>
      <c r="DI936">
        <v>-0.19042195000000001</v>
      </c>
      <c r="DJ936">
        <v>7.7531719999999998E-2</v>
      </c>
      <c r="DK936">
        <v>-0.19522661999999999</v>
      </c>
      <c r="DL936">
        <v>-0.13095082</v>
      </c>
      <c r="DM936">
        <v>-6.0513240000000003E-2</v>
      </c>
      <c r="DN936">
        <v>0.50020885000000004</v>
      </c>
      <c r="DO936">
        <v>0.35778246000000002</v>
      </c>
      <c r="DP936">
        <v>-0.64273818000000005</v>
      </c>
      <c r="DQ936">
        <v>0.94671483000000001</v>
      </c>
      <c r="DR936">
        <v>-0.66113116000000005</v>
      </c>
      <c r="DS936">
        <v>7.7932630000000003E-2</v>
      </c>
      <c r="DT936">
        <v>-0.79014932000000004</v>
      </c>
      <c r="DU936">
        <v>1.3610861400000001</v>
      </c>
      <c r="DV936" s="10">
        <v>-0.64824150000000003</v>
      </c>
      <c r="DW936" s="8" t="s">
        <v>4815</v>
      </c>
      <c r="DX936" t="s">
        <v>4816</v>
      </c>
      <c r="DY936" s="10" t="s">
        <v>290</v>
      </c>
      <c r="DZ936" s="20">
        <v>35535</v>
      </c>
      <c r="EA936" s="21">
        <v>39873</v>
      </c>
      <c r="EB936" t="s">
        <v>4817</v>
      </c>
      <c r="EC936" s="22">
        <v>44918</v>
      </c>
      <c r="ED936" t="b">
        <f t="shared" si="43"/>
        <v>1</v>
      </c>
    </row>
    <row r="937" spans="1:134" x14ac:dyDescent="0.2">
      <c r="A937" s="8" t="s">
        <v>4818</v>
      </c>
      <c r="B937" s="8" t="s">
        <v>168</v>
      </c>
      <c r="C937" s="8" t="s">
        <v>188</v>
      </c>
      <c r="D937" s="2">
        <v>5006975258</v>
      </c>
      <c r="E937" s="4">
        <v>0.38611664240958099</v>
      </c>
      <c r="F937" s="28" t="b">
        <v>0</v>
      </c>
      <c r="G937" s="29">
        <f t="shared" si="44"/>
        <v>0.11691495950286704</v>
      </c>
      <c r="H937" s="5" t="b">
        <f t="shared" si="42"/>
        <v>0</v>
      </c>
      <c r="I937" s="8">
        <v>43</v>
      </c>
      <c r="J937">
        <v>0</v>
      </c>
      <c r="K937">
        <v>22</v>
      </c>
      <c r="L937">
        <v>629</v>
      </c>
      <c r="M937">
        <v>7</v>
      </c>
      <c r="N937">
        <v>3</v>
      </c>
      <c r="O937">
        <v>69.216654538124104</v>
      </c>
      <c r="P937">
        <v>1</v>
      </c>
      <c r="Q937">
        <v>2</v>
      </c>
      <c r="R937">
        <v>5</v>
      </c>
      <c r="S937" s="10">
        <v>71.900000000000006</v>
      </c>
      <c r="T937" s="8">
        <v>-0.96192691105334804</v>
      </c>
      <c r="U937">
        <v>-1.00517281761849</v>
      </c>
      <c r="V937">
        <v>-0.64376289837760303</v>
      </c>
      <c r="W937">
        <v>-1.01339363040825</v>
      </c>
      <c r="X937">
        <v>0.66340156943083595</v>
      </c>
      <c r="Y937">
        <v>-1.13192030619081E-2</v>
      </c>
      <c r="Z937">
        <v>0.64494845342380802</v>
      </c>
      <c r="AA937">
        <v>-1.4107302381286499</v>
      </c>
      <c r="AB937">
        <v>-0.772121299578298</v>
      </c>
      <c r="AC937">
        <v>1.42236659638262</v>
      </c>
      <c r="AD937" s="10">
        <v>-0.60361826284827602</v>
      </c>
      <c r="AE937" s="8">
        <v>0</v>
      </c>
      <c r="AF937">
        <v>0</v>
      </c>
      <c r="AG937">
        <v>0</v>
      </c>
      <c r="AH937">
        <v>0</v>
      </c>
      <c r="AI937">
        <v>0</v>
      </c>
      <c r="AJ937">
        <v>0</v>
      </c>
      <c r="AK937">
        <v>0</v>
      </c>
      <c r="AL937">
        <v>0</v>
      </c>
      <c r="AM937">
        <v>0</v>
      </c>
      <c r="AN937">
        <v>0</v>
      </c>
      <c r="AO937">
        <v>0</v>
      </c>
      <c r="AP937">
        <v>0</v>
      </c>
      <c r="AQ937">
        <v>0</v>
      </c>
      <c r="AR937">
        <v>0</v>
      </c>
      <c r="AS937">
        <v>0</v>
      </c>
      <c r="AT937">
        <v>0</v>
      </c>
      <c r="AU937">
        <v>0</v>
      </c>
      <c r="AV937">
        <v>1</v>
      </c>
      <c r="AW937">
        <v>0</v>
      </c>
      <c r="AX937">
        <v>0</v>
      </c>
      <c r="AY937">
        <v>1</v>
      </c>
      <c r="AZ937">
        <v>0</v>
      </c>
      <c r="BA937">
        <v>0</v>
      </c>
      <c r="BB937">
        <v>1</v>
      </c>
      <c r="BC937">
        <v>1</v>
      </c>
      <c r="BD937">
        <v>0</v>
      </c>
      <c r="BE937">
        <v>1</v>
      </c>
      <c r="BF937">
        <v>0</v>
      </c>
      <c r="BG937">
        <v>0</v>
      </c>
      <c r="BH937">
        <v>0</v>
      </c>
      <c r="BI937">
        <v>0</v>
      </c>
      <c r="BJ937">
        <v>1</v>
      </c>
      <c r="BK937">
        <v>0</v>
      </c>
      <c r="BL937">
        <v>0</v>
      </c>
      <c r="BM937">
        <v>0</v>
      </c>
      <c r="BN937">
        <v>0</v>
      </c>
      <c r="BO937">
        <v>0</v>
      </c>
      <c r="BP937">
        <v>1</v>
      </c>
      <c r="BQ937">
        <v>0</v>
      </c>
      <c r="BR937">
        <v>0</v>
      </c>
      <c r="BS937">
        <v>0</v>
      </c>
      <c r="BT937" s="10">
        <v>1</v>
      </c>
      <c r="BU937">
        <v>-4.2648743800000002</v>
      </c>
      <c r="BV937">
        <v>0.17994256</v>
      </c>
      <c r="BW937">
        <v>2.5512239999999999E-2</v>
      </c>
      <c r="BX937">
        <v>1.7140852600000001</v>
      </c>
      <c r="BY937">
        <v>1.2451467300000001</v>
      </c>
      <c r="BZ937">
        <v>4.38303536</v>
      </c>
      <c r="CA937">
        <v>1.0542348399999999</v>
      </c>
      <c r="CB937">
        <v>2.36271349</v>
      </c>
      <c r="CC937">
        <v>0</v>
      </c>
      <c r="CD937">
        <v>1.26633956</v>
      </c>
      <c r="CE937">
        <v>1.2966537600000001</v>
      </c>
      <c r="CF937">
        <v>-0.34830556000000001</v>
      </c>
      <c r="CG937">
        <v>0.60595251999999999</v>
      </c>
      <c r="CH937">
        <v>-0.27080598</v>
      </c>
      <c r="CI937">
        <v>0.69837139000000004</v>
      </c>
      <c r="CJ937">
        <v>2.3914729999999999E-2</v>
      </c>
      <c r="CK937">
        <v>-0.35324707</v>
      </c>
      <c r="CL937">
        <v>-4.8291489999999999E-2</v>
      </c>
      <c r="CM937">
        <v>0.58076517999999999</v>
      </c>
      <c r="CN937">
        <v>0.72541518999999999</v>
      </c>
      <c r="CO937">
        <v>-0.20022939000000001</v>
      </c>
      <c r="CP937">
        <v>-0.43475793000000001</v>
      </c>
      <c r="CQ937">
        <v>0.34422587999999998</v>
      </c>
      <c r="CR937">
        <v>-0.48495226000000002</v>
      </c>
      <c r="CS937">
        <v>0.18250256000000001</v>
      </c>
      <c r="CT937">
        <v>-0.16623276000000001</v>
      </c>
      <c r="CU937">
        <v>-9.4743999999999995E-2</v>
      </c>
      <c r="CV937">
        <v>-1.1689752</v>
      </c>
      <c r="CW937">
        <v>-0.52188942000000005</v>
      </c>
      <c r="CX937">
        <v>0.65815442999999996</v>
      </c>
      <c r="CY937">
        <v>9.3649330000000003E-2</v>
      </c>
      <c r="CZ937">
        <v>-0.16819777</v>
      </c>
      <c r="DA937">
        <v>-0.25450494000000001</v>
      </c>
      <c r="DB937">
        <v>0.25513289</v>
      </c>
      <c r="DC937">
        <v>2.5920289999999999E-2</v>
      </c>
      <c r="DD937">
        <v>-2.5292350000000002E-2</v>
      </c>
      <c r="DE937">
        <v>0.26950531</v>
      </c>
      <c r="DF937">
        <v>-0.26887736000000001</v>
      </c>
      <c r="DG937">
        <v>0.1029841</v>
      </c>
      <c r="DH937">
        <v>-0.10235616</v>
      </c>
      <c r="DI937">
        <v>-0.19042195000000001</v>
      </c>
      <c r="DJ937">
        <v>7.7531719999999998E-2</v>
      </c>
      <c r="DK937">
        <v>-0.19522661999999999</v>
      </c>
      <c r="DL937">
        <v>-0.13095082</v>
      </c>
      <c r="DM937">
        <v>-6.0513240000000003E-2</v>
      </c>
      <c r="DN937">
        <v>0.50020885000000004</v>
      </c>
      <c r="DO937">
        <v>0.35778246000000002</v>
      </c>
      <c r="DP937">
        <v>-0.64273818000000005</v>
      </c>
      <c r="DQ937">
        <v>0.94671483000000001</v>
      </c>
      <c r="DR937">
        <v>-0.66113116000000005</v>
      </c>
      <c r="DS937">
        <v>7.7932630000000003E-2</v>
      </c>
      <c r="DT937">
        <v>-0.79014932000000004</v>
      </c>
      <c r="DU937">
        <v>1.3610861400000001</v>
      </c>
      <c r="DV937" s="10">
        <v>-0.64824150000000003</v>
      </c>
      <c r="DW937" s="8" t="s">
        <v>4819</v>
      </c>
      <c r="DX937" t="s">
        <v>4820</v>
      </c>
      <c r="DY937" s="10" t="s">
        <v>1334</v>
      </c>
      <c r="DZ937" s="20">
        <v>36819</v>
      </c>
      <c r="EA937" s="21">
        <v>38546</v>
      </c>
      <c r="EB937" t="s">
        <v>4821</v>
      </c>
      <c r="EC937" s="22">
        <v>44272</v>
      </c>
      <c r="ED937" t="b">
        <f t="shared" si="43"/>
        <v>1</v>
      </c>
    </row>
    <row r="938" spans="1:134" x14ac:dyDescent="0.2">
      <c r="A938" s="8" t="s">
        <v>4822</v>
      </c>
      <c r="B938" s="8" t="s">
        <v>168</v>
      </c>
      <c r="C938" s="8" t="s">
        <v>147</v>
      </c>
      <c r="D938" s="2">
        <v>9214087724</v>
      </c>
      <c r="E938" s="4">
        <v>0.66512503633973996</v>
      </c>
      <c r="F938" s="28" t="b">
        <v>1</v>
      </c>
      <c r="G938" s="29">
        <f t="shared" si="44"/>
        <v>2.5315854434573369E-2</v>
      </c>
      <c r="H938" s="5" t="b">
        <f t="shared" si="42"/>
        <v>0</v>
      </c>
      <c r="I938" s="8">
        <v>53</v>
      </c>
      <c r="J938">
        <v>1</v>
      </c>
      <c r="K938">
        <v>29</v>
      </c>
      <c r="L938">
        <v>2109</v>
      </c>
      <c r="M938">
        <v>2</v>
      </c>
      <c r="N938">
        <v>2</v>
      </c>
      <c r="O938">
        <v>70.062518169870103</v>
      </c>
      <c r="P938">
        <v>2</v>
      </c>
      <c r="Q938">
        <v>5</v>
      </c>
      <c r="R938">
        <v>3</v>
      </c>
      <c r="S938" s="10">
        <v>69.599999999999994</v>
      </c>
      <c r="T938" s="8">
        <v>-2.2545161977812998E-2</v>
      </c>
      <c r="U938">
        <v>7.5957643648752104E-3</v>
      </c>
      <c r="V938">
        <v>0.260670676864387</v>
      </c>
      <c r="W938">
        <v>0.71191862823999796</v>
      </c>
      <c r="X938">
        <v>-0.92748948436013701</v>
      </c>
      <c r="Y938">
        <v>-0.70788554533318204</v>
      </c>
      <c r="Z938">
        <v>0.67405520924671902</v>
      </c>
      <c r="AA938">
        <v>-0.70092886045385905</v>
      </c>
      <c r="AB938">
        <v>1.4079858992310099</v>
      </c>
      <c r="AC938">
        <v>1.7560081436822399E-2</v>
      </c>
      <c r="AD938" s="10">
        <v>-1.09989065053408</v>
      </c>
      <c r="AE938" s="8">
        <v>0</v>
      </c>
      <c r="AF938">
        <v>0</v>
      </c>
      <c r="AG938">
        <v>0</v>
      </c>
      <c r="AH938">
        <v>0</v>
      </c>
      <c r="AI938">
        <v>0</v>
      </c>
      <c r="AJ938">
        <v>1</v>
      </c>
      <c r="AK938">
        <v>0</v>
      </c>
      <c r="AL938">
        <v>0</v>
      </c>
      <c r="AM938">
        <v>0</v>
      </c>
      <c r="AN938">
        <v>0</v>
      </c>
      <c r="AO938">
        <v>0</v>
      </c>
      <c r="AP938">
        <v>0</v>
      </c>
      <c r="AQ938">
        <v>0</v>
      </c>
      <c r="AR938">
        <v>0</v>
      </c>
      <c r="AS938">
        <v>0</v>
      </c>
      <c r="AT938">
        <v>0</v>
      </c>
      <c r="AU938">
        <v>0</v>
      </c>
      <c r="AV938">
        <v>0</v>
      </c>
      <c r="AW938">
        <v>0</v>
      </c>
      <c r="AX938">
        <v>0</v>
      </c>
      <c r="AY938">
        <v>0</v>
      </c>
      <c r="AZ938">
        <v>1</v>
      </c>
      <c r="BA938">
        <v>0</v>
      </c>
      <c r="BB938">
        <v>1</v>
      </c>
      <c r="BC938">
        <v>1</v>
      </c>
      <c r="BD938">
        <v>0</v>
      </c>
      <c r="BE938">
        <v>0</v>
      </c>
      <c r="BF938">
        <v>1</v>
      </c>
      <c r="BG938">
        <v>1</v>
      </c>
      <c r="BH938">
        <v>0</v>
      </c>
      <c r="BI938">
        <v>0</v>
      </c>
      <c r="BJ938">
        <v>0</v>
      </c>
      <c r="BK938">
        <v>0</v>
      </c>
      <c r="BL938">
        <v>0</v>
      </c>
      <c r="BM938">
        <v>0</v>
      </c>
      <c r="BN938">
        <v>0</v>
      </c>
      <c r="BO938">
        <v>1</v>
      </c>
      <c r="BP938">
        <v>0</v>
      </c>
      <c r="BQ938">
        <v>0</v>
      </c>
      <c r="BR938">
        <v>1</v>
      </c>
      <c r="BS938">
        <v>0</v>
      </c>
      <c r="BT938" s="10">
        <v>0</v>
      </c>
      <c r="BU938">
        <v>-4.2648743800000002</v>
      </c>
      <c r="BV938">
        <v>0.17994256</v>
      </c>
      <c r="BW938">
        <v>2.5512239999999999E-2</v>
      </c>
      <c r="BX938">
        <v>1.7140852600000001</v>
      </c>
      <c r="BY938">
        <v>1.2451467300000001</v>
      </c>
      <c r="BZ938">
        <v>4.38303536</v>
      </c>
      <c r="CA938">
        <v>1.0542348399999999</v>
      </c>
      <c r="CB938">
        <v>2.36271349</v>
      </c>
      <c r="CC938">
        <v>0</v>
      </c>
      <c r="CD938">
        <v>1.26633956</v>
      </c>
      <c r="CE938">
        <v>1.2966537600000001</v>
      </c>
      <c r="CF938">
        <v>-0.34830556000000001</v>
      </c>
      <c r="CG938">
        <v>0.60595251999999999</v>
      </c>
      <c r="CH938">
        <v>-0.27080598</v>
      </c>
      <c r="CI938">
        <v>0.69837139000000004</v>
      </c>
      <c r="CJ938">
        <v>2.3914729999999999E-2</v>
      </c>
      <c r="CK938">
        <v>-0.35324707</v>
      </c>
      <c r="CL938">
        <v>-4.8291489999999999E-2</v>
      </c>
      <c r="CM938">
        <v>0.58076517999999999</v>
      </c>
      <c r="CN938">
        <v>0.72541518999999999</v>
      </c>
      <c r="CO938">
        <v>-0.20022939000000001</v>
      </c>
      <c r="CP938">
        <v>-0.43475793000000001</v>
      </c>
      <c r="CQ938">
        <v>0.34422587999999998</v>
      </c>
      <c r="CR938">
        <v>-0.48495226000000002</v>
      </c>
      <c r="CS938">
        <v>0.18250256000000001</v>
      </c>
      <c r="CT938">
        <v>-0.16623276000000001</v>
      </c>
      <c r="CU938">
        <v>-9.4743999999999995E-2</v>
      </c>
      <c r="CV938">
        <v>-1.1689752</v>
      </c>
      <c r="CW938">
        <v>-0.52188942000000005</v>
      </c>
      <c r="CX938">
        <v>0.65815442999999996</v>
      </c>
      <c r="CY938">
        <v>9.3649330000000003E-2</v>
      </c>
      <c r="CZ938">
        <v>-0.16819777</v>
      </c>
      <c r="DA938">
        <v>-0.25450494000000001</v>
      </c>
      <c r="DB938">
        <v>0.25513289</v>
      </c>
      <c r="DC938">
        <v>2.5920289999999999E-2</v>
      </c>
      <c r="DD938">
        <v>-2.5292350000000002E-2</v>
      </c>
      <c r="DE938">
        <v>0.26950531</v>
      </c>
      <c r="DF938">
        <v>-0.26887736000000001</v>
      </c>
      <c r="DG938">
        <v>0.1029841</v>
      </c>
      <c r="DH938">
        <v>-0.10235616</v>
      </c>
      <c r="DI938">
        <v>-0.19042195000000001</v>
      </c>
      <c r="DJ938">
        <v>7.7531719999999998E-2</v>
      </c>
      <c r="DK938">
        <v>-0.19522661999999999</v>
      </c>
      <c r="DL938">
        <v>-0.13095082</v>
      </c>
      <c r="DM938">
        <v>-6.0513240000000003E-2</v>
      </c>
      <c r="DN938">
        <v>0.50020885000000004</v>
      </c>
      <c r="DO938">
        <v>0.35778246000000002</v>
      </c>
      <c r="DP938">
        <v>-0.64273818000000005</v>
      </c>
      <c r="DQ938">
        <v>0.94671483000000001</v>
      </c>
      <c r="DR938">
        <v>-0.66113116000000005</v>
      </c>
      <c r="DS938">
        <v>7.7932630000000003E-2</v>
      </c>
      <c r="DT938">
        <v>-0.79014932000000004</v>
      </c>
      <c r="DU938">
        <v>1.3610861400000001</v>
      </c>
      <c r="DV938" s="10">
        <v>-0.64824150000000003</v>
      </c>
      <c r="DW938" s="8" t="s">
        <v>4823</v>
      </c>
      <c r="DX938" t="s">
        <v>4824</v>
      </c>
      <c r="DY938" s="10" t="s">
        <v>3341</v>
      </c>
      <c r="DZ938" s="20">
        <v>36591</v>
      </c>
      <c r="EA938" s="21">
        <v>38921</v>
      </c>
      <c r="EB938" t="s">
        <v>4825</v>
      </c>
      <c r="EC938" s="22">
        <v>43941</v>
      </c>
      <c r="ED938" t="b">
        <f t="shared" si="43"/>
        <v>0</v>
      </c>
    </row>
    <row r="939" spans="1:134" x14ac:dyDescent="0.2">
      <c r="A939" s="8" t="s">
        <v>4826</v>
      </c>
      <c r="B939" s="8" t="s">
        <v>168</v>
      </c>
      <c r="C939" s="8" t="s">
        <v>181</v>
      </c>
      <c r="D939" s="2">
        <f>1-777-921-5840</f>
        <v>-7537</v>
      </c>
      <c r="E939" s="4">
        <v>0.75782411937770799</v>
      </c>
      <c r="F939" s="28" t="b">
        <v>1</v>
      </c>
      <c r="G939" s="29">
        <f t="shared" si="44"/>
        <v>3.9959203522951456E-4</v>
      </c>
      <c r="H939" s="5" t="b">
        <f t="shared" si="42"/>
        <v>0</v>
      </c>
      <c r="I939" s="8">
        <v>40</v>
      </c>
      <c r="J939">
        <v>0</v>
      </c>
      <c r="K939">
        <v>35</v>
      </c>
      <c r="L939">
        <v>1653</v>
      </c>
      <c r="M939">
        <v>0</v>
      </c>
      <c r="N939">
        <v>1</v>
      </c>
      <c r="O939">
        <v>64.745393022187301</v>
      </c>
      <c r="P939">
        <v>4</v>
      </c>
      <c r="Q939">
        <v>5</v>
      </c>
      <c r="R939">
        <v>1</v>
      </c>
      <c r="S939" s="10">
        <v>73.3</v>
      </c>
      <c r="T939" s="8">
        <v>-1.2437414357759999</v>
      </c>
      <c r="U939">
        <v>-1.00517281761849</v>
      </c>
      <c r="V939">
        <v>1.0358994556432299</v>
      </c>
      <c r="W939">
        <v>0.180335932332156</v>
      </c>
      <c r="X939">
        <v>-1.5638459058765199</v>
      </c>
      <c r="Y939">
        <v>-1.4044518876044501</v>
      </c>
      <c r="Z939">
        <v>0.49108923512864699</v>
      </c>
      <c r="AA939">
        <v>0.71867389489572897</v>
      </c>
      <c r="AB939">
        <v>1.4079858992310099</v>
      </c>
      <c r="AC939">
        <v>-1.38724643350897</v>
      </c>
      <c r="AD939" s="10">
        <v>-0.30153941816996199</v>
      </c>
      <c r="AE939" s="8">
        <v>0</v>
      </c>
      <c r="AF939">
        <v>0</v>
      </c>
      <c r="AG939">
        <v>0</v>
      </c>
      <c r="AH939">
        <v>1</v>
      </c>
      <c r="AI939">
        <v>0</v>
      </c>
      <c r="AJ939">
        <v>0</v>
      </c>
      <c r="AK939">
        <v>0</v>
      </c>
      <c r="AL939">
        <v>0</v>
      </c>
      <c r="AM939">
        <v>0</v>
      </c>
      <c r="AN939">
        <v>0</v>
      </c>
      <c r="AO939">
        <v>0</v>
      </c>
      <c r="AP939">
        <v>0</v>
      </c>
      <c r="AQ939">
        <v>0</v>
      </c>
      <c r="AR939">
        <v>0</v>
      </c>
      <c r="AS939">
        <v>0</v>
      </c>
      <c r="AT939">
        <v>0</v>
      </c>
      <c r="AU939">
        <v>0</v>
      </c>
      <c r="AV939">
        <v>0</v>
      </c>
      <c r="AW939">
        <v>0</v>
      </c>
      <c r="AX939">
        <v>0</v>
      </c>
      <c r="AY939">
        <v>1</v>
      </c>
      <c r="AZ939">
        <v>0</v>
      </c>
      <c r="BA939">
        <v>0</v>
      </c>
      <c r="BB939">
        <v>1</v>
      </c>
      <c r="BC939">
        <v>1</v>
      </c>
      <c r="BD939">
        <v>0</v>
      </c>
      <c r="BE939">
        <v>1</v>
      </c>
      <c r="BF939">
        <v>0</v>
      </c>
      <c r="BG939">
        <v>0</v>
      </c>
      <c r="BH939">
        <v>0</v>
      </c>
      <c r="BI939">
        <v>0</v>
      </c>
      <c r="BJ939">
        <v>0</v>
      </c>
      <c r="BK939">
        <v>1</v>
      </c>
      <c r="BL939">
        <v>0</v>
      </c>
      <c r="BM939">
        <v>1</v>
      </c>
      <c r="BN939">
        <v>0</v>
      </c>
      <c r="BO939">
        <v>0</v>
      </c>
      <c r="BP939">
        <v>0</v>
      </c>
      <c r="BQ939">
        <v>0</v>
      </c>
      <c r="BR939">
        <v>0</v>
      </c>
      <c r="BS939">
        <v>1</v>
      </c>
      <c r="BT939" s="10">
        <v>0</v>
      </c>
      <c r="BU939">
        <v>-4.2648743800000002</v>
      </c>
      <c r="BV939">
        <v>0.17994256</v>
      </c>
      <c r="BW939">
        <v>2.5512239999999999E-2</v>
      </c>
      <c r="BX939">
        <v>1.7140852600000001</v>
      </c>
      <c r="BY939">
        <v>1.2451467300000001</v>
      </c>
      <c r="BZ939">
        <v>4.38303536</v>
      </c>
      <c r="CA939">
        <v>1.0542348399999999</v>
      </c>
      <c r="CB939">
        <v>2.36271349</v>
      </c>
      <c r="CC939">
        <v>0</v>
      </c>
      <c r="CD939">
        <v>1.26633956</v>
      </c>
      <c r="CE939">
        <v>1.2966537600000001</v>
      </c>
      <c r="CF939">
        <v>-0.34830556000000001</v>
      </c>
      <c r="CG939">
        <v>0.60595251999999999</v>
      </c>
      <c r="CH939">
        <v>-0.27080598</v>
      </c>
      <c r="CI939">
        <v>0.69837139000000004</v>
      </c>
      <c r="CJ939">
        <v>2.3914729999999999E-2</v>
      </c>
      <c r="CK939">
        <v>-0.35324707</v>
      </c>
      <c r="CL939">
        <v>-4.8291489999999999E-2</v>
      </c>
      <c r="CM939">
        <v>0.58076517999999999</v>
      </c>
      <c r="CN939">
        <v>0.72541518999999999</v>
      </c>
      <c r="CO939">
        <v>-0.20022939000000001</v>
      </c>
      <c r="CP939">
        <v>-0.43475793000000001</v>
      </c>
      <c r="CQ939">
        <v>0.34422587999999998</v>
      </c>
      <c r="CR939">
        <v>-0.48495226000000002</v>
      </c>
      <c r="CS939">
        <v>0.18250256000000001</v>
      </c>
      <c r="CT939">
        <v>-0.16623276000000001</v>
      </c>
      <c r="CU939">
        <v>-9.4743999999999995E-2</v>
      </c>
      <c r="CV939">
        <v>-1.1689752</v>
      </c>
      <c r="CW939">
        <v>-0.52188942000000005</v>
      </c>
      <c r="CX939">
        <v>0.65815442999999996</v>
      </c>
      <c r="CY939">
        <v>9.3649330000000003E-2</v>
      </c>
      <c r="CZ939">
        <v>-0.16819777</v>
      </c>
      <c r="DA939">
        <v>-0.25450494000000001</v>
      </c>
      <c r="DB939">
        <v>0.25513289</v>
      </c>
      <c r="DC939">
        <v>2.5920289999999999E-2</v>
      </c>
      <c r="DD939">
        <v>-2.5292350000000002E-2</v>
      </c>
      <c r="DE939">
        <v>0.26950531</v>
      </c>
      <c r="DF939">
        <v>-0.26887736000000001</v>
      </c>
      <c r="DG939">
        <v>0.1029841</v>
      </c>
      <c r="DH939">
        <v>-0.10235616</v>
      </c>
      <c r="DI939">
        <v>-0.19042195000000001</v>
      </c>
      <c r="DJ939">
        <v>7.7531719999999998E-2</v>
      </c>
      <c r="DK939">
        <v>-0.19522661999999999</v>
      </c>
      <c r="DL939">
        <v>-0.13095082</v>
      </c>
      <c r="DM939">
        <v>-6.0513240000000003E-2</v>
      </c>
      <c r="DN939">
        <v>0.50020885000000004</v>
      </c>
      <c r="DO939">
        <v>0.35778246000000002</v>
      </c>
      <c r="DP939">
        <v>-0.64273818000000005</v>
      </c>
      <c r="DQ939">
        <v>0.94671483000000001</v>
      </c>
      <c r="DR939">
        <v>-0.66113116000000005</v>
      </c>
      <c r="DS939">
        <v>7.7932630000000003E-2</v>
      </c>
      <c r="DT939">
        <v>-0.79014932000000004</v>
      </c>
      <c r="DU939">
        <v>1.3610861400000001</v>
      </c>
      <c r="DV939" s="10">
        <v>-0.64824150000000003</v>
      </c>
      <c r="DW939" s="8" t="s">
        <v>4827</v>
      </c>
      <c r="DX939" t="s">
        <v>4828</v>
      </c>
      <c r="DY939" s="10" t="s">
        <v>471</v>
      </c>
      <c r="DZ939" s="20">
        <v>35423</v>
      </c>
      <c r="EA939" s="21">
        <v>38309</v>
      </c>
      <c r="EB939" t="s">
        <v>4829</v>
      </c>
      <c r="EC939" s="22">
        <v>45147</v>
      </c>
      <c r="ED939" t="b">
        <f t="shared" si="43"/>
        <v>0</v>
      </c>
    </row>
    <row r="940" spans="1:134" x14ac:dyDescent="0.2">
      <c r="A940" s="8" t="s">
        <v>4830</v>
      </c>
      <c r="B940" s="8" t="s">
        <v>127</v>
      </c>
      <c r="C940" s="8" t="s">
        <v>181</v>
      </c>
      <c r="D940" s="2" t="s">
        <v>4831</v>
      </c>
      <c r="E940" s="4">
        <v>0.533203080142856</v>
      </c>
      <c r="F940" s="28" t="b">
        <v>0</v>
      </c>
      <c r="G940" s="29">
        <f t="shared" si="44"/>
        <v>1.6824458402473412E-3</v>
      </c>
      <c r="H940" s="5" t="b">
        <f t="shared" si="42"/>
        <v>0</v>
      </c>
      <c r="I940" s="8">
        <v>39</v>
      </c>
      <c r="J940">
        <v>0</v>
      </c>
      <c r="K940">
        <v>27</v>
      </c>
      <c r="L940">
        <v>245</v>
      </c>
      <c r="M940">
        <v>3</v>
      </c>
      <c r="N940">
        <v>5</v>
      </c>
      <c r="O940">
        <v>62.393206738095003</v>
      </c>
      <c r="P940">
        <v>2</v>
      </c>
      <c r="Q940">
        <v>4</v>
      </c>
      <c r="R940">
        <v>2</v>
      </c>
      <c r="S940" s="10">
        <v>73.599999999999994</v>
      </c>
      <c r="T940" s="8">
        <v>-1.33767961068356</v>
      </c>
      <c r="U940">
        <v>-1.00517281761849</v>
      </c>
      <c r="V940">
        <v>2.2610839381047498E-3</v>
      </c>
      <c r="W940">
        <v>-1.46104221643591</v>
      </c>
      <c r="X940">
        <v>-0.60931127360194304</v>
      </c>
      <c r="Y940">
        <v>1.38181348148064</v>
      </c>
      <c r="Z940">
        <v>0.41014886926878502</v>
      </c>
      <c r="AA940">
        <v>-0.70092886045385905</v>
      </c>
      <c r="AB940">
        <v>0.68128349962791002</v>
      </c>
      <c r="AC940">
        <v>-0.68484317603607703</v>
      </c>
      <c r="AD940" s="10">
        <v>-0.23680823716746699</v>
      </c>
      <c r="AE940" s="8">
        <v>0</v>
      </c>
      <c r="AF940">
        <v>0</v>
      </c>
      <c r="AG940">
        <v>0</v>
      </c>
      <c r="AH940">
        <v>0</v>
      </c>
      <c r="AI940">
        <v>0</v>
      </c>
      <c r="AJ940">
        <v>0</v>
      </c>
      <c r="AK940">
        <v>0</v>
      </c>
      <c r="AL940">
        <v>0</v>
      </c>
      <c r="AM940">
        <v>0</v>
      </c>
      <c r="AN940">
        <v>0</v>
      </c>
      <c r="AO940">
        <v>0</v>
      </c>
      <c r="AP940">
        <v>0</v>
      </c>
      <c r="AQ940">
        <v>0</v>
      </c>
      <c r="AR940">
        <v>1</v>
      </c>
      <c r="AS940">
        <v>0</v>
      </c>
      <c r="AT940">
        <v>0</v>
      </c>
      <c r="AU940">
        <v>0</v>
      </c>
      <c r="AV940">
        <v>0</v>
      </c>
      <c r="AW940">
        <v>0</v>
      </c>
      <c r="AX940">
        <v>0</v>
      </c>
      <c r="AY940">
        <v>1</v>
      </c>
      <c r="AZ940">
        <v>0</v>
      </c>
      <c r="BA940">
        <v>1</v>
      </c>
      <c r="BB940">
        <v>0</v>
      </c>
      <c r="BC940">
        <v>1</v>
      </c>
      <c r="BD940">
        <v>0</v>
      </c>
      <c r="BE940">
        <v>0</v>
      </c>
      <c r="BF940">
        <v>1</v>
      </c>
      <c r="BG940">
        <v>0</v>
      </c>
      <c r="BH940">
        <v>1</v>
      </c>
      <c r="BI940">
        <v>0</v>
      </c>
      <c r="BJ940">
        <v>0</v>
      </c>
      <c r="BK940">
        <v>0</v>
      </c>
      <c r="BL940">
        <v>0</v>
      </c>
      <c r="BM940">
        <v>0</v>
      </c>
      <c r="BN940">
        <v>0</v>
      </c>
      <c r="BO940">
        <v>1</v>
      </c>
      <c r="BP940">
        <v>0</v>
      </c>
      <c r="BQ940">
        <v>0</v>
      </c>
      <c r="BR940">
        <v>0</v>
      </c>
      <c r="BS940">
        <v>0</v>
      </c>
      <c r="BT940" s="10">
        <v>1</v>
      </c>
      <c r="BU940">
        <v>-4.2648743800000002</v>
      </c>
      <c r="BV940">
        <v>0.17994256</v>
      </c>
      <c r="BW940">
        <v>2.5512239999999999E-2</v>
      </c>
      <c r="BX940">
        <v>1.7140852600000001</v>
      </c>
      <c r="BY940">
        <v>1.2451467300000001</v>
      </c>
      <c r="BZ940">
        <v>4.38303536</v>
      </c>
      <c r="CA940">
        <v>1.0542348399999999</v>
      </c>
      <c r="CB940">
        <v>2.36271349</v>
      </c>
      <c r="CC940">
        <v>0</v>
      </c>
      <c r="CD940">
        <v>1.26633956</v>
      </c>
      <c r="CE940">
        <v>1.2966537600000001</v>
      </c>
      <c r="CF940">
        <v>-0.34830556000000001</v>
      </c>
      <c r="CG940">
        <v>0.60595251999999999</v>
      </c>
      <c r="CH940">
        <v>-0.27080598</v>
      </c>
      <c r="CI940">
        <v>0.69837139000000004</v>
      </c>
      <c r="CJ940">
        <v>2.3914729999999999E-2</v>
      </c>
      <c r="CK940">
        <v>-0.35324707</v>
      </c>
      <c r="CL940">
        <v>-4.8291489999999999E-2</v>
      </c>
      <c r="CM940">
        <v>0.58076517999999999</v>
      </c>
      <c r="CN940">
        <v>0.72541518999999999</v>
      </c>
      <c r="CO940">
        <v>-0.20022939000000001</v>
      </c>
      <c r="CP940">
        <v>-0.43475793000000001</v>
      </c>
      <c r="CQ940">
        <v>0.34422587999999998</v>
      </c>
      <c r="CR940">
        <v>-0.48495226000000002</v>
      </c>
      <c r="CS940">
        <v>0.18250256000000001</v>
      </c>
      <c r="CT940">
        <v>-0.16623276000000001</v>
      </c>
      <c r="CU940">
        <v>-9.4743999999999995E-2</v>
      </c>
      <c r="CV940">
        <v>-1.1689752</v>
      </c>
      <c r="CW940">
        <v>-0.52188942000000005</v>
      </c>
      <c r="CX940">
        <v>0.65815442999999996</v>
      </c>
      <c r="CY940">
        <v>9.3649330000000003E-2</v>
      </c>
      <c r="CZ940">
        <v>-0.16819777</v>
      </c>
      <c r="DA940">
        <v>-0.25450494000000001</v>
      </c>
      <c r="DB940">
        <v>0.25513289</v>
      </c>
      <c r="DC940">
        <v>2.5920289999999999E-2</v>
      </c>
      <c r="DD940">
        <v>-2.5292350000000002E-2</v>
      </c>
      <c r="DE940">
        <v>0.26950531</v>
      </c>
      <c r="DF940">
        <v>-0.26887736000000001</v>
      </c>
      <c r="DG940">
        <v>0.1029841</v>
      </c>
      <c r="DH940">
        <v>-0.10235616</v>
      </c>
      <c r="DI940">
        <v>-0.19042195000000001</v>
      </c>
      <c r="DJ940">
        <v>7.7531719999999998E-2</v>
      </c>
      <c r="DK940">
        <v>-0.19522661999999999</v>
      </c>
      <c r="DL940">
        <v>-0.13095082</v>
      </c>
      <c r="DM940">
        <v>-6.0513240000000003E-2</v>
      </c>
      <c r="DN940">
        <v>0.50020885000000004</v>
      </c>
      <c r="DO940">
        <v>0.35778246000000002</v>
      </c>
      <c r="DP940">
        <v>-0.64273818000000005</v>
      </c>
      <c r="DQ940">
        <v>0.94671483000000001</v>
      </c>
      <c r="DR940">
        <v>-0.66113116000000005</v>
      </c>
      <c r="DS940">
        <v>7.7932630000000003E-2</v>
      </c>
      <c r="DT940">
        <v>-0.79014932000000004</v>
      </c>
      <c r="DU940">
        <v>1.3610861400000001</v>
      </c>
      <c r="DV940" s="10">
        <v>-0.64824150000000003</v>
      </c>
      <c r="DW940" s="8" t="s">
        <v>4832</v>
      </c>
      <c r="DX940" t="s">
        <v>4833</v>
      </c>
      <c r="DY940" s="10" t="s">
        <v>178</v>
      </c>
      <c r="DZ940" s="20">
        <v>37230</v>
      </c>
      <c r="EA940" s="21">
        <v>39329</v>
      </c>
      <c r="EB940" t="s">
        <v>4834</v>
      </c>
      <c r="EC940" s="22">
        <v>44995</v>
      </c>
      <c r="ED940" t="b">
        <f t="shared" si="43"/>
        <v>1</v>
      </c>
    </row>
    <row r="941" spans="1:134" x14ac:dyDescent="0.2">
      <c r="A941" s="8" t="s">
        <v>4835</v>
      </c>
      <c r="B941" s="8" t="s">
        <v>168</v>
      </c>
      <c r="C941" s="8" t="s">
        <v>188</v>
      </c>
      <c r="D941" s="2" t="s">
        <v>4836</v>
      </c>
      <c r="E941" s="4">
        <v>0.54346230808246399</v>
      </c>
      <c r="F941" s="28" t="b">
        <v>0</v>
      </c>
      <c r="G941" s="29">
        <f t="shared" si="44"/>
        <v>8.6400758085667132E-4</v>
      </c>
      <c r="H941" s="5" t="b">
        <f t="shared" si="42"/>
        <v>0</v>
      </c>
      <c r="I941" s="8">
        <v>61</v>
      </c>
      <c r="J941">
        <v>0</v>
      </c>
      <c r="K941">
        <v>36</v>
      </c>
      <c r="L941">
        <v>1082</v>
      </c>
      <c r="M941">
        <v>4</v>
      </c>
      <c r="N941">
        <v>1</v>
      </c>
      <c r="O941">
        <v>31.731154041232401</v>
      </c>
      <c r="P941">
        <v>3</v>
      </c>
      <c r="Q941">
        <v>4</v>
      </c>
      <c r="R941">
        <v>3</v>
      </c>
      <c r="S941" s="10">
        <v>79.599999999999994</v>
      </c>
      <c r="T941" s="8">
        <v>0.72896023728261505</v>
      </c>
      <c r="U941">
        <v>-1.00517281761849</v>
      </c>
      <c r="V941">
        <v>1.1651042521063699</v>
      </c>
      <c r="W941">
        <v>-0.485308189078758</v>
      </c>
      <c r="X941">
        <v>-0.29113306284374801</v>
      </c>
      <c r="Y941">
        <v>-1.4044518876044501</v>
      </c>
      <c r="Z941">
        <v>-0.64495368790649199</v>
      </c>
      <c r="AA941">
        <v>8.8725172209350497E-3</v>
      </c>
      <c r="AB941">
        <v>0.68128349962791002</v>
      </c>
      <c r="AC941">
        <v>1.7560081436822399E-2</v>
      </c>
      <c r="AD941" s="10">
        <v>1.0578153828824499</v>
      </c>
      <c r="AE941" s="8">
        <v>0</v>
      </c>
      <c r="AF941">
        <v>0</v>
      </c>
      <c r="AG941">
        <v>0</v>
      </c>
      <c r="AH941">
        <v>0</v>
      </c>
      <c r="AI941">
        <v>0</v>
      </c>
      <c r="AJ941">
        <v>0</v>
      </c>
      <c r="AK941">
        <v>0</v>
      </c>
      <c r="AL941">
        <v>0</v>
      </c>
      <c r="AM941">
        <v>0</v>
      </c>
      <c r="AN941">
        <v>0</v>
      </c>
      <c r="AO941">
        <v>0</v>
      </c>
      <c r="AP941">
        <v>0</v>
      </c>
      <c r="AQ941">
        <v>0</v>
      </c>
      <c r="AR941">
        <v>0</v>
      </c>
      <c r="AS941">
        <v>1</v>
      </c>
      <c r="AT941">
        <v>0</v>
      </c>
      <c r="AU941">
        <v>0</v>
      </c>
      <c r="AV941">
        <v>0</v>
      </c>
      <c r="AW941">
        <v>0</v>
      </c>
      <c r="AX941">
        <v>0</v>
      </c>
      <c r="AY941">
        <v>1</v>
      </c>
      <c r="AZ941">
        <v>0</v>
      </c>
      <c r="BA941">
        <v>1</v>
      </c>
      <c r="BB941">
        <v>0</v>
      </c>
      <c r="BC941">
        <v>0</v>
      </c>
      <c r="BD941">
        <v>1</v>
      </c>
      <c r="BE941">
        <v>1</v>
      </c>
      <c r="BF941">
        <v>0</v>
      </c>
      <c r="BG941">
        <v>1</v>
      </c>
      <c r="BH941">
        <v>0</v>
      </c>
      <c r="BI941">
        <v>0</v>
      </c>
      <c r="BJ941">
        <v>0</v>
      </c>
      <c r="BK941">
        <v>0</v>
      </c>
      <c r="BL941">
        <v>0</v>
      </c>
      <c r="BM941">
        <v>0</v>
      </c>
      <c r="BN941">
        <v>0</v>
      </c>
      <c r="BO941">
        <v>1</v>
      </c>
      <c r="BP941">
        <v>0</v>
      </c>
      <c r="BQ941">
        <v>0</v>
      </c>
      <c r="BR941">
        <v>1</v>
      </c>
      <c r="BS941">
        <v>0</v>
      </c>
      <c r="BT941" s="10">
        <v>0</v>
      </c>
      <c r="BU941">
        <v>-4.2648743800000002</v>
      </c>
      <c r="BV941">
        <v>0.17994256</v>
      </c>
      <c r="BW941">
        <v>2.5512239999999999E-2</v>
      </c>
      <c r="BX941">
        <v>1.7140852600000001</v>
      </c>
      <c r="BY941">
        <v>1.2451467300000001</v>
      </c>
      <c r="BZ941">
        <v>4.38303536</v>
      </c>
      <c r="CA941">
        <v>1.0542348399999999</v>
      </c>
      <c r="CB941">
        <v>2.36271349</v>
      </c>
      <c r="CC941">
        <v>0</v>
      </c>
      <c r="CD941">
        <v>1.26633956</v>
      </c>
      <c r="CE941">
        <v>1.2966537600000001</v>
      </c>
      <c r="CF941">
        <v>-0.34830556000000001</v>
      </c>
      <c r="CG941">
        <v>0.60595251999999999</v>
      </c>
      <c r="CH941">
        <v>-0.27080598</v>
      </c>
      <c r="CI941">
        <v>0.69837139000000004</v>
      </c>
      <c r="CJ941">
        <v>2.3914729999999999E-2</v>
      </c>
      <c r="CK941">
        <v>-0.35324707</v>
      </c>
      <c r="CL941">
        <v>-4.8291489999999999E-2</v>
      </c>
      <c r="CM941">
        <v>0.58076517999999999</v>
      </c>
      <c r="CN941">
        <v>0.72541518999999999</v>
      </c>
      <c r="CO941">
        <v>-0.20022939000000001</v>
      </c>
      <c r="CP941">
        <v>-0.43475793000000001</v>
      </c>
      <c r="CQ941">
        <v>0.34422587999999998</v>
      </c>
      <c r="CR941">
        <v>-0.48495226000000002</v>
      </c>
      <c r="CS941">
        <v>0.18250256000000001</v>
      </c>
      <c r="CT941">
        <v>-0.16623276000000001</v>
      </c>
      <c r="CU941">
        <v>-9.4743999999999995E-2</v>
      </c>
      <c r="CV941">
        <v>-1.1689752</v>
      </c>
      <c r="CW941">
        <v>-0.52188942000000005</v>
      </c>
      <c r="CX941">
        <v>0.65815442999999996</v>
      </c>
      <c r="CY941">
        <v>9.3649330000000003E-2</v>
      </c>
      <c r="CZ941">
        <v>-0.16819777</v>
      </c>
      <c r="DA941">
        <v>-0.25450494000000001</v>
      </c>
      <c r="DB941">
        <v>0.25513289</v>
      </c>
      <c r="DC941">
        <v>2.5920289999999999E-2</v>
      </c>
      <c r="DD941">
        <v>-2.5292350000000002E-2</v>
      </c>
      <c r="DE941">
        <v>0.26950531</v>
      </c>
      <c r="DF941">
        <v>-0.26887736000000001</v>
      </c>
      <c r="DG941">
        <v>0.1029841</v>
      </c>
      <c r="DH941">
        <v>-0.10235616</v>
      </c>
      <c r="DI941">
        <v>-0.19042195000000001</v>
      </c>
      <c r="DJ941">
        <v>7.7531719999999998E-2</v>
      </c>
      <c r="DK941">
        <v>-0.19522661999999999</v>
      </c>
      <c r="DL941">
        <v>-0.13095082</v>
      </c>
      <c r="DM941">
        <v>-6.0513240000000003E-2</v>
      </c>
      <c r="DN941">
        <v>0.50020885000000004</v>
      </c>
      <c r="DO941">
        <v>0.35778246000000002</v>
      </c>
      <c r="DP941">
        <v>-0.64273818000000005</v>
      </c>
      <c r="DQ941">
        <v>0.94671483000000001</v>
      </c>
      <c r="DR941">
        <v>-0.66113116000000005</v>
      </c>
      <c r="DS941">
        <v>7.7932630000000003E-2</v>
      </c>
      <c r="DT941">
        <v>-0.79014932000000004</v>
      </c>
      <c r="DU941">
        <v>1.3610861400000001</v>
      </c>
      <c r="DV941" s="10">
        <v>-0.64824150000000003</v>
      </c>
      <c r="DW941" s="8" t="s">
        <v>4837</v>
      </c>
      <c r="DX941" t="s">
        <v>4838</v>
      </c>
      <c r="DY941" s="10" t="s">
        <v>471</v>
      </c>
      <c r="DZ941" s="20">
        <v>34752</v>
      </c>
      <c r="EA941" s="21">
        <v>36393</v>
      </c>
      <c r="EB941" t="s">
        <v>4839</v>
      </c>
      <c r="EC941" s="22">
        <v>45224</v>
      </c>
      <c r="ED941" t="b">
        <f t="shared" si="43"/>
        <v>1</v>
      </c>
    </row>
    <row r="942" spans="1:134" x14ac:dyDescent="0.2">
      <c r="A942" s="8" t="s">
        <v>4840</v>
      </c>
      <c r="B942" s="8" t="s">
        <v>127</v>
      </c>
      <c r="C942" s="8" t="s">
        <v>332</v>
      </c>
      <c r="D942" s="2" t="s">
        <v>4841</v>
      </c>
      <c r="E942" s="4">
        <v>0.50721717681119804</v>
      </c>
      <c r="F942" s="28" t="b">
        <v>0</v>
      </c>
      <c r="G942" s="29">
        <f t="shared" si="44"/>
        <v>1.1754480196746524E-6</v>
      </c>
      <c r="H942" s="5" t="b">
        <f t="shared" si="42"/>
        <v>0</v>
      </c>
      <c r="I942" s="8">
        <v>52</v>
      </c>
      <c r="J942">
        <v>1</v>
      </c>
      <c r="K942">
        <v>22</v>
      </c>
      <c r="L942">
        <v>1579</v>
      </c>
      <c r="M942">
        <v>1</v>
      </c>
      <c r="N942">
        <v>3</v>
      </c>
      <c r="O942">
        <v>18.608588405599299</v>
      </c>
      <c r="P942">
        <v>1</v>
      </c>
      <c r="Q942">
        <v>2</v>
      </c>
      <c r="R942">
        <v>1</v>
      </c>
      <c r="S942" s="10">
        <v>67.8</v>
      </c>
      <c r="T942" s="8">
        <v>-0.116483336885366</v>
      </c>
      <c r="U942">
        <v>7.5957643648752104E-3</v>
      </c>
      <c r="V942">
        <v>-0.64376289837760303</v>
      </c>
      <c r="W942">
        <v>9.4070319399743904E-2</v>
      </c>
      <c r="X942">
        <v>-1.2456676951183301</v>
      </c>
      <c r="Y942">
        <v>-1.13192030619081E-2</v>
      </c>
      <c r="Z942">
        <v>-1.09651029749622</v>
      </c>
      <c r="AA942">
        <v>-1.4107302381286499</v>
      </c>
      <c r="AB942">
        <v>-0.772121299578298</v>
      </c>
      <c r="AC942">
        <v>-1.38724643350897</v>
      </c>
      <c r="AD942" s="10">
        <v>-1.48827773654905</v>
      </c>
      <c r="AE942" s="8">
        <v>0</v>
      </c>
      <c r="AF942">
        <v>0</v>
      </c>
      <c r="AG942">
        <v>0</v>
      </c>
      <c r="AH942">
        <v>0</v>
      </c>
      <c r="AI942">
        <v>1</v>
      </c>
      <c r="AJ942">
        <v>0</v>
      </c>
      <c r="AK942">
        <v>0</v>
      </c>
      <c r="AL942">
        <v>0</v>
      </c>
      <c r="AM942">
        <v>0</v>
      </c>
      <c r="AN942">
        <v>0</v>
      </c>
      <c r="AO942">
        <v>0</v>
      </c>
      <c r="AP942">
        <v>0</v>
      </c>
      <c r="AQ942">
        <v>0</v>
      </c>
      <c r="AR942">
        <v>0</v>
      </c>
      <c r="AS942">
        <v>0</v>
      </c>
      <c r="AT942">
        <v>0</v>
      </c>
      <c r="AU942">
        <v>0</v>
      </c>
      <c r="AV942">
        <v>0</v>
      </c>
      <c r="AW942">
        <v>0</v>
      </c>
      <c r="AX942">
        <v>0</v>
      </c>
      <c r="AY942">
        <v>0</v>
      </c>
      <c r="AZ942">
        <v>1</v>
      </c>
      <c r="BA942">
        <v>1</v>
      </c>
      <c r="BB942">
        <v>0</v>
      </c>
      <c r="BC942">
        <v>0</v>
      </c>
      <c r="BD942">
        <v>1</v>
      </c>
      <c r="BE942">
        <v>1</v>
      </c>
      <c r="BF942">
        <v>0</v>
      </c>
      <c r="BG942">
        <v>0</v>
      </c>
      <c r="BH942">
        <v>0</v>
      </c>
      <c r="BI942">
        <v>0</v>
      </c>
      <c r="BJ942">
        <v>1</v>
      </c>
      <c r="BK942">
        <v>0</v>
      </c>
      <c r="BL942">
        <v>0</v>
      </c>
      <c r="BM942">
        <v>0</v>
      </c>
      <c r="BN942">
        <v>0</v>
      </c>
      <c r="BO942">
        <v>1</v>
      </c>
      <c r="BP942">
        <v>0</v>
      </c>
      <c r="BQ942">
        <v>0</v>
      </c>
      <c r="BR942">
        <v>0</v>
      </c>
      <c r="BS942">
        <v>1</v>
      </c>
      <c r="BT942" s="10">
        <v>0</v>
      </c>
      <c r="BU942">
        <v>-4.2648743800000002</v>
      </c>
      <c r="BV942">
        <v>0.17994256</v>
      </c>
      <c r="BW942">
        <v>2.5512239999999999E-2</v>
      </c>
      <c r="BX942">
        <v>1.7140852600000001</v>
      </c>
      <c r="BY942">
        <v>1.2451467300000001</v>
      </c>
      <c r="BZ942">
        <v>4.38303536</v>
      </c>
      <c r="CA942">
        <v>1.0542348399999999</v>
      </c>
      <c r="CB942">
        <v>2.36271349</v>
      </c>
      <c r="CC942">
        <v>0</v>
      </c>
      <c r="CD942">
        <v>1.26633956</v>
      </c>
      <c r="CE942">
        <v>1.2966537600000001</v>
      </c>
      <c r="CF942">
        <v>-0.34830556000000001</v>
      </c>
      <c r="CG942">
        <v>0.60595251999999999</v>
      </c>
      <c r="CH942">
        <v>-0.27080598</v>
      </c>
      <c r="CI942">
        <v>0.69837139000000004</v>
      </c>
      <c r="CJ942">
        <v>2.3914729999999999E-2</v>
      </c>
      <c r="CK942">
        <v>-0.35324707</v>
      </c>
      <c r="CL942">
        <v>-4.8291489999999999E-2</v>
      </c>
      <c r="CM942">
        <v>0.58076517999999999</v>
      </c>
      <c r="CN942">
        <v>0.72541518999999999</v>
      </c>
      <c r="CO942">
        <v>-0.20022939000000001</v>
      </c>
      <c r="CP942">
        <v>-0.43475793000000001</v>
      </c>
      <c r="CQ942">
        <v>0.34422587999999998</v>
      </c>
      <c r="CR942">
        <v>-0.48495226000000002</v>
      </c>
      <c r="CS942">
        <v>0.18250256000000001</v>
      </c>
      <c r="CT942">
        <v>-0.16623276000000001</v>
      </c>
      <c r="CU942">
        <v>-9.4743999999999995E-2</v>
      </c>
      <c r="CV942">
        <v>-1.1689752</v>
      </c>
      <c r="CW942">
        <v>-0.52188942000000005</v>
      </c>
      <c r="CX942">
        <v>0.65815442999999996</v>
      </c>
      <c r="CY942">
        <v>9.3649330000000003E-2</v>
      </c>
      <c r="CZ942">
        <v>-0.16819777</v>
      </c>
      <c r="DA942">
        <v>-0.25450494000000001</v>
      </c>
      <c r="DB942">
        <v>0.25513289</v>
      </c>
      <c r="DC942">
        <v>2.5920289999999999E-2</v>
      </c>
      <c r="DD942">
        <v>-2.5292350000000002E-2</v>
      </c>
      <c r="DE942">
        <v>0.26950531</v>
      </c>
      <c r="DF942">
        <v>-0.26887736000000001</v>
      </c>
      <c r="DG942">
        <v>0.1029841</v>
      </c>
      <c r="DH942">
        <v>-0.10235616</v>
      </c>
      <c r="DI942">
        <v>-0.19042195000000001</v>
      </c>
      <c r="DJ942">
        <v>7.7531719999999998E-2</v>
      </c>
      <c r="DK942">
        <v>-0.19522661999999999</v>
      </c>
      <c r="DL942">
        <v>-0.13095082</v>
      </c>
      <c r="DM942">
        <v>-6.0513240000000003E-2</v>
      </c>
      <c r="DN942">
        <v>0.50020885000000004</v>
      </c>
      <c r="DO942">
        <v>0.35778246000000002</v>
      </c>
      <c r="DP942">
        <v>-0.64273818000000005</v>
      </c>
      <c r="DQ942">
        <v>0.94671483000000001</v>
      </c>
      <c r="DR942">
        <v>-0.66113116000000005</v>
      </c>
      <c r="DS942">
        <v>7.7932630000000003E-2</v>
      </c>
      <c r="DT942">
        <v>-0.79014932000000004</v>
      </c>
      <c r="DU942">
        <v>1.3610861400000001</v>
      </c>
      <c r="DV942" s="10">
        <v>-0.64824150000000003</v>
      </c>
      <c r="DW942" s="8" t="s">
        <v>4842</v>
      </c>
      <c r="DX942" t="s">
        <v>4843</v>
      </c>
      <c r="DY942" s="10" t="s">
        <v>124</v>
      </c>
      <c r="DZ942" s="20">
        <v>35799</v>
      </c>
      <c r="EA942" s="21">
        <v>37713</v>
      </c>
      <c r="EB942" t="s">
        <v>4844</v>
      </c>
      <c r="EC942" s="22">
        <v>44745</v>
      </c>
      <c r="ED942" t="b">
        <f t="shared" si="43"/>
        <v>1</v>
      </c>
    </row>
    <row r="943" spans="1:134" x14ac:dyDescent="0.2">
      <c r="A943" s="8" t="s">
        <v>4845</v>
      </c>
      <c r="B943" s="8" t="s">
        <v>119</v>
      </c>
      <c r="C943" s="8" t="s">
        <v>120</v>
      </c>
      <c r="D943" s="2" t="s">
        <v>4846</v>
      </c>
      <c r="E943" s="4">
        <v>0.556723172622127</v>
      </c>
      <c r="F943" s="28" t="b">
        <v>0</v>
      </c>
      <c r="G943" s="29">
        <f t="shared" si="44"/>
        <v>0.99993218987243837</v>
      </c>
      <c r="H943" s="5" t="b">
        <f t="shared" si="42"/>
        <v>1</v>
      </c>
      <c r="I943" s="8">
        <v>53</v>
      </c>
      <c r="J943">
        <v>1</v>
      </c>
      <c r="K943">
        <v>36</v>
      </c>
      <c r="L943">
        <v>1770</v>
      </c>
      <c r="M943">
        <v>9</v>
      </c>
      <c r="N943">
        <v>5</v>
      </c>
      <c r="O943">
        <v>93.361586311063803</v>
      </c>
      <c r="P943">
        <v>2</v>
      </c>
      <c r="Q943">
        <v>5</v>
      </c>
      <c r="R943">
        <v>1</v>
      </c>
      <c r="S943" s="10">
        <v>67.400000000000006</v>
      </c>
      <c r="T943" s="8">
        <v>-2.2545161977812998E-2</v>
      </c>
      <c r="U943">
        <v>7.5957643648752104E-3</v>
      </c>
      <c r="V943">
        <v>1.1651042521063699</v>
      </c>
      <c r="W943">
        <v>0.316728860887458</v>
      </c>
      <c r="X943">
        <v>1.2997579909472201</v>
      </c>
      <c r="Y943">
        <v>1.38181348148064</v>
      </c>
      <c r="Z943">
        <v>1.47579234728541</v>
      </c>
      <c r="AA943">
        <v>-0.70092886045385905</v>
      </c>
      <c r="AB943">
        <v>1.4079858992310099</v>
      </c>
      <c r="AC943">
        <v>-1.38724643350897</v>
      </c>
      <c r="AD943" s="10">
        <v>-1.5745859778857101</v>
      </c>
      <c r="AE943" s="8">
        <v>0</v>
      </c>
      <c r="AF943">
        <v>0</v>
      </c>
      <c r="AG943">
        <v>0</v>
      </c>
      <c r="AH943">
        <v>0</v>
      </c>
      <c r="AI943">
        <v>0</v>
      </c>
      <c r="AJ943">
        <v>0</v>
      </c>
      <c r="AK943">
        <v>0</v>
      </c>
      <c r="AL943">
        <v>0</v>
      </c>
      <c r="AM943">
        <v>0</v>
      </c>
      <c r="AN943">
        <v>0</v>
      </c>
      <c r="AO943">
        <v>1</v>
      </c>
      <c r="AP943">
        <v>0</v>
      </c>
      <c r="AQ943">
        <v>0</v>
      </c>
      <c r="AR943">
        <v>0</v>
      </c>
      <c r="AS943">
        <v>0</v>
      </c>
      <c r="AT943">
        <v>0</v>
      </c>
      <c r="AU943">
        <v>0</v>
      </c>
      <c r="AV943">
        <v>0</v>
      </c>
      <c r="AW943">
        <v>0</v>
      </c>
      <c r="AX943">
        <v>0</v>
      </c>
      <c r="AY943">
        <v>0</v>
      </c>
      <c r="AZ943">
        <v>1</v>
      </c>
      <c r="BA943">
        <v>0</v>
      </c>
      <c r="BB943">
        <v>1</v>
      </c>
      <c r="BC943">
        <v>1</v>
      </c>
      <c r="BD943">
        <v>0</v>
      </c>
      <c r="BE943">
        <v>1</v>
      </c>
      <c r="BF943">
        <v>0</v>
      </c>
      <c r="BG943">
        <v>0</v>
      </c>
      <c r="BH943">
        <v>0</v>
      </c>
      <c r="BI943">
        <v>0</v>
      </c>
      <c r="BJ943">
        <v>0</v>
      </c>
      <c r="BK943">
        <v>1</v>
      </c>
      <c r="BL943">
        <v>0</v>
      </c>
      <c r="BM943">
        <v>0</v>
      </c>
      <c r="BN943">
        <v>0</v>
      </c>
      <c r="BO943">
        <v>0</v>
      </c>
      <c r="BP943">
        <v>1</v>
      </c>
      <c r="BQ943">
        <v>1</v>
      </c>
      <c r="BR943">
        <v>0</v>
      </c>
      <c r="BS943">
        <v>0</v>
      </c>
      <c r="BT943" s="10">
        <v>0</v>
      </c>
      <c r="BU943">
        <v>-4.2648743800000002</v>
      </c>
      <c r="BV943">
        <v>0.17994256</v>
      </c>
      <c r="BW943">
        <v>2.5512239999999999E-2</v>
      </c>
      <c r="BX943">
        <v>1.7140852600000001</v>
      </c>
      <c r="BY943">
        <v>1.2451467300000001</v>
      </c>
      <c r="BZ943">
        <v>4.38303536</v>
      </c>
      <c r="CA943">
        <v>1.0542348399999999</v>
      </c>
      <c r="CB943">
        <v>2.36271349</v>
      </c>
      <c r="CC943">
        <v>0</v>
      </c>
      <c r="CD943">
        <v>1.26633956</v>
      </c>
      <c r="CE943">
        <v>1.2966537600000001</v>
      </c>
      <c r="CF943">
        <v>-0.34830556000000001</v>
      </c>
      <c r="CG943">
        <v>0.60595251999999999</v>
      </c>
      <c r="CH943">
        <v>-0.27080598</v>
      </c>
      <c r="CI943">
        <v>0.69837139000000004</v>
      </c>
      <c r="CJ943">
        <v>2.3914729999999999E-2</v>
      </c>
      <c r="CK943">
        <v>-0.35324707</v>
      </c>
      <c r="CL943">
        <v>-4.8291489999999999E-2</v>
      </c>
      <c r="CM943">
        <v>0.58076517999999999</v>
      </c>
      <c r="CN943">
        <v>0.72541518999999999</v>
      </c>
      <c r="CO943">
        <v>-0.20022939000000001</v>
      </c>
      <c r="CP943">
        <v>-0.43475793000000001</v>
      </c>
      <c r="CQ943">
        <v>0.34422587999999998</v>
      </c>
      <c r="CR943">
        <v>-0.48495226000000002</v>
      </c>
      <c r="CS943">
        <v>0.18250256000000001</v>
      </c>
      <c r="CT943">
        <v>-0.16623276000000001</v>
      </c>
      <c r="CU943">
        <v>-9.4743999999999995E-2</v>
      </c>
      <c r="CV943">
        <v>-1.1689752</v>
      </c>
      <c r="CW943">
        <v>-0.52188942000000005</v>
      </c>
      <c r="CX943">
        <v>0.65815442999999996</v>
      </c>
      <c r="CY943">
        <v>9.3649330000000003E-2</v>
      </c>
      <c r="CZ943">
        <v>-0.16819777</v>
      </c>
      <c r="DA943">
        <v>-0.25450494000000001</v>
      </c>
      <c r="DB943">
        <v>0.25513289</v>
      </c>
      <c r="DC943">
        <v>2.5920289999999999E-2</v>
      </c>
      <c r="DD943">
        <v>-2.5292350000000002E-2</v>
      </c>
      <c r="DE943">
        <v>0.26950531</v>
      </c>
      <c r="DF943">
        <v>-0.26887736000000001</v>
      </c>
      <c r="DG943">
        <v>0.1029841</v>
      </c>
      <c r="DH943">
        <v>-0.10235616</v>
      </c>
      <c r="DI943">
        <v>-0.19042195000000001</v>
      </c>
      <c r="DJ943">
        <v>7.7531719999999998E-2</v>
      </c>
      <c r="DK943">
        <v>-0.19522661999999999</v>
      </c>
      <c r="DL943">
        <v>-0.13095082</v>
      </c>
      <c r="DM943">
        <v>-6.0513240000000003E-2</v>
      </c>
      <c r="DN943">
        <v>0.50020885000000004</v>
      </c>
      <c r="DO943">
        <v>0.35778246000000002</v>
      </c>
      <c r="DP943">
        <v>-0.64273818000000005</v>
      </c>
      <c r="DQ943">
        <v>0.94671483000000001</v>
      </c>
      <c r="DR943">
        <v>-0.66113116000000005</v>
      </c>
      <c r="DS943">
        <v>7.7932630000000003E-2</v>
      </c>
      <c r="DT943">
        <v>-0.79014932000000004</v>
      </c>
      <c r="DU943">
        <v>1.3610861400000001</v>
      </c>
      <c r="DV943" s="10">
        <v>-0.64824150000000003</v>
      </c>
      <c r="DW943" s="8" t="s">
        <v>4847</v>
      </c>
      <c r="DX943" t="s">
        <v>4848</v>
      </c>
      <c r="DY943" s="10" t="s">
        <v>865</v>
      </c>
      <c r="DZ943" s="20">
        <v>36045</v>
      </c>
      <c r="EA943" s="21">
        <v>39540</v>
      </c>
      <c r="EB943" t="s">
        <v>4849</v>
      </c>
      <c r="EC943" s="22">
        <v>44949</v>
      </c>
      <c r="ED943" t="b">
        <f t="shared" si="43"/>
        <v>0</v>
      </c>
    </row>
    <row r="944" spans="1:134" x14ac:dyDescent="0.2">
      <c r="A944" s="8" t="s">
        <v>4850</v>
      </c>
      <c r="B944" s="8" t="s">
        <v>127</v>
      </c>
      <c r="C944" s="8" t="s">
        <v>216</v>
      </c>
      <c r="D944" s="2" t="s">
        <v>4851</v>
      </c>
      <c r="E944" s="4">
        <v>0.58655339191007705</v>
      </c>
      <c r="F944" s="28" t="b">
        <v>0</v>
      </c>
      <c r="G944" s="29">
        <f t="shared" si="44"/>
        <v>3.0545864611313499E-3</v>
      </c>
      <c r="H944" s="5" t="b">
        <f t="shared" si="42"/>
        <v>0</v>
      </c>
      <c r="I944" s="8">
        <v>65</v>
      </c>
      <c r="J944">
        <v>1</v>
      </c>
      <c r="K944">
        <v>23</v>
      </c>
      <c r="L944">
        <v>1909</v>
      </c>
      <c r="M944">
        <v>4</v>
      </c>
      <c r="N944">
        <v>1</v>
      </c>
      <c r="O944">
        <v>95.776695955038704</v>
      </c>
      <c r="P944">
        <v>5</v>
      </c>
      <c r="Q944">
        <v>2</v>
      </c>
      <c r="R944">
        <v>2</v>
      </c>
      <c r="S944" s="10">
        <v>81.8</v>
      </c>
      <c r="T944" s="8">
        <v>1.1047129369128199</v>
      </c>
      <c r="U944">
        <v>7.5957643648752104E-3</v>
      </c>
      <c r="V944">
        <v>-0.51455810191446105</v>
      </c>
      <c r="W944">
        <v>0.47876832301726002</v>
      </c>
      <c r="X944">
        <v>-0.29113306284374801</v>
      </c>
      <c r="Y944">
        <v>-1.4044518876044501</v>
      </c>
      <c r="Z944">
        <v>1.55889794971879</v>
      </c>
      <c r="AA944">
        <v>1.4284752725705201</v>
      </c>
      <c r="AB944">
        <v>-0.772121299578298</v>
      </c>
      <c r="AC944">
        <v>-0.68484317603607703</v>
      </c>
      <c r="AD944" s="10">
        <v>1.53251071023409</v>
      </c>
      <c r="AE944" s="8">
        <v>0</v>
      </c>
      <c r="AF944">
        <v>0</v>
      </c>
      <c r="AG944">
        <v>0</v>
      </c>
      <c r="AH944">
        <v>0</v>
      </c>
      <c r="AI944">
        <v>0</v>
      </c>
      <c r="AJ944">
        <v>0</v>
      </c>
      <c r="AK944">
        <v>0</v>
      </c>
      <c r="AL944">
        <v>0</v>
      </c>
      <c r="AM944">
        <v>0</v>
      </c>
      <c r="AN944">
        <v>0</v>
      </c>
      <c r="AO944">
        <v>0</v>
      </c>
      <c r="AP944">
        <v>0</v>
      </c>
      <c r="AQ944">
        <v>0</v>
      </c>
      <c r="AR944">
        <v>0</v>
      </c>
      <c r="AS944">
        <v>0</v>
      </c>
      <c r="AT944">
        <v>0</v>
      </c>
      <c r="AU944">
        <v>0</v>
      </c>
      <c r="AV944">
        <v>1</v>
      </c>
      <c r="AW944">
        <v>0</v>
      </c>
      <c r="AX944">
        <v>0</v>
      </c>
      <c r="AY944">
        <v>1</v>
      </c>
      <c r="AZ944">
        <v>0</v>
      </c>
      <c r="BA944">
        <v>0</v>
      </c>
      <c r="BB944">
        <v>1</v>
      </c>
      <c r="BC944">
        <v>1</v>
      </c>
      <c r="BD944">
        <v>0</v>
      </c>
      <c r="BE944">
        <v>1</v>
      </c>
      <c r="BF944">
        <v>0</v>
      </c>
      <c r="BG944">
        <v>0</v>
      </c>
      <c r="BH944">
        <v>0</v>
      </c>
      <c r="BI944">
        <v>0</v>
      </c>
      <c r="BJ944">
        <v>1</v>
      </c>
      <c r="BK944">
        <v>0</v>
      </c>
      <c r="BL944">
        <v>0</v>
      </c>
      <c r="BM944">
        <v>0</v>
      </c>
      <c r="BN944">
        <v>0</v>
      </c>
      <c r="BO944">
        <v>0</v>
      </c>
      <c r="BP944">
        <v>1</v>
      </c>
      <c r="BQ944">
        <v>1</v>
      </c>
      <c r="BR944">
        <v>0</v>
      </c>
      <c r="BS944">
        <v>0</v>
      </c>
      <c r="BT944" s="10">
        <v>0</v>
      </c>
      <c r="BU944">
        <v>-4.2648743800000002</v>
      </c>
      <c r="BV944">
        <v>0.17994256</v>
      </c>
      <c r="BW944">
        <v>2.5512239999999999E-2</v>
      </c>
      <c r="BX944">
        <v>1.7140852600000001</v>
      </c>
      <c r="BY944">
        <v>1.2451467300000001</v>
      </c>
      <c r="BZ944">
        <v>4.38303536</v>
      </c>
      <c r="CA944">
        <v>1.0542348399999999</v>
      </c>
      <c r="CB944">
        <v>2.36271349</v>
      </c>
      <c r="CC944">
        <v>0</v>
      </c>
      <c r="CD944">
        <v>1.26633956</v>
      </c>
      <c r="CE944">
        <v>1.2966537600000001</v>
      </c>
      <c r="CF944">
        <v>-0.34830556000000001</v>
      </c>
      <c r="CG944">
        <v>0.60595251999999999</v>
      </c>
      <c r="CH944">
        <v>-0.27080598</v>
      </c>
      <c r="CI944">
        <v>0.69837139000000004</v>
      </c>
      <c r="CJ944">
        <v>2.3914729999999999E-2</v>
      </c>
      <c r="CK944">
        <v>-0.35324707</v>
      </c>
      <c r="CL944">
        <v>-4.8291489999999999E-2</v>
      </c>
      <c r="CM944">
        <v>0.58076517999999999</v>
      </c>
      <c r="CN944">
        <v>0.72541518999999999</v>
      </c>
      <c r="CO944">
        <v>-0.20022939000000001</v>
      </c>
      <c r="CP944">
        <v>-0.43475793000000001</v>
      </c>
      <c r="CQ944">
        <v>0.34422587999999998</v>
      </c>
      <c r="CR944">
        <v>-0.48495226000000002</v>
      </c>
      <c r="CS944">
        <v>0.18250256000000001</v>
      </c>
      <c r="CT944">
        <v>-0.16623276000000001</v>
      </c>
      <c r="CU944">
        <v>-9.4743999999999995E-2</v>
      </c>
      <c r="CV944">
        <v>-1.1689752</v>
      </c>
      <c r="CW944">
        <v>-0.52188942000000005</v>
      </c>
      <c r="CX944">
        <v>0.65815442999999996</v>
      </c>
      <c r="CY944">
        <v>9.3649330000000003E-2</v>
      </c>
      <c r="CZ944">
        <v>-0.16819777</v>
      </c>
      <c r="DA944">
        <v>-0.25450494000000001</v>
      </c>
      <c r="DB944">
        <v>0.25513289</v>
      </c>
      <c r="DC944">
        <v>2.5920289999999999E-2</v>
      </c>
      <c r="DD944">
        <v>-2.5292350000000002E-2</v>
      </c>
      <c r="DE944">
        <v>0.26950531</v>
      </c>
      <c r="DF944">
        <v>-0.26887736000000001</v>
      </c>
      <c r="DG944">
        <v>0.1029841</v>
      </c>
      <c r="DH944">
        <v>-0.10235616</v>
      </c>
      <c r="DI944">
        <v>-0.19042195000000001</v>
      </c>
      <c r="DJ944">
        <v>7.7531719999999998E-2</v>
      </c>
      <c r="DK944">
        <v>-0.19522661999999999</v>
      </c>
      <c r="DL944">
        <v>-0.13095082</v>
      </c>
      <c r="DM944">
        <v>-6.0513240000000003E-2</v>
      </c>
      <c r="DN944">
        <v>0.50020885000000004</v>
      </c>
      <c r="DO944">
        <v>0.35778246000000002</v>
      </c>
      <c r="DP944">
        <v>-0.64273818000000005</v>
      </c>
      <c r="DQ944">
        <v>0.94671483000000001</v>
      </c>
      <c r="DR944">
        <v>-0.66113116000000005</v>
      </c>
      <c r="DS944">
        <v>7.7932630000000003E-2</v>
      </c>
      <c r="DT944">
        <v>-0.79014932000000004</v>
      </c>
      <c r="DU944">
        <v>1.3610861400000001</v>
      </c>
      <c r="DV944" s="10">
        <v>-0.64824150000000003</v>
      </c>
      <c r="DW944" s="8" t="s">
        <v>4852</v>
      </c>
      <c r="DX944" t="s">
        <v>4853</v>
      </c>
      <c r="DY944" s="10" t="s">
        <v>619</v>
      </c>
      <c r="DZ944" s="20">
        <v>35341</v>
      </c>
      <c r="EA944" s="21">
        <v>36895</v>
      </c>
      <c r="EB944" t="s">
        <v>4854</v>
      </c>
      <c r="EC944" s="22">
        <v>43873</v>
      </c>
      <c r="ED944" t="b">
        <f t="shared" si="43"/>
        <v>1</v>
      </c>
    </row>
    <row r="945" spans="1:134" x14ac:dyDescent="0.2">
      <c r="A945" s="8" t="s">
        <v>4855</v>
      </c>
      <c r="B945" s="8" t="s">
        <v>119</v>
      </c>
      <c r="C945" s="8" t="s">
        <v>491</v>
      </c>
      <c r="D945" s="2" t="s">
        <v>4856</v>
      </c>
      <c r="E945" s="4">
        <v>0.29121596623458201</v>
      </c>
      <c r="F945" s="28" t="b">
        <v>0</v>
      </c>
      <c r="G945" s="29">
        <f t="shared" si="44"/>
        <v>1.633623918622366E-2</v>
      </c>
      <c r="H945" s="5" t="b">
        <f t="shared" si="42"/>
        <v>0</v>
      </c>
      <c r="I945" s="8">
        <v>44</v>
      </c>
      <c r="J945">
        <v>2</v>
      </c>
      <c r="K945">
        <v>34</v>
      </c>
      <c r="L945">
        <v>788</v>
      </c>
      <c r="M945">
        <v>8</v>
      </c>
      <c r="N945">
        <v>1</v>
      </c>
      <c r="O945">
        <v>51.507983117291403</v>
      </c>
      <c r="P945">
        <v>2</v>
      </c>
      <c r="Q945">
        <v>3</v>
      </c>
      <c r="R945">
        <v>1</v>
      </c>
      <c r="S945" s="10">
        <v>78.8</v>
      </c>
      <c r="T945" s="8">
        <v>-0.86798873614579497</v>
      </c>
      <c r="U945">
        <v>1.0203643463482399</v>
      </c>
      <c r="V945">
        <v>0.90669465918009495</v>
      </c>
      <c r="W945">
        <v>-0.82803913775618199</v>
      </c>
      <c r="X945">
        <v>0.98157978018903103</v>
      </c>
      <c r="Y945">
        <v>-1.4044518876044501</v>
      </c>
      <c r="Z945">
        <v>3.5580754365319101E-2</v>
      </c>
      <c r="AA945">
        <v>-0.70092886045385905</v>
      </c>
      <c r="AB945">
        <v>-4.5418899975194001E-2</v>
      </c>
      <c r="AC945">
        <v>-1.38724643350897</v>
      </c>
      <c r="AD945" s="10">
        <v>0.88519890020913194</v>
      </c>
      <c r="AE945" s="8">
        <v>0</v>
      </c>
      <c r="AF945">
        <v>0</v>
      </c>
      <c r="AG945">
        <v>0</v>
      </c>
      <c r="AH945">
        <v>0</v>
      </c>
      <c r="AI945">
        <v>0</v>
      </c>
      <c r="AJ945">
        <v>0</v>
      </c>
      <c r="AK945">
        <v>0</v>
      </c>
      <c r="AL945">
        <v>0</v>
      </c>
      <c r="AM945">
        <v>0</v>
      </c>
      <c r="AN945">
        <v>0</v>
      </c>
      <c r="AO945">
        <v>0</v>
      </c>
      <c r="AP945">
        <v>0</v>
      </c>
      <c r="AQ945">
        <v>0</v>
      </c>
      <c r="AR945">
        <v>0</v>
      </c>
      <c r="AS945">
        <v>0</v>
      </c>
      <c r="AT945">
        <v>0</v>
      </c>
      <c r="AU945">
        <v>0</v>
      </c>
      <c r="AV945">
        <v>1</v>
      </c>
      <c r="AW945">
        <v>0</v>
      </c>
      <c r="AX945">
        <v>0</v>
      </c>
      <c r="AY945">
        <v>1</v>
      </c>
      <c r="AZ945">
        <v>0</v>
      </c>
      <c r="BA945">
        <v>1</v>
      </c>
      <c r="BB945">
        <v>0</v>
      </c>
      <c r="BC945">
        <v>1</v>
      </c>
      <c r="BD945">
        <v>0</v>
      </c>
      <c r="BE945">
        <v>0</v>
      </c>
      <c r="BF945">
        <v>1</v>
      </c>
      <c r="BG945">
        <v>0</v>
      </c>
      <c r="BH945">
        <v>0</v>
      </c>
      <c r="BI945">
        <v>0</v>
      </c>
      <c r="BJ945">
        <v>1</v>
      </c>
      <c r="BK945">
        <v>0</v>
      </c>
      <c r="BL945">
        <v>0</v>
      </c>
      <c r="BM945">
        <v>0</v>
      </c>
      <c r="BN945">
        <v>1</v>
      </c>
      <c r="BO945">
        <v>0</v>
      </c>
      <c r="BP945">
        <v>0</v>
      </c>
      <c r="BQ945">
        <v>0</v>
      </c>
      <c r="BR945">
        <v>1</v>
      </c>
      <c r="BS945">
        <v>0</v>
      </c>
      <c r="BT945" s="10">
        <v>0</v>
      </c>
      <c r="BU945">
        <v>-4.2648743800000002</v>
      </c>
      <c r="BV945">
        <v>0.17994256</v>
      </c>
      <c r="BW945">
        <v>2.5512239999999999E-2</v>
      </c>
      <c r="BX945">
        <v>1.7140852600000001</v>
      </c>
      <c r="BY945">
        <v>1.2451467300000001</v>
      </c>
      <c r="BZ945">
        <v>4.38303536</v>
      </c>
      <c r="CA945">
        <v>1.0542348399999999</v>
      </c>
      <c r="CB945">
        <v>2.36271349</v>
      </c>
      <c r="CC945">
        <v>0</v>
      </c>
      <c r="CD945">
        <v>1.26633956</v>
      </c>
      <c r="CE945">
        <v>1.2966537600000001</v>
      </c>
      <c r="CF945">
        <v>-0.34830556000000001</v>
      </c>
      <c r="CG945">
        <v>0.60595251999999999</v>
      </c>
      <c r="CH945">
        <v>-0.27080598</v>
      </c>
      <c r="CI945">
        <v>0.69837139000000004</v>
      </c>
      <c r="CJ945">
        <v>2.3914729999999999E-2</v>
      </c>
      <c r="CK945">
        <v>-0.35324707</v>
      </c>
      <c r="CL945">
        <v>-4.8291489999999999E-2</v>
      </c>
      <c r="CM945">
        <v>0.58076517999999999</v>
      </c>
      <c r="CN945">
        <v>0.72541518999999999</v>
      </c>
      <c r="CO945">
        <v>-0.20022939000000001</v>
      </c>
      <c r="CP945">
        <v>-0.43475793000000001</v>
      </c>
      <c r="CQ945">
        <v>0.34422587999999998</v>
      </c>
      <c r="CR945">
        <v>-0.48495226000000002</v>
      </c>
      <c r="CS945">
        <v>0.18250256000000001</v>
      </c>
      <c r="CT945">
        <v>-0.16623276000000001</v>
      </c>
      <c r="CU945">
        <v>-9.4743999999999995E-2</v>
      </c>
      <c r="CV945">
        <v>-1.1689752</v>
      </c>
      <c r="CW945">
        <v>-0.52188942000000005</v>
      </c>
      <c r="CX945">
        <v>0.65815442999999996</v>
      </c>
      <c r="CY945">
        <v>9.3649330000000003E-2</v>
      </c>
      <c r="CZ945">
        <v>-0.16819777</v>
      </c>
      <c r="DA945">
        <v>-0.25450494000000001</v>
      </c>
      <c r="DB945">
        <v>0.25513289</v>
      </c>
      <c r="DC945">
        <v>2.5920289999999999E-2</v>
      </c>
      <c r="DD945">
        <v>-2.5292350000000002E-2</v>
      </c>
      <c r="DE945">
        <v>0.26950531</v>
      </c>
      <c r="DF945">
        <v>-0.26887736000000001</v>
      </c>
      <c r="DG945">
        <v>0.1029841</v>
      </c>
      <c r="DH945">
        <v>-0.10235616</v>
      </c>
      <c r="DI945">
        <v>-0.19042195000000001</v>
      </c>
      <c r="DJ945">
        <v>7.7531719999999998E-2</v>
      </c>
      <c r="DK945">
        <v>-0.19522661999999999</v>
      </c>
      <c r="DL945">
        <v>-0.13095082</v>
      </c>
      <c r="DM945">
        <v>-6.0513240000000003E-2</v>
      </c>
      <c r="DN945">
        <v>0.50020885000000004</v>
      </c>
      <c r="DO945">
        <v>0.35778246000000002</v>
      </c>
      <c r="DP945">
        <v>-0.64273818000000005</v>
      </c>
      <c r="DQ945">
        <v>0.94671483000000001</v>
      </c>
      <c r="DR945">
        <v>-0.66113116000000005</v>
      </c>
      <c r="DS945">
        <v>7.7932630000000003E-2</v>
      </c>
      <c r="DT945">
        <v>-0.79014932000000004</v>
      </c>
      <c r="DU945">
        <v>1.3610861400000001</v>
      </c>
      <c r="DV945" s="10">
        <v>-0.64824150000000003</v>
      </c>
      <c r="DW945" s="8" t="s">
        <v>4857</v>
      </c>
      <c r="DX945" t="s">
        <v>4858</v>
      </c>
      <c r="DY945" s="10" t="s">
        <v>1431</v>
      </c>
      <c r="DZ945" s="20">
        <v>35034</v>
      </c>
      <c r="EA945" s="21">
        <v>36530</v>
      </c>
      <c r="EB945" t="s">
        <v>4859</v>
      </c>
      <c r="EC945" s="22">
        <v>45215</v>
      </c>
      <c r="ED945" t="b">
        <f t="shared" si="43"/>
        <v>1</v>
      </c>
    </row>
    <row r="946" spans="1:134" x14ac:dyDescent="0.2">
      <c r="A946" s="8" t="s">
        <v>4860</v>
      </c>
      <c r="B946" s="8" t="s">
        <v>119</v>
      </c>
      <c r="C946" s="8" t="s">
        <v>399</v>
      </c>
      <c r="D946" s="2" t="s">
        <v>4861</v>
      </c>
      <c r="E946" s="4">
        <v>0.69805528895758495</v>
      </c>
      <c r="F946" s="28" t="b">
        <v>1</v>
      </c>
      <c r="G946" s="29">
        <f t="shared" si="44"/>
        <v>5.6313718839214998E-4</v>
      </c>
      <c r="H946" s="5" t="b">
        <f t="shared" si="42"/>
        <v>0</v>
      </c>
      <c r="I946" s="8">
        <v>69</v>
      </c>
      <c r="J946">
        <v>0</v>
      </c>
      <c r="K946">
        <v>25</v>
      </c>
      <c r="L946">
        <v>2042</v>
      </c>
      <c r="M946">
        <v>0</v>
      </c>
      <c r="N946">
        <v>3</v>
      </c>
      <c r="O946">
        <v>68.194311145459395</v>
      </c>
      <c r="P946">
        <v>1</v>
      </c>
      <c r="Q946">
        <v>2</v>
      </c>
      <c r="R946">
        <v>5</v>
      </c>
      <c r="S946" s="10">
        <v>66.7</v>
      </c>
      <c r="T946" s="8">
        <v>1.48046563654304</v>
      </c>
      <c r="U946">
        <v>-1.00517281761849</v>
      </c>
      <c r="V946">
        <v>-0.25614850898817798</v>
      </c>
      <c r="W946">
        <v>0.63381327599038095</v>
      </c>
      <c r="X946">
        <v>-1.5638459058765199</v>
      </c>
      <c r="Y946">
        <v>-1.13192030619081E-2</v>
      </c>
      <c r="Z946">
        <v>0.60976890629511504</v>
      </c>
      <c r="AA946">
        <v>-1.4107302381286499</v>
      </c>
      <c r="AB946">
        <v>-0.772121299578298</v>
      </c>
      <c r="AC946">
        <v>1.42236659638262</v>
      </c>
      <c r="AD946" s="10">
        <v>-1.7256254002248701</v>
      </c>
      <c r="AE946" s="8">
        <v>0</v>
      </c>
      <c r="AF946">
        <v>0</v>
      </c>
      <c r="AG946">
        <v>1</v>
      </c>
      <c r="AH946">
        <v>0</v>
      </c>
      <c r="AI946">
        <v>0</v>
      </c>
      <c r="AJ946">
        <v>0</v>
      </c>
      <c r="AK946">
        <v>0</v>
      </c>
      <c r="AL946">
        <v>0</v>
      </c>
      <c r="AM946">
        <v>0</v>
      </c>
      <c r="AN946">
        <v>0</v>
      </c>
      <c r="AO946">
        <v>0</v>
      </c>
      <c r="AP946">
        <v>0</v>
      </c>
      <c r="AQ946">
        <v>0</v>
      </c>
      <c r="AR946">
        <v>0</v>
      </c>
      <c r="AS946">
        <v>0</v>
      </c>
      <c r="AT946">
        <v>0</v>
      </c>
      <c r="AU946">
        <v>0</v>
      </c>
      <c r="AV946">
        <v>0</v>
      </c>
      <c r="AW946">
        <v>0</v>
      </c>
      <c r="AX946">
        <v>0</v>
      </c>
      <c r="AY946">
        <v>1</v>
      </c>
      <c r="AZ946">
        <v>0</v>
      </c>
      <c r="BA946">
        <v>0</v>
      </c>
      <c r="BB946">
        <v>1</v>
      </c>
      <c r="BC946">
        <v>0</v>
      </c>
      <c r="BD946">
        <v>1</v>
      </c>
      <c r="BE946">
        <v>0</v>
      </c>
      <c r="BF946">
        <v>1</v>
      </c>
      <c r="BG946">
        <v>0</v>
      </c>
      <c r="BH946">
        <v>0</v>
      </c>
      <c r="BI946">
        <v>1</v>
      </c>
      <c r="BJ946">
        <v>0</v>
      </c>
      <c r="BK946">
        <v>0</v>
      </c>
      <c r="BL946">
        <v>0</v>
      </c>
      <c r="BM946">
        <v>0</v>
      </c>
      <c r="BN946">
        <v>0</v>
      </c>
      <c r="BO946">
        <v>1</v>
      </c>
      <c r="BP946">
        <v>0</v>
      </c>
      <c r="BQ946">
        <v>0</v>
      </c>
      <c r="BR946">
        <v>0</v>
      </c>
      <c r="BS946">
        <v>0</v>
      </c>
      <c r="BT946" s="10">
        <v>1</v>
      </c>
      <c r="BU946">
        <v>-4.2648743800000002</v>
      </c>
      <c r="BV946">
        <v>0.17994256</v>
      </c>
      <c r="BW946">
        <v>2.5512239999999999E-2</v>
      </c>
      <c r="BX946">
        <v>1.7140852600000001</v>
      </c>
      <c r="BY946">
        <v>1.2451467300000001</v>
      </c>
      <c r="BZ946">
        <v>4.38303536</v>
      </c>
      <c r="CA946">
        <v>1.0542348399999999</v>
      </c>
      <c r="CB946">
        <v>2.36271349</v>
      </c>
      <c r="CC946">
        <v>0</v>
      </c>
      <c r="CD946">
        <v>1.26633956</v>
      </c>
      <c r="CE946">
        <v>1.2966537600000001</v>
      </c>
      <c r="CF946">
        <v>-0.34830556000000001</v>
      </c>
      <c r="CG946">
        <v>0.60595251999999999</v>
      </c>
      <c r="CH946">
        <v>-0.27080598</v>
      </c>
      <c r="CI946">
        <v>0.69837139000000004</v>
      </c>
      <c r="CJ946">
        <v>2.3914729999999999E-2</v>
      </c>
      <c r="CK946">
        <v>-0.35324707</v>
      </c>
      <c r="CL946">
        <v>-4.8291489999999999E-2</v>
      </c>
      <c r="CM946">
        <v>0.58076517999999999</v>
      </c>
      <c r="CN946">
        <v>0.72541518999999999</v>
      </c>
      <c r="CO946">
        <v>-0.20022939000000001</v>
      </c>
      <c r="CP946">
        <v>-0.43475793000000001</v>
      </c>
      <c r="CQ946">
        <v>0.34422587999999998</v>
      </c>
      <c r="CR946">
        <v>-0.48495226000000002</v>
      </c>
      <c r="CS946">
        <v>0.18250256000000001</v>
      </c>
      <c r="CT946">
        <v>-0.16623276000000001</v>
      </c>
      <c r="CU946">
        <v>-9.4743999999999995E-2</v>
      </c>
      <c r="CV946">
        <v>-1.1689752</v>
      </c>
      <c r="CW946">
        <v>-0.52188942000000005</v>
      </c>
      <c r="CX946">
        <v>0.65815442999999996</v>
      </c>
      <c r="CY946">
        <v>9.3649330000000003E-2</v>
      </c>
      <c r="CZ946">
        <v>-0.16819777</v>
      </c>
      <c r="DA946">
        <v>-0.25450494000000001</v>
      </c>
      <c r="DB946">
        <v>0.25513289</v>
      </c>
      <c r="DC946">
        <v>2.5920289999999999E-2</v>
      </c>
      <c r="DD946">
        <v>-2.5292350000000002E-2</v>
      </c>
      <c r="DE946">
        <v>0.26950531</v>
      </c>
      <c r="DF946">
        <v>-0.26887736000000001</v>
      </c>
      <c r="DG946">
        <v>0.1029841</v>
      </c>
      <c r="DH946">
        <v>-0.10235616</v>
      </c>
      <c r="DI946">
        <v>-0.19042195000000001</v>
      </c>
      <c r="DJ946">
        <v>7.7531719999999998E-2</v>
      </c>
      <c r="DK946">
        <v>-0.19522661999999999</v>
      </c>
      <c r="DL946">
        <v>-0.13095082</v>
      </c>
      <c r="DM946">
        <v>-6.0513240000000003E-2</v>
      </c>
      <c r="DN946">
        <v>0.50020885000000004</v>
      </c>
      <c r="DO946">
        <v>0.35778246000000002</v>
      </c>
      <c r="DP946">
        <v>-0.64273818000000005</v>
      </c>
      <c r="DQ946">
        <v>0.94671483000000001</v>
      </c>
      <c r="DR946">
        <v>-0.66113116000000005</v>
      </c>
      <c r="DS946">
        <v>7.7932630000000003E-2</v>
      </c>
      <c r="DT946">
        <v>-0.79014932000000004</v>
      </c>
      <c r="DU946">
        <v>1.3610861400000001</v>
      </c>
      <c r="DV946" s="10">
        <v>-0.64824150000000003</v>
      </c>
      <c r="DW946" s="8" t="s">
        <v>4862</v>
      </c>
      <c r="DX946" t="s">
        <v>4863</v>
      </c>
      <c r="DY946" s="10" t="s">
        <v>730</v>
      </c>
      <c r="DZ946" s="20">
        <v>34628</v>
      </c>
      <c r="EA946" s="21">
        <v>37612</v>
      </c>
      <c r="EB946" t="s">
        <v>4864</v>
      </c>
      <c r="EC946" s="22">
        <v>45281</v>
      </c>
      <c r="ED946" t="b">
        <f t="shared" si="43"/>
        <v>0</v>
      </c>
    </row>
    <row r="947" spans="1:134" x14ac:dyDescent="0.2">
      <c r="A947" s="8" t="s">
        <v>4865</v>
      </c>
      <c r="B947" s="8" t="s">
        <v>127</v>
      </c>
      <c r="C947" s="8" t="s">
        <v>188</v>
      </c>
      <c r="D947" s="2" t="s">
        <v>4866</v>
      </c>
      <c r="E947" s="4">
        <v>0.64355487474654405</v>
      </c>
      <c r="F947" s="28" t="b">
        <v>1</v>
      </c>
      <c r="G947" s="29">
        <f t="shared" si="44"/>
        <v>5.6771979479809435E-2</v>
      </c>
      <c r="H947" s="5" t="b">
        <f t="shared" si="42"/>
        <v>0</v>
      </c>
      <c r="I947" s="8">
        <v>37</v>
      </c>
      <c r="J947">
        <v>0</v>
      </c>
      <c r="K947">
        <v>36</v>
      </c>
      <c r="L947">
        <v>819</v>
      </c>
      <c r="M947">
        <v>4</v>
      </c>
      <c r="N947">
        <v>2</v>
      </c>
      <c r="O947">
        <v>47.019104039938803</v>
      </c>
      <c r="P947">
        <v>4</v>
      </c>
      <c r="Q947">
        <v>4</v>
      </c>
      <c r="R947">
        <v>5</v>
      </c>
      <c r="S947" s="10">
        <v>71.2</v>
      </c>
      <c r="T947" s="8">
        <v>-1.5255559604986699</v>
      </c>
      <c r="U947">
        <v>-1.00517281761849</v>
      </c>
      <c r="V947">
        <v>1.1651042521063699</v>
      </c>
      <c r="W947">
        <v>-0.79190084044665798</v>
      </c>
      <c r="X947">
        <v>-0.29113306284374801</v>
      </c>
      <c r="Y947">
        <v>-0.70788554533318204</v>
      </c>
      <c r="Z947">
        <v>-0.11888469647026401</v>
      </c>
      <c r="AA947">
        <v>0.71867389489572897</v>
      </c>
      <c r="AB947">
        <v>0.68128349962791002</v>
      </c>
      <c r="AC947">
        <v>1.42236659638262</v>
      </c>
      <c r="AD947" s="10">
        <v>-0.75465768518743404</v>
      </c>
      <c r="AE947" s="8">
        <v>0</v>
      </c>
      <c r="AF947">
        <v>0</v>
      </c>
      <c r="AG947">
        <v>0</v>
      </c>
      <c r="AH947">
        <v>0</v>
      </c>
      <c r="AI947">
        <v>0</v>
      </c>
      <c r="AJ947">
        <v>1</v>
      </c>
      <c r="AK947">
        <v>0</v>
      </c>
      <c r="AL947">
        <v>0</v>
      </c>
      <c r="AM947">
        <v>0</v>
      </c>
      <c r="AN947">
        <v>0</v>
      </c>
      <c r="AO947">
        <v>0</v>
      </c>
      <c r="AP947">
        <v>0</v>
      </c>
      <c r="AQ947">
        <v>0</v>
      </c>
      <c r="AR947">
        <v>0</v>
      </c>
      <c r="AS947">
        <v>0</v>
      </c>
      <c r="AT947">
        <v>0</v>
      </c>
      <c r="AU947">
        <v>0</v>
      </c>
      <c r="AV947">
        <v>0</v>
      </c>
      <c r="AW947">
        <v>0</v>
      </c>
      <c r="AX947">
        <v>0</v>
      </c>
      <c r="AY947">
        <v>1</v>
      </c>
      <c r="AZ947">
        <v>0</v>
      </c>
      <c r="BA947">
        <v>0</v>
      </c>
      <c r="BB947">
        <v>1</v>
      </c>
      <c r="BC947">
        <v>1</v>
      </c>
      <c r="BD947">
        <v>0</v>
      </c>
      <c r="BE947">
        <v>0</v>
      </c>
      <c r="BF947">
        <v>1</v>
      </c>
      <c r="BG947">
        <v>0</v>
      </c>
      <c r="BH947">
        <v>0</v>
      </c>
      <c r="BI947">
        <v>0</v>
      </c>
      <c r="BJ947">
        <v>0</v>
      </c>
      <c r="BK947">
        <v>1</v>
      </c>
      <c r="BL947">
        <v>0</v>
      </c>
      <c r="BM947">
        <v>0</v>
      </c>
      <c r="BN947">
        <v>0</v>
      </c>
      <c r="BO947">
        <v>1</v>
      </c>
      <c r="BP947">
        <v>0</v>
      </c>
      <c r="BQ947">
        <v>0</v>
      </c>
      <c r="BR947">
        <v>0</v>
      </c>
      <c r="BS947">
        <v>0</v>
      </c>
      <c r="BT947" s="10">
        <v>1</v>
      </c>
      <c r="BU947">
        <v>-4.2648743800000002</v>
      </c>
      <c r="BV947">
        <v>0.17994256</v>
      </c>
      <c r="BW947">
        <v>2.5512239999999999E-2</v>
      </c>
      <c r="BX947">
        <v>1.7140852600000001</v>
      </c>
      <c r="BY947">
        <v>1.2451467300000001</v>
      </c>
      <c r="BZ947">
        <v>4.38303536</v>
      </c>
      <c r="CA947">
        <v>1.0542348399999999</v>
      </c>
      <c r="CB947">
        <v>2.36271349</v>
      </c>
      <c r="CC947">
        <v>0</v>
      </c>
      <c r="CD947">
        <v>1.26633956</v>
      </c>
      <c r="CE947">
        <v>1.2966537600000001</v>
      </c>
      <c r="CF947">
        <v>-0.34830556000000001</v>
      </c>
      <c r="CG947">
        <v>0.60595251999999999</v>
      </c>
      <c r="CH947">
        <v>-0.27080598</v>
      </c>
      <c r="CI947">
        <v>0.69837139000000004</v>
      </c>
      <c r="CJ947">
        <v>2.3914729999999999E-2</v>
      </c>
      <c r="CK947">
        <v>-0.35324707</v>
      </c>
      <c r="CL947">
        <v>-4.8291489999999999E-2</v>
      </c>
      <c r="CM947">
        <v>0.58076517999999999</v>
      </c>
      <c r="CN947">
        <v>0.72541518999999999</v>
      </c>
      <c r="CO947">
        <v>-0.20022939000000001</v>
      </c>
      <c r="CP947">
        <v>-0.43475793000000001</v>
      </c>
      <c r="CQ947">
        <v>0.34422587999999998</v>
      </c>
      <c r="CR947">
        <v>-0.48495226000000002</v>
      </c>
      <c r="CS947">
        <v>0.18250256000000001</v>
      </c>
      <c r="CT947">
        <v>-0.16623276000000001</v>
      </c>
      <c r="CU947">
        <v>-9.4743999999999995E-2</v>
      </c>
      <c r="CV947">
        <v>-1.1689752</v>
      </c>
      <c r="CW947">
        <v>-0.52188942000000005</v>
      </c>
      <c r="CX947">
        <v>0.65815442999999996</v>
      </c>
      <c r="CY947">
        <v>9.3649330000000003E-2</v>
      </c>
      <c r="CZ947">
        <v>-0.16819777</v>
      </c>
      <c r="DA947">
        <v>-0.25450494000000001</v>
      </c>
      <c r="DB947">
        <v>0.25513289</v>
      </c>
      <c r="DC947">
        <v>2.5920289999999999E-2</v>
      </c>
      <c r="DD947">
        <v>-2.5292350000000002E-2</v>
      </c>
      <c r="DE947">
        <v>0.26950531</v>
      </c>
      <c r="DF947">
        <v>-0.26887736000000001</v>
      </c>
      <c r="DG947">
        <v>0.1029841</v>
      </c>
      <c r="DH947">
        <v>-0.10235616</v>
      </c>
      <c r="DI947">
        <v>-0.19042195000000001</v>
      </c>
      <c r="DJ947">
        <v>7.7531719999999998E-2</v>
      </c>
      <c r="DK947">
        <v>-0.19522661999999999</v>
      </c>
      <c r="DL947">
        <v>-0.13095082</v>
      </c>
      <c r="DM947">
        <v>-6.0513240000000003E-2</v>
      </c>
      <c r="DN947">
        <v>0.50020885000000004</v>
      </c>
      <c r="DO947">
        <v>0.35778246000000002</v>
      </c>
      <c r="DP947">
        <v>-0.64273818000000005</v>
      </c>
      <c r="DQ947">
        <v>0.94671483000000001</v>
      </c>
      <c r="DR947">
        <v>-0.66113116000000005</v>
      </c>
      <c r="DS947">
        <v>7.7932630000000003E-2</v>
      </c>
      <c r="DT947">
        <v>-0.79014932000000004</v>
      </c>
      <c r="DU947">
        <v>1.3610861400000001</v>
      </c>
      <c r="DV947" s="10">
        <v>-0.64824150000000003</v>
      </c>
      <c r="DW947" s="8" t="s">
        <v>4867</v>
      </c>
      <c r="DX947" t="s">
        <v>4868</v>
      </c>
      <c r="DY947" s="10" t="s">
        <v>3341</v>
      </c>
      <c r="DZ947" s="20">
        <v>36647</v>
      </c>
      <c r="EA947" s="21">
        <v>37171</v>
      </c>
      <c r="EB947" t="s">
        <v>4869</v>
      </c>
      <c r="EC947" s="22">
        <v>43835</v>
      </c>
      <c r="ED947" t="b">
        <f t="shared" si="43"/>
        <v>0</v>
      </c>
    </row>
    <row r="948" spans="1:134" x14ac:dyDescent="0.2">
      <c r="A948" s="8" t="s">
        <v>4870</v>
      </c>
      <c r="B948" s="8" t="s">
        <v>127</v>
      </c>
      <c r="C948" s="8" t="s">
        <v>120</v>
      </c>
      <c r="D948" s="2" t="s">
        <v>4871</v>
      </c>
      <c r="E948" s="4">
        <v>0.35691012810035599</v>
      </c>
      <c r="F948" s="28" t="b">
        <v>0</v>
      </c>
      <c r="G948" s="29">
        <f t="shared" si="44"/>
        <v>4.8748437567298739E-8</v>
      </c>
      <c r="H948" s="5" t="b">
        <f t="shared" si="42"/>
        <v>0</v>
      </c>
      <c r="I948" s="8">
        <v>49</v>
      </c>
      <c r="J948">
        <v>1</v>
      </c>
      <c r="K948">
        <v>17</v>
      </c>
      <c r="L948">
        <v>471</v>
      </c>
      <c r="M948">
        <v>2</v>
      </c>
      <c r="N948">
        <v>2</v>
      </c>
      <c r="O948">
        <v>0.63006405017839096</v>
      </c>
      <c r="P948">
        <v>3</v>
      </c>
      <c r="Q948">
        <v>4</v>
      </c>
      <c r="R948">
        <v>4</v>
      </c>
      <c r="S948" s="10">
        <v>77.900000000000006</v>
      </c>
      <c r="T948" s="8">
        <v>-0.39829786160802699</v>
      </c>
      <c r="U948">
        <v>7.5957643648752104E-3</v>
      </c>
      <c r="V948">
        <v>-1.2897868806933099</v>
      </c>
      <c r="W948">
        <v>-1.19758237153422</v>
      </c>
      <c r="X948">
        <v>-0.92748948436013701</v>
      </c>
      <c r="Y948">
        <v>-0.70788554533318204</v>
      </c>
      <c r="Z948">
        <v>-1.71516382370269</v>
      </c>
      <c r="AA948">
        <v>8.8725172209350497E-3</v>
      </c>
      <c r="AB948">
        <v>0.68128349962791002</v>
      </c>
      <c r="AC948">
        <v>0.71996333890972197</v>
      </c>
      <c r="AD948" s="10">
        <v>0.69100535720164602</v>
      </c>
      <c r="AE948" s="8">
        <v>0</v>
      </c>
      <c r="AF948">
        <v>0</v>
      </c>
      <c r="AG948">
        <v>0</v>
      </c>
      <c r="AH948">
        <v>0</v>
      </c>
      <c r="AI948">
        <v>0</v>
      </c>
      <c r="AJ948">
        <v>0</v>
      </c>
      <c r="AK948">
        <v>0</v>
      </c>
      <c r="AL948">
        <v>0</v>
      </c>
      <c r="AM948">
        <v>0</v>
      </c>
      <c r="AN948">
        <v>0</v>
      </c>
      <c r="AO948">
        <v>0</v>
      </c>
      <c r="AP948">
        <v>0</v>
      </c>
      <c r="AQ948">
        <v>0</v>
      </c>
      <c r="AR948">
        <v>0</v>
      </c>
      <c r="AS948">
        <v>0</v>
      </c>
      <c r="AT948">
        <v>0</v>
      </c>
      <c r="AU948">
        <v>0</v>
      </c>
      <c r="AV948">
        <v>0</v>
      </c>
      <c r="AW948">
        <v>1</v>
      </c>
      <c r="AX948">
        <v>0</v>
      </c>
      <c r="AY948">
        <v>0</v>
      </c>
      <c r="AZ948">
        <v>1</v>
      </c>
      <c r="BA948">
        <v>1</v>
      </c>
      <c r="BB948">
        <v>0</v>
      </c>
      <c r="BC948">
        <v>0</v>
      </c>
      <c r="BD948">
        <v>1</v>
      </c>
      <c r="BE948">
        <v>0</v>
      </c>
      <c r="BF948">
        <v>1</v>
      </c>
      <c r="BG948">
        <v>0</v>
      </c>
      <c r="BH948">
        <v>0</v>
      </c>
      <c r="BI948">
        <v>0</v>
      </c>
      <c r="BJ948">
        <v>0</v>
      </c>
      <c r="BK948">
        <v>1</v>
      </c>
      <c r="BL948">
        <v>0</v>
      </c>
      <c r="BM948">
        <v>0</v>
      </c>
      <c r="BN948">
        <v>1</v>
      </c>
      <c r="BO948">
        <v>0</v>
      </c>
      <c r="BP948">
        <v>0</v>
      </c>
      <c r="BQ948">
        <v>0</v>
      </c>
      <c r="BR948">
        <v>1</v>
      </c>
      <c r="BS948">
        <v>0</v>
      </c>
      <c r="BT948" s="10">
        <v>0</v>
      </c>
      <c r="BU948">
        <v>-4.2648743800000002</v>
      </c>
      <c r="BV948">
        <v>0.17994256</v>
      </c>
      <c r="BW948">
        <v>2.5512239999999999E-2</v>
      </c>
      <c r="BX948">
        <v>1.7140852600000001</v>
      </c>
      <c r="BY948">
        <v>1.2451467300000001</v>
      </c>
      <c r="BZ948">
        <v>4.38303536</v>
      </c>
      <c r="CA948">
        <v>1.0542348399999999</v>
      </c>
      <c r="CB948">
        <v>2.36271349</v>
      </c>
      <c r="CC948">
        <v>0</v>
      </c>
      <c r="CD948">
        <v>1.26633956</v>
      </c>
      <c r="CE948">
        <v>1.2966537600000001</v>
      </c>
      <c r="CF948">
        <v>-0.34830556000000001</v>
      </c>
      <c r="CG948">
        <v>0.60595251999999999</v>
      </c>
      <c r="CH948">
        <v>-0.27080598</v>
      </c>
      <c r="CI948">
        <v>0.69837139000000004</v>
      </c>
      <c r="CJ948">
        <v>2.3914729999999999E-2</v>
      </c>
      <c r="CK948">
        <v>-0.35324707</v>
      </c>
      <c r="CL948">
        <v>-4.8291489999999999E-2</v>
      </c>
      <c r="CM948">
        <v>0.58076517999999999</v>
      </c>
      <c r="CN948">
        <v>0.72541518999999999</v>
      </c>
      <c r="CO948">
        <v>-0.20022939000000001</v>
      </c>
      <c r="CP948">
        <v>-0.43475793000000001</v>
      </c>
      <c r="CQ948">
        <v>0.34422587999999998</v>
      </c>
      <c r="CR948">
        <v>-0.48495226000000002</v>
      </c>
      <c r="CS948">
        <v>0.18250256000000001</v>
      </c>
      <c r="CT948">
        <v>-0.16623276000000001</v>
      </c>
      <c r="CU948">
        <v>-9.4743999999999995E-2</v>
      </c>
      <c r="CV948">
        <v>-1.1689752</v>
      </c>
      <c r="CW948">
        <v>-0.52188942000000005</v>
      </c>
      <c r="CX948">
        <v>0.65815442999999996</v>
      </c>
      <c r="CY948">
        <v>9.3649330000000003E-2</v>
      </c>
      <c r="CZ948">
        <v>-0.16819777</v>
      </c>
      <c r="DA948">
        <v>-0.25450494000000001</v>
      </c>
      <c r="DB948">
        <v>0.25513289</v>
      </c>
      <c r="DC948">
        <v>2.5920289999999999E-2</v>
      </c>
      <c r="DD948">
        <v>-2.5292350000000002E-2</v>
      </c>
      <c r="DE948">
        <v>0.26950531</v>
      </c>
      <c r="DF948">
        <v>-0.26887736000000001</v>
      </c>
      <c r="DG948">
        <v>0.1029841</v>
      </c>
      <c r="DH948">
        <v>-0.10235616</v>
      </c>
      <c r="DI948">
        <v>-0.19042195000000001</v>
      </c>
      <c r="DJ948">
        <v>7.7531719999999998E-2</v>
      </c>
      <c r="DK948">
        <v>-0.19522661999999999</v>
      </c>
      <c r="DL948">
        <v>-0.13095082</v>
      </c>
      <c r="DM948">
        <v>-6.0513240000000003E-2</v>
      </c>
      <c r="DN948">
        <v>0.50020885000000004</v>
      </c>
      <c r="DO948">
        <v>0.35778246000000002</v>
      </c>
      <c r="DP948">
        <v>-0.64273818000000005</v>
      </c>
      <c r="DQ948">
        <v>0.94671483000000001</v>
      </c>
      <c r="DR948">
        <v>-0.66113116000000005</v>
      </c>
      <c r="DS948">
        <v>7.7932630000000003E-2</v>
      </c>
      <c r="DT948">
        <v>-0.79014932000000004</v>
      </c>
      <c r="DU948">
        <v>1.3610861400000001</v>
      </c>
      <c r="DV948" s="10">
        <v>-0.64824150000000003</v>
      </c>
      <c r="DW948" s="8" t="s">
        <v>4872</v>
      </c>
      <c r="DX948" t="s">
        <v>4873</v>
      </c>
      <c r="DY948" s="10" t="s">
        <v>373</v>
      </c>
      <c r="DZ948" s="20">
        <v>36649</v>
      </c>
      <c r="EA948" s="21">
        <v>39899</v>
      </c>
      <c r="EB948" t="s">
        <v>4874</v>
      </c>
      <c r="EC948" s="22">
        <v>45015</v>
      </c>
      <c r="ED948" t="b">
        <f t="shared" si="43"/>
        <v>1</v>
      </c>
    </row>
    <row r="949" spans="1:134" x14ac:dyDescent="0.2">
      <c r="A949" s="8" t="s">
        <v>4875</v>
      </c>
      <c r="B949" s="8" t="s">
        <v>127</v>
      </c>
      <c r="C949" s="8" t="s">
        <v>275</v>
      </c>
      <c r="D949" s="2" t="s">
        <v>4876</v>
      </c>
      <c r="E949" s="4">
        <v>0.531267654899513</v>
      </c>
      <c r="F949" s="28" t="b">
        <v>0</v>
      </c>
      <c r="G949" s="29">
        <f t="shared" si="44"/>
        <v>1.0095359737058056E-3</v>
      </c>
      <c r="H949" s="5" t="b">
        <f t="shared" si="42"/>
        <v>0</v>
      </c>
      <c r="I949" s="8">
        <v>54</v>
      </c>
      <c r="J949">
        <v>2</v>
      </c>
      <c r="K949">
        <v>17</v>
      </c>
      <c r="L949">
        <v>674</v>
      </c>
      <c r="M949">
        <v>4</v>
      </c>
      <c r="N949">
        <v>4</v>
      </c>
      <c r="O949">
        <v>72.583827449756896</v>
      </c>
      <c r="P949">
        <v>5</v>
      </c>
      <c r="Q949">
        <v>4</v>
      </c>
      <c r="R949">
        <v>3</v>
      </c>
      <c r="S949" s="10">
        <v>75.599999999999994</v>
      </c>
      <c r="T949" s="8">
        <v>7.1393012929740499E-2</v>
      </c>
      <c r="U949">
        <v>1.0203643463482399</v>
      </c>
      <c r="V949">
        <v>-1.2897868806933099</v>
      </c>
      <c r="W949">
        <v>-0.96093481173314299</v>
      </c>
      <c r="X949">
        <v>-0.29113306284374801</v>
      </c>
      <c r="Y949">
        <v>0.68524713920936597</v>
      </c>
      <c r="Z949">
        <v>0.76081521500818805</v>
      </c>
      <c r="AA949">
        <v>1.4284752725705201</v>
      </c>
      <c r="AB949">
        <v>0.68128349962791002</v>
      </c>
      <c r="AC949">
        <v>1.7560081436822399E-2</v>
      </c>
      <c r="AD949" s="10">
        <v>0.19473296951583999</v>
      </c>
      <c r="AE949" s="8">
        <v>0</v>
      </c>
      <c r="AF949">
        <v>0</v>
      </c>
      <c r="AG949">
        <v>0</v>
      </c>
      <c r="AH949">
        <v>1</v>
      </c>
      <c r="AI949">
        <v>0</v>
      </c>
      <c r="AJ949">
        <v>0</v>
      </c>
      <c r="AK949">
        <v>0</v>
      </c>
      <c r="AL949">
        <v>0</v>
      </c>
      <c r="AM949">
        <v>0</v>
      </c>
      <c r="AN949">
        <v>0</v>
      </c>
      <c r="AO949">
        <v>0</v>
      </c>
      <c r="AP949">
        <v>0</v>
      </c>
      <c r="AQ949">
        <v>0</v>
      </c>
      <c r="AR949">
        <v>0</v>
      </c>
      <c r="AS949">
        <v>0</v>
      </c>
      <c r="AT949">
        <v>0</v>
      </c>
      <c r="AU949">
        <v>0</v>
      </c>
      <c r="AV949">
        <v>0</v>
      </c>
      <c r="AW949">
        <v>0</v>
      </c>
      <c r="AX949">
        <v>0</v>
      </c>
      <c r="AY949">
        <v>1</v>
      </c>
      <c r="AZ949">
        <v>0</v>
      </c>
      <c r="BA949">
        <v>1</v>
      </c>
      <c r="BB949">
        <v>0</v>
      </c>
      <c r="BC949">
        <v>1</v>
      </c>
      <c r="BD949">
        <v>0</v>
      </c>
      <c r="BE949">
        <v>1</v>
      </c>
      <c r="BF949">
        <v>0</v>
      </c>
      <c r="BG949">
        <v>0</v>
      </c>
      <c r="BH949">
        <v>0</v>
      </c>
      <c r="BI949">
        <v>0</v>
      </c>
      <c r="BJ949">
        <v>0</v>
      </c>
      <c r="BK949">
        <v>1</v>
      </c>
      <c r="BL949">
        <v>0</v>
      </c>
      <c r="BM949">
        <v>0</v>
      </c>
      <c r="BN949">
        <v>1</v>
      </c>
      <c r="BO949">
        <v>0</v>
      </c>
      <c r="BP949">
        <v>0</v>
      </c>
      <c r="BQ949">
        <v>0</v>
      </c>
      <c r="BR949">
        <v>1</v>
      </c>
      <c r="BS949">
        <v>0</v>
      </c>
      <c r="BT949" s="10">
        <v>0</v>
      </c>
      <c r="BU949">
        <v>-4.2648743800000002</v>
      </c>
      <c r="BV949">
        <v>0.17994256</v>
      </c>
      <c r="BW949">
        <v>2.5512239999999999E-2</v>
      </c>
      <c r="BX949">
        <v>1.7140852600000001</v>
      </c>
      <c r="BY949">
        <v>1.2451467300000001</v>
      </c>
      <c r="BZ949">
        <v>4.38303536</v>
      </c>
      <c r="CA949">
        <v>1.0542348399999999</v>
      </c>
      <c r="CB949">
        <v>2.36271349</v>
      </c>
      <c r="CC949">
        <v>0</v>
      </c>
      <c r="CD949">
        <v>1.26633956</v>
      </c>
      <c r="CE949">
        <v>1.2966537600000001</v>
      </c>
      <c r="CF949">
        <v>-0.34830556000000001</v>
      </c>
      <c r="CG949">
        <v>0.60595251999999999</v>
      </c>
      <c r="CH949">
        <v>-0.27080598</v>
      </c>
      <c r="CI949">
        <v>0.69837139000000004</v>
      </c>
      <c r="CJ949">
        <v>2.3914729999999999E-2</v>
      </c>
      <c r="CK949">
        <v>-0.35324707</v>
      </c>
      <c r="CL949">
        <v>-4.8291489999999999E-2</v>
      </c>
      <c r="CM949">
        <v>0.58076517999999999</v>
      </c>
      <c r="CN949">
        <v>0.72541518999999999</v>
      </c>
      <c r="CO949">
        <v>-0.20022939000000001</v>
      </c>
      <c r="CP949">
        <v>-0.43475793000000001</v>
      </c>
      <c r="CQ949">
        <v>0.34422587999999998</v>
      </c>
      <c r="CR949">
        <v>-0.48495226000000002</v>
      </c>
      <c r="CS949">
        <v>0.18250256000000001</v>
      </c>
      <c r="CT949">
        <v>-0.16623276000000001</v>
      </c>
      <c r="CU949">
        <v>-9.4743999999999995E-2</v>
      </c>
      <c r="CV949">
        <v>-1.1689752</v>
      </c>
      <c r="CW949">
        <v>-0.52188942000000005</v>
      </c>
      <c r="CX949">
        <v>0.65815442999999996</v>
      </c>
      <c r="CY949">
        <v>9.3649330000000003E-2</v>
      </c>
      <c r="CZ949">
        <v>-0.16819777</v>
      </c>
      <c r="DA949">
        <v>-0.25450494000000001</v>
      </c>
      <c r="DB949">
        <v>0.25513289</v>
      </c>
      <c r="DC949">
        <v>2.5920289999999999E-2</v>
      </c>
      <c r="DD949">
        <v>-2.5292350000000002E-2</v>
      </c>
      <c r="DE949">
        <v>0.26950531</v>
      </c>
      <c r="DF949">
        <v>-0.26887736000000001</v>
      </c>
      <c r="DG949">
        <v>0.1029841</v>
      </c>
      <c r="DH949">
        <v>-0.10235616</v>
      </c>
      <c r="DI949">
        <v>-0.19042195000000001</v>
      </c>
      <c r="DJ949">
        <v>7.7531719999999998E-2</v>
      </c>
      <c r="DK949">
        <v>-0.19522661999999999</v>
      </c>
      <c r="DL949">
        <v>-0.13095082</v>
      </c>
      <c r="DM949">
        <v>-6.0513240000000003E-2</v>
      </c>
      <c r="DN949">
        <v>0.50020885000000004</v>
      </c>
      <c r="DO949">
        <v>0.35778246000000002</v>
      </c>
      <c r="DP949">
        <v>-0.64273818000000005</v>
      </c>
      <c r="DQ949">
        <v>0.94671483000000001</v>
      </c>
      <c r="DR949">
        <v>-0.66113116000000005</v>
      </c>
      <c r="DS949">
        <v>7.7932630000000003E-2</v>
      </c>
      <c r="DT949">
        <v>-0.79014932000000004</v>
      </c>
      <c r="DU949">
        <v>1.3610861400000001</v>
      </c>
      <c r="DV949" s="10">
        <v>-0.64824150000000003</v>
      </c>
      <c r="DW949" s="8" t="s">
        <v>4877</v>
      </c>
      <c r="DX949" t="s">
        <v>4878</v>
      </c>
      <c r="DY949" s="10" t="s">
        <v>832</v>
      </c>
      <c r="DZ949" s="20">
        <v>35799</v>
      </c>
      <c r="EA949" s="21">
        <v>37004</v>
      </c>
      <c r="EB949" t="s">
        <v>1079</v>
      </c>
      <c r="EC949" s="22">
        <v>43871</v>
      </c>
      <c r="ED949" t="b">
        <f t="shared" si="43"/>
        <v>1</v>
      </c>
    </row>
    <row r="950" spans="1:134" x14ac:dyDescent="0.2">
      <c r="A950" s="8" t="s">
        <v>4879</v>
      </c>
      <c r="B950" s="8" t="s">
        <v>127</v>
      </c>
      <c r="C950" s="8" t="s">
        <v>147</v>
      </c>
      <c r="D950" s="2">
        <v>6007285457</v>
      </c>
      <c r="E950" s="4">
        <v>0.487934092755056</v>
      </c>
      <c r="F950" s="28" t="b">
        <v>0</v>
      </c>
      <c r="G950" s="29">
        <f t="shared" si="44"/>
        <v>8.8546657416788313E-2</v>
      </c>
      <c r="H950" s="5" t="b">
        <f t="shared" si="42"/>
        <v>0</v>
      </c>
      <c r="I950" s="8">
        <v>65</v>
      </c>
      <c r="J950">
        <v>0</v>
      </c>
      <c r="K950">
        <v>28</v>
      </c>
      <c r="L950">
        <v>1581</v>
      </c>
      <c r="M950">
        <v>6</v>
      </c>
      <c r="N950">
        <v>2</v>
      </c>
      <c r="O950">
        <v>73.967046377528106</v>
      </c>
      <c r="P950">
        <v>2</v>
      </c>
      <c r="Q950">
        <v>2</v>
      </c>
      <c r="R950">
        <v>3</v>
      </c>
      <c r="S950" s="10">
        <v>86</v>
      </c>
      <c r="T950" s="8">
        <v>1.1047129369128199</v>
      </c>
      <c r="U950">
        <v>-1.00517281761849</v>
      </c>
      <c r="V950">
        <v>0.13146588040124599</v>
      </c>
      <c r="W950">
        <v>9.6401822451971195E-2</v>
      </c>
      <c r="X950">
        <v>0.34522335867264098</v>
      </c>
      <c r="Y950">
        <v>-0.70788554533318204</v>
      </c>
      <c r="Z950">
        <v>0.80841274027021903</v>
      </c>
      <c r="AA950">
        <v>-0.70092886045385905</v>
      </c>
      <c r="AB950">
        <v>-0.772121299578298</v>
      </c>
      <c r="AC950">
        <v>1.7560081436822399E-2</v>
      </c>
      <c r="AD950" s="10">
        <v>2.4387472442690399</v>
      </c>
      <c r="AE950" s="8">
        <v>0</v>
      </c>
      <c r="AF950">
        <v>0</v>
      </c>
      <c r="AG950">
        <v>0</v>
      </c>
      <c r="AH950">
        <v>0</v>
      </c>
      <c r="AI950">
        <v>0</v>
      </c>
      <c r="AJ950">
        <v>0</v>
      </c>
      <c r="AK950">
        <v>0</v>
      </c>
      <c r="AL950">
        <v>0</v>
      </c>
      <c r="AM950">
        <v>0</v>
      </c>
      <c r="AN950">
        <v>0</v>
      </c>
      <c r="AO950">
        <v>0</v>
      </c>
      <c r="AP950">
        <v>0</v>
      </c>
      <c r="AQ950">
        <v>0</v>
      </c>
      <c r="AR950">
        <v>0</v>
      </c>
      <c r="AS950">
        <v>0</v>
      </c>
      <c r="AT950">
        <v>0</v>
      </c>
      <c r="AU950">
        <v>0</v>
      </c>
      <c r="AV950">
        <v>1</v>
      </c>
      <c r="AW950">
        <v>0</v>
      </c>
      <c r="AX950">
        <v>0</v>
      </c>
      <c r="AY950">
        <v>0</v>
      </c>
      <c r="AZ950">
        <v>1</v>
      </c>
      <c r="BA950">
        <v>0</v>
      </c>
      <c r="BB950">
        <v>1</v>
      </c>
      <c r="BC950">
        <v>0</v>
      </c>
      <c r="BD950">
        <v>1</v>
      </c>
      <c r="BE950">
        <v>0</v>
      </c>
      <c r="BF950">
        <v>1</v>
      </c>
      <c r="BG950">
        <v>0</v>
      </c>
      <c r="BH950">
        <v>0</v>
      </c>
      <c r="BI950">
        <v>0</v>
      </c>
      <c r="BJ950">
        <v>1</v>
      </c>
      <c r="BK950">
        <v>0</v>
      </c>
      <c r="BL950">
        <v>0</v>
      </c>
      <c r="BM950">
        <v>0</v>
      </c>
      <c r="BN950">
        <v>0</v>
      </c>
      <c r="BO950">
        <v>1</v>
      </c>
      <c r="BP950">
        <v>0</v>
      </c>
      <c r="BQ950">
        <v>0</v>
      </c>
      <c r="BR950">
        <v>1</v>
      </c>
      <c r="BS950">
        <v>0</v>
      </c>
      <c r="BT950" s="10">
        <v>0</v>
      </c>
      <c r="BU950">
        <v>-4.2648743800000002</v>
      </c>
      <c r="BV950">
        <v>0.17994256</v>
      </c>
      <c r="BW950">
        <v>2.5512239999999999E-2</v>
      </c>
      <c r="BX950">
        <v>1.7140852600000001</v>
      </c>
      <c r="BY950">
        <v>1.2451467300000001</v>
      </c>
      <c r="BZ950">
        <v>4.38303536</v>
      </c>
      <c r="CA950">
        <v>1.0542348399999999</v>
      </c>
      <c r="CB950">
        <v>2.36271349</v>
      </c>
      <c r="CC950">
        <v>0</v>
      </c>
      <c r="CD950">
        <v>1.26633956</v>
      </c>
      <c r="CE950">
        <v>1.2966537600000001</v>
      </c>
      <c r="CF950">
        <v>-0.34830556000000001</v>
      </c>
      <c r="CG950">
        <v>0.60595251999999999</v>
      </c>
      <c r="CH950">
        <v>-0.27080598</v>
      </c>
      <c r="CI950">
        <v>0.69837139000000004</v>
      </c>
      <c r="CJ950">
        <v>2.3914729999999999E-2</v>
      </c>
      <c r="CK950">
        <v>-0.35324707</v>
      </c>
      <c r="CL950">
        <v>-4.8291489999999999E-2</v>
      </c>
      <c r="CM950">
        <v>0.58076517999999999</v>
      </c>
      <c r="CN950">
        <v>0.72541518999999999</v>
      </c>
      <c r="CO950">
        <v>-0.20022939000000001</v>
      </c>
      <c r="CP950">
        <v>-0.43475793000000001</v>
      </c>
      <c r="CQ950">
        <v>0.34422587999999998</v>
      </c>
      <c r="CR950">
        <v>-0.48495226000000002</v>
      </c>
      <c r="CS950">
        <v>0.18250256000000001</v>
      </c>
      <c r="CT950">
        <v>-0.16623276000000001</v>
      </c>
      <c r="CU950">
        <v>-9.4743999999999995E-2</v>
      </c>
      <c r="CV950">
        <v>-1.1689752</v>
      </c>
      <c r="CW950">
        <v>-0.52188942000000005</v>
      </c>
      <c r="CX950">
        <v>0.65815442999999996</v>
      </c>
      <c r="CY950">
        <v>9.3649330000000003E-2</v>
      </c>
      <c r="CZ950">
        <v>-0.16819777</v>
      </c>
      <c r="DA950">
        <v>-0.25450494000000001</v>
      </c>
      <c r="DB950">
        <v>0.25513289</v>
      </c>
      <c r="DC950">
        <v>2.5920289999999999E-2</v>
      </c>
      <c r="DD950">
        <v>-2.5292350000000002E-2</v>
      </c>
      <c r="DE950">
        <v>0.26950531</v>
      </c>
      <c r="DF950">
        <v>-0.26887736000000001</v>
      </c>
      <c r="DG950">
        <v>0.1029841</v>
      </c>
      <c r="DH950">
        <v>-0.10235616</v>
      </c>
      <c r="DI950">
        <v>-0.19042195000000001</v>
      </c>
      <c r="DJ950">
        <v>7.7531719999999998E-2</v>
      </c>
      <c r="DK950">
        <v>-0.19522661999999999</v>
      </c>
      <c r="DL950">
        <v>-0.13095082</v>
      </c>
      <c r="DM950">
        <v>-6.0513240000000003E-2</v>
      </c>
      <c r="DN950">
        <v>0.50020885000000004</v>
      </c>
      <c r="DO950">
        <v>0.35778246000000002</v>
      </c>
      <c r="DP950">
        <v>-0.64273818000000005</v>
      </c>
      <c r="DQ950">
        <v>0.94671483000000001</v>
      </c>
      <c r="DR950">
        <v>-0.66113116000000005</v>
      </c>
      <c r="DS950">
        <v>7.7932630000000003E-2</v>
      </c>
      <c r="DT950">
        <v>-0.79014932000000004</v>
      </c>
      <c r="DU950">
        <v>1.3610861400000001</v>
      </c>
      <c r="DV950" s="10">
        <v>-0.64824150000000003</v>
      </c>
      <c r="DW950" s="8" t="s">
        <v>4880</v>
      </c>
      <c r="DX950" t="s">
        <v>4881</v>
      </c>
      <c r="DY950" s="10" t="s">
        <v>225</v>
      </c>
      <c r="DZ950" s="20">
        <v>37012</v>
      </c>
      <c r="EA950" s="21">
        <v>37707</v>
      </c>
      <c r="EB950" t="s">
        <v>4882</v>
      </c>
      <c r="EC950" s="22">
        <v>44084</v>
      </c>
      <c r="ED950" t="b">
        <f t="shared" si="43"/>
        <v>1</v>
      </c>
    </row>
    <row r="951" spans="1:134" x14ac:dyDescent="0.2">
      <c r="A951" s="8" t="s">
        <v>4883</v>
      </c>
      <c r="B951" s="8" t="s">
        <v>119</v>
      </c>
      <c r="C951" s="8" t="s">
        <v>147</v>
      </c>
      <c r="D951" s="2">
        <f>1-580-824-4100</f>
        <v>-5503</v>
      </c>
      <c r="E951" s="4">
        <v>0.29237672644203</v>
      </c>
      <c r="F951" s="28" t="b">
        <v>0</v>
      </c>
      <c r="G951" s="29">
        <f t="shared" si="44"/>
        <v>0.87060884791588944</v>
      </c>
      <c r="H951" s="5" t="b">
        <f t="shared" si="42"/>
        <v>1</v>
      </c>
      <c r="I951" s="8">
        <v>51</v>
      </c>
      <c r="J951">
        <v>0</v>
      </c>
      <c r="K951">
        <v>26</v>
      </c>
      <c r="L951">
        <v>2370</v>
      </c>
      <c r="M951">
        <v>10</v>
      </c>
      <c r="N951">
        <v>3</v>
      </c>
      <c r="O951">
        <v>24.521696554348601</v>
      </c>
      <c r="P951">
        <v>2</v>
      </c>
      <c r="Q951">
        <v>1</v>
      </c>
      <c r="R951">
        <v>3</v>
      </c>
      <c r="S951" s="10">
        <v>68.8</v>
      </c>
      <c r="T951" s="8">
        <v>-0.21042151179292001</v>
      </c>
      <c r="U951">
        <v>-1.00517281761849</v>
      </c>
      <c r="V951">
        <v>-0.126943712525036</v>
      </c>
      <c r="W951">
        <v>1.0161797765556699</v>
      </c>
      <c r="X951">
        <v>1.61793620170542</v>
      </c>
      <c r="Y951">
        <v>-1.13192030619081E-2</v>
      </c>
      <c r="Z951">
        <v>-0.89303613383600999</v>
      </c>
      <c r="AA951">
        <v>-0.70092886045385905</v>
      </c>
      <c r="AB951">
        <v>-1.4988236991813999</v>
      </c>
      <c r="AC951">
        <v>1.7560081436822399E-2</v>
      </c>
      <c r="AD951" s="10">
        <v>-1.2725071332074001</v>
      </c>
      <c r="AE951" s="8">
        <v>0</v>
      </c>
      <c r="AF951">
        <v>0</v>
      </c>
      <c r="AG951">
        <v>0</v>
      </c>
      <c r="AH951">
        <v>0</v>
      </c>
      <c r="AI951">
        <v>0</v>
      </c>
      <c r="AJ951">
        <v>0</v>
      </c>
      <c r="AK951">
        <v>0</v>
      </c>
      <c r="AL951">
        <v>0</v>
      </c>
      <c r="AM951">
        <v>0</v>
      </c>
      <c r="AN951">
        <v>0</v>
      </c>
      <c r="AO951">
        <v>0</v>
      </c>
      <c r="AP951">
        <v>0</v>
      </c>
      <c r="AQ951">
        <v>1</v>
      </c>
      <c r="AR951">
        <v>0</v>
      </c>
      <c r="AS951">
        <v>0</v>
      </c>
      <c r="AT951">
        <v>0</v>
      </c>
      <c r="AU951">
        <v>0</v>
      </c>
      <c r="AV951">
        <v>0</v>
      </c>
      <c r="AW951">
        <v>0</v>
      </c>
      <c r="AX951">
        <v>0</v>
      </c>
      <c r="AY951">
        <v>1</v>
      </c>
      <c r="AZ951">
        <v>0</v>
      </c>
      <c r="BA951">
        <v>1</v>
      </c>
      <c r="BB951">
        <v>0</v>
      </c>
      <c r="BC951">
        <v>1</v>
      </c>
      <c r="BD951">
        <v>0</v>
      </c>
      <c r="BE951">
        <v>0</v>
      </c>
      <c r="BF951">
        <v>1</v>
      </c>
      <c r="BG951">
        <v>1</v>
      </c>
      <c r="BH951">
        <v>0</v>
      </c>
      <c r="BI951">
        <v>0</v>
      </c>
      <c r="BJ951">
        <v>0</v>
      </c>
      <c r="BK951">
        <v>0</v>
      </c>
      <c r="BL951">
        <v>0</v>
      </c>
      <c r="BM951">
        <v>1</v>
      </c>
      <c r="BN951">
        <v>0</v>
      </c>
      <c r="BO951">
        <v>0</v>
      </c>
      <c r="BP951">
        <v>0</v>
      </c>
      <c r="BQ951">
        <v>0</v>
      </c>
      <c r="BR951">
        <v>0</v>
      </c>
      <c r="BS951">
        <v>1</v>
      </c>
      <c r="BT951" s="10">
        <v>0</v>
      </c>
      <c r="BU951">
        <v>-4.2648743800000002</v>
      </c>
      <c r="BV951">
        <v>0.17994256</v>
      </c>
      <c r="BW951">
        <v>2.5512239999999999E-2</v>
      </c>
      <c r="BX951">
        <v>1.7140852600000001</v>
      </c>
      <c r="BY951">
        <v>1.2451467300000001</v>
      </c>
      <c r="BZ951">
        <v>4.38303536</v>
      </c>
      <c r="CA951">
        <v>1.0542348399999999</v>
      </c>
      <c r="CB951">
        <v>2.36271349</v>
      </c>
      <c r="CC951">
        <v>0</v>
      </c>
      <c r="CD951">
        <v>1.26633956</v>
      </c>
      <c r="CE951">
        <v>1.2966537600000001</v>
      </c>
      <c r="CF951">
        <v>-0.34830556000000001</v>
      </c>
      <c r="CG951">
        <v>0.60595251999999999</v>
      </c>
      <c r="CH951">
        <v>-0.27080598</v>
      </c>
      <c r="CI951">
        <v>0.69837139000000004</v>
      </c>
      <c r="CJ951">
        <v>2.3914729999999999E-2</v>
      </c>
      <c r="CK951">
        <v>-0.35324707</v>
      </c>
      <c r="CL951">
        <v>-4.8291489999999999E-2</v>
      </c>
      <c r="CM951">
        <v>0.58076517999999999</v>
      </c>
      <c r="CN951">
        <v>0.72541518999999999</v>
      </c>
      <c r="CO951">
        <v>-0.20022939000000001</v>
      </c>
      <c r="CP951">
        <v>-0.43475793000000001</v>
      </c>
      <c r="CQ951">
        <v>0.34422587999999998</v>
      </c>
      <c r="CR951">
        <v>-0.48495226000000002</v>
      </c>
      <c r="CS951">
        <v>0.18250256000000001</v>
      </c>
      <c r="CT951">
        <v>-0.16623276000000001</v>
      </c>
      <c r="CU951">
        <v>-9.4743999999999995E-2</v>
      </c>
      <c r="CV951">
        <v>-1.1689752</v>
      </c>
      <c r="CW951">
        <v>-0.52188942000000005</v>
      </c>
      <c r="CX951">
        <v>0.65815442999999996</v>
      </c>
      <c r="CY951">
        <v>9.3649330000000003E-2</v>
      </c>
      <c r="CZ951">
        <v>-0.16819777</v>
      </c>
      <c r="DA951">
        <v>-0.25450494000000001</v>
      </c>
      <c r="DB951">
        <v>0.25513289</v>
      </c>
      <c r="DC951">
        <v>2.5920289999999999E-2</v>
      </c>
      <c r="DD951">
        <v>-2.5292350000000002E-2</v>
      </c>
      <c r="DE951">
        <v>0.26950531</v>
      </c>
      <c r="DF951">
        <v>-0.26887736000000001</v>
      </c>
      <c r="DG951">
        <v>0.1029841</v>
      </c>
      <c r="DH951">
        <v>-0.10235616</v>
      </c>
      <c r="DI951">
        <v>-0.19042195000000001</v>
      </c>
      <c r="DJ951">
        <v>7.7531719999999998E-2</v>
      </c>
      <c r="DK951">
        <v>-0.19522661999999999</v>
      </c>
      <c r="DL951">
        <v>-0.13095082</v>
      </c>
      <c r="DM951">
        <v>-6.0513240000000003E-2</v>
      </c>
      <c r="DN951">
        <v>0.50020885000000004</v>
      </c>
      <c r="DO951">
        <v>0.35778246000000002</v>
      </c>
      <c r="DP951">
        <v>-0.64273818000000005</v>
      </c>
      <c r="DQ951">
        <v>0.94671483000000001</v>
      </c>
      <c r="DR951">
        <v>-0.66113116000000005</v>
      </c>
      <c r="DS951">
        <v>7.7932630000000003E-2</v>
      </c>
      <c r="DT951">
        <v>-0.79014932000000004</v>
      </c>
      <c r="DU951">
        <v>1.3610861400000001</v>
      </c>
      <c r="DV951" s="10">
        <v>-0.64824150000000003</v>
      </c>
      <c r="DW951" s="8" t="s">
        <v>4884</v>
      </c>
      <c r="DX951" t="s">
        <v>4885</v>
      </c>
      <c r="DY951" s="10" t="s">
        <v>963</v>
      </c>
      <c r="DZ951" s="20">
        <v>35389</v>
      </c>
      <c r="EA951" s="21">
        <v>36401</v>
      </c>
      <c r="EB951" t="s">
        <v>4886</v>
      </c>
      <c r="EC951" s="22">
        <v>44915</v>
      </c>
      <c r="ED951" t="b">
        <f t="shared" si="43"/>
        <v>0</v>
      </c>
    </row>
    <row r="952" spans="1:134" x14ac:dyDescent="0.2">
      <c r="A952" s="8" t="s">
        <v>4887</v>
      </c>
      <c r="B952" s="8" t="s">
        <v>127</v>
      </c>
      <c r="C952" s="8" t="s">
        <v>128</v>
      </c>
      <c r="D952" s="2" t="s">
        <v>4888</v>
      </c>
      <c r="E952" s="4">
        <v>0.58141842348773698</v>
      </c>
      <c r="F952" s="28" t="b">
        <v>0</v>
      </c>
      <c r="G952" s="29">
        <f t="shared" si="44"/>
        <v>7.6094286437836355E-3</v>
      </c>
      <c r="H952" s="5" t="b">
        <f t="shared" si="42"/>
        <v>0</v>
      </c>
      <c r="I952" s="8">
        <v>65</v>
      </c>
      <c r="J952">
        <v>3</v>
      </c>
      <c r="K952">
        <v>16</v>
      </c>
      <c r="L952">
        <v>781</v>
      </c>
      <c r="M952">
        <v>4</v>
      </c>
      <c r="N952">
        <v>3</v>
      </c>
      <c r="O952">
        <v>88.800878410535205</v>
      </c>
      <c r="P952">
        <v>4</v>
      </c>
      <c r="Q952">
        <v>2</v>
      </c>
      <c r="R952">
        <v>4</v>
      </c>
      <c r="S952" s="10">
        <v>73.900000000000006</v>
      </c>
      <c r="T952" s="8">
        <v>1.1047129369128199</v>
      </c>
      <c r="U952">
        <v>2.03313292833161</v>
      </c>
      <c r="V952">
        <v>-1.4189916771564499</v>
      </c>
      <c r="W952">
        <v>-0.83619939843897795</v>
      </c>
      <c r="X952">
        <v>-0.29113306284374801</v>
      </c>
      <c r="Y952">
        <v>-1.13192030619081E-2</v>
      </c>
      <c r="Z952">
        <v>1.3188552166911001</v>
      </c>
      <c r="AA952">
        <v>0.71867389489572897</v>
      </c>
      <c r="AB952">
        <v>-0.772121299578298</v>
      </c>
      <c r="AC952">
        <v>0.71996333890972197</v>
      </c>
      <c r="AD952" s="10">
        <v>-0.17207705616496799</v>
      </c>
      <c r="AE952" s="8">
        <v>1</v>
      </c>
      <c r="AF952">
        <v>0</v>
      </c>
      <c r="AG952">
        <v>0</v>
      </c>
      <c r="AH952">
        <v>0</v>
      </c>
      <c r="AI952">
        <v>0</v>
      </c>
      <c r="AJ952">
        <v>0</v>
      </c>
      <c r="AK952">
        <v>0</v>
      </c>
      <c r="AL952">
        <v>0</v>
      </c>
      <c r="AM952">
        <v>0</v>
      </c>
      <c r="AN952">
        <v>0</v>
      </c>
      <c r="AO952">
        <v>0</v>
      </c>
      <c r="AP952">
        <v>0</v>
      </c>
      <c r="AQ952">
        <v>0</v>
      </c>
      <c r="AR952">
        <v>0</v>
      </c>
      <c r="AS952">
        <v>0</v>
      </c>
      <c r="AT952">
        <v>0</v>
      </c>
      <c r="AU952">
        <v>0</v>
      </c>
      <c r="AV952">
        <v>0</v>
      </c>
      <c r="AW952">
        <v>0</v>
      </c>
      <c r="AX952">
        <v>0</v>
      </c>
      <c r="AY952">
        <v>0</v>
      </c>
      <c r="AZ952">
        <v>1</v>
      </c>
      <c r="BA952">
        <v>0</v>
      </c>
      <c r="BB952">
        <v>1</v>
      </c>
      <c r="BC952">
        <v>0</v>
      </c>
      <c r="BD952">
        <v>1</v>
      </c>
      <c r="BE952">
        <v>1</v>
      </c>
      <c r="BF952">
        <v>0</v>
      </c>
      <c r="BG952">
        <v>0</v>
      </c>
      <c r="BH952">
        <v>0</v>
      </c>
      <c r="BI952">
        <v>1</v>
      </c>
      <c r="BJ952">
        <v>0</v>
      </c>
      <c r="BK952">
        <v>0</v>
      </c>
      <c r="BL952">
        <v>0</v>
      </c>
      <c r="BM952">
        <v>0</v>
      </c>
      <c r="BN952">
        <v>0</v>
      </c>
      <c r="BO952">
        <v>1</v>
      </c>
      <c r="BP952">
        <v>0</v>
      </c>
      <c r="BQ952">
        <v>0</v>
      </c>
      <c r="BR952">
        <v>0</v>
      </c>
      <c r="BS952">
        <v>0</v>
      </c>
      <c r="BT952" s="10">
        <v>1</v>
      </c>
      <c r="BU952">
        <v>-4.2648743800000002</v>
      </c>
      <c r="BV952">
        <v>0.17994256</v>
      </c>
      <c r="BW952">
        <v>2.5512239999999999E-2</v>
      </c>
      <c r="BX952">
        <v>1.7140852600000001</v>
      </c>
      <c r="BY952">
        <v>1.2451467300000001</v>
      </c>
      <c r="BZ952">
        <v>4.38303536</v>
      </c>
      <c r="CA952">
        <v>1.0542348399999999</v>
      </c>
      <c r="CB952">
        <v>2.36271349</v>
      </c>
      <c r="CC952">
        <v>0</v>
      </c>
      <c r="CD952">
        <v>1.26633956</v>
      </c>
      <c r="CE952">
        <v>1.2966537600000001</v>
      </c>
      <c r="CF952">
        <v>-0.34830556000000001</v>
      </c>
      <c r="CG952">
        <v>0.60595251999999999</v>
      </c>
      <c r="CH952">
        <v>-0.27080598</v>
      </c>
      <c r="CI952">
        <v>0.69837139000000004</v>
      </c>
      <c r="CJ952">
        <v>2.3914729999999999E-2</v>
      </c>
      <c r="CK952">
        <v>-0.35324707</v>
      </c>
      <c r="CL952">
        <v>-4.8291489999999999E-2</v>
      </c>
      <c r="CM952">
        <v>0.58076517999999999</v>
      </c>
      <c r="CN952">
        <v>0.72541518999999999</v>
      </c>
      <c r="CO952">
        <v>-0.20022939000000001</v>
      </c>
      <c r="CP952">
        <v>-0.43475793000000001</v>
      </c>
      <c r="CQ952">
        <v>0.34422587999999998</v>
      </c>
      <c r="CR952">
        <v>-0.48495226000000002</v>
      </c>
      <c r="CS952">
        <v>0.18250256000000001</v>
      </c>
      <c r="CT952">
        <v>-0.16623276000000001</v>
      </c>
      <c r="CU952">
        <v>-9.4743999999999995E-2</v>
      </c>
      <c r="CV952">
        <v>-1.1689752</v>
      </c>
      <c r="CW952">
        <v>-0.52188942000000005</v>
      </c>
      <c r="CX952">
        <v>0.65815442999999996</v>
      </c>
      <c r="CY952">
        <v>9.3649330000000003E-2</v>
      </c>
      <c r="CZ952">
        <v>-0.16819777</v>
      </c>
      <c r="DA952">
        <v>-0.25450494000000001</v>
      </c>
      <c r="DB952">
        <v>0.25513289</v>
      </c>
      <c r="DC952">
        <v>2.5920289999999999E-2</v>
      </c>
      <c r="DD952">
        <v>-2.5292350000000002E-2</v>
      </c>
      <c r="DE952">
        <v>0.26950531</v>
      </c>
      <c r="DF952">
        <v>-0.26887736000000001</v>
      </c>
      <c r="DG952">
        <v>0.1029841</v>
      </c>
      <c r="DH952">
        <v>-0.10235616</v>
      </c>
      <c r="DI952">
        <v>-0.19042195000000001</v>
      </c>
      <c r="DJ952">
        <v>7.7531719999999998E-2</v>
      </c>
      <c r="DK952">
        <v>-0.19522661999999999</v>
      </c>
      <c r="DL952">
        <v>-0.13095082</v>
      </c>
      <c r="DM952">
        <v>-6.0513240000000003E-2</v>
      </c>
      <c r="DN952">
        <v>0.50020885000000004</v>
      </c>
      <c r="DO952">
        <v>0.35778246000000002</v>
      </c>
      <c r="DP952">
        <v>-0.64273818000000005</v>
      </c>
      <c r="DQ952">
        <v>0.94671483000000001</v>
      </c>
      <c r="DR952">
        <v>-0.66113116000000005</v>
      </c>
      <c r="DS952">
        <v>7.7932630000000003E-2</v>
      </c>
      <c r="DT952">
        <v>-0.79014932000000004</v>
      </c>
      <c r="DU952">
        <v>1.3610861400000001</v>
      </c>
      <c r="DV952" s="10">
        <v>-0.64824150000000003</v>
      </c>
      <c r="DW952" s="8" t="s">
        <v>4889</v>
      </c>
      <c r="DX952" t="s">
        <v>4890</v>
      </c>
      <c r="DY952" s="10" t="s">
        <v>272</v>
      </c>
      <c r="DZ952" s="20">
        <v>35156</v>
      </c>
      <c r="EA952" s="21">
        <v>37958</v>
      </c>
      <c r="EB952" t="s">
        <v>4891</v>
      </c>
      <c r="EC952" s="22">
        <v>44439</v>
      </c>
      <c r="ED952" t="b">
        <f t="shared" si="43"/>
        <v>1</v>
      </c>
    </row>
    <row r="953" spans="1:134" x14ac:dyDescent="0.2">
      <c r="A953" s="8" t="s">
        <v>4892</v>
      </c>
      <c r="B953" s="8" t="s">
        <v>119</v>
      </c>
      <c r="C953" s="8" t="s">
        <v>216</v>
      </c>
      <c r="D953" s="2" t="s">
        <v>4893</v>
      </c>
      <c r="E953" s="4">
        <v>0.63970096076280702</v>
      </c>
      <c r="F953" s="28" t="b">
        <v>1</v>
      </c>
      <c r="G953" s="29">
        <f t="shared" si="44"/>
        <v>1.8832413893304381E-2</v>
      </c>
      <c r="H953" s="5" t="b">
        <f t="shared" si="42"/>
        <v>0</v>
      </c>
      <c r="I953" s="8">
        <v>52</v>
      </c>
      <c r="J953">
        <v>2</v>
      </c>
      <c r="K953">
        <v>37</v>
      </c>
      <c r="L953">
        <v>1802</v>
      </c>
      <c r="M953">
        <v>2</v>
      </c>
      <c r="N953">
        <v>3</v>
      </c>
      <c r="O953">
        <v>39.0171470480701</v>
      </c>
      <c r="P953">
        <v>1</v>
      </c>
      <c r="Q953">
        <v>4</v>
      </c>
      <c r="R953">
        <v>3</v>
      </c>
      <c r="S953" s="10">
        <v>68.099999999999994</v>
      </c>
      <c r="T953" s="8">
        <v>-0.116483336885366</v>
      </c>
      <c r="U953">
        <v>1.0203643463482399</v>
      </c>
      <c r="V953">
        <v>1.2943090485695199</v>
      </c>
      <c r="W953">
        <v>0.35403290972309598</v>
      </c>
      <c r="X953">
        <v>-0.92748948436013701</v>
      </c>
      <c r="Y953">
        <v>-1.13192030619081E-2</v>
      </c>
      <c r="Z953">
        <v>-0.39423760150885001</v>
      </c>
      <c r="AA953">
        <v>-1.4107302381286499</v>
      </c>
      <c r="AB953">
        <v>0.68128349962791002</v>
      </c>
      <c r="AC953">
        <v>1.7560081436822399E-2</v>
      </c>
      <c r="AD953" s="10">
        <v>-1.4235465555465601</v>
      </c>
      <c r="AE953" s="8">
        <v>0</v>
      </c>
      <c r="AF953">
        <v>0</v>
      </c>
      <c r="AG953">
        <v>0</v>
      </c>
      <c r="AH953">
        <v>0</v>
      </c>
      <c r="AI953">
        <v>0</v>
      </c>
      <c r="AJ953">
        <v>0</v>
      </c>
      <c r="AK953">
        <v>0</v>
      </c>
      <c r="AL953">
        <v>1</v>
      </c>
      <c r="AM953">
        <v>0</v>
      </c>
      <c r="AN953">
        <v>0</v>
      </c>
      <c r="AO953">
        <v>0</v>
      </c>
      <c r="AP953">
        <v>0</v>
      </c>
      <c r="AQ953">
        <v>0</v>
      </c>
      <c r="AR953">
        <v>0</v>
      </c>
      <c r="AS953">
        <v>0</v>
      </c>
      <c r="AT953">
        <v>0</v>
      </c>
      <c r="AU953">
        <v>0</v>
      </c>
      <c r="AV953">
        <v>0</v>
      </c>
      <c r="AW953">
        <v>0</v>
      </c>
      <c r="AX953">
        <v>0</v>
      </c>
      <c r="AY953">
        <v>1</v>
      </c>
      <c r="AZ953">
        <v>0</v>
      </c>
      <c r="BA953">
        <v>0</v>
      </c>
      <c r="BB953">
        <v>1</v>
      </c>
      <c r="BC953">
        <v>0</v>
      </c>
      <c r="BD953">
        <v>1</v>
      </c>
      <c r="BE953">
        <v>0</v>
      </c>
      <c r="BF953">
        <v>1</v>
      </c>
      <c r="BG953">
        <v>0</v>
      </c>
      <c r="BH953">
        <v>0</v>
      </c>
      <c r="BI953">
        <v>0</v>
      </c>
      <c r="BJ953">
        <v>0</v>
      </c>
      <c r="BK953">
        <v>0</v>
      </c>
      <c r="BL953">
        <v>1</v>
      </c>
      <c r="BM953">
        <v>0</v>
      </c>
      <c r="BN953">
        <v>0</v>
      </c>
      <c r="BO953">
        <v>0</v>
      </c>
      <c r="BP953">
        <v>1</v>
      </c>
      <c r="BQ953">
        <v>0</v>
      </c>
      <c r="BR953">
        <v>0</v>
      </c>
      <c r="BS953">
        <v>1</v>
      </c>
      <c r="BT953" s="10">
        <v>0</v>
      </c>
      <c r="BU953">
        <v>-4.2648743800000002</v>
      </c>
      <c r="BV953">
        <v>0.17994256</v>
      </c>
      <c r="BW953">
        <v>2.5512239999999999E-2</v>
      </c>
      <c r="BX953">
        <v>1.7140852600000001</v>
      </c>
      <c r="BY953">
        <v>1.2451467300000001</v>
      </c>
      <c r="BZ953">
        <v>4.38303536</v>
      </c>
      <c r="CA953">
        <v>1.0542348399999999</v>
      </c>
      <c r="CB953">
        <v>2.36271349</v>
      </c>
      <c r="CC953">
        <v>0</v>
      </c>
      <c r="CD953">
        <v>1.26633956</v>
      </c>
      <c r="CE953">
        <v>1.2966537600000001</v>
      </c>
      <c r="CF953">
        <v>-0.34830556000000001</v>
      </c>
      <c r="CG953">
        <v>0.60595251999999999</v>
      </c>
      <c r="CH953">
        <v>-0.27080598</v>
      </c>
      <c r="CI953">
        <v>0.69837139000000004</v>
      </c>
      <c r="CJ953">
        <v>2.3914729999999999E-2</v>
      </c>
      <c r="CK953">
        <v>-0.35324707</v>
      </c>
      <c r="CL953">
        <v>-4.8291489999999999E-2</v>
      </c>
      <c r="CM953">
        <v>0.58076517999999999</v>
      </c>
      <c r="CN953">
        <v>0.72541518999999999</v>
      </c>
      <c r="CO953">
        <v>-0.20022939000000001</v>
      </c>
      <c r="CP953">
        <v>-0.43475793000000001</v>
      </c>
      <c r="CQ953">
        <v>0.34422587999999998</v>
      </c>
      <c r="CR953">
        <v>-0.48495226000000002</v>
      </c>
      <c r="CS953">
        <v>0.18250256000000001</v>
      </c>
      <c r="CT953">
        <v>-0.16623276000000001</v>
      </c>
      <c r="CU953">
        <v>-9.4743999999999995E-2</v>
      </c>
      <c r="CV953">
        <v>-1.1689752</v>
      </c>
      <c r="CW953">
        <v>-0.52188942000000005</v>
      </c>
      <c r="CX953">
        <v>0.65815442999999996</v>
      </c>
      <c r="CY953">
        <v>9.3649330000000003E-2</v>
      </c>
      <c r="CZ953">
        <v>-0.16819777</v>
      </c>
      <c r="DA953">
        <v>-0.25450494000000001</v>
      </c>
      <c r="DB953">
        <v>0.25513289</v>
      </c>
      <c r="DC953">
        <v>2.5920289999999999E-2</v>
      </c>
      <c r="DD953">
        <v>-2.5292350000000002E-2</v>
      </c>
      <c r="DE953">
        <v>0.26950531</v>
      </c>
      <c r="DF953">
        <v>-0.26887736000000001</v>
      </c>
      <c r="DG953">
        <v>0.1029841</v>
      </c>
      <c r="DH953">
        <v>-0.10235616</v>
      </c>
      <c r="DI953">
        <v>-0.19042195000000001</v>
      </c>
      <c r="DJ953">
        <v>7.7531719999999998E-2</v>
      </c>
      <c r="DK953">
        <v>-0.19522661999999999</v>
      </c>
      <c r="DL953">
        <v>-0.13095082</v>
      </c>
      <c r="DM953">
        <v>-6.0513240000000003E-2</v>
      </c>
      <c r="DN953">
        <v>0.50020885000000004</v>
      </c>
      <c r="DO953">
        <v>0.35778246000000002</v>
      </c>
      <c r="DP953">
        <v>-0.64273818000000005</v>
      </c>
      <c r="DQ953">
        <v>0.94671483000000001</v>
      </c>
      <c r="DR953">
        <v>-0.66113116000000005</v>
      </c>
      <c r="DS953">
        <v>7.7932630000000003E-2</v>
      </c>
      <c r="DT953">
        <v>-0.79014932000000004</v>
      </c>
      <c r="DU953">
        <v>1.3610861400000001</v>
      </c>
      <c r="DV953" s="10">
        <v>-0.64824150000000003</v>
      </c>
      <c r="DW953" s="8" t="s">
        <v>4894</v>
      </c>
      <c r="DX953" t="s">
        <v>4895</v>
      </c>
      <c r="DY953" s="10" t="s">
        <v>1825</v>
      </c>
      <c r="DZ953" s="20">
        <v>34555</v>
      </c>
      <c r="EA953" s="21">
        <v>36638</v>
      </c>
      <c r="EB953" t="s">
        <v>4896</v>
      </c>
      <c r="EC953" s="22">
        <v>45332</v>
      </c>
      <c r="ED953" t="b">
        <f t="shared" si="43"/>
        <v>0</v>
      </c>
    </row>
    <row r="954" spans="1:134" x14ac:dyDescent="0.2">
      <c r="A954" s="8" t="s">
        <v>4897</v>
      </c>
      <c r="B954" s="8" t="s">
        <v>119</v>
      </c>
      <c r="C954" s="8" t="s">
        <v>332</v>
      </c>
      <c r="D954" s="2" t="s">
        <v>4898</v>
      </c>
      <c r="E954" s="4">
        <v>0.40851631118353698</v>
      </c>
      <c r="F954" s="28" t="b">
        <v>0</v>
      </c>
      <c r="G954" s="29">
        <f t="shared" si="44"/>
        <v>0.93032987161183478</v>
      </c>
      <c r="H954" s="5" t="b">
        <f t="shared" si="42"/>
        <v>1</v>
      </c>
      <c r="I954" s="8">
        <v>65</v>
      </c>
      <c r="J954">
        <v>0</v>
      </c>
      <c r="K954">
        <v>19</v>
      </c>
      <c r="L954">
        <v>1524</v>
      </c>
      <c r="M954">
        <v>10</v>
      </c>
      <c r="N954">
        <v>1</v>
      </c>
      <c r="O954">
        <v>76.758155591768897</v>
      </c>
      <c r="P954">
        <v>5</v>
      </c>
      <c r="Q954">
        <v>4</v>
      </c>
      <c r="R954">
        <v>3</v>
      </c>
      <c r="S954" s="10">
        <v>67.5</v>
      </c>
      <c r="T954" s="8">
        <v>1.1047129369128199</v>
      </c>
      <c r="U954">
        <v>-1.00517281761849</v>
      </c>
      <c r="V954">
        <v>-1.03137728776702</v>
      </c>
      <c r="W954">
        <v>2.9953985463491099E-2</v>
      </c>
      <c r="X954">
        <v>1.61793620170542</v>
      </c>
      <c r="Y954">
        <v>-1.4044518876044501</v>
      </c>
      <c r="Z954">
        <v>0.90445674940474996</v>
      </c>
      <c r="AA954">
        <v>1.4284752725705201</v>
      </c>
      <c r="AB954">
        <v>0.68128349962791002</v>
      </c>
      <c r="AC954">
        <v>1.7560081436822399E-2</v>
      </c>
      <c r="AD954" s="10">
        <v>-1.55300891755155</v>
      </c>
      <c r="AE954" s="8">
        <v>0</v>
      </c>
      <c r="AF954">
        <v>0</v>
      </c>
      <c r="AG954">
        <v>0</v>
      </c>
      <c r="AH954">
        <v>0</v>
      </c>
      <c r="AI954">
        <v>0</v>
      </c>
      <c r="AJ954">
        <v>0</v>
      </c>
      <c r="AK954">
        <v>0</v>
      </c>
      <c r="AL954">
        <v>0</v>
      </c>
      <c r="AM954">
        <v>0</v>
      </c>
      <c r="AN954">
        <v>1</v>
      </c>
      <c r="AO954">
        <v>0</v>
      </c>
      <c r="AP954">
        <v>0</v>
      </c>
      <c r="AQ954">
        <v>0</v>
      </c>
      <c r="AR954">
        <v>0</v>
      </c>
      <c r="AS954">
        <v>0</v>
      </c>
      <c r="AT954">
        <v>0</v>
      </c>
      <c r="AU954">
        <v>0</v>
      </c>
      <c r="AV954">
        <v>0</v>
      </c>
      <c r="AW954">
        <v>0</v>
      </c>
      <c r="AX954">
        <v>0</v>
      </c>
      <c r="AY954">
        <v>0</v>
      </c>
      <c r="AZ954">
        <v>1</v>
      </c>
      <c r="BA954">
        <v>1</v>
      </c>
      <c r="BB954">
        <v>0</v>
      </c>
      <c r="BC954">
        <v>1</v>
      </c>
      <c r="BD954">
        <v>0</v>
      </c>
      <c r="BE954">
        <v>0</v>
      </c>
      <c r="BF954">
        <v>1</v>
      </c>
      <c r="BG954">
        <v>1</v>
      </c>
      <c r="BH954">
        <v>0</v>
      </c>
      <c r="BI954">
        <v>0</v>
      </c>
      <c r="BJ954">
        <v>0</v>
      </c>
      <c r="BK954">
        <v>0</v>
      </c>
      <c r="BL954">
        <v>0</v>
      </c>
      <c r="BM954">
        <v>0</v>
      </c>
      <c r="BN954">
        <v>0</v>
      </c>
      <c r="BO954">
        <v>0</v>
      </c>
      <c r="BP954">
        <v>1</v>
      </c>
      <c r="BQ954">
        <v>1</v>
      </c>
      <c r="BR954">
        <v>0</v>
      </c>
      <c r="BS954">
        <v>0</v>
      </c>
      <c r="BT954" s="10">
        <v>0</v>
      </c>
      <c r="BU954">
        <v>-4.2648743800000002</v>
      </c>
      <c r="BV954">
        <v>0.17994256</v>
      </c>
      <c r="BW954">
        <v>2.5512239999999999E-2</v>
      </c>
      <c r="BX954">
        <v>1.7140852600000001</v>
      </c>
      <c r="BY954">
        <v>1.2451467300000001</v>
      </c>
      <c r="BZ954">
        <v>4.38303536</v>
      </c>
      <c r="CA954">
        <v>1.0542348399999999</v>
      </c>
      <c r="CB954">
        <v>2.36271349</v>
      </c>
      <c r="CC954">
        <v>0</v>
      </c>
      <c r="CD954">
        <v>1.26633956</v>
      </c>
      <c r="CE954">
        <v>1.2966537600000001</v>
      </c>
      <c r="CF954">
        <v>-0.34830556000000001</v>
      </c>
      <c r="CG954">
        <v>0.60595251999999999</v>
      </c>
      <c r="CH954">
        <v>-0.27080598</v>
      </c>
      <c r="CI954">
        <v>0.69837139000000004</v>
      </c>
      <c r="CJ954">
        <v>2.3914729999999999E-2</v>
      </c>
      <c r="CK954">
        <v>-0.35324707</v>
      </c>
      <c r="CL954">
        <v>-4.8291489999999999E-2</v>
      </c>
      <c r="CM954">
        <v>0.58076517999999999</v>
      </c>
      <c r="CN954">
        <v>0.72541518999999999</v>
      </c>
      <c r="CO954">
        <v>-0.20022939000000001</v>
      </c>
      <c r="CP954">
        <v>-0.43475793000000001</v>
      </c>
      <c r="CQ954">
        <v>0.34422587999999998</v>
      </c>
      <c r="CR954">
        <v>-0.48495226000000002</v>
      </c>
      <c r="CS954">
        <v>0.18250256000000001</v>
      </c>
      <c r="CT954">
        <v>-0.16623276000000001</v>
      </c>
      <c r="CU954">
        <v>-9.4743999999999995E-2</v>
      </c>
      <c r="CV954">
        <v>-1.1689752</v>
      </c>
      <c r="CW954">
        <v>-0.52188942000000005</v>
      </c>
      <c r="CX954">
        <v>0.65815442999999996</v>
      </c>
      <c r="CY954">
        <v>9.3649330000000003E-2</v>
      </c>
      <c r="CZ954">
        <v>-0.16819777</v>
      </c>
      <c r="DA954">
        <v>-0.25450494000000001</v>
      </c>
      <c r="DB954">
        <v>0.25513289</v>
      </c>
      <c r="DC954">
        <v>2.5920289999999999E-2</v>
      </c>
      <c r="DD954">
        <v>-2.5292350000000002E-2</v>
      </c>
      <c r="DE954">
        <v>0.26950531</v>
      </c>
      <c r="DF954">
        <v>-0.26887736000000001</v>
      </c>
      <c r="DG954">
        <v>0.1029841</v>
      </c>
      <c r="DH954">
        <v>-0.10235616</v>
      </c>
      <c r="DI954">
        <v>-0.19042195000000001</v>
      </c>
      <c r="DJ954">
        <v>7.7531719999999998E-2</v>
      </c>
      <c r="DK954">
        <v>-0.19522661999999999</v>
      </c>
      <c r="DL954">
        <v>-0.13095082</v>
      </c>
      <c r="DM954">
        <v>-6.0513240000000003E-2</v>
      </c>
      <c r="DN954">
        <v>0.50020885000000004</v>
      </c>
      <c r="DO954">
        <v>0.35778246000000002</v>
      </c>
      <c r="DP954">
        <v>-0.64273818000000005</v>
      </c>
      <c r="DQ954">
        <v>0.94671483000000001</v>
      </c>
      <c r="DR954">
        <v>-0.66113116000000005</v>
      </c>
      <c r="DS954">
        <v>7.7932630000000003E-2</v>
      </c>
      <c r="DT954">
        <v>-0.79014932000000004</v>
      </c>
      <c r="DU954">
        <v>1.3610861400000001</v>
      </c>
      <c r="DV954" s="10">
        <v>-0.64824150000000003</v>
      </c>
      <c r="DW954" s="8" t="s">
        <v>4899</v>
      </c>
      <c r="DX954" t="s">
        <v>4900</v>
      </c>
      <c r="DY954" s="10" t="s">
        <v>402</v>
      </c>
      <c r="DZ954" s="20">
        <v>34555</v>
      </c>
      <c r="EA954" s="21">
        <v>38247</v>
      </c>
      <c r="EB954" t="s">
        <v>4901</v>
      </c>
      <c r="EC954" s="22">
        <v>44946</v>
      </c>
      <c r="ED954" t="b">
        <f t="shared" si="43"/>
        <v>0</v>
      </c>
    </row>
    <row r="955" spans="1:134" x14ac:dyDescent="0.2">
      <c r="A955" s="8" t="s">
        <v>4902</v>
      </c>
      <c r="B955" s="8" t="s">
        <v>127</v>
      </c>
      <c r="C955" s="8" t="s">
        <v>147</v>
      </c>
      <c r="D955" s="2" t="s">
        <v>4903</v>
      </c>
      <c r="E955" s="4">
        <v>0.74432896923066205</v>
      </c>
      <c r="F955" s="28" t="b">
        <v>1</v>
      </c>
      <c r="G955" s="29">
        <f t="shared" si="44"/>
        <v>4.3129837056676217E-5</v>
      </c>
      <c r="H955" s="5" t="b">
        <f t="shared" si="42"/>
        <v>0</v>
      </c>
      <c r="I955" s="8">
        <v>52</v>
      </c>
      <c r="J955">
        <v>0</v>
      </c>
      <c r="K955">
        <v>27</v>
      </c>
      <c r="L955">
        <v>1088</v>
      </c>
      <c r="M955">
        <v>0</v>
      </c>
      <c r="N955">
        <v>2</v>
      </c>
      <c r="O955">
        <v>91.331151281997904</v>
      </c>
      <c r="P955">
        <v>5</v>
      </c>
      <c r="Q955">
        <v>5</v>
      </c>
      <c r="R955">
        <v>1</v>
      </c>
      <c r="S955" s="10">
        <v>73.599999999999994</v>
      </c>
      <c r="T955" s="8">
        <v>-0.116483336885366</v>
      </c>
      <c r="U955">
        <v>-1.00517281761849</v>
      </c>
      <c r="V955">
        <v>2.2610839381047498E-3</v>
      </c>
      <c r="W955">
        <v>-0.47831367992207602</v>
      </c>
      <c r="X955">
        <v>-1.5638459058765199</v>
      </c>
      <c r="Y955">
        <v>-0.70788554533318204</v>
      </c>
      <c r="Z955">
        <v>1.4059236658724199</v>
      </c>
      <c r="AA955">
        <v>1.4284752725705201</v>
      </c>
      <c r="AB955">
        <v>1.4079858992310099</v>
      </c>
      <c r="AC955">
        <v>-1.38724643350897</v>
      </c>
      <c r="AD955" s="10">
        <v>-0.23680823716746699</v>
      </c>
      <c r="AE955" s="8">
        <v>0</v>
      </c>
      <c r="AF955">
        <v>0</v>
      </c>
      <c r="AG955">
        <v>0</v>
      </c>
      <c r="AH955">
        <v>0</v>
      </c>
      <c r="AI955">
        <v>0</v>
      </c>
      <c r="AJ955">
        <v>0</v>
      </c>
      <c r="AK955">
        <v>0</v>
      </c>
      <c r="AL955">
        <v>0</v>
      </c>
      <c r="AM955">
        <v>0</v>
      </c>
      <c r="AN955">
        <v>0</v>
      </c>
      <c r="AO955">
        <v>0</v>
      </c>
      <c r="AP955">
        <v>0</v>
      </c>
      <c r="AQ955">
        <v>0</v>
      </c>
      <c r="AR955">
        <v>0</v>
      </c>
      <c r="AS955">
        <v>0</v>
      </c>
      <c r="AT955">
        <v>0</v>
      </c>
      <c r="AU955">
        <v>0</v>
      </c>
      <c r="AV955">
        <v>1</v>
      </c>
      <c r="AW955">
        <v>0</v>
      </c>
      <c r="AX955">
        <v>0</v>
      </c>
      <c r="AY955">
        <v>1</v>
      </c>
      <c r="AZ955">
        <v>0</v>
      </c>
      <c r="BA955">
        <v>0</v>
      </c>
      <c r="BB955">
        <v>1</v>
      </c>
      <c r="BC955">
        <v>1</v>
      </c>
      <c r="BD955">
        <v>0</v>
      </c>
      <c r="BE955">
        <v>0</v>
      </c>
      <c r="BF955">
        <v>1</v>
      </c>
      <c r="BG955">
        <v>1</v>
      </c>
      <c r="BH955">
        <v>0</v>
      </c>
      <c r="BI955">
        <v>0</v>
      </c>
      <c r="BJ955">
        <v>0</v>
      </c>
      <c r="BK955">
        <v>0</v>
      </c>
      <c r="BL955">
        <v>0</v>
      </c>
      <c r="BM955">
        <v>0</v>
      </c>
      <c r="BN955">
        <v>1</v>
      </c>
      <c r="BO955">
        <v>0</v>
      </c>
      <c r="BP955">
        <v>0</v>
      </c>
      <c r="BQ955">
        <v>0</v>
      </c>
      <c r="BR955">
        <v>0</v>
      </c>
      <c r="BS955">
        <v>0</v>
      </c>
      <c r="BT955" s="10">
        <v>1</v>
      </c>
      <c r="BU955">
        <v>-4.2648743800000002</v>
      </c>
      <c r="BV955">
        <v>0.17994256</v>
      </c>
      <c r="BW955">
        <v>2.5512239999999999E-2</v>
      </c>
      <c r="BX955">
        <v>1.7140852600000001</v>
      </c>
      <c r="BY955">
        <v>1.2451467300000001</v>
      </c>
      <c r="BZ955">
        <v>4.38303536</v>
      </c>
      <c r="CA955">
        <v>1.0542348399999999</v>
      </c>
      <c r="CB955">
        <v>2.36271349</v>
      </c>
      <c r="CC955">
        <v>0</v>
      </c>
      <c r="CD955">
        <v>1.26633956</v>
      </c>
      <c r="CE955">
        <v>1.2966537600000001</v>
      </c>
      <c r="CF955">
        <v>-0.34830556000000001</v>
      </c>
      <c r="CG955">
        <v>0.60595251999999999</v>
      </c>
      <c r="CH955">
        <v>-0.27080598</v>
      </c>
      <c r="CI955">
        <v>0.69837139000000004</v>
      </c>
      <c r="CJ955">
        <v>2.3914729999999999E-2</v>
      </c>
      <c r="CK955">
        <v>-0.35324707</v>
      </c>
      <c r="CL955">
        <v>-4.8291489999999999E-2</v>
      </c>
      <c r="CM955">
        <v>0.58076517999999999</v>
      </c>
      <c r="CN955">
        <v>0.72541518999999999</v>
      </c>
      <c r="CO955">
        <v>-0.20022939000000001</v>
      </c>
      <c r="CP955">
        <v>-0.43475793000000001</v>
      </c>
      <c r="CQ955">
        <v>0.34422587999999998</v>
      </c>
      <c r="CR955">
        <v>-0.48495226000000002</v>
      </c>
      <c r="CS955">
        <v>0.18250256000000001</v>
      </c>
      <c r="CT955">
        <v>-0.16623276000000001</v>
      </c>
      <c r="CU955">
        <v>-9.4743999999999995E-2</v>
      </c>
      <c r="CV955">
        <v>-1.1689752</v>
      </c>
      <c r="CW955">
        <v>-0.52188942000000005</v>
      </c>
      <c r="CX955">
        <v>0.65815442999999996</v>
      </c>
      <c r="CY955">
        <v>9.3649330000000003E-2</v>
      </c>
      <c r="CZ955">
        <v>-0.16819777</v>
      </c>
      <c r="DA955">
        <v>-0.25450494000000001</v>
      </c>
      <c r="DB955">
        <v>0.25513289</v>
      </c>
      <c r="DC955">
        <v>2.5920289999999999E-2</v>
      </c>
      <c r="DD955">
        <v>-2.5292350000000002E-2</v>
      </c>
      <c r="DE955">
        <v>0.26950531</v>
      </c>
      <c r="DF955">
        <v>-0.26887736000000001</v>
      </c>
      <c r="DG955">
        <v>0.1029841</v>
      </c>
      <c r="DH955">
        <v>-0.10235616</v>
      </c>
      <c r="DI955">
        <v>-0.19042195000000001</v>
      </c>
      <c r="DJ955">
        <v>7.7531719999999998E-2</v>
      </c>
      <c r="DK955">
        <v>-0.19522661999999999</v>
      </c>
      <c r="DL955">
        <v>-0.13095082</v>
      </c>
      <c r="DM955">
        <v>-6.0513240000000003E-2</v>
      </c>
      <c r="DN955">
        <v>0.50020885000000004</v>
      </c>
      <c r="DO955">
        <v>0.35778246000000002</v>
      </c>
      <c r="DP955">
        <v>-0.64273818000000005</v>
      </c>
      <c r="DQ955">
        <v>0.94671483000000001</v>
      </c>
      <c r="DR955">
        <v>-0.66113116000000005</v>
      </c>
      <c r="DS955">
        <v>7.7932630000000003E-2</v>
      </c>
      <c r="DT955">
        <v>-0.79014932000000004</v>
      </c>
      <c r="DU955">
        <v>1.3610861400000001</v>
      </c>
      <c r="DV955" s="10">
        <v>-0.64824150000000003</v>
      </c>
      <c r="DW955" s="8" t="s">
        <v>4904</v>
      </c>
      <c r="DX955" t="s">
        <v>4905</v>
      </c>
      <c r="DY955" s="10" t="s">
        <v>1084</v>
      </c>
      <c r="DZ955" s="20">
        <v>36737</v>
      </c>
      <c r="EA955" s="21">
        <v>37096</v>
      </c>
      <c r="EB955" t="s">
        <v>4906</v>
      </c>
      <c r="EC955" s="22">
        <v>43933</v>
      </c>
      <c r="ED955" t="b">
        <f t="shared" si="43"/>
        <v>0</v>
      </c>
    </row>
    <row r="956" spans="1:134" x14ac:dyDescent="0.2">
      <c r="A956" s="8" t="s">
        <v>4907</v>
      </c>
      <c r="B956" s="8" t="s">
        <v>127</v>
      </c>
      <c r="C956" s="8" t="s">
        <v>399</v>
      </c>
      <c r="D956" s="2" t="s">
        <v>4908</v>
      </c>
      <c r="E956" s="4">
        <v>0.482785916495587</v>
      </c>
      <c r="F956" s="28" t="b">
        <v>0</v>
      </c>
      <c r="G956" s="29">
        <f t="shared" si="44"/>
        <v>4.6257369743903425E-2</v>
      </c>
      <c r="H956" s="5" t="b">
        <f t="shared" si="42"/>
        <v>0</v>
      </c>
      <c r="I956" s="8">
        <v>66</v>
      </c>
      <c r="J956">
        <v>2</v>
      </c>
      <c r="K956">
        <v>33</v>
      </c>
      <c r="L956">
        <v>1477</v>
      </c>
      <c r="M956">
        <v>5</v>
      </c>
      <c r="N956">
        <v>4</v>
      </c>
      <c r="O956">
        <v>8.8929582477935902</v>
      </c>
      <c r="P956">
        <v>2</v>
      </c>
      <c r="Q956">
        <v>4</v>
      </c>
      <c r="R956">
        <v>5</v>
      </c>
      <c r="S956" s="10">
        <v>74.8</v>
      </c>
      <c r="T956" s="8">
        <v>1.19865111182038</v>
      </c>
      <c r="U956">
        <v>1.0203643463482399</v>
      </c>
      <c r="V956">
        <v>0.77748986271695397</v>
      </c>
      <c r="W956">
        <v>-2.48363362638521E-2</v>
      </c>
      <c r="X956">
        <v>2.70451479144465E-2</v>
      </c>
      <c r="Y956">
        <v>0.68524713920936597</v>
      </c>
      <c r="Z956">
        <v>-1.430831887946</v>
      </c>
      <c r="AA956">
        <v>-0.70092886045385905</v>
      </c>
      <c r="AB956">
        <v>0.68128349962791002</v>
      </c>
      <c r="AC956">
        <v>1.42236659638262</v>
      </c>
      <c r="AD956" s="10">
        <v>2.2116486842517699E-2</v>
      </c>
      <c r="AE956" s="8">
        <v>0</v>
      </c>
      <c r="AF956">
        <v>0</v>
      </c>
      <c r="AG956">
        <v>0</v>
      </c>
      <c r="AH956">
        <v>0</v>
      </c>
      <c r="AI956">
        <v>0</v>
      </c>
      <c r="AJ956">
        <v>0</v>
      </c>
      <c r="AK956">
        <v>1</v>
      </c>
      <c r="AL956">
        <v>0</v>
      </c>
      <c r="AM956">
        <v>0</v>
      </c>
      <c r="AN956">
        <v>0</v>
      </c>
      <c r="AO956">
        <v>0</v>
      </c>
      <c r="AP956">
        <v>0</v>
      </c>
      <c r="AQ956">
        <v>0</v>
      </c>
      <c r="AR956">
        <v>0</v>
      </c>
      <c r="AS956">
        <v>0</v>
      </c>
      <c r="AT956">
        <v>0</v>
      </c>
      <c r="AU956">
        <v>0</v>
      </c>
      <c r="AV956">
        <v>0</v>
      </c>
      <c r="AW956">
        <v>0</v>
      </c>
      <c r="AX956">
        <v>0</v>
      </c>
      <c r="AY956">
        <v>0</v>
      </c>
      <c r="AZ956">
        <v>1</v>
      </c>
      <c r="BA956">
        <v>1</v>
      </c>
      <c r="BB956">
        <v>0</v>
      </c>
      <c r="BC956">
        <v>1</v>
      </c>
      <c r="BD956">
        <v>0</v>
      </c>
      <c r="BE956">
        <v>0</v>
      </c>
      <c r="BF956">
        <v>1</v>
      </c>
      <c r="BG956">
        <v>0</v>
      </c>
      <c r="BH956">
        <v>0</v>
      </c>
      <c r="BI956">
        <v>0</v>
      </c>
      <c r="BJ956">
        <v>0</v>
      </c>
      <c r="BK956">
        <v>1</v>
      </c>
      <c r="BL956">
        <v>0</v>
      </c>
      <c r="BM956">
        <v>0</v>
      </c>
      <c r="BN956">
        <v>1</v>
      </c>
      <c r="BO956">
        <v>0</v>
      </c>
      <c r="BP956">
        <v>0</v>
      </c>
      <c r="BQ956">
        <v>0</v>
      </c>
      <c r="BR956">
        <v>1</v>
      </c>
      <c r="BS956">
        <v>0</v>
      </c>
      <c r="BT956" s="10">
        <v>0</v>
      </c>
      <c r="BU956">
        <v>-4.2648743800000002</v>
      </c>
      <c r="BV956">
        <v>0.17994256</v>
      </c>
      <c r="BW956">
        <v>2.5512239999999999E-2</v>
      </c>
      <c r="BX956">
        <v>1.7140852600000001</v>
      </c>
      <c r="BY956">
        <v>1.2451467300000001</v>
      </c>
      <c r="BZ956">
        <v>4.38303536</v>
      </c>
      <c r="CA956">
        <v>1.0542348399999999</v>
      </c>
      <c r="CB956">
        <v>2.36271349</v>
      </c>
      <c r="CC956">
        <v>0</v>
      </c>
      <c r="CD956">
        <v>1.26633956</v>
      </c>
      <c r="CE956">
        <v>1.2966537600000001</v>
      </c>
      <c r="CF956">
        <v>-0.34830556000000001</v>
      </c>
      <c r="CG956">
        <v>0.60595251999999999</v>
      </c>
      <c r="CH956">
        <v>-0.27080598</v>
      </c>
      <c r="CI956">
        <v>0.69837139000000004</v>
      </c>
      <c r="CJ956">
        <v>2.3914729999999999E-2</v>
      </c>
      <c r="CK956">
        <v>-0.35324707</v>
      </c>
      <c r="CL956">
        <v>-4.8291489999999999E-2</v>
      </c>
      <c r="CM956">
        <v>0.58076517999999999</v>
      </c>
      <c r="CN956">
        <v>0.72541518999999999</v>
      </c>
      <c r="CO956">
        <v>-0.20022939000000001</v>
      </c>
      <c r="CP956">
        <v>-0.43475793000000001</v>
      </c>
      <c r="CQ956">
        <v>0.34422587999999998</v>
      </c>
      <c r="CR956">
        <v>-0.48495226000000002</v>
      </c>
      <c r="CS956">
        <v>0.18250256000000001</v>
      </c>
      <c r="CT956">
        <v>-0.16623276000000001</v>
      </c>
      <c r="CU956">
        <v>-9.4743999999999995E-2</v>
      </c>
      <c r="CV956">
        <v>-1.1689752</v>
      </c>
      <c r="CW956">
        <v>-0.52188942000000005</v>
      </c>
      <c r="CX956">
        <v>0.65815442999999996</v>
      </c>
      <c r="CY956">
        <v>9.3649330000000003E-2</v>
      </c>
      <c r="CZ956">
        <v>-0.16819777</v>
      </c>
      <c r="DA956">
        <v>-0.25450494000000001</v>
      </c>
      <c r="DB956">
        <v>0.25513289</v>
      </c>
      <c r="DC956">
        <v>2.5920289999999999E-2</v>
      </c>
      <c r="DD956">
        <v>-2.5292350000000002E-2</v>
      </c>
      <c r="DE956">
        <v>0.26950531</v>
      </c>
      <c r="DF956">
        <v>-0.26887736000000001</v>
      </c>
      <c r="DG956">
        <v>0.1029841</v>
      </c>
      <c r="DH956">
        <v>-0.10235616</v>
      </c>
      <c r="DI956">
        <v>-0.19042195000000001</v>
      </c>
      <c r="DJ956">
        <v>7.7531719999999998E-2</v>
      </c>
      <c r="DK956">
        <v>-0.19522661999999999</v>
      </c>
      <c r="DL956">
        <v>-0.13095082</v>
      </c>
      <c r="DM956">
        <v>-6.0513240000000003E-2</v>
      </c>
      <c r="DN956">
        <v>0.50020885000000004</v>
      </c>
      <c r="DO956">
        <v>0.35778246000000002</v>
      </c>
      <c r="DP956">
        <v>-0.64273818000000005</v>
      </c>
      <c r="DQ956">
        <v>0.94671483000000001</v>
      </c>
      <c r="DR956">
        <v>-0.66113116000000005</v>
      </c>
      <c r="DS956">
        <v>7.7932630000000003E-2</v>
      </c>
      <c r="DT956">
        <v>-0.79014932000000004</v>
      </c>
      <c r="DU956">
        <v>1.3610861400000001</v>
      </c>
      <c r="DV956" s="10">
        <v>-0.64824150000000003</v>
      </c>
      <c r="DW956" s="8" t="s">
        <v>4909</v>
      </c>
      <c r="DX956" t="s">
        <v>4910</v>
      </c>
      <c r="DY956" s="10" t="s">
        <v>1897</v>
      </c>
      <c r="DZ956" s="20">
        <v>35429</v>
      </c>
      <c r="EA956" s="21">
        <v>35663</v>
      </c>
      <c r="EB956" t="s">
        <v>4911</v>
      </c>
      <c r="EC956" s="22">
        <v>44341</v>
      </c>
      <c r="ED956" t="b">
        <f t="shared" si="43"/>
        <v>1</v>
      </c>
    </row>
    <row r="957" spans="1:134" x14ac:dyDescent="0.2">
      <c r="A957" s="8" t="s">
        <v>4912</v>
      </c>
      <c r="B957" s="8" t="s">
        <v>127</v>
      </c>
      <c r="C957" s="8" t="s">
        <v>468</v>
      </c>
      <c r="D957" s="2" t="s">
        <v>4913</v>
      </c>
      <c r="E957" s="4">
        <v>0.55315683563281703</v>
      </c>
      <c r="F957" s="28" t="b">
        <v>0</v>
      </c>
      <c r="G957" s="29">
        <f t="shared" si="44"/>
        <v>1.6756746606228556E-2</v>
      </c>
      <c r="H957" s="5" t="b">
        <f t="shared" si="42"/>
        <v>0</v>
      </c>
      <c r="I957" s="8">
        <v>49</v>
      </c>
      <c r="J957">
        <v>1</v>
      </c>
      <c r="K957">
        <v>22</v>
      </c>
      <c r="L957">
        <v>956</v>
      </c>
      <c r="M957">
        <v>5</v>
      </c>
      <c r="N957">
        <v>1</v>
      </c>
      <c r="O957">
        <v>71.5450844830752</v>
      </c>
      <c r="P957">
        <v>3</v>
      </c>
      <c r="Q957">
        <v>4</v>
      </c>
      <c r="R957">
        <v>4</v>
      </c>
      <c r="S957" s="10">
        <v>72.599999999999994</v>
      </c>
      <c r="T957" s="8">
        <v>-0.39829786160802699</v>
      </c>
      <c r="U957">
        <v>7.5957643648752104E-3</v>
      </c>
      <c r="V957">
        <v>-0.64376289837760303</v>
      </c>
      <c r="W957">
        <v>-0.63219288136908303</v>
      </c>
      <c r="X957">
        <v>2.70451479144465E-2</v>
      </c>
      <c r="Y957">
        <v>-1.4044518876044501</v>
      </c>
      <c r="Z957">
        <v>0.72507134713251298</v>
      </c>
      <c r="AA957">
        <v>8.8725172209350497E-3</v>
      </c>
      <c r="AB957">
        <v>0.68128349962791002</v>
      </c>
      <c r="AC957">
        <v>0.71996333890972197</v>
      </c>
      <c r="AD957" s="10">
        <v>-0.45257884050912101</v>
      </c>
      <c r="AE957" s="8">
        <v>0</v>
      </c>
      <c r="AF957">
        <v>0</v>
      </c>
      <c r="AG957">
        <v>0</v>
      </c>
      <c r="AH957">
        <v>0</v>
      </c>
      <c r="AI957">
        <v>0</v>
      </c>
      <c r="AJ957">
        <v>0</v>
      </c>
      <c r="AK957">
        <v>0</v>
      </c>
      <c r="AL957">
        <v>0</v>
      </c>
      <c r="AM957">
        <v>0</v>
      </c>
      <c r="AN957">
        <v>0</v>
      </c>
      <c r="AO957">
        <v>0</v>
      </c>
      <c r="AP957">
        <v>0</v>
      </c>
      <c r="AQ957">
        <v>0</v>
      </c>
      <c r="AR957">
        <v>0</v>
      </c>
      <c r="AS957">
        <v>0</v>
      </c>
      <c r="AT957">
        <v>0</v>
      </c>
      <c r="AU957">
        <v>1</v>
      </c>
      <c r="AV957">
        <v>0</v>
      </c>
      <c r="AW957">
        <v>0</v>
      </c>
      <c r="AX957">
        <v>0</v>
      </c>
      <c r="AY957">
        <v>0</v>
      </c>
      <c r="AZ957">
        <v>1</v>
      </c>
      <c r="BA957">
        <v>0</v>
      </c>
      <c r="BB957">
        <v>1</v>
      </c>
      <c r="BC957">
        <v>0</v>
      </c>
      <c r="BD957">
        <v>1</v>
      </c>
      <c r="BE957">
        <v>0</v>
      </c>
      <c r="BF957">
        <v>1</v>
      </c>
      <c r="BG957">
        <v>0</v>
      </c>
      <c r="BH957">
        <v>1</v>
      </c>
      <c r="BI957">
        <v>0</v>
      </c>
      <c r="BJ957">
        <v>0</v>
      </c>
      <c r="BK957">
        <v>0</v>
      </c>
      <c r="BL957">
        <v>0</v>
      </c>
      <c r="BM957">
        <v>1</v>
      </c>
      <c r="BN957">
        <v>0</v>
      </c>
      <c r="BO957">
        <v>0</v>
      </c>
      <c r="BP957">
        <v>0</v>
      </c>
      <c r="BQ957">
        <v>1</v>
      </c>
      <c r="BR957">
        <v>0</v>
      </c>
      <c r="BS957">
        <v>0</v>
      </c>
      <c r="BT957" s="10">
        <v>0</v>
      </c>
      <c r="BU957">
        <v>-4.2648743800000002</v>
      </c>
      <c r="BV957">
        <v>0.17994256</v>
      </c>
      <c r="BW957">
        <v>2.5512239999999999E-2</v>
      </c>
      <c r="BX957">
        <v>1.7140852600000001</v>
      </c>
      <c r="BY957">
        <v>1.2451467300000001</v>
      </c>
      <c r="BZ957">
        <v>4.38303536</v>
      </c>
      <c r="CA957">
        <v>1.0542348399999999</v>
      </c>
      <c r="CB957">
        <v>2.36271349</v>
      </c>
      <c r="CC957">
        <v>0</v>
      </c>
      <c r="CD957">
        <v>1.26633956</v>
      </c>
      <c r="CE957">
        <v>1.2966537600000001</v>
      </c>
      <c r="CF957">
        <v>-0.34830556000000001</v>
      </c>
      <c r="CG957">
        <v>0.60595251999999999</v>
      </c>
      <c r="CH957">
        <v>-0.27080598</v>
      </c>
      <c r="CI957">
        <v>0.69837139000000004</v>
      </c>
      <c r="CJ957">
        <v>2.3914729999999999E-2</v>
      </c>
      <c r="CK957">
        <v>-0.35324707</v>
      </c>
      <c r="CL957">
        <v>-4.8291489999999999E-2</v>
      </c>
      <c r="CM957">
        <v>0.58076517999999999</v>
      </c>
      <c r="CN957">
        <v>0.72541518999999999</v>
      </c>
      <c r="CO957">
        <v>-0.20022939000000001</v>
      </c>
      <c r="CP957">
        <v>-0.43475793000000001</v>
      </c>
      <c r="CQ957">
        <v>0.34422587999999998</v>
      </c>
      <c r="CR957">
        <v>-0.48495226000000002</v>
      </c>
      <c r="CS957">
        <v>0.18250256000000001</v>
      </c>
      <c r="CT957">
        <v>-0.16623276000000001</v>
      </c>
      <c r="CU957">
        <v>-9.4743999999999995E-2</v>
      </c>
      <c r="CV957">
        <v>-1.1689752</v>
      </c>
      <c r="CW957">
        <v>-0.52188942000000005</v>
      </c>
      <c r="CX957">
        <v>0.65815442999999996</v>
      </c>
      <c r="CY957">
        <v>9.3649330000000003E-2</v>
      </c>
      <c r="CZ957">
        <v>-0.16819777</v>
      </c>
      <c r="DA957">
        <v>-0.25450494000000001</v>
      </c>
      <c r="DB957">
        <v>0.25513289</v>
      </c>
      <c r="DC957">
        <v>2.5920289999999999E-2</v>
      </c>
      <c r="DD957">
        <v>-2.5292350000000002E-2</v>
      </c>
      <c r="DE957">
        <v>0.26950531</v>
      </c>
      <c r="DF957">
        <v>-0.26887736000000001</v>
      </c>
      <c r="DG957">
        <v>0.1029841</v>
      </c>
      <c r="DH957">
        <v>-0.10235616</v>
      </c>
      <c r="DI957">
        <v>-0.19042195000000001</v>
      </c>
      <c r="DJ957">
        <v>7.7531719999999998E-2</v>
      </c>
      <c r="DK957">
        <v>-0.19522661999999999</v>
      </c>
      <c r="DL957">
        <v>-0.13095082</v>
      </c>
      <c r="DM957">
        <v>-6.0513240000000003E-2</v>
      </c>
      <c r="DN957">
        <v>0.50020885000000004</v>
      </c>
      <c r="DO957">
        <v>0.35778246000000002</v>
      </c>
      <c r="DP957">
        <v>-0.64273818000000005</v>
      </c>
      <c r="DQ957">
        <v>0.94671483000000001</v>
      </c>
      <c r="DR957">
        <v>-0.66113116000000005</v>
      </c>
      <c r="DS957">
        <v>7.7932630000000003E-2</v>
      </c>
      <c r="DT957">
        <v>-0.79014932000000004</v>
      </c>
      <c r="DU957">
        <v>1.3610861400000001</v>
      </c>
      <c r="DV957" s="10">
        <v>-0.64824150000000003</v>
      </c>
      <c r="DW957" s="8" t="s">
        <v>4914</v>
      </c>
      <c r="DX957" t="s">
        <v>4915</v>
      </c>
      <c r="DY957" s="10" t="s">
        <v>139</v>
      </c>
      <c r="DZ957" s="20">
        <v>35173</v>
      </c>
      <c r="EA957" s="21">
        <v>37154</v>
      </c>
      <c r="EB957" t="s">
        <v>4916</v>
      </c>
      <c r="EC957" s="22">
        <v>43855</v>
      </c>
      <c r="ED957" t="b">
        <f t="shared" si="43"/>
        <v>1</v>
      </c>
    </row>
    <row r="958" spans="1:134" x14ac:dyDescent="0.2">
      <c r="A958" s="8" t="s">
        <v>4917</v>
      </c>
      <c r="B958" s="8" t="s">
        <v>119</v>
      </c>
      <c r="C958" s="8" t="s">
        <v>491</v>
      </c>
      <c r="D958" s="2" t="s">
        <v>4918</v>
      </c>
      <c r="E958" s="4">
        <v>0.46801518098235301</v>
      </c>
      <c r="F958" s="28" t="b">
        <v>0</v>
      </c>
      <c r="G958" s="29">
        <f t="shared" si="44"/>
        <v>8.5458808005733841E-7</v>
      </c>
      <c r="H958" s="5" t="b">
        <f t="shared" si="42"/>
        <v>0</v>
      </c>
      <c r="I958" s="8">
        <v>45</v>
      </c>
      <c r="J958">
        <v>1</v>
      </c>
      <c r="K958">
        <v>21</v>
      </c>
      <c r="L958">
        <v>4034</v>
      </c>
      <c r="M958">
        <v>1</v>
      </c>
      <c r="N958">
        <v>2</v>
      </c>
      <c r="O958">
        <v>14.84092382451</v>
      </c>
      <c r="P958">
        <v>2</v>
      </c>
      <c r="Q958">
        <v>2</v>
      </c>
      <c r="R958">
        <v>3</v>
      </c>
      <c r="S958" s="10">
        <v>73</v>
      </c>
      <c r="T958" s="8">
        <v>-0.77405056123824101</v>
      </c>
      <c r="U958">
        <v>7.5957643648752104E-3</v>
      </c>
      <c r="V958">
        <v>-0.77296769484074401</v>
      </c>
      <c r="W958">
        <v>2.9559903160088399</v>
      </c>
      <c r="X958">
        <v>-1.2456676951183301</v>
      </c>
      <c r="Y958">
        <v>-0.70788554533318204</v>
      </c>
      <c r="Z958">
        <v>-1.2261582559478901</v>
      </c>
      <c r="AA958">
        <v>-0.70092886045385905</v>
      </c>
      <c r="AB958">
        <v>-0.772121299578298</v>
      </c>
      <c r="AC958">
        <v>1.7560081436822399E-2</v>
      </c>
      <c r="AD958" s="10">
        <v>-0.36627059917245802</v>
      </c>
      <c r="AE958" s="8">
        <v>0</v>
      </c>
      <c r="AF958">
        <v>0</v>
      </c>
      <c r="AG958">
        <v>0</v>
      </c>
      <c r="AH958">
        <v>0</v>
      </c>
      <c r="AI958">
        <v>0</v>
      </c>
      <c r="AJ958">
        <v>0</v>
      </c>
      <c r="AK958">
        <v>0</v>
      </c>
      <c r="AL958">
        <v>0</v>
      </c>
      <c r="AM958">
        <v>0</v>
      </c>
      <c r="AN958">
        <v>0</v>
      </c>
      <c r="AO958">
        <v>0</v>
      </c>
      <c r="AP958">
        <v>0</v>
      </c>
      <c r="AQ958">
        <v>0</v>
      </c>
      <c r="AR958">
        <v>0</v>
      </c>
      <c r="AS958">
        <v>1</v>
      </c>
      <c r="AT958">
        <v>0</v>
      </c>
      <c r="AU958">
        <v>0</v>
      </c>
      <c r="AV958">
        <v>0</v>
      </c>
      <c r="AW958">
        <v>0</v>
      </c>
      <c r="AX958">
        <v>0</v>
      </c>
      <c r="AY958">
        <v>1</v>
      </c>
      <c r="AZ958">
        <v>0</v>
      </c>
      <c r="BA958">
        <v>1</v>
      </c>
      <c r="BB958">
        <v>0</v>
      </c>
      <c r="BC958">
        <v>0</v>
      </c>
      <c r="BD958">
        <v>1</v>
      </c>
      <c r="BE958">
        <v>1</v>
      </c>
      <c r="BF958">
        <v>0</v>
      </c>
      <c r="BG958">
        <v>0</v>
      </c>
      <c r="BH958">
        <v>0</v>
      </c>
      <c r="BI958">
        <v>1</v>
      </c>
      <c r="BJ958">
        <v>0</v>
      </c>
      <c r="BK958">
        <v>0</v>
      </c>
      <c r="BL958">
        <v>0</v>
      </c>
      <c r="BM958">
        <v>0</v>
      </c>
      <c r="BN958">
        <v>0</v>
      </c>
      <c r="BO958">
        <v>0</v>
      </c>
      <c r="BP958">
        <v>1</v>
      </c>
      <c r="BQ958">
        <v>0</v>
      </c>
      <c r="BR958">
        <v>0</v>
      </c>
      <c r="BS958">
        <v>0</v>
      </c>
      <c r="BT958" s="10">
        <v>1</v>
      </c>
      <c r="BU958">
        <v>-4.2648743800000002</v>
      </c>
      <c r="BV958">
        <v>0.17994256</v>
      </c>
      <c r="BW958">
        <v>2.5512239999999999E-2</v>
      </c>
      <c r="BX958">
        <v>1.7140852600000001</v>
      </c>
      <c r="BY958">
        <v>1.2451467300000001</v>
      </c>
      <c r="BZ958">
        <v>4.38303536</v>
      </c>
      <c r="CA958">
        <v>1.0542348399999999</v>
      </c>
      <c r="CB958">
        <v>2.36271349</v>
      </c>
      <c r="CC958">
        <v>0</v>
      </c>
      <c r="CD958">
        <v>1.26633956</v>
      </c>
      <c r="CE958">
        <v>1.2966537600000001</v>
      </c>
      <c r="CF958">
        <v>-0.34830556000000001</v>
      </c>
      <c r="CG958">
        <v>0.60595251999999999</v>
      </c>
      <c r="CH958">
        <v>-0.27080598</v>
      </c>
      <c r="CI958">
        <v>0.69837139000000004</v>
      </c>
      <c r="CJ958">
        <v>2.3914729999999999E-2</v>
      </c>
      <c r="CK958">
        <v>-0.35324707</v>
      </c>
      <c r="CL958">
        <v>-4.8291489999999999E-2</v>
      </c>
      <c r="CM958">
        <v>0.58076517999999999</v>
      </c>
      <c r="CN958">
        <v>0.72541518999999999</v>
      </c>
      <c r="CO958">
        <v>-0.20022939000000001</v>
      </c>
      <c r="CP958">
        <v>-0.43475793000000001</v>
      </c>
      <c r="CQ958">
        <v>0.34422587999999998</v>
      </c>
      <c r="CR958">
        <v>-0.48495226000000002</v>
      </c>
      <c r="CS958">
        <v>0.18250256000000001</v>
      </c>
      <c r="CT958">
        <v>-0.16623276000000001</v>
      </c>
      <c r="CU958">
        <v>-9.4743999999999995E-2</v>
      </c>
      <c r="CV958">
        <v>-1.1689752</v>
      </c>
      <c r="CW958">
        <v>-0.52188942000000005</v>
      </c>
      <c r="CX958">
        <v>0.65815442999999996</v>
      </c>
      <c r="CY958">
        <v>9.3649330000000003E-2</v>
      </c>
      <c r="CZ958">
        <v>-0.16819777</v>
      </c>
      <c r="DA958">
        <v>-0.25450494000000001</v>
      </c>
      <c r="DB958">
        <v>0.25513289</v>
      </c>
      <c r="DC958">
        <v>2.5920289999999999E-2</v>
      </c>
      <c r="DD958">
        <v>-2.5292350000000002E-2</v>
      </c>
      <c r="DE958">
        <v>0.26950531</v>
      </c>
      <c r="DF958">
        <v>-0.26887736000000001</v>
      </c>
      <c r="DG958">
        <v>0.1029841</v>
      </c>
      <c r="DH958">
        <v>-0.10235616</v>
      </c>
      <c r="DI958">
        <v>-0.19042195000000001</v>
      </c>
      <c r="DJ958">
        <v>7.7531719999999998E-2</v>
      </c>
      <c r="DK958">
        <v>-0.19522661999999999</v>
      </c>
      <c r="DL958">
        <v>-0.13095082</v>
      </c>
      <c r="DM958">
        <v>-6.0513240000000003E-2</v>
      </c>
      <c r="DN958">
        <v>0.50020885000000004</v>
      </c>
      <c r="DO958">
        <v>0.35778246000000002</v>
      </c>
      <c r="DP958">
        <v>-0.64273818000000005</v>
      </c>
      <c r="DQ958">
        <v>0.94671483000000001</v>
      </c>
      <c r="DR958">
        <v>-0.66113116000000005</v>
      </c>
      <c r="DS958">
        <v>7.7932630000000003E-2</v>
      </c>
      <c r="DT958">
        <v>-0.79014932000000004</v>
      </c>
      <c r="DU958">
        <v>1.3610861400000001</v>
      </c>
      <c r="DV958" s="10">
        <v>-0.64824150000000003</v>
      </c>
      <c r="DW958" s="8" t="s">
        <v>4919</v>
      </c>
      <c r="DX958" t="s">
        <v>4920</v>
      </c>
      <c r="DY958" s="10" t="s">
        <v>249</v>
      </c>
      <c r="DZ958" s="20">
        <v>37867</v>
      </c>
      <c r="EA958" s="21">
        <v>37928</v>
      </c>
      <c r="EB958" t="s">
        <v>4921</v>
      </c>
      <c r="EC958" s="22">
        <v>44709</v>
      </c>
      <c r="ED958" t="b">
        <f t="shared" si="43"/>
        <v>1</v>
      </c>
    </row>
    <row r="959" spans="1:134" x14ac:dyDescent="0.2">
      <c r="A959" s="8" t="s">
        <v>4922</v>
      </c>
      <c r="B959" s="8" t="s">
        <v>127</v>
      </c>
      <c r="C959" s="8" t="s">
        <v>468</v>
      </c>
      <c r="D959" s="2" t="s">
        <v>4923</v>
      </c>
      <c r="E959" s="4">
        <v>0.372924947522078</v>
      </c>
      <c r="F959" s="28" t="b">
        <v>0</v>
      </c>
      <c r="G959" s="29">
        <f t="shared" si="44"/>
        <v>0.60721823244263695</v>
      </c>
      <c r="H959" s="5" t="b">
        <f t="shared" si="42"/>
        <v>1</v>
      </c>
      <c r="I959" s="8">
        <v>35</v>
      </c>
      <c r="J959">
        <v>0</v>
      </c>
      <c r="K959">
        <v>15</v>
      </c>
      <c r="L959">
        <v>2013</v>
      </c>
      <c r="M959">
        <v>9</v>
      </c>
      <c r="N959">
        <v>5</v>
      </c>
      <c r="O959">
        <v>33.962473761039</v>
      </c>
      <c r="P959">
        <v>2</v>
      </c>
      <c r="Q959">
        <v>3</v>
      </c>
      <c r="R959">
        <v>5</v>
      </c>
      <c r="S959" s="10">
        <v>74.3</v>
      </c>
      <c r="T959" s="8">
        <v>-1.7134323103137701</v>
      </c>
      <c r="U959">
        <v>-1.00517281761849</v>
      </c>
      <c r="V959">
        <v>-1.5481964736195899</v>
      </c>
      <c r="W959">
        <v>0.60000648173308402</v>
      </c>
      <c r="X959">
        <v>1.2997579909472201</v>
      </c>
      <c r="Y959">
        <v>1.38181348148064</v>
      </c>
      <c r="Z959">
        <v>-0.56817242458016204</v>
      </c>
      <c r="AA959">
        <v>-0.70092886045385905</v>
      </c>
      <c r="AB959">
        <v>-4.5418899975194001E-2</v>
      </c>
      <c r="AC959">
        <v>1.42236659638262</v>
      </c>
      <c r="AD959" s="10">
        <v>-8.5768814828309101E-2</v>
      </c>
      <c r="AE959" s="8">
        <v>0</v>
      </c>
      <c r="AF959">
        <v>0</v>
      </c>
      <c r="AG959">
        <v>0</v>
      </c>
      <c r="AH959">
        <v>0</v>
      </c>
      <c r="AI959">
        <v>0</v>
      </c>
      <c r="AJ959">
        <v>1</v>
      </c>
      <c r="AK959">
        <v>0</v>
      </c>
      <c r="AL959">
        <v>0</v>
      </c>
      <c r="AM959">
        <v>0</v>
      </c>
      <c r="AN959">
        <v>0</v>
      </c>
      <c r="AO959">
        <v>0</v>
      </c>
      <c r="AP959">
        <v>0</v>
      </c>
      <c r="AQ959">
        <v>0</v>
      </c>
      <c r="AR959">
        <v>0</v>
      </c>
      <c r="AS959">
        <v>0</v>
      </c>
      <c r="AT959">
        <v>0</v>
      </c>
      <c r="AU959">
        <v>0</v>
      </c>
      <c r="AV959">
        <v>0</v>
      </c>
      <c r="AW959">
        <v>0</v>
      </c>
      <c r="AX959">
        <v>0</v>
      </c>
      <c r="AY959">
        <v>1</v>
      </c>
      <c r="AZ959">
        <v>0</v>
      </c>
      <c r="BA959">
        <v>1</v>
      </c>
      <c r="BB959">
        <v>0</v>
      </c>
      <c r="BC959">
        <v>0</v>
      </c>
      <c r="BD959">
        <v>1</v>
      </c>
      <c r="BE959">
        <v>0</v>
      </c>
      <c r="BF959">
        <v>1</v>
      </c>
      <c r="BG959">
        <v>0</v>
      </c>
      <c r="BH959">
        <v>0</v>
      </c>
      <c r="BI959">
        <v>1</v>
      </c>
      <c r="BJ959">
        <v>0</v>
      </c>
      <c r="BK959">
        <v>0</v>
      </c>
      <c r="BL959">
        <v>0</v>
      </c>
      <c r="BM959">
        <v>0</v>
      </c>
      <c r="BN959">
        <v>0</v>
      </c>
      <c r="BO959">
        <v>1</v>
      </c>
      <c r="BP959">
        <v>0</v>
      </c>
      <c r="BQ959">
        <v>0</v>
      </c>
      <c r="BR959">
        <v>1</v>
      </c>
      <c r="BS959">
        <v>0</v>
      </c>
      <c r="BT959" s="10">
        <v>0</v>
      </c>
      <c r="BU959">
        <v>-4.2648743800000002</v>
      </c>
      <c r="BV959">
        <v>0.17994256</v>
      </c>
      <c r="BW959">
        <v>2.5512239999999999E-2</v>
      </c>
      <c r="BX959">
        <v>1.7140852600000001</v>
      </c>
      <c r="BY959">
        <v>1.2451467300000001</v>
      </c>
      <c r="BZ959">
        <v>4.38303536</v>
      </c>
      <c r="CA959">
        <v>1.0542348399999999</v>
      </c>
      <c r="CB959">
        <v>2.36271349</v>
      </c>
      <c r="CC959">
        <v>0</v>
      </c>
      <c r="CD959">
        <v>1.26633956</v>
      </c>
      <c r="CE959">
        <v>1.2966537600000001</v>
      </c>
      <c r="CF959">
        <v>-0.34830556000000001</v>
      </c>
      <c r="CG959">
        <v>0.60595251999999999</v>
      </c>
      <c r="CH959">
        <v>-0.27080598</v>
      </c>
      <c r="CI959">
        <v>0.69837139000000004</v>
      </c>
      <c r="CJ959">
        <v>2.3914729999999999E-2</v>
      </c>
      <c r="CK959">
        <v>-0.35324707</v>
      </c>
      <c r="CL959">
        <v>-4.8291489999999999E-2</v>
      </c>
      <c r="CM959">
        <v>0.58076517999999999</v>
      </c>
      <c r="CN959">
        <v>0.72541518999999999</v>
      </c>
      <c r="CO959">
        <v>-0.20022939000000001</v>
      </c>
      <c r="CP959">
        <v>-0.43475793000000001</v>
      </c>
      <c r="CQ959">
        <v>0.34422587999999998</v>
      </c>
      <c r="CR959">
        <v>-0.48495226000000002</v>
      </c>
      <c r="CS959">
        <v>0.18250256000000001</v>
      </c>
      <c r="CT959">
        <v>-0.16623276000000001</v>
      </c>
      <c r="CU959">
        <v>-9.4743999999999995E-2</v>
      </c>
      <c r="CV959">
        <v>-1.1689752</v>
      </c>
      <c r="CW959">
        <v>-0.52188942000000005</v>
      </c>
      <c r="CX959">
        <v>0.65815442999999996</v>
      </c>
      <c r="CY959">
        <v>9.3649330000000003E-2</v>
      </c>
      <c r="CZ959">
        <v>-0.16819777</v>
      </c>
      <c r="DA959">
        <v>-0.25450494000000001</v>
      </c>
      <c r="DB959">
        <v>0.25513289</v>
      </c>
      <c r="DC959">
        <v>2.5920289999999999E-2</v>
      </c>
      <c r="DD959">
        <v>-2.5292350000000002E-2</v>
      </c>
      <c r="DE959">
        <v>0.26950531</v>
      </c>
      <c r="DF959">
        <v>-0.26887736000000001</v>
      </c>
      <c r="DG959">
        <v>0.1029841</v>
      </c>
      <c r="DH959">
        <v>-0.10235616</v>
      </c>
      <c r="DI959">
        <v>-0.19042195000000001</v>
      </c>
      <c r="DJ959">
        <v>7.7531719999999998E-2</v>
      </c>
      <c r="DK959">
        <v>-0.19522661999999999</v>
      </c>
      <c r="DL959">
        <v>-0.13095082</v>
      </c>
      <c r="DM959">
        <v>-6.0513240000000003E-2</v>
      </c>
      <c r="DN959">
        <v>0.50020885000000004</v>
      </c>
      <c r="DO959">
        <v>0.35778246000000002</v>
      </c>
      <c r="DP959">
        <v>-0.64273818000000005</v>
      </c>
      <c r="DQ959">
        <v>0.94671483000000001</v>
      </c>
      <c r="DR959">
        <v>-0.66113116000000005</v>
      </c>
      <c r="DS959">
        <v>7.7932630000000003E-2</v>
      </c>
      <c r="DT959">
        <v>-0.79014932000000004</v>
      </c>
      <c r="DU959">
        <v>1.3610861400000001</v>
      </c>
      <c r="DV959" s="10">
        <v>-0.64824150000000003</v>
      </c>
      <c r="DW959" s="8" t="s">
        <v>4924</v>
      </c>
      <c r="DX959" t="s">
        <v>4925</v>
      </c>
      <c r="DY959" s="10" t="s">
        <v>703</v>
      </c>
      <c r="DZ959" s="20">
        <v>35206</v>
      </c>
      <c r="EA959" s="21">
        <v>39705</v>
      </c>
      <c r="EB959" t="s">
        <v>4926</v>
      </c>
      <c r="EC959" s="22">
        <v>44653</v>
      </c>
      <c r="ED959" t="b">
        <f t="shared" si="43"/>
        <v>0</v>
      </c>
    </row>
    <row r="960" spans="1:134" x14ac:dyDescent="0.2">
      <c r="A960" s="8" t="s">
        <v>4927</v>
      </c>
      <c r="B960" s="8" t="s">
        <v>127</v>
      </c>
      <c r="C960" s="8" t="s">
        <v>161</v>
      </c>
      <c r="D960" s="2" t="s">
        <v>4928</v>
      </c>
      <c r="E960" s="4">
        <v>0.47820614194143901</v>
      </c>
      <c r="F960" s="28" t="b">
        <v>0</v>
      </c>
      <c r="G960" s="29">
        <f t="shared" si="44"/>
        <v>0.98469311601709519</v>
      </c>
      <c r="H960" s="5" t="b">
        <f t="shared" si="42"/>
        <v>1</v>
      </c>
      <c r="I960" s="8">
        <v>42</v>
      </c>
      <c r="J960">
        <v>1</v>
      </c>
      <c r="K960">
        <v>34</v>
      </c>
      <c r="L960">
        <v>1092</v>
      </c>
      <c r="M960">
        <v>10</v>
      </c>
      <c r="N960">
        <v>5</v>
      </c>
      <c r="O960">
        <v>85.769737637386399</v>
      </c>
      <c r="P960">
        <v>4</v>
      </c>
      <c r="Q960">
        <v>1</v>
      </c>
      <c r="R960">
        <v>1</v>
      </c>
      <c r="S960" s="10">
        <v>78.5</v>
      </c>
      <c r="T960" s="8">
        <v>-1.0558650859609</v>
      </c>
      <c r="U960">
        <v>7.5957643648752104E-3</v>
      </c>
      <c r="V960">
        <v>0.90669465918009495</v>
      </c>
      <c r="W960">
        <v>-0.47365067381762099</v>
      </c>
      <c r="X960">
        <v>1.61793620170542</v>
      </c>
      <c r="Y960">
        <v>1.38181348148064</v>
      </c>
      <c r="Z960">
        <v>1.2145515546849801</v>
      </c>
      <c r="AA960">
        <v>0.71867389489572897</v>
      </c>
      <c r="AB960">
        <v>-1.4988236991813999</v>
      </c>
      <c r="AC960">
        <v>-1.38724643350897</v>
      </c>
      <c r="AD960" s="10">
        <v>0.82046771920663697</v>
      </c>
      <c r="AE960" s="8">
        <v>0</v>
      </c>
      <c r="AF960">
        <v>0</v>
      </c>
      <c r="AG960">
        <v>0</v>
      </c>
      <c r="AH960">
        <v>0</v>
      </c>
      <c r="AI960">
        <v>0</v>
      </c>
      <c r="AJ960">
        <v>0</v>
      </c>
      <c r="AK960">
        <v>0</v>
      </c>
      <c r="AL960">
        <v>0</v>
      </c>
      <c r="AM960">
        <v>0</v>
      </c>
      <c r="AN960">
        <v>0</v>
      </c>
      <c r="AO960">
        <v>0</v>
      </c>
      <c r="AP960">
        <v>0</v>
      </c>
      <c r="AQ960">
        <v>0</v>
      </c>
      <c r="AR960">
        <v>0</v>
      </c>
      <c r="AS960">
        <v>1</v>
      </c>
      <c r="AT960">
        <v>0</v>
      </c>
      <c r="AU960">
        <v>0</v>
      </c>
      <c r="AV960">
        <v>0</v>
      </c>
      <c r="AW960">
        <v>0</v>
      </c>
      <c r="AX960">
        <v>0</v>
      </c>
      <c r="AY960">
        <v>1</v>
      </c>
      <c r="AZ960">
        <v>0</v>
      </c>
      <c r="BA960">
        <v>1</v>
      </c>
      <c r="BB960">
        <v>0</v>
      </c>
      <c r="BC960">
        <v>1</v>
      </c>
      <c r="BD960">
        <v>0</v>
      </c>
      <c r="BE960">
        <v>0</v>
      </c>
      <c r="BF960">
        <v>1</v>
      </c>
      <c r="BG960">
        <v>0</v>
      </c>
      <c r="BH960">
        <v>0</v>
      </c>
      <c r="BI960">
        <v>0</v>
      </c>
      <c r="BJ960">
        <v>0</v>
      </c>
      <c r="BK960">
        <v>1</v>
      </c>
      <c r="BL960">
        <v>0</v>
      </c>
      <c r="BM960">
        <v>1</v>
      </c>
      <c r="BN960">
        <v>0</v>
      </c>
      <c r="BO960">
        <v>0</v>
      </c>
      <c r="BP960">
        <v>0</v>
      </c>
      <c r="BQ960">
        <v>1</v>
      </c>
      <c r="BR960">
        <v>0</v>
      </c>
      <c r="BS960">
        <v>0</v>
      </c>
      <c r="BT960" s="10">
        <v>0</v>
      </c>
      <c r="BU960">
        <v>-4.2648743800000002</v>
      </c>
      <c r="BV960">
        <v>0.17994256</v>
      </c>
      <c r="BW960">
        <v>2.5512239999999999E-2</v>
      </c>
      <c r="BX960">
        <v>1.7140852600000001</v>
      </c>
      <c r="BY960">
        <v>1.2451467300000001</v>
      </c>
      <c r="BZ960">
        <v>4.38303536</v>
      </c>
      <c r="CA960">
        <v>1.0542348399999999</v>
      </c>
      <c r="CB960">
        <v>2.36271349</v>
      </c>
      <c r="CC960">
        <v>0</v>
      </c>
      <c r="CD960">
        <v>1.26633956</v>
      </c>
      <c r="CE960">
        <v>1.2966537600000001</v>
      </c>
      <c r="CF960">
        <v>-0.34830556000000001</v>
      </c>
      <c r="CG960">
        <v>0.60595251999999999</v>
      </c>
      <c r="CH960">
        <v>-0.27080598</v>
      </c>
      <c r="CI960">
        <v>0.69837139000000004</v>
      </c>
      <c r="CJ960">
        <v>2.3914729999999999E-2</v>
      </c>
      <c r="CK960">
        <v>-0.35324707</v>
      </c>
      <c r="CL960">
        <v>-4.8291489999999999E-2</v>
      </c>
      <c r="CM960">
        <v>0.58076517999999999</v>
      </c>
      <c r="CN960">
        <v>0.72541518999999999</v>
      </c>
      <c r="CO960">
        <v>-0.20022939000000001</v>
      </c>
      <c r="CP960">
        <v>-0.43475793000000001</v>
      </c>
      <c r="CQ960">
        <v>0.34422587999999998</v>
      </c>
      <c r="CR960">
        <v>-0.48495226000000002</v>
      </c>
      <c r="CS960">
        <v>0.18250256000000001</v>
      </c>
      <c r="CT960">
        <v>-0.16623276000000001</v>
      </c>
      <c r="CU960">
        <v>-9.4743999999999995E-2</v>
      </c>
      <c r="CV960">
        <v>-1.1689752</v>
      </c>
      <c r="CW960">
        <v>-0.52188942000000005</v>
      </c>
      <c r="CX960">
        <v>0.65815442999999996</v>
      </c>
      <c r="CY960">
        <v>9.3649330000000003E-2</v>
      </c>
      <c r="CZ960">
        <v>-0.16819777</v>
      </c>
      <c r="DA960">
        <v>-0.25450494000000001</v>
      </c>
      <c r="DB960">
        <v>0.25513289</v>
      </c>
      <c r="DC960">
        <v>2.5920289999999999E-2</v>
      </c>
      <c r="DD960">
        <v>-2.5292350000000002E-2</v>
      </c>
      <c r="DE960">
        <v>0.26950531</v>
      </c>
      <c r="DF960">
        <v>-0.26887736000000001</v>
      </c>
      <c r="DG960">
        <v>0.1029841</v>
      </c>
      <c r="DH960">
        <v>-0.10235616</v>
      </c>
      <c r="DI960">
        <v>-0.19042195000000001</v>
      </c>
      <c r="DJ960">
        <v>7.7531719999999998E-2</v>
      </c>
      <c r="DK960">
        <v>-0.19522661999999999</v>
      </c>
      <c r="DL960">
        <v>-0.13095082</v>
      </c>
      <c r="DM960">
        <v>-6.0513240000000003E-2</v>
      </c>
      <c r="DN960">
        <v>0.50020885000000004</v>
      </c>
      <c r="DO960">
        <v>0.35778246000000002</v>
      </c>
      <c r="DP960">
        <v>-0.64273818000000005</v>
      </c>
      <c r="DQ960">
        <v>0.94671483000000001</v>
      </c>
      <c r="DR960">
        <v>-0.66113116000000005</v>
      </c>
      <c r="DS960">
        <v>7.7932630000000003E-2</v>
      </c>
      <c r="DT960">
        <v>-0.79014932000000004</v>
      </c>
      <c r="DU960">
        <v>1.3610861400000001</v>
      </c>
      <c r="DV960" s="10">
        <v>-0.64824150000000003</v>
      </c>
      <c r="DW960" s="8" t="s">
        <v>4929</v>
      </c>
      <c r="DX960" t="s">
        <v>4930</v>
      </c>
      <c r="DY960" s="10" t="s">
        <v>442</v>
      </c>
      <c r="DZ960" s="20">
        <v>35388</v>
      </c>
      <c r="EA960" s="21">
        <v>38907</v>
      </c>
      <c r="EB960" t="s">
        <v>4931</v>
      </c>
      <c r="EC960" s="22">
        <v>44513</v>
      </c>
      <c r="ED960" t="b">
        <f t="shared" si="43"/>
        <v>0</v>
      </c>
    </row>
    <row r="961" spans="1:134" x14ac:dyDescent="0.2">
      <c r="A961" s="8" t="s">
        <v>4932</v>
      </c>
      <c r="B961" s="8" t="s">
        <v>168</v>
      </c>
      <c r="C961" s="8" t="s">
        <v>363</v>
      </c>
      <c r="D961" s="2">
        <f>1-436-992-6133</f>
        <v>-7560</v>
      </c>
      <c r="E961" s="4">
        <v>0.32422063629912201</v>
      </c>
      <c r="F961" s="28" t="b">
        <v>0</v>
      </c>
      <c r="G961" s="29">
        <f t="shared" si="44"/>
        <v>0.30588005742342944</v>
      </c>
      <c r="H961" s="5" t="b">
        <f t="shared" si="42"/>
        <v>0</v>
      </c>
      <c r="I961" s="8">
        <v>65</v>
      </c>
      <c r="J961">
        <v>0</v>
      </c>
      <c r="K961">
        <v>33</v>
      </c>
      <c r="L961">
        <v>94</v>
      </c>
      <c r="M961">
        <v>8</v>
      </c>
      <c r="N961">
        <v>2</v>
      </c>
      <c r="O961">
        <v>67.560318149560999</v>
      </c>
      <c r="P961">
        <v>4</v>
      </c>
      <c r="Q961">
        <v>3</v>
      </c>
      <c r="R961">
        <v>1</v>
      </c>
      <c r="S961" s="10">
        <v>79.5</v>
      </c>
      <c r="T961" s="8">
        <v>1.1047129369128199</v>
      </c>
      <c r="U961">
        <v>-1.00517281761849</v>
      </c>
      <c r="V961">
        <v>0.77748986271695397</v>
      </c>
      <c r="W961">
        <v>-1.63707069687908</v>
      </c>
      <c r="X961">
        <v>0.98157978018903103</v>
      </c>
      <c r="Y961">
        <v>-0.70788554533318204</v>
      </c>
      <c r="Z961">
        <v>0.58795276639681904</v>
      </c>
      <c r="AA961">
        <v>0.71867389489572897</v>
      </c>
      <c r="AB961">
        <v>-4.5418899975194001E-2</v>
      </c>
      <c r="AC961">
        <v>-1.38724643350897</v>
      </c>
      <c r="AD961" s="10">
        <v>1.0362383225482901</v>
      </c>
      <c r="AE961" s="8">
        <v>0</v>
      </c>
      <c r="AF961">
        <v>0</v>
      </c>
      <c r="AG961">
        <v>0</v>
      </c>
      <c r="AH961">
        <v>0</v>
      </c>
      <c r="AI961">
        <v>0</v>
      </c>
      <c r="AJ961">
        <v>0</v>
      </c>
      <c r="AK961">
        <v>0</v>
      </c>
      <c r="AL961">
        <v>0</v>
      </c>
      <c r="AM961">
        <v>0</v>
      </c>
      <c r="AN961">
        <v>0</v>
      </c>
      <c r="AO961">
        <v>0</v>
      </c>
      <c r="AP961">
        <v>0</v>
      </c>
      <c r="AQ961">
        <v>0</v>
      </c>
      <c r="AR961">
        <v>0</v>
      </c>
      <c r="AS961">
        <v>0</v>
      </c>
      <c r="AT961">
        <v>0</v>
      </c>
      <c r="AU961">
        <v>0</v>
      </c>
      <c r="AV961">
        <v>1</v>
      </c>
      <c r="AW961">
        <v>0</v>
      </c>
      <c r="AX961">
        <v>0</v>
      </c>
      <c r="AY961">
        <v>0</v>
      </c>
      <c r="AZ961">
        <v>1</v>
      </c>
      <c r="BA961">
        <v>0</v>
      </c>
      <c r="BB961">
        <v>1</v>
      </c>
      <c r="BC961">
        <v>0</v>
      </c>
      <c r="BD961">
        <v>1</v>
      </c>
      <c r="BE961">
        <v>1</v>
      </c>
      <c r="BF961">
        <v>0</v>
      </c>
      <c r="BG961">
        <v>1</v>
      </c>
      <c r="BH961">
        <v>0</v>
      </c>
      <c r="BI961">
        <v>0</v>
      </c>
      <c r="BJ961">
        <v>0</v>
      </c>
      <c r="BK961">
        <v>0</v>
      </c>
      <c r="BL961">
        <v>0</v>
      </c>
      <c r="BM961">
        <v>0</v>
      </c>
      <c r="BN961">
        <v>1</v>
      </c>
      <c r="BO961">
        <v>0</v>
      </c>
      <c r="BP961">
        <v>0</v>
      </c>
      <c r="BQ961">
        <v>0</v>
      </c>
      <c r="BR961">
        <v>0</v>
      </c>
      <c r="BS961">
        <v>1</v>
      </c>
      <c r="BT961" s="10">
        <v>0</v>
      </c>
      <c r="BU961">
        <v>-4.2648743800000002</v>
      </c>
      <c r="BV961">
        <v>0.17994256</v>
      </c>
      <c r="BW961">
        <v>2.5512239999999999E-2</v>
      </c>
      <c r="BX961">
        <v>1.7140852600000001</v>
      </c>
      <c r="BY961">
        <v>1.2451467300000001</v>
      </c>
      <c r="BZ961">
        <v>4.38303536</v>
      </c>
      <c r="CA961">
        <v>1.0542348399999999</v>
      </c>
      <c r="CB961">
        <v>2.36271349</v>
      </c>
      <c r="CC961">
        <v>0</v>
      </c>
      <c r="CD961">
        <v>1.26633956</v>
      </c>
      <c r="CE961">
        <v>1.2966537600000001</v>
      </c>
      <c r="CF961">
        <v>-0.34830556000000001</v>
      </c>
      <c r="CG961">
        <v>0.60595251999999999</v>
      </c>
      <c r="CH961">
        <v>-0.27080598</v>
      </c>
      <c r="CI961">
        <v>0.69837139000000004</v>
      </c>
      <c r="CJ961">
        <v>2.3914729999999999E-2</v>
      </c>
      <c r="CK961">
        <v>-0.35324707</v>
      </c>
      <c r="CL961">
        <v>-4.8291489999999999E-2</v>
      </c>
      <c r="CM961">
        <v>0.58076517999999999</v>
      </c>
      <c r="CN961">
        <v>0.72541518999999999</v>
      </c>
      <c r="CO961">
        <v>-0.20022939000000001</v>
      </c>
      <c r="CP961">
        <v>-0.43475793000000001</v>
      </c>
      <c r="CQ961">
        <v>0.34422587999999998</v>
      </c>
      <c r="CR961">
        <v>-0.48495226000000002</v>
      </c>
      <c r="CS961">
        <v>0.18250256000000001</v>
      </c>
      <c r="CT961">
        <v>-0.16623276000000001</v>
      </c>
      <c r="CU961">
        <v>-9.4743999999999995E-2</v>
      </c>
      <c r="CV961">
        <v>-1.1689752</v>
      </c>
      <c r="CW961">
        <v>-0.52188942000000005</v>
      </c>
      <c r="CX961">
        <v>0.65815442999999996</v>
      </c>
      <c r="CY961">
        <v>9.3649330000000003E-2</v>
      </c>
      <c r="CZ961">
        <v>-0.16819777</v>
      </c>
      <c r="DA961">
        <v>-0.25450494000000001</v>
      </c>
      <c r="DB961">
        <v>0.25513289</v>
      </c>
      <c r="DC961">
        <v>2.5920289999999999E-2</v>
      </c>
      <c r="DD961">
        <v>-2.5292350000000002E-2</v>
      </c>
      <c r="DE961">
        <v>0.26950531</v>
      </c>
      <c r="DF961">
        <v>-0.26887736000000001</v>
      </c>
      <c r="DG961">
        <v>0.1029841</v>
      </c>
      <c r="DH961">
        <v>-0.10235616</v>
      </c>
      <c r="DI961">
        <v>-0.19042195000000001</v>
      </c>
      <c r="DJ961">
        <v>7.7531719999999998E-2</v>
      </c>
      <c r="DK961">
        <v>-0.19522661999999999</v>
      </c>
      <c r="DL961">
        <v>-0.13095082</v>
      </c>
      <c r="DM961">
        <v>-6.0513240000000003E-2</v>
      </c>
      <c r="DN961">
        <v>0.50020885000000004</v>
      </c>
      <c r="DO961">
        <v>0.35778246000000002</v>
      </c>
      <c r="DP961">
        <v>-0.64273818000000005</v>
      </c>
      <c r="DQ961">
        <v>0.94671483000000001</v>
      </c>
      <c r="DR961">
        <v>-0.66113116000000005</v>
      </c>
      <c r="DS961">
        <v>7.7932630000000003E-2</v>
      </c>
      <c r="DT961">
        <v>-0.79014932000000004</v>
      </c>
      <c r="DU961">
        <v>1.3610861400000001</v>
      </c>
      <c r="DV961" s="10">
        <v>-0.64824150000000003</v>
      </c>
      <c r="DW961" s="8" t="s">
        <v>4933</v>
      </c>
      <c r="DX961" t="s">
        <v>4934</v>
      </c>
      <c r="DY961" s="10" t="s">
        <v>373</v>
      </c>
      <c r="DZ961" s="20">
        <v>36686</v>
      </c>
      <c r="EA961" s="21">
        <v>38803</v>
      </c>
      <c r="EB961" t="s">
        <v>4935</v>
      </c>
      <c r="EC961" s="22">
        <v>43766</v>
      </c>
      <c r="ED961" t="b">
        <f t="shared" si="43"/>
        <v>1</v>
      </c>
    </row>
    <row r="962" spans="1:134" x14ac:dyDescent="0.2">
      <c r="A962" s="8" t="s">
        <v>4936</v>
      </c>
      <c r="B962" s="8" t="s">
        <v>119</v>
      </c>
      <c r="C962" s="8" t="s">
        <v>181</v>
      </c>
      <c r="D962" s="2" t="s">
        <v>4937</v>
      </c>
      <c r="E962" s="4">
        <v>0.59735294369731295</v>
      </c>
      <c r="F962" s="28" t="b">
        <v>0</v>
      </c>
      <c r="G962" s="29">
        <f t="shared" si="44"/>
        <v>2.5470500082572029E-6</v>
      </c>
      <c r="H962" s="5" t="b">
        <f t="shared" si="42"/>
        <v>0</v>
      </c>
      <c r="I962" s="8">
        <v>37</v>
      </c>
      <c r="J962">
        <v>1</v>
      </c>
      <c r="K962">
        <v>20</v>
      </c>
      <c r="L962">
        <v>883</v>
      </c>
      <c r="M962">
        <v>2</v>
      </c>
      <c r="N962">
        <v>3</v>
      </c>
      <c r="O962">
        <v>69.118138515323295</v>
      </c>
      <c r="P962">
        <v>5</v>
      </c>
      <c r="Q962">
        <v>2</v>
      </c>
      <c r="R962">
        <v>1</v>
      </c>
      <c r="S962" s="10">
        <v>73.8</v>
      </c>
      <c r="T962" s="8">
        <v>-1.5255559604986699</v>
      </c>
      <c r="U962">
        <v>7.5957643648752104E-3</v>
      </c>
      <c r="V962">
        <v>-0.90217249130388599</v>
      </c>
      <c r="W962">
        <v>-0.71729274277538202</v>
      </c>
      <c r="X962">
        <v>-0.92748948436013701</v>
      </c>
      <c r="Y962">
        <v>-1.13192030619081E-2</v>
      </c>
      <c r="Z962">
        <v>0.64155844856642097</v>
      </c>
      <c r="AA962">
        <v>1.4284752725705201</v>
      </c>
      <c r="AB962">
        <v>-0.772121299578298</v>
      </c>
      <c r="AC962">
        <v>-1.38724643350897</v>
      </c>
      <c r="AD962" s="10">
        <v>-0.193654116499136</v>
      </c>
      <c r="AE962" s="8">
        <v>0</v>
      </c>
      <c r="AF962">
        <v>0</v>
      </c>
      <c r="AG962">
        <v>0</v>
      </c>
      <c r="AH962">
        <v>0</v>
      </c>
      <c r="AI962">
        <v>1</v>
      </c>
      <c r="AJ962">
        <v>0</v>
      </c>
      <c r="AK962">
        <v>0</v>
      </c>
      <c r="AL962">
        <v>0</v>
      </c>
      <c r="AM962">
        <v>0</v>
      </c>
      <c r="AN962">
        <v>0</v>
      </c>
      <c r="AO962">
        <v>0</v>
      </c>
      <c r="AP962">
        <v>0</v>
      </c>
      <c r="AQ962">
        <v>0</v>
      </c>
      <c r="AR962">
        <v>0</v>
      </c>
      <c r="AS962">
        <v>0</v>
      </c>
      <c r="AT962">
        <v>0</v>
      </c>
      <c r="AU962">
        <v>0</v>
      </c>
      <c r="AV962">
        <v>0</v>
      </c>
      <c r="AW962">
        <v>0</v>
      </c>
      <c r="AX962">
        <v>0</v>
      </c>
      <c r="AY962">
        <v>1</v>
      </c>
      <c r="AZ962">
        <v>0</v>
      </c>
      <c r="BA962">
        <v>0</v>
      </c>
      <c r="BB962">
        <v>1</v>
      </c>
      <c r="BC962">
        <v>0</v>
      </c>
      <c r="BD962">
        <v>1</v>
      </c>
      <c r="BE962">
        <v>1</v>
      </c>
      <c r="BF962">
        <v>0</v>
      </c>
      <c r="BG962">
        <v>0</v>
      </c>
      <c r="BH962">
        <v>0</v>
      </c>
      <c r="BI962">
        <v>0</v>
      </c>
      <c r="BJ962">
        <v>1</v>
      </c>
      <c r="BK962">
        <v>0</v>
      </c>
      <c r="BL962">
        <v>0</v>
      </c>
      <c r="BM962">
        <v>0</v>
      </c>
      <c r="BN962">
        <v>0</v>
      </c>
      <c r="BO962">
        <v>1</v>
      </c>
      <c r="BP962">
        <v>0</v>
      </c>
      <c r="BQ962">
        <v>0</v>
      </c>
      <c r="BR962">
        <v>0</v>
      </c>
      <c r="BS962">
        <v>0</v>
      </c>
      <c r="BT962" s="10">
        <v>1</v>
      </c>
      <c r="BU962">
        <v>-4.2648743800000002</v>
      </c>
      <c r="BV962">
        <v>0.17994256</v>
      </c>
      <c r="BW962">
        <v>2.5512239999999999E-2</v>
      </c>
      <c r="BX962">
        <v>1.7140852600000001</v>
      </c>
      <c r="BY962">
        <v>1.2451467300000001</v>
      </c>
      <c r="BZ962">
        <v>4.38303536</v>
      </c>
      <c r="CA962">
        <v>1.0542348399999999</v>
      </c>
      <c r="CB962">
        <v>2.36271349</v>
      </c>
      <c r="CC962">
        <v>0</v>
      </c>
      <c r="CD962">
        <v>1.26633956</v>
      </c>
      <c r="CE962">
        <v>1.2966537600000001</v>
      </c>
      <c r="CF962">
        <v>-0.34830556000000001</v>
      </c>
      <c r="CG962">
        <v>0.60595251999999999</v>
      </c>
      <c r="CH962">
        <v>-0.27080598</v>
      </c>
      <c r="CI962">
        <v>0.69837139000000004</v>
      </c>
      <c r="CJ962">
        <v>2.3914729999999999E-2</v>
      </c>
      <c r="CK962">
        <v>-0.35324707</v>
      </c>
      <c r="CL962">
        <v>-4.8291489999999999E-2</v>
      </c>
      <c r="CM962">
        <v>0.58076517999999999</v>
      </c>
      <c r="CN962">
        <v>0.72541518999999999</v>
      </c>
      <c r="CO962">
        <v>-0.20022939000000001</v>
      </c>
      <c r="CP962">
        <v>-0.43475793000000001</v>
      </c>
      <c r="CQ962">
        <v>0.34422587999999998</v>
      </c>
      <c r="CR962">
        <v>-0.48495226000000002</v>
      </c>
      <c r="CS962">
        <v>0.18250256000000001</v>
      </c>
      <c r="CT962">
        <v>-0.16623276000000001</v>
      </c>
      <c r="CU962">
        <v>-9.4743999999999995E-2</v>
      </c>
      <c r="CV962">
        <v>-1.1689752</v>
      </c>
      <c r="CW962">
        <v>-0.52188942000000005</v>
      </c>
      <c r="CX962">
        <v>0.65815442999999996</v>
      </c>
      <c r="CY962">
        <v>9.3649330000000003E-2</v>
      </c>
      <c r="CZ962">
        <v>-0.16819777</v>
      </c>
      <c r="DA962">
        <v>-0.25450494000000001</v>
      </c>
      <c r="DB962">
        <v>0.25513289</v>
      </c>
      <c r="DC962">
        <v>2.5920289999999999E-2</v>
      </c>
      <c r="DD962">
        <v>-2.5292350000000002E-2</v>
      </c>
      <c r="DE962">
        <v>0.26950531</v>
      </c>
      <c r="DF962">
        <v>-0.26887736000000001</v>
      </c>
      <c r="DG962">
        <v>0.1029841</v>
      </c>
      <c r="DH962">
        <v>-0.10235616</v>
      </c>
      <c r="DI962">
        <v>-0.19042195000000001</v>
      </c>
      <c r="DJ962">
        <v>7.7531719999999998E-2</v>
      </c>
      <c r="DK962">
        <v>-0.19522661999999999</v>
      </c>
      <c r="DL962">
        <v>-0.13095082</v>
      </c>
      <c r="DM962">
        <v>-6.0513240000000003E-2</v>
      </c>
      <c r="DN962">
        <v>0.50020885000000004</v>
      </c>
      <c r="DO962">
        <v>0.35778246000000002</v>
      </c>
      <c r="DP962">
        <v>-0.64273818000000005</v>
      </c>
      <c r="DQ962">
        <v>0.94671483000000001</v>
      </c>
      <c r="DR962">
        <v>-0.66113116000000005</v>
      </c>
      <c r="DS962">
        <v>7.7932630000000003E-2</v>
      </c>
      <c r="DT962">
        <v>-0.79014932000000004</v>
      </c>
      <c r="DU962">
        <v>1.3610861400000001</v>
      </c>
      <c r="DV962" s="10">
        <v>-0.64824150000000003</v>
      </c>
      <c r="DW962" s="8" t="s">
        <v>4938</v>
      </c>
      <c r="DX962" t="s">
        <v>4939</v>
      </c>
      <c r="DY962" s="10" t="s">
        <v>730</v>
      </c>
      <c r="DZ962" s="20">
        <v>37849</v>
      </c>
      <c r="EA962" s="21">
        <v>38645</v>
      </c>
      <c r="EB962" t="s">
        <v>2503</v>
      </c>
      <c r="EC962" s="22">
        <v>43779</v>
      </c>
      <c r="ED962" t="b">
        <f t="shared" si="43"/>
        <v>1</v>
      </c>
    </row>
    <row r="963" spans="1:134" x14ac:dyDescent="0.2">
      <c r="A963" s="8" t="s">
        <v>4940</v>
      </c>
      <c r="B963" s="8" t="s">
        <v>168</v>
      </c>
      <c r="C963" s="8" t="s">
        <v>216</v>
      </c>
      <c r="D963" s="2" t="s">
        <v>4941</v>
      </c>
      <c r="E963" s="4">
        <v>0.25774543233623198</v>
      </c>
      <c r="F963" s="28" t="b">
        <v>0</v>
      </c>
      <c r="G963" s="29">
        <f t="shared" si="44"/>
        <v>2.022293458833997E-5</v>
      </c>
      <c r="H963" s="5" t="b">
        <f t="shared" ref="H963:H1002" si="45">IF(G963&gt;threshold,TRUE,FALSE)</f>
        <v>0</v>
      </c>
      <c r="I963" s="8">
        <v>60</v>
      </c>
      <c r="J963">
        <v>0</v>
      </c>
      <c r="K963">
        <v>17</v>
      </c>
      <c r="L963">
        <v>159</v>
      </c>
      <c r="M963">
        <v>4</v>
      </c>
      <c r="N963">
        <v>2</v>
      </c>
      <c r="O963">
        <v>19.447716168116202</v>
      </c>
      <c r="P963">
        <v>1</v>
      </c>
      <c r="Q963">
        <v>1</v>
      </c>
      <c r="R963">
        <v>5</v>
      </c>
      <c r="S963" s="10">
        <v>75.7</v>
      </c>
      <c r="T963" s="8">
        <v>0.63502206237506098</v>
      </c>
      <c r="U963">
        <v>-1.00517281761849</v>
      </c>
      <c r="V963">
        <v>-1.2897868806933099</v>
      </c>
      <c r="W963">
        <v>-1.56129684768169</v>
      </c>
      <c r="X963">
        <v>-0.29113306284374801</v>
      </c>
      <c r="Y963">
        <v>-0.70788554533318204</v>
      </c>
      <c r="Z963">
        <v>-1.06763532761793</v>
      </c>
      <c r="AA963">
        <v>-1.4107302381286499</v>
      </c>
      <c r="AB963">
        <v>-1.4988236991813999</v>
      </c>
      <c r="AC963">
        <v>1.42236659638262</v>
      </c>
      <c r="AD963" s="10">
        <v>0.216310029850007</v>
      </c>
      <c r="AE963" s="8">
        <v>0</v>
      </c>
      <c r="AF963">
        <v>0</v>
      </c>
      <c r="AG963">
        <v>0</v>
      </c>
      <c r="AH963">
        <v>0</v>
      </c>
      <c r="AI963">
        <v>0</v>
      </c>
      <c r="AJ963">
        <v>0</v>
      </c>
      <c r="AK963">
        <v>1</v>
      </c>
      <c r="AL963">
        <v>0</v>
      </c>
      <c r="AM963">
        <v>0</v>
      </c>
      <c r="AN963">
        <v>0</v>
      </c>
      <c r="AO963">
        <v>0</v>
      </c>
      <c r="AP963">
        <v>0</v>
      </c>
      <c r="AQ963">
        <v>0</v>
      </c>
      <c r="AR963">
        <v>0</v>
      </c>
      <c r="AS963">
        <v>0</v>
      </c>
      <c r="AT963">
        <v>0</v>
      </c>
      <c r="AU963">
        <v>0</v>
      </c>
      <c r="AV963">
        <v>0</v>
      </c>
      <c r="AW963">
        <v>0</v>
      </c>
      <c r="AX963">
        <v>0</v>
      </c>
      <c r="AY963">
        <v>0</v>
      </c>
      <c r="AZ963">
        <v>1</v>
      </c>
      <c r="BA963">
        <v>0</v>
      </c>
      <c r="BB963">
        <v>1</v>
      </c>
      <c r="BC963">
        <v>1</v>
      </c>
      <c r="BD963">
        <v>0</v>
      </c>
      <c r="BE963">
        <v>0</v>
      </c>
      <c r="BF963">
        <v>1</v>
      </c>
      <c r="BG963">
        <v>0</v>
      </c>
      <c r="BH963">
        <v>0</v>
      </c>
      <c r="BI963">
        <v>0</v>
      </c>
      <c r="BJ963">
        <v>0</v>
      </c>
      <c r="BK963">
        <v>0</v>
      </c>
      <c r="BL963">
        <v>1</v>
      </c>
      <c r="BM963">
        <v>0</v>
      </c>
      <c r="BN963">
        <v>1</v>
      </c>
      <c r="BO963">
        <v>0</v>
      </c>
      <c r="BP963">
        <v>0</v>
      </c>
      <c r="BQ963">
        <v>0</v>
      </c>
      <c r="BR963">
        <v>0</v>
      </c>
      <c r="BS963">
        <v>1</v>
      </c>
      <c r="BT963" s="10">
        <v>0</v>
      </c>
      <c r="BU963">
        <v>-4.2648743800000002</v>
      </c>
      <c r="BV963">
        <v>0.17994256</v>
      </c>
      <c r="BW963">
        <v>2.5512239999999999E-2</v>
      </c>
      <c r="BX963">
        <v>1.7140852600000001</v>
      </c>
      <c r="BY963">
        <v>1.2451467300000001</v>
      </c>
      <c r="BZ963">
        <v>4.38303536</v>
      </c>
      <c r="CA963">
        <v>1.0542348399999999</v>
      </c>
      <c r="CB963">
        <v>2.36271349</v>
      </c>
      <c r="CC963">
        <v>0</v>
      </c>
      <c r="CD963">
        <v>1.26633956</v>
      </c>
      <c r="CE963">
        <v>1.2966537600000001</v>
      </c>
      <c r="CF963">
        <v>-0.34830556000000001</v>
      </c>
      <c r="CG963">
        <v>0.60595251999999999</v>
      </c>
      <c r="CH963">
        <v>-0.27080598</v>
      </c>
      <c r="CI963">
        <v>0.69837139000000004</v>
      </c>
      <c r="CJ963">
        <v>2.3914729999999999E-2</v>
      </c>
      <c r="CK963">
        <v>-0.35324707</v>
      </c>
      <c r="CL963">
        <v>-4.8291489999999999E-2</v>
      </c>
      <c r="CM963">
        <v>0.58076517999999999</v>
      </c>
      <c r="CN963">
        <v>0.72541518999999999</v>
      </c>
      <c r="CO963">
        <v>-0.20022939000000001</v>
      </c>
      <c r="CP963">
        <v>-0.43475793000000001</v>
      </c>
      <c r="CQ963">
        <v>0.34422587999999998</v>
      </c>
      <c r="CR963">
        <v>-0.48495226000000002</v>
      </c>
      <c r="CS963">
        <v>0.18250256000000001</v>
      </c>
      <c r="CT963">
        <v>-0.16623276000000001</v>
      </c>
      <c r="CU963">
        <v>-9.4743999999999995E-2</v>
      </c>
      <c r="CV963">
        <v>-1.1689752</v>
      </c>
      <c r="CW963">
        <v>-0.52188942000000005</v>
      </c>
      <c r="CX963">
        <v>0.65815442999999996</v>
      </c>
      <c r="CY963">
        <v>9.3649330000000003E-2</v>
      </c>
      <c r="CZ963">
        <v>-0.16819777</v>
      </c>
      <c r="DA963">
        <v>-0.25450494000000001</v>
      </c>
      <c r="DB963">
        <v>0.25513289</v>
      </c>
      <c r="DC963">
        <v>2.5920289999999999E-2</v>
      </c>
      <c r="DD963">
        <v>-2.5292350000000002E-2</v>
      </c>
      <c r="DE963">
        <v>0.26950531</v>
      </c>
      <c r="DF963">
        <v>-0.26887736000000001</v>
      </c>
      <c r="DG963">
        <v>0.1029841</v>
      </c>
      <c r="DH963">
        <v>-0.10235616</v>
      </c>
      <c r="DI963">
        <v>-0.19042195000000001</v>
      </c>
      <c r="DJ963">
        <v>7.7531719999999998E-2</v>
      </c>
      <c r="DK963">
        <v>-0.19522661999999999</v>
      </c>
      <c r="DL963">
        <v>-0.13095082</v>
      </c>
      <c r="DM963">
        <v>-6.0513240000000003E-2</v>
      </c>
      <c r="DN963">
        <v>0.50020885000000004</v>
      </c>
      <c r="DO963">
        <v>0.35778246000000002</v>
      </c>
      <c r="DP963">
        <v>-0.64273818000000005</v>
      </c>
      <c r="DQ963">
        <v>0.94671483000000001</v>
      </c>
      <c r="DR963">
        <v>-0.66113116000000005</v>
      </c>
      <c r="DS963">
        <v>7.7932630000000003E-2</v>
      </c>
      <c r="DT963">
        <v>-0.79014932000000004</v>
      </c>
      <c r="DU963">
        <v>1.3610861400000001</v>
      </c>
      <c r="DV963" s="10">
        <v>-0.64824150000000003</v>
      </c>
      <c r="DW963" s="8" t="s">
        <v>4942</v>
      </c>
      <c r="DX963" t="s">
        <v>4943</v>
      </c>
      <c r="DY963" s="10" t="s">
        <v>534</v>
      </c>
      <c r="DZ963" s="20">
        <v>37492</v>
      </c>
      <c r="EA963" s="21">
        <v>39627</v>
      </c>
      <c r="EB963" t="s">
        <v>4944</v>
      </c>
      <c r="EC963" s="22">
        <v>45288</v>
      </c>
      <c r="ED963" t="b">
        <f t="shared" si="43"/>
        <v>1</v>
      </c>
    </row>
    <row r="964" spans="1:134" x14ac:dyDescent="0.2">
      <c r="A964" s="8" t="s">
        <v>4945</v>
      </c>
      <c r="B964" s="8" t="s">
        <v>168</v>
      </c>
      <c r="C964" s="8" t="s">
        <v>188</v>
      </c>
      <c r="D964" s="2" t="s">
        <v>4946</v>
      </c>
      <c r="E964" s="4">
        <v>0.448465123091562</v>
      </c>
      <c r="F964" s="28" t="b">
        <v>0</v>
      </c>
      <c r="G964" s="29">
        <f t="shared" si="44"/>
        <v>4.2245678952528269E-6</v>
      </c>
      <c r="H964" s="5" t="b">
        <f t="shared" si="45"/>
        <v>0</v>
      </c>
      <c r="I964" s="8">
        <v>67</v>
      </c>
      <c r="J964">
        <v>0</v>
      </c>
      <c r="K964">
        <v>22</v>
      </c>
      <c r="L964">
        <v>380</v>
      </c>
      <c r="M964">
        <v>3</v>
      </c>
      <c r="N964">
        <v>3</v>
      </c>
      <c r="O964">
        <v>0.73256154578113997</v>
      </c>
      <c r="P964">
        <v>4</v>
      </c>
      <c r="Q964">
        <v>5</v>
      </c>
      <c r="R964">
        <v>4</v>
      </c>
      <c r="S964" s="10">
        <v>82.9</v>
      </c>
      <c r="T964" s="8">
        <v>1.2925892867279301</v>
      </c>
      <c r="U964">
        <v>-1.00517281761849</v>
      </c>
      <c r="V964">
        <v>-0.64376289837760303</v>
      </c>
      <c r="W964">
        <v>-1.3036657604105599</v>
      </c>
      <c r="X964">
        <v>-0.60931127360194304</v>
      </c>
      <c r="Y964">
        <v>-1.13192030619081E-2</v>
      </c>
      <c r="Z964">
        <v>-1.7116368135972699</v>
      </c>
      <c r="AA964">
        <v>0.71867389489572897</v>
      </c>
      <c r="AB964">
        <v>1.4079858992310099</v>
      </c>
      <c r="AC964">
        <v>0.71996333890972197</v>
      </c>
      <c r="AD964" s="10">
        <v>1.7698583739099101</v>
      </c>
      <c r="AE964" s="8">
        <v>0</v>
      </c>
      <c r="AF964">
        <v>0</v>
      </c>
      <c r="AG964">
        <v>0</v>
      </c>
      <c r="AH964">
        <v>0</v>
      </c>
      <c r="AI964">
        <v>0</v>
      </c>
      <c r="AJ964">
        <v>0</v>
      </c>
      <c r="AK964">
        <v>0</v>
      </c>
      <c r="AL964">
        <v>0</v>
      </c>
      <c r="AM964">
        <v>0</v>
      </c>
      <c r="AN964">
        <v>0</v>
      </c>
      <c r="AO964">
        <v>0</v>
      </c>
      <c r="AP964">
        <v>0</v>
      </c>
      <c r="AQ964">
        <v>0</v>
      </c>
      <c r="AR964">
        <v>0</v>
      </c>
      <c r="AS964">
        <v>1</v>
      </c>
      <c r="AT964">
        <v>0</v>
      </c>
      <c r="AU964">
        <v>0</v>
      </c>
      <c r="AV964">
        <v>0</v>
      </c>
      <c r="AW964">
        <v>0</v>
      </c>
      <c r="AX964">
        <v>0</v>
      </c>
      <c r="AY964">
        <v>0</v>
      </c>
      <c r="AZ964">
        <v>1</v>
      </c>
      <c r="BA964">
        <v>1</v>
      </c>
      <c r="BB964">
        <v>0</v>
      </c>
      <c r="BC964">
        <v>0</v>
      </c>
      <c r="BD964">
        <v>1</v>
      </c>
      <c r="BE964">
        <v>0</v>
      </c>
      <c r="BF964">
        <v>1</v>
      </c>
      <c r="BG964">
        <v>0</v>
      </c>
      <c r="BH964">
        <v>0</v>
      </c>
      <c r="BI964">
        <v>1</v>
      </c>
      <c r="BJ964">
        <v>0</v>
      </c>
      <c r="BK964">
        <v>0</v>
      </c>
      <c r="BL964">
        <v>0</v>
      </c>
      <c r="BM964">
        <v>0</v>
      </c>
      <c r="BN964">
        <v>0</v>
      </c>
      <c r="BO964">
        <v>0</v>
      </c>
      <c r="BP964">
        <v>1</v>
      </c>
      <c r="BQ964">
        <v>1</v>
      </c>
      <c r="BR964">
        <v>0</v>
      </c>
      <c r="BS964">
        <v>0</v>
      </c>
      <c r="BT964" s="10">
        <v>0</v>
      </c>
      <c r="BU964">
        <v>-4.2648743800000002</v>
      </c>
      <c r="BV964">
        <v>0.17994256</v>
      </c>
      <c r="BW964">
        <v>2.5512239999999999E-2</v>
      </c>
      <c r="BX964">
        <v>1.7140852600000001</v>
      </c>
      <c r="BY964">
        <v>1.2451467300000001</v>
      </c>
      <c r="BZ964">
        <v>4.38303536</v>
      </c>
      <c r="CA964">
        <v>1.0542348399999999</v>
      </c>
      <c r="CB964">
        <v>2.36271349</v>
      </c>
      <c r="CC964">
        <v>0</v>
      </c>
      <c r="CD964">
        <v>1.26633956</v>
      </c>
      <c r="CE964">
        <v>1.2966537600000001</v>
      </c>
      <c r="CF964">
        <v>-0.34830556000000001</v>
      </c>
      <c r="CG964">
        <v>0.60595251999999999</v>
      </c>
      <c r="CH964">
        <v>-0.27080598</v>
      </c>
      <c r="CI964">
        <v>0.69837139000000004</v>
      </c>
      <c r="CJ964">
        <v>2.3914729999999999E-2</v>
      </c>
      <c r="CK964">
        <v>-0.35324707</v>
      </c>
      <c r="CL964">
        <v>-4.8291489999999999E-2</v>
      </c>
      <c r="CM964">
        <v>0.58076517999999999</v>
      </c>
      <c r="CN964">
        <v>0.72541518999999999</v>
      </c>
      <c r="CO964">
        <v>-0.20022939000000001</v>
      </c>
      <c r="CP964">
        <v>-0.43475793000000001</v>
      </c>
      <c r="CQ964">
        <v>0.34422587999999998</v>
      </c>
      <c r="CR964">
        <v>-0.48495226000000002</v>
      </c>
      <c r="CS964">
        <v>0.18250256000000001</v>
      </c>
      <c r="CT964">
        <v>-0.16623276000000001</v>
      </c>
      <c r="CU964">
        <v>-9.4743999999999995E-2</v>
      </c>
      <c r="CV964">
        <v>-1.1689752</v>
      </c>
      <c r="CW964">
        <v>-0.52188942000000005</v>
      </c>
      <c r="CX964">
        <v>0.65815442999999996</v>
      </c>
      <c r="CY964">
        <v>9.3649330000000003E-2</v>
      </c>
      <c r="CZ964">
        <v>-0.16819777</v>
      </c>
      <c r="DA964">
        <v>-0.25450494000000001</v>
      </c>
      <c r="DB964">
        <v>0.25513289</v>
      </c>
      <c r="DC964">
        <v>2.5920289999999999E-2</v>
      </c>
      <c r="DD964">
        <v>-2.5292350000000002E-2</v>
      </c>
      <c r="DE964">
        <v>0.26950531</v>
      </c>
      <c r="DF964">
        <v>-0.26887736000000001</v>
      </c>
      <c r="DG964">
        <v>0.1029841</v>
      </c>
      <c r="DH964">
        <v>-0.10235616</v>
      </c>
      <c r="DI964">
        <v>-0.19042195000000001</v>
      </c>
      <c r="DJ964">
        <v>7.7531719999999998E-2</v>
      </c>
      <c r="DK964">
        <v>-0.19522661999999999</v>
      </c>
      <c r="DL964">
        <v>-0.13095082</v>
      </c>
      <c r="DM964">
        <v>-6.0513240000000003E-2</v>
      </c>
      <c r="DN964">
        <v>0.50020885000000004</v>
      </c>
      <c r="DO964">
        <v>0.35778246000000002</v>
      </c>
      <c r="DP964">
        <v>-0.64273818000000005</v>
      </c>
      <c r="DQ964">
        <v>0.94671483000000001</v>
      </c>
      <c r="DR964">
        <v>-0.66113116000000005</v>
      </c>
      <c r="DS964">
        <v>7.7932630000000003E-2</v>
      </c>
      <c r="DT964">
        <v>-0.79014932000000004</v>
      </c>
      <c r="DU964">
        <v>1.3610861400000001</v>
      </c>
      <c r="DV964" s="10">
        <v>-0.64824150000000003</v>
      </c>
      <c r="DW964" s="8" t="s">
        <v>4947</v>
      </c>
      <c r="DX964" t="s">
        <v>4948</v>
      </c>
      <c r="DY964" s="10" t="s">
        <v>1825</v>
      </c>
      <c r="DZ964" s="20">
        <v>36146</v>
      </c>
      <c r="EA964" s="21">
        <v>39071</v>
      </c>
      <c r="EB964" t="s">
        <v>4949</v>
      </c>
      <c r="EC964" s="22">
        <v>44335</v>
      </c>
      <c r="ED964" t="b">
        <f t="shared" ref="ED964:ED1002" si="46">F964=H964</f>
        <v>1</v>
      </c>
    </row>
    <row r="965" spans="1:134" x14ac:dyDescent="0.2">
      <c r="A965" s="8" t="s">
        <v>4950</v>
      </c>
      <c r="B965" s="8" t="s">
        <v>119</v>
      </c>
      <c r="C965" s="8" t="s">
        <v>181</v>
      </c>
      <c r="D965" s="2" t="s">
        <v>4951</v>
      </c>
      <c r="E965" s="4">
        <v>0.53560925914403701</v>
      </c>
      <c r="F965" s="28" t="b">
        <v>0</v>
      </c>
      <c r="G965" s="29">
        <f t="shared" si="44"/>
        <v>2.5149917657134931E-5</v>
      </c>
      <c r="H965" s="5" t="b">
        <f t="shared" si="45"/>
        <v>0</v>
      </c>
      <c r="I965" s="8">
        <v>57</v>
      </c>
      <c r="J965">
        <v>2</v>
      </c>
      <c r="K965">
        <v>22</v>
      </c>
      <c r="L965">
        <v>1758</v>
      </c>
      <c r="M965">
        <v>2</v>
      </c>
      <c r="N965">
        <v>5</v>
      </c>
      <c r="O965">
        <v>61.137962905352197</v>
      </c>
      <c r="P965">
        <v>2</v>
      </c>
      <c r="Q965">
        <v>1</v>
      </c>
      <c r="R965">
        <v>1</v>
      </c>
      <c r="S965" s="10">
        <v>75.3</v>
      </c>
      <c r="T965" s="8">
        <v>0.35320753765240098</v>
      </c>
      <c r="U965">
        <v>1.0203643463482399</v>
      </c>
      <c r="V965">
        <v>-0.64376289837760303</v>
      </c>
      <c r="W965">
        <v>0.30273984257409298</v>
      </c>
      <c r="X965">
        <v>-0.92748948436013701</v>
      </c>
      <c r="Y965">
        <v>1.38181348148064</v>
      </c>
      <c r="Z965">
        <v>0.36695505602676098</v>
      </c>
      <c r="AA965">
        <v>-0.70092886045385905</v>
      </c>
      <c r="AB965">
        <v>-1.4988236991813999</v>
      </c>
      <c r="AC965">
        <v>-1.38724643350897</v>
      </c>
      <c r="AD965" s="10">
        <v>0.13000178851334401</v>
      </c>
      <c r="AE965" s="8">
        <v>0</v>
      </c>
      <c r="AF965">
        <v>0</v>
      </c>
      <c r="AG965">
        <v>0</v>
      </c>
      <c r="AH965">
        <v>0</v>
      </c>
      <c r="AI965">
        <v>0</v>
      </c>
      <c r="AJ965">
        <v>0</v>
      </c>
      <c r="AK965">
        <v>0</v>
      </c>
      <c r="AL965">
        <v>0</v>
      </c>
      <c r="AM965">
        <v>0</v>
      </c>
      <c r="AN965">
        <v>0</v>
      </c>
      <c r="AO965">
        <v>0</v>
      </c>
      <c r="AP965">
        <v>0</v>
      </c>
      <c r="AQ965">
        <v>0</v>
      </c>
      <c r="AR965">
        <v>1</v>
      </c>
      <c r="AS965">
        <v>0</v>
      </c>
      <c r="AT965">
        <v>0</v>
      </c>
      <c r="AU965">
        <v>0</v>
      </c>
      <c r="AV965">
        <v>0</v>
      </c>
      <c r="AW965">
        <v>0</v>
      </c>
      <c r="AX965">
        <v>0</v>
      </c>
      <c r="AY965">
        <v>0</v>
      </c>
      <c r="AZ965">
        <v>1</v>
      </c>
      <c r="BA965">
        <v>1</v>
      </c>
      <c r="BB965">
        <v>0</v>
      </c>
      <c r="BC965">
        <v>1</v>
      </c>
      <c r="BD965">
        <v>0</v>
      </c>
      <c r="BE965">
        <v>0</v>
      </c>
      <c r="BF965">
        <v>1</v>
      </c>
      <c r="BG965">
        <v>0</v>
      </c>
      <c r="BH965">
        <v>1</v>
      </c>
      <c r="BI965">
        <v>0</v>
      </c>
      <c r="BJ965">
        <v>0</v>
      </c>
      <c r="BK965">
        <v>0</v>
      </c>
      <c r="BL965">
        <v>0</v>
      </c>
      <c r="BM965">
        <v>0</v>
      </c>
      <c r="BN965">
        <v>1</v>
      </c>
      <c r="BO965">
        <v>0</v>
      </c>
      <c r="BP965">
        <v>0</v>
      </c>
      <c r="BQ965">
        <v>1</v>
      </c>
      <c r="BR965">
        <v>0</v>
      </c>
      <c r="BS965">
        <v>0</v>
      </c>
      <c r="BT965" s="10">
        <v>0</v>
      </c>
      <c r="BU965">
        <v>-4.2648743800000002</v>
      </c>
      <c r="BV965">
        <v>0.17994256</v>
      </c>
      <c r="BW965">
        <v>2.5512239999999999E-2</v>
      </c>
      <c r="BX965">
        <v>1.7140852600000001</v>
      </c>
      <c r="BY965">
        <v>1.2451467300000001</v>
      </c>
      <c r="BZ965">
        <v>4.38303536</v>
      </c>
      <c r="CA965">
        <v>1.0542348399999999</v>
      </c>
      <c r="CB965">
        <v>2.36271349</v>
      </c>
      <c r="CC965">
        <v>0</v>
      </c>
      <c r="CD965">
        <v>1.26633956</v>
      </c>
      <c r="CE965">
        <v>1.2966537600000001</v>
      </c>
      <c r="CF965">
        <v>-0.34830556000000001</v>
      </c>
      <c r="CG965">
        <v>0.60595251999999999</v>
      </c>
      <c r="CH965">
        <v>-0.27080598</v>
      </c>
      <c r="CI965">
        <v>0.69837139000000004</v>
      </c>
      <c r="CJ965">
        <v>2.3914729999999999E-2</v>
      </c>
      <c r="CK965">
        <v>-0.35324707</v>
      </c>
      <c r="CL965">
        <v>-4.8291489999999999E-2</v>
      </c>
      <c r="CM965">
        <v>0.58076517999999999</v>
      </c>
      <c r="CN965">
        <v>0.72541518999999999</v>
      </c>
      <c r="CO965">
        <v>-0.20022939000000001</v>
      </c>
      <c r="CP965">
        <v>-0.43475793000000001</v>
      </c>
      <c r="CQ965">
        <v>0.34422587999999998</v>
      </c>
      <c r="CR965">
        <v>-0.48495226000000002</v>
      </c>
      <c r="CS965">
        <v>0.18250256000000001</v>
      </c>
      <c r="CT965">
        <v>-0.16623276000000001</v>
      </c>
      <c r="CU965">
        <v>-9.4743999999999995E-2</v>
      </c>
      <c r="CV965">
        <v>-1.1689752</v>
      </c>
      <c r="CW965">
        <v>-0.52188942000000005</v>
      </c>
      <c r="CX965">
        <v>0.65815442999999996</v>
      </c>
      <c r="CY965">
        <v>9.3649330000000003E-2</v>
      </c>
      <c r="CZ965">
        <v>-0.16819777</v>
      </c>
      <c r="DA965">
        <v>-0.25450494000000001</v>
      </c>
      <c r="DB965">
        <v>0.25513289</v>
      </c>
      <c r="DC965">
        <v>2.5920289999999999E-2</v>
      </c>
      <c r="DD965">
        <v>-2.5292350000000002E-2</v>
      </c>
      <c r="DE965">
        <v>0.26950531</v>
      </c>
      <c r="DF965">
        <v>-0.26887736000000001</v>
      </c>
      <c r="DG965">
        <v>0.1029841</v>
      </c>
      <c r="DH965">
        <v>-0.10235616</v>
      </c>
      <c r="DI965">
        <v>-0.19042195000000001</v>
      </c>
      <c r="DJ965">
        <v>7.7531719999999998E-2</v>
      </c>
      <c r="DK965">
        <v>-0.19522661999999999</v>
      </c>
      <c r="DL965">
        <v>-0.13095082</v>
      </c>
      <c r="DM965">
        <v>-6.0513240000000003E-2</v>
      </c>
      <c r="DN965">
        <v>0.50020885000000004</v>
      </c>
      <c r="DO965">
        <v>0.35778246000000002</v>
      </c>
      <c r="DP965">
        <v>-0.64273818000000005</v>
      </c>
      <c r="DQ965">
        <v>0.94671483000000001</v>
      </c>
      <c r="DR965">
        <v>-0.66113116000000005</v>
      </c>
      <c r="DS965">
        <v>7.7932630000000003E-2</v>
      </c>
      <c r="DT965">
        <v>-0.79014932000000004</v>
      </c>
      <c r="DU965">
        <v>1.3610861400000001</v>
      </c>
      <c r="DV965" s="10">
        <v>-0.64824150000000003</v>
      </c>
      <c r="DW965" s="8" t="s">
        <v>4952</v>
      </c>
      <c r="DX965" t="s">
        <v>4953</v>
      </c>
      <c r="DY965" s="10" t="s">
        <v>865</v>
      </c>
      <c r="DZ965" s="20">
        <v>37417</v>
      </c>
      <c r="EA965" s="21">
        <v>38280</v>
      </c>
      <c r="EB965" t="s">
        <v>4954</v>
      </c>
      <c r="EC965" s="22">
        <v>45300</v>
      </c>
      <c r="ED965" t="b">
        <f t="shared" si="46"/>
        <v>1</v>
      </c>
    </row>
    <row r="966" spans="1:134" x14ac:dyDescent="0.2">
      <c r="A966" s="8" t="s">
        <v>4955</v>
      </c>
      <c r="B966" s="8" t="s">
        <v>119</v>
      </c>
      <c r="C966" s="8" t="s">
        <v>154</v>
      </c>
      <c r="D966" s="2" t="s">
        <v>4956</v>
      </c>
      <c r="E966" s="4">
        <v>0.689951259702273</v>
      </c>
      <c r="F966" s="28" t="b">
        <v>1</v>
      </c>
      <c r="G966" s="29">
        <f t="shared" ref="G966:G1002" si="47">1/(1+EXP(-(SUMPRODUCT(T966:BT966,BV966:DV966)+BU966)))</f>
        <v>0.16558754828182851</v>
      </c>
      <c r="H966" s="5" t="b">
        <f t="shared" si="45"/>
        <v>0</v>
      </c>
      <c r="I966" s="8">
        <v>57</v>
      </c>
      <c r="J966">
        <v>3</v>
      </c>
      <c r="K966">
        <v>39</v>
      </c>
      <c r="L966">
        <v>1526</v>
      </c>
      <c r="M966">
        <v>3</v>
      </c>
      <c r="N966">
        <v>2</v>
      </c>
      <c r="O966">
        <v>92.475629851136503</v>
      </c>
      <c r="P966">
        <v>2</v>
      </c>
      <c r="Q966">
        <v>4</v>
      </c>
      <c r="R966">
        <v>2</v>
      </c>
      <c r="S966" s="10">
        <v>76</v>
      </c>
      <c r="T966" s="8">
        <v>0.35320753765240098</v>
      </c>
      <c r="U966">
        <v>2.03313292833161</v>
      </c>
      <c r="V966">
        <v>1.5527186414958001</v>
      </c>
      <c r="W966">
        <v>3.22854885157184E-2</v>
      </c>
      <c r="X966">
        <v>-0.60931127360194304</v>
      </c>
      <c r="Y966">
        <v>-0.70788554533318204</v>
      </c>
      <c r="Z966">
        <v>1.4453059693622901</v>
      </c>
      <c r="AA966">
        <v>-0.70092886045385905</v>
      </c>
      <c r="AB966">
        <v>0.68128349962791002</v>
      </c>
      <c r="AC966">
        <v>-0.68484317603607703</v>
      </c>
      <c r="AD966" s="10">
        <v>0.281041210852502</v>
      </c>
      <c r="AE966" s="8">
        <v>1</v>
      </c>
      <c r="AF966">
        <v>0</v>
      </c>
      <c r="AG966">
        <v>0</v>
      </c>
      <c r="AH966">
        <v>0</v>
      </c>
      <c r="AI966">
        <v>0</v>
      </c>
      <c r="AJ966">
        <v>0</v>
      </c>
      <c r="AK966">
        <v>0</v>
      </c>
      <c r="AL966">
        <v>0</v>
      </c>
      <c r="AM966">
        <v>0</v>
      </c>
      <c r="AN966">
        <v>0</v>
      </c>
      <c r="AO966">
        <v>0</v>
      </c>
      <c r="AP966">
        <v>0</v>
      </c>
      <c r="AQ966">
        <v>0</v>
      </c>
      <c r="AR966">
        <v>0</v>
      </c>
      <c r="AS966">
        <v>0</v>
      </c>
      <c r="AT966">
        <v>0</v>
      </c>
      <c r="AU966">
        <v>0</v>
      </c>
      <c r="AV966">
        <v>0</v>
      </c>
      <c r="AW966">
        <v>0</v>
      </c>
      <c r="AX966">
        <v>0</v>
      </c>
      <c r="AY966">
        <v>0</v>
      </c>
      <c r="AZ966">
        <v>1</v>
      </c>
      <c r="BA966">
        <v>0</v>
      </c>
      <c r="BB966">
        <v>1</v>
      </c>
      <c r="BC966">
        <v>0</v>
      </c>
      <c r="BD966">
        <v>1</v>
      </c>
      <c r="BE966">
        <v>1</v>
      </c>
      <c r="BF966">
        <v>0</v>
      </c>
      <c r="BG966">
        <v>0</v>
      </c>
      <c r="BH966">
        <v>0</v>
      </c>
      <c r="BI966">
        <v>0</v>
      </c>
      <c r="BJ966">
        <v>1</v>
      </c>
      <c r="BK966">
        <v>0</v>
      </c>
      <c r="BL966">
        <v>0</v>
      </c>
      <c r="BM966">
        <v>0</v>
      </c>
      <c r="BN966">
        <v>0</v>
      </c>
      <c r="BO966">
        <v>0</v>
      </c>
      <c r="BP966">
        <v>1</v>
      </c>
      <c r="BQ966">
        <v>1</v>
      </c>
      <c r="BR966">
        <v>0</v>
      </c>
      <c r="BS966">
        <v>0</v>
      </c>
      <c r="BT966" s="10">
        <v>0</v>
      </c>
      <c r="BU966">
        <v>-4.2648743800000002</v>
      </c>
      <c r="BV966">
        <v>0.17994256</v>
      </c>
      <c r="BW966">
        <v>2.5512239999999999E-2</v>
      </c>
      <c r="BX966">
        <v>1.7140852600000001</v>
      </c>
      <c r="BY966">
        <v>1.2451467300000001</v>
      </c>
      <c r="BZ966">
        <v>4.38303536</v>
      </c>
      <c r="CA966">
        <v>1.0542348399999999</v>
      </c>
      <c r="CB966">
        <v>2.36271349</v>
      </c>
      <c r="CC966">
        <v>0</v>
      </c>
      <c r="CD966">
        <v>1.26633956</v>
      </c>
      <c r="CE966">
        <v>1.2966537600000001</v>
      </c>
      <c r="CF966">
        <v>-0.34830556000000001</v>
      </c>
      <c r="CG966">
        <v>0.60595251999999999</v>
      </c>
      <c r="CH966">
        <v>-0.27080598</v>
      </c>
      <c r="CI966">
        <v>0.69837139000000004</v>
      </c>
      <c r="CJ966">
        <v>2.3914729999999999E-2</v>
      </c>
      <c r="CK966">
        <v>-0.35324707</v>
      </c>
      <c r="CL966">
        <v>-4.8291489999999999E-2</v>
      </c>
      <c r="CM966">
        <v>0.58076517999999999</v>
      </c>
      <c r="CN966">
        <v>0.72541518999999999</v>
      </c>
      <c r="CO966">
        <v>-0.20022939000000001</v>
      </c>
      <c r="CP966">
        <v>-0.43475793000000001</v>
      </c>
      <c r="CQ966">
        <v>0.34422587999999998</v>
      </c>
      <c r="CR966">
        <v>-0.48495226000000002</v>
      </c>
      <c r="CS966">
        <v>0.18250256000000001</v>
      </c>
      <c r="CT966">
        <v>-0.16623276000000001</v>
      </c>
      <c r="CU966">
        <v>-9.4743999999999995E-2</v>
      </c>
      <c r="CV966">
        <v>-1.1689752</v>
      </c>
      <c r="CW966">
        <v>-0.52188942000000005</v>
      </c>
      <c r="CX966">
        <v>0.65815442999999996</v>
      </c>
      <c r="CY966">
        <v>9.3649330000000003E-2</v>
      </c>
      <c r="CZ966">
        <v>-0.16819777</v>
      </c>
      <c r="DA966">
        <v>-0.25450494000000001</v>
      </c>
      <c r="DB966">
        <v>0.25513289</v>
      </c>
      <c r="DC966">
        <v>2.5920289999999999E-2</v>
      </c>
      <c r="DD966">
        <v>-2.5292350000000002E-2</v>
      </c>
      <c r="DE966">
        <v>0.26950531</v>
      </c>
      <c r="DF966">
        <v>-0.26887736000000001</v>
      </c>
      <c r="DG966">
        <v>0.1029841</v>
      </c>
      <c r="DH966">
        <v>-0.10235616</v>
      </c>
      <c r="DI966">
        <v>-0.19042195000000001</v>
      </c>
      <c r="DJ966">
        <v>7.7531719999999998E-2</v>
      </c>
      <c r="DK966">
        <v>-0.19522661999999999</v>
      </c>
      <c r="DL966">
        <v>-0.13095082</v>
      </c>
      <c r="DM966">
        <v>-6.0513240000000003E-2</v>
      </c>
      <c r="DN966">
        <v>0.50020885000000004</v>
      </c>
      <c r="DO966">
        <v>0.35778246000000002</v>
      </c>
      <c r="DP966">
        <v>-0.64273818000000005</v>
      </c>
      <c r="DQ966">
        <v>0.94671483000000001</v>
      </c>
      <c r="DR966">
        <v>-0.66113116000000005</v>
      </c>
      <c r="DS966">
        <v>7.7932630000000003E-2</v>
      </c>
      <c r="DT966">
        <v>-0.79014932000000004</v>
      </c>
      <c r="DU966">
        <v>1.3610861400000001</v>
      </c>
      <c r="DV966" s="10">
        <v>-0.64824150000000003</v>
      </c>
      <c r="DW966" s="8" t="s">
        <v>4957</v>
      </c>
      <c r="DX966" t="s">
        <v>4958</v>
      </c>
      <c r="DY966" s="10" t="s">
        <v>284</v>
      </c>
      <c r="DZ966" s="20">
        <v>35605</v>
      </c>
      <c r="EA966" s="21">
        <v>38937</v>
      </c>
      <c r="EB966" t="s">
        <v>4959</v>
      </c>
      <c r="EC966" s="22">
        <v>45476</v>
      </c>
      <c r="ED966" t="b">
        <f t="shared" si="46"/>
        <v>0</v>
      </c>
    </row>
    <row r="967" spans="1:134" x14ac:dyDescent="0.2">
      <c r="A967" s="8" t="s">
        <v>4960</v>
      </c>
      <c r="B967" s="8" t="s">
        <v>119</v>
      </c>
      <c r="C967" s="8" t="s">
        <v>128</v>
      </c>
      <c r="D967" s="2">
        <v>9406521045</v>
      </c>
      <c r="E967" s="4">
        <v>0.51631339008092103</v>
      </c>
      <c r="F967" s="28" t="b">
        <v>0</v>
      </c>
      <c r="G967" s="29">
        <f t="shared" si="47"/>
        <v>1.3794028249550203E-5</v>
      </c>
      <c r="H967" s="5" t="b">
        <f t="shared" si="45"/>
        <v>0</v>
      </c>
      <c r="I967" s="8">
        <v>59</v>
      </c>
      <c r="J967">
        <v>1</v>
      </c>
      <c r="K967">
        <v>30</v>
      </c>
      <c r="L967">
        <v>802</v>
      </c>
      <c r="M967">
        <v>3</v>
      </c>
      <c r="N967">
        <v>4</v>
      </c>
      <c r="O967">
        <v>21.3400283737938</v>
      </c>
      <c r="P967">
        <v>4</v>
      </c>
      <c r="Q967">
        <v>4</v>
      </c>
      <c r="R967">
        <v>1</v>
      </c>
      <c r="S967" s="10">
        <v>79.5</v>
      </c>
      <c r="T967" s="8">
        <v>0.54108388746750802</v>
      </c>
      <c r="U967">
        <v>7.5957643648752104E-3</v>
      </c>
      <c r="V967">
        <v>0.38987547332752898</v>
      </c>
      <c r="W967">
        <v>-0.81171861639059095</v>
      </c>
      <c r="X967">
        <v>-0.60931127360194304</v>
      </c>
      <c r="Y967">
        <v>0.68524713920936597</v>
      </c>
      <c r="Z967">
        <v>-1.00251954861502</v>
      </c>
      <c r="AA967">
        <v>0.71867389489572897</v>
      </c>
      <c r="AB967">
        <v>0.68128349962791002</v>
      </c>
      <c r="AC967">
        <v>-1.38724643350897</v>
      </c>
      <c r="AD967" s="10">
        <v>1.0362383225482901</v>
      </c>
      <c r="AE967" s="8">
        <v>0</v>
      </c>
      <c r="AF967">
        <v>0</v>
      </c>
      <c r="AG967">
        <v>0</v>
      </c>
      <c r="AH967">
        <v>0</v>
      </c>
      <c r="AI967">
        <v>0</v>
      </c>
      <c r="AJ967">
        <v>0</v>
      </c>
      <c r="AK967">
        <v>0</v>
      </c>
      <c r="AL967">
        <v>0</v>
      </c>
      <c r="AM967">
        <v>0</v>
      </c>
      <c r="AN967">
        <v>0</v>
      </c>
      <c r="AO967">
        <v>0</v>
      </c>
      <c r="AP967">
        <v>0</v>
      </c>
      <c r="AQ967">
        <v>0</v>
      </c>
      <c r="AR967">
        <v>1</v>
      </c>
      <c r="AS967">
        <v>0</v>
      </c>
      <c r="AT967">
        <v>0</v>
      </c>
      <c r="AU967">
        <v>0</v>
      </c>
      <c r="AV967">
        <v>0</v>
      </c>
      <c r="AW967">
        <v>0</v>
      </c>
      <c r="AX967">
        <v>0</v>
      </c>
      <c r="AY967">
        <v>0</v>
      </c>
      <c r="AZ967">
        <v>1</v>
      </c>
      <c r="BA967">
        <v>0</v>
      </c>
      <c r="BB967">
        <v>1</v>
      </c>
      <c r="BC967">
        <v>0</v>
      </c>
      <c r="BD967">
        <v>1</v>
      </c>
      <c r="BE967">
        <v>0</v>
      </c>
      <c r="BF967">
        <v>1</v>
      </c>
      <c r="BG967">
        <v>0</v>
      </c>
      <c r="BH967">
        <v>0</v>
      </c>
      <c r="BI967">
        <v>1</v>
      </c>
      <c r="BJ967">
        <v>0</v>
      </c>
      <c r="BK967">
        <v>0</v>
      </c>
      <c r="BL967">
        <v>0</v>
      </c>
      <c r="BM967">
        <v>0</v>
      </c>
      <c r="BN967">
        <v>1</v>
      </c>
      <c r="BO967">
        <v>0</v>
      </c>
      <c r="BP967">
        <v>0</v>
      </c>
      <c r="BQ967">
        <v>1</v>
      </c>
      <c r="BR967">
        <v>0</v>
      </c>
      <c r="BS967">
        <v>0</v>
      </c>
      <c r="BT967" s="10">
        <v>0</v>
      </c>
      <c r="BU967">
        <v>-4.2648743800000002</v>
      </c>
      <c r="BV967">
        <v>0.17994256</v>
      </c>
      <c r="BW967">
        <v>2.5512239999999999E-2</v>
      </c>
      <c r="BX967">
        <v>1.7140852600000001</v>
      </c>
      <c r="BY967">
        <v>1.2451467300000001</v>
      </c>
      <c r="BZ967">
        <v>4.38303536</v>
      </c>
      <c r="CA967">
        <v>1.0542348399999999</v>
      </c>
      <c r="CB967">
        <v>2.36271349</v>
      </c>
      <c r="CC967">
        <v>0</v>
      </c>
      <c r="CD967">
        <v>1.26633956</v>
      </c>
      <c r="CE967">
        <v>1.2966537600000001</v>
      </c>
      <c r="CF967">
        <v>-0.34830556000000001</v>
      </c>
      <c r="CG967">
        <v>0.60595251999999999</v>
      </c>
      <c r="CH967">
        <v>-0.27080598</v>
      </c>
      <c r="CI967">
        <v>0.69837139000000004</v>
      </c>
      <c r="CJ967">
        <v>2.3914729999999999E-2</v>
      </c>
      <c r="CK967">
        <v>-0.35324707</v>
      </c>
      <c r="CL967">
        <v>-4.8291489999999999E-2</v>
      </c>
      <c r="CM967">
        <v>0.58076517999999999</v>
      </c>
      <c r="CN967">
        <v>0.72541518999999999</v>
      </c>
      <c r="CO967">
        <v>-0.20022939000000001</v>
      </c>
      <c r="CP967">
        <v>-0.43475793000000001</v>
      </c>
      <c r="CQ967">
        <v>0.34422587999999998</v>
      </c>
      <c r="CR967">
        <v>-0.48495226000000002</v>
      </c>
      <c r="CS967">
        <v>0.18250256000000001</v>
      </c>
      <c r="CT967">
        <v>-0.16623276000000001</v>
      </c>
      <c r="CU967">
        <v>-9.4743999999999995E-2</v>
      </c>
      <c r="CV967">
        <v>-1.1689752</v>
      </c>
      <c r="CW967">
        <v>-0.52188942000000005</v>
      </c>
      <c r="CX967">
        <v>0.65815442999999996</v>
      </c>
      <c r="CY967">
        <v>9.3649330000000003E-2</v>
      </c>
      <c r="CZ967">
        <v>-0.16819777</v>
      </c>
      <c r="DA967">
        <v>-0.25450494000000001</v>
      </c>
      <c r="DB967">
        <v>0.25513289</v>
      </c>
      <c r="DC967">
        <v>2.5920289999999999E-2</v>
      </c>
      <c r="DD967">
        <v>-2.5292350000000002E-2</v>
      </c>
      <c r="DE967">
        <v>0.26950531</v>
      </c>
      <c r="DF967">
        <v>-0.26887736000000001</v>
      </c>
      <c r="DG967">
        <v>0.1029841</v>
      </c>
      <c r="DH967">
        <v>-0.10235616</v>
      </c>
      <c r="DI967">
        <v>-0.19042195000000001</v>
      </c>
      <c r="DJ967">
        <v>7.7531719999999998E-2</v>
      </c>
      <c r="DK967">
        <v>-0.19522661999999999</v>
      </c>
      <c r="DL967">
        <v>-0.13095082</v>
      </c>
      <c r="DM967">
        <v>-6.0513240000000003E-2</v>
      </c>
      <c r="DN967">
        <v>0.50020885000000004</v>
      </c>
      <c r="DO967">
        <v>0.35778246000000002</v>
      </c>
      <c r="DP967">
        <v>-0.64273818000000005</v>
      </c>
      <c r="DQ967">
        <v>0.94671483000000001</v>
      </c>
      <c r="DR967">
        <v>-0.66113116000000005</v>
      </c>
      <c r="DS967">
        <v>7.7932630000000003E-2</v>
      </c>
      <c r="DT967">
        <v>-0.79014932000000004</v>
      </c>
      <c r="DU967">
        <v>1.3610861400000001</v>
      </c>
      <c r="DV967" s="10">
        <v>-0.64824150000000003</v>
      </c>
      <c r="DW967" s="8" t="s">
        <v>4961</v>
      </c>
      <c r="DX967" t="s">
        <v>4962</v>
      </c>
      <c r="DY967" s="10" t="s">
        <v>1005</v>
      </c>
      <c r="DZ967" s="20">
        <v>36034</v>
      </c>
      <c r="EA967" s="21">
        <v>37071</v>
      </c>
      <c r="EB967" t="s">
        <v>4963</v>
      </c>
      <c r="EC967" s="22">
        <v>43875</v>
      </c>
      <c r="ED967" t="b">
        <f t="shared" si="46"/>
        <v>1</v>
      </c>
    </row>
    <row r="968" spans="1:134" x14ac:dyDescent="0.2">
      <c r="A968" s="8" t="s">
        <v>4964</v>
      </c>
      <c r="B968" s="8" t="s">
        <v>168</v>
      </c>
      <c r="C968" s="8" t="s">
        <v>209</v>
      </c>
      <c r="D968" s="2" t="s">
        <v>4965</v>
      </c>
      <c r="E968" s="4">
        <v>0.40745363583897798</v>
      </c>
      <c r="F968" s="28" t="b">
        <v>0</v>
      </c>
      <c r="G968" s="29">
        <f t="shared" si="47"/>
        <v>3.6051712072397544E-5</v>
      </c>
      <c r="H968" s="5" t="b">
        <f t="shared" si="45"/>
        <v>0</v>
      </c>
      <c r="I968" s="8">
        <v>57</v>
      </c>
      <c r="J968">
        <v>1</v>
      </c>
      <c r="K968">
        <v>21</v>
      </c>
      <c r="L968">
        <v>1777</v>
      </c>
      <c r="M968">
        <v>5</v>
      </c>
      <c r="N968">
        <v>3</v>
      </c>
      <c r="O968">
        <v>16.226817919489299</v>
      </c>
      <c r="P968">
        <v>5</v>
      </c>
      <c r="Q968">
        <v>2</v>
      </c>
      <c r="R968">
        <v>1</v>
      </c>
      <c r="S968" s="10">
        <v>70.2</v>
      </c>
      <c r="T968" s="8">
        <v>0.35320753765240098</v>
      </c>
      <c r="U968">
        <v>7.5957643648752104E-3</v>
      </c>
      <c r="V968">
        <v>-0.77296769484074401</v>
      </c>
      <c r="W968">
        <v>0.32488912157025301</v>
      </c>
      <c r="X968">
        <v>2.70451479144465E-2</v>
      </c>
      <c r="Y968">
        <v>-1.13192030619081E-2</v>
      </c>
      <c r="Z968">
        <v>-1.17846867632179</v>
      </c>
      <c r="AA968">
        <v>1.4284752725705201</v>
      </c>
      <c r="AB968">
        <v>-0.772121299578298</v>
      </c>
      <c r="AC968">
        <v>-1.38724643350897</v>
      </c>
      <c r="AD968" s="10">
        <v>-0.97042828852908802</v>
      </c>
      <c r="AE968" s="8">
        <v>0</v>
      </c>
      <c r="AF968">
        <v>0</v>
      </c>
      <c r="AG968">
        <v>0</v>
      </c>
      <c r="AH968">
        <v>1</v>
      </c>
      <c r="AI968">
        <v>0</v>
      </c>
      <c r="AJ968">
        <v>0</v>
      </c>
      <c r="AK968">
        <v>0</v>
      </c>
      <c r="AL968">
        <v>0</v>
      </c>
      <c r="AM968">
        <v>0</v>
      </c>
      <c r="AN968">
        <v>0</v>
      </c>
      <c r="AO968">
        <v>0</v>
      </c>
      <c r="AP968">
        <v>0</v>
      </c>
      <c r="AQ968">
        <v>0</v>
      </c>
      <c r="AR968">
        <v>0</v>
      </c>
      <c r="AS968">
        <v>0</v>
      </c>
      <c r="AT968">
        <v>0</v>
      </c>
      <c r="AU968">
        <v>0</v>
      </c>
      <c r="AV968">
        <v>0</v>
      </c>
      <c r="AW968">
        <v>0</v>
      </c>
      <c r="AX968">
        <v>0</v>
      </c>
      <c r="AY968">
        <v>1</v>
      </c>
      <c r="AZ968">
        <v>0</v>
      </c>
      <c r="BA968">
        <v>0</v>
      </c>
      <c r="BB968">
        <v>1</v>
      </c>
      <c r="BC968">
        <v>1</v>
      </c>
      <c r="BD968">
        <v>0</v>
      </c>
      <c r="BE968">
        <v>0</v>
      </c>
      <c r="BF968">
        <v>1</v>
      </c>
      <c r="BG968">
        <v>0</v>
      </c>
      <c r="BH968">
        <v>0</v>
      </c>
      <c r="BI968">
        <v>0</v>
      </c>
      <c r="BJ968">
        <v>0</v>
      </c>
      <c r="BK968">
        <v>1</v>
      </c>
      <c r="BL968">
        <v>0</v>
      </c>
      <c r="BM968">
        <v>0</v>
      </c>
      <c r="BN968">
        <v>0</v>
      </c>
      <c r="BO968">
        <v>1</v>
      </c>
      <c r="BP968">
        <v>0</v>
      </c>
      <c r="BQ968">
        <v>0</v>
      </c>
      <c r="BR968">
        <v>1</v>
      </c>
      <c r="BS968">
        <v>0</v>
      </c>
      <c r="BT968" s="10">
        <v>0</v>
      </c>
      <c r="BU968">
        <v>-4.2648743800000002</v>
      </c>
      <c r="BV968">
        <v>0.17994256</v>
      </c>
      <c r="BW968">
        <v>2.5512239999999999E-2</v>
      </c>
      <c r="BX968">
        <v>1.7140852600000001</v>
      </c>
      <c r="BY968">
        <v>1.2451467300000001</v>
      </c>
      <c r="BZ968">
        <v>4.38303536</v>
      </c>
      <c r="CA968">
        <v>1.0542348399999999</v>
      </c>
      <c r="CB968">
        <v>2.36271349</v>
      </c>
      <c r="CC968">
        <v>0</v>
      </c>
      <c r="CD968">
        <v>1.26633956</v>
      </c>
      <c r="CE968">
        <v>1.2966537600000001</v>
      </c>
      <c r="CF968">
        <v>-0.34830556000000001</v>
      </c>
      <c r="CG968">
        <v>0.60595251999999999</v>
      </c>
      <c r="CH968">
        <v>-0.27080598</v>
      </c>
      <c r="CI968">
        <v>0.69837139000000004</v>
      </c>
      <c r="CJ968">
        <v>2.3914729999999999E-2</v>
      </c>
      <c r="CK968">
        <v>-0.35324707</v>
      </c>
      <c r="CL968">
        <v>-4.8291489999999999E-2</v>
      </c>
      <c r="CM968">
        <v>0.58076517999999999</v>
      </c>
      <c r="CN968">
        <v>0.72541518999999999</v>
      </c>
      <c r="CO968">
        <v>-0.20022939000000001</v>
      </c>
      <c r="CP968">
        <v>-0.43475793000000001</v>
      </c>
      <c r="CQ968">
        <v>0.34422587999999998</v>
      </c>
      <c r="CR968">
        <v>-0.48495226000000002</v>
      </c>
      <c r="CS968">
        <v>0.18250256000000001</v>
      </c>
      <c r="CT968">
        <v>-0.16623276000000001</v>
      </c>
      <c r="CU968">
        <v>-9.4743999999999995E-2</v>
      </c>
      <c r="CV968">
        <v>-1.1689752</v>
      </c>
      <c r="CW968">
        <v>-0.52188942000000005</v>
      </c>
      <c r="CX968">
        <v>0.65815442999999996</v>
      </c>
      <c r="CY968">
        <v>9.3649330000000003E-2</v>
      </c>
      <c r="CZ968">
        <v>-0.16819777</v>
      </c>
      <c r="DA968">
        <v>-0.25450494000000001</v>
      </c>
      <c r="DB968">
        <v>0.25513289</v>
      </c>
      <c r="DC968">
        <v>2.5920289999999999E-2</v>
      </c>
      <c r="DD968">
        <v>-2.5292350000000002E-2</v>
      </c>
      <c r="DE968">
        <v>0.26950531</v>
      </c>
      <c r="DF968">
        <v>-0.26887736000000001</v>
      </c>
      <c r="DG968">
        <v>0.1029841</v>
      </c>
      <c r="DH968">
        <v>-0.10235616</v>
      </c>
      <c r="DI968">
        <v>-0.19042195000000001</v>
      </c>
      <c r="DJ968">
        <v>7.7531719999999998E-2</v>
      </c>
      <c r="DK968">
        <v>-0.19522661999999999</v>
      </c>
      <c r="DL968">
        <v>-0.13095082</v>
      </c>
      <c r="DM968">
        <v>-6.0513240000000003E-2</v>
      </c>
      <c r="DN968">
        <v>0.50020885000000004</v>
      </c>
      <c r="DO968">
        <v>0.35778246000000002</v>
      </c>
      <c r="DP968">
        <v>-0.64273818000000005</v>
      </c>
      <c r="DQ968">
        <v>0.94671483000000001</v>
      </c>
      <c r="DR968">
        <v>-0.66113116000000005</v>
      </c>
      <c r="DS968">
        <v>7.7932630000000003E-2</v>
      </c>
      <c r="DT968">
        <v>-0.79014932000000004</v>
      </c>
      <c r="DU968">
        <v>1.3610861400000001</v>
      </c>
      <c r="DV968" s="10">
        <v>-0.64824150000000003</v>
      </c>
      <c r="DW968" s="8" t="s">
        <v>4966</v>
      </c>
      <c r="DX968" t="s">
        <v>4967</v>
      </c>
      <c r="DY968" s="10" t="s">
        <v>408</v>
      </c>
      <c r="DZ968" s="20">
        <v>35312</v>
      </c>
      <c r="EA968" s="21">
        <v>37591</v>
      </c>
      <c r="EB968" t="s">
        <v>4968</v>
      </c>
      <c r="EC968" s="22">
        <v>45443</v>
      </c>
      <c r="ED968" t="b">
        <f t="shared" si="46"/>
        <v>1</v>
      </c>
    </row>
    <row r="969" spans="1:134" x14ac:dyDescent="0.2">
      <c r="A969" s="8" t="s">
        <v>4969</v>
      </c>
      <c r="B969" s="8" t="s">
        <v>119</v>
      </c>
      <c r="C969" s="8" t="s">
        <v>399</v>
      </c>
      <c r="D969" s="2" t="s">
        <v>4970</v>
      </c>
      <c r="E969" s="4">
        <v>0.55600456943900201</v>
      </c>
      <c r="F969" s="28" t="b">
        <v>0</v>
      </c>
      <c r="G969" s="29">
        <f t="shared" si="47"/>
        <v>1.862474069088438E-7</v>
      </c>
      <c r="H969" s="5" t="b">
        <f t="shared" si="45"/>
        <v>0</v>
      </c>
      <c r="I969" s="8">
        <v>46</v>
      </c>
      <c r="J969">
        <v>1</v>
      </c>
      <c r="K969">
        <v>25</v>
      </c>
      <c r="L969">
        <v>1410</v>
      </c>
      <c r="M969">
        <v>0</v>
      </c>
      <c r="N969">
        <v>2</v>
      </c>
      <c r="O969">
        <v>35.502284719501198</v>
      </c>
      <c r="P969">
        <v>2</v>
      </c>
      <c r="Q969">
        <v>3</v>
      </c>
      <c r="R969">
        <v>1</v>
      </c>
      <c r="S969" s="10">
        <v>79.900000000000006</v>
      </c>
      <c r="T969" s="8">
        <v>-0.68011238633068705</v>
      </c>
      <c r="U969">
        <v>7.5957643648752104E-3</v>
      </c>
      <c r="V969">
        <v>-0.25614850898817798</v>
      </c>
      <c r="W969">
        <v>-0.10294168851346901</v>
      </c>
      <c r="X969">
        <v>-1.5638459058765199</v>
      </c>
      <c r="Y969">
        <v>-0.70788554533318204</v>
      </c>
      <c r="Z969">
        <v>-0.51518645864037305</v>
      </c>
      <c r="AA969">
        <v>-0.70092886045385905</v>
      </c>
      <c r="AB969">
        <v>-4.5418899975194001E-2</v>
      </c>
      <c r="AC969">
        <v>-1.38724643350897</v>
      </c>
      <c r="AD969" s="10">
        <v>1.1225465638849501</v>
      </c>
      <c r="AE969" s="8">
        <v>0</v>
      </c>
      <c r="AF969">
        <v>0</v>
      </c>
      <c r="AG969">
        <v>0</v>
      </c>
      <c r="AH969">
        <v>0</v>
      </c>
      <c r="AI969">
        <v>0</v>
      </c>
      <c r="AJ969">
        <v>0</v>
      </c>
      <c r="AK969">
        <v>1</v>
      </c>
      <c r="AL969">
        <v>0</v>
      </c>
      <c r="AM969">
        <v>0</v>
      </c>
      <c r="AN969">
        <v>0</v>
      </c>
      <c r="AO969">
        <v>0</v>
      </c>
      <c r="AP969">
        <v>0</v>
      </c>
      <c r="AQ969">
        <v>0</v>
      </c>
      <c r="AR969">
        <v>0</v>
      </c>
      <c r="AS969">
        <v>0</v>
      </c>
      <c r="AT969">
        <v>0</v>
      </c>
      <c r="AU969">
        <v>0</v>
      </c>
      <c r="AV969">
        <v>0</v>
      </c>
      <c r="AW969">
        <v>0</v>
      </c>
      <c r="AX969">
        <v>0</v>
      </c>
      <c r="AY969">
        <v>0</v>
      </c>
      <c r="AZ969">
        <v>1</v>
      </c>
      <c r="BA969">
        <v>1</v>
      </c>
      <c r="BB969">
        <v>0</v>
      </c>
      <c r="BC969">
        <v>1</v>
      </c>
      <c r="BD969">
        <v>0</v>
      </c>
      <c r="BE969">
        <v>0</v>
      </c>
      <c r="BF969">
        <v>1</v>
      </c>
      <c r="BG969">
        <v>0</v>
      </c>
      <c r="BH969">
        <v>1</v>
      </c>
      <c r="BI969">
        <v>0</v>
      </c>
      <c r="BJ969">
        <v>0</v>
      </c>
      <c r="BK969">
        <v>0</v>
      </c>
      <c r="BL969">
        <v>0</v>
      </c>
      <c r="BM969">
        <v>0</v>
      </c>
      <c r="BN969">
        <v>0</v>
      </c>
      <c r="BO969">
        <v>0</v>
      </c>
      <c r="BP969">
        <v>1</v>
      </c>
      <c r="BQ969">
        <v>1</v>
      </c>
      <c r="BR969">
        <v>0</v>
      </c>
      <c r="BS969">
        <v>0</v>
      </c>
      <c r="BT969" s="10">
        <v>0</v>
      </c>
      <c r="BU969">
        <v>-4.2648743800000002</v>
      </c>
      <c r="BV969">
        <v>0.17994256</v>
      </c>
      <c r="BW969">
        <v>2.5512239999999999E-2</v>
      </c>
      <c r="BX969">
        <v>1.7140852600000001</v>
      </c>
      <c r="BY969">
        <v>1.2451467300000001</v>
      </c>
      <c r="BZ969">
        <v>4.38303536</v>
      </c>
      <c r="CA969">
        <v>1.0542348399999999</v>
      </c>
      <c r="CB969">
        <v>2.36271349</v>
      </c>
      <c r="CC969">
        <v>0</v>
      </c>
      <c r="CD969">
        <v>1.26633956</v>
      </c>
      <c r="CE969">
        <v>1.2966537600000001</v>
      </c>
      <c r="CF969">
        <v>-0.34830556000000001</v>
      </c>
      <c r="CG969">
        <v>0.60595251999999999</v>
      </c>
      <c r="CH969">
        <v>-0.27080598</v>
      </c>
      <c r="CI969">
        <v>0.69837139000000004</v>
      </c>
      <c r="CJ969">
        <v>2.3914729999999999E-2</v>
      </c>
      <c r="CK969">
        <v>-0.35324707</v>
      </c>
      <c r="CL969">
        <v>-4.8291489999999999E-2</v>
      </c>
      <c r="CM969">
        <v>0.58076517999999999</v>
      </c>
      <c r="CN969">
        <v>0.72541518999999999</v>
      </c>
      <c r="CO969">
        <v>-0.20022939000000001</v>
      </c>
      <c r="CP969">
        <v>-0.43475793000000001</v>
      </c>
      <c r="CQ969">
        <v>0.34422587999999998</v>
      </c>
      <c r="CR969">
        <v>-0.48495226000000002</v>
      </c>
      <c r="CS969">
        <v>0.18250256000000001</v>
      </c>
      <c r="CT969">
        <v>-0.16623276000000001</v>
      </c>
      <c r="CU969">
        <v>-9.4743999999999995E-2</v>
      </c>
      <c r="CV969">
        <v>-1.1689752</v>
      </c>
      <c r="CW969">
        <v>-0.52188942000000005</v>
      </c>
      <c r="CX969">
        <v>0.65815442999999996</v>
      </c>
      <c r="CY969">
        <v>9.3649330000000003E-2</v>
      </c>
      <c r="CZ969">
        <v>-0.16819777</v>
      </c>
      <c r="DA969">
        <v>-0.25450494000000001</v>
      </c>
      <c r="DB969">
        <v>0.25513289</v>
      </c>
      <c r="DC969">
        <v>2.5920289999999999E-2</v>
      </c>
      <c r="DD969">
        <v>-2.5292350000000002E-2</v>
      </c>
      <c r="DE969">
        <v>0.26950531</v>
      </c>
      <c r="DF969">
        <v>-0.26887736000000001</v>
      </c>
      <c r="DG969">
        <v>0.1029841</v>
      </c>
      <c r="DH969">
        <v>-0.10235616</v>
      </c>
      <c r="DI969">
        <v>-0.19042195000000001</v>
      </c>
      <c r="DJ969">
        <v>7.7531719999999998E-2</v>
      </c>
      <c r="DK969">
        <v>-0.19522661999999999</v>
      </c>
      <c r="DL969">
        <v>-0.13095082</v>
      </c>
      <c r="DM969">
        <v>-6.0513240000000003E-2</v>
      </c>
      <c r="DN969">
        <v>0.50020885000000004</v>
      </c>
      <c r="DO969">
        <v>0.35778246000000002</v>
      </c>
      <c r="DP969">
        <v>-0.64273818000000005</v>
      </c>
      <c r="DQ969">
        <v>0.94671483000000001</v>
      </c>
      <c r="DR969">
        <v>-0.66113116000000005</v>
      </c>
      <c r="DS969">
        <v>7.7932630000000003E-2</v>
      </c>
      <c r="DT969">
        <v>-0.79014932000000004</v>
      </c>
      <c r="DU969">
        <v>1.3610861400000001</v>
      </c>
      <c r="DV969" s="10">
        <v>-0.64824150000000003</v>
      </c>
      <c r="DW969" s="8" t="s">
        <v>4971</v>
      </c>
      <c r="DX969" t="s">
        <v>4972</v>
      </c>
      <c r="DY969" s="10" t="s">
        <v>686</v>
      </c>
      <c r="DZ969" s="20">
        <v>37306</v>
      </c>
      <c r="EA969" s="21">
        <v>38310</v>
      </c>
      <c r="EB969" t="s">
        <v>4973</v>
      </c>
      <c r="EC969" s="22">
        <v>44276</v>
      </c>
      <c r="ED969" t="b">
        <f t="shared" si="46"/>
        <v>1</v>
      </c>
    </row>
    <row r="970" spans="1:134" x14ac:dyDescent="0.2">
      <c r="A970" s="8" t="s">
        <v>4974</v>
      </c>
      <c r="B970" s="8" t="s">
        <v>127</v>
      </c>
      <c r="C970" s="8" t="s">
        <v>209</v>
      </c>
      <c r="D970" s="2" t="s">
        <v>4975</v>
      </c>
      <c r="E970" s="4">
        <v>0.60824748526676498</v>
      </c>
      <c r="F970" s="28" t="b">
        <v>1</v>
      </c>
      <c r="G970" s="29">
        <f t="shared" si="47"/>
        <v>5.167308800631321E-6</v>
      </c>
      <c r="H970" s="5" t="b">
        <f t="shared" si="45"/>
        <v>0</v>
      </c>
      <c r="I970" s="8">
        <v>70</v>
      </c>
      <c r="J970">
        <v>2</v>
      </c>
      <c r="K970">
        <v>35</v>
      </c>
      <c r="L970">
        <v>1963</v>
      </c>
      <c r="M970">
        <v>0</v>
      </c>
      <c r="N970">
        <v>1</v>
      </c>
      <c r="O970">
        <v>44.957075966716197</v>
      </c>
      <c r="P970">
        <v>3</v>
      </c>
      <c r="Q970">
        <v>2</v>
      </c>
      <c r="R970">
        <v>2</v>
      </c>
      <c r="S970" s="10">
        <v>72.7</v>
      </c>
      <c r="T970" s="8">
        <v>1.5744038114505901</v>
      </c>
      <c r="U970">
        <v>1.0203643463482399</v>
      </c>
      <c r="V970">
        <v>1.0358994556432299</v>
      </c>
      <c r="W970">
        <v>0.54171890542739898</v>
      </c>
      <c r="X970">
        <v>-1.5638459058765199</v>
      </c>
      <c r="Y970">
        <v>-1.4044518876044501</v>
      </c>
      <c r="Z970">
        <v>-0.189840516504031</v>
      </c>
      <c r="AA970">
        <v>8.8725172209350497E-3</v>
      </c>
      <c r="AB970">
        <v>-0.772121299578298</v>
      </c>
      <c r="AC970">
        <v>-0.68484317603607703</v>
      </c>
      <c r="AD970" s="10">
        <v>-0.431001780174953</v>
      </c>
      <c r="AE970" s="8">
        <v>0</v>
      </c>
      <c r="AF970">
        <v>0</v>
      </c>
      <c r="AG970">
        <v>0</v>
      </c>
      <c r="AH970">
        <v>0</v>
      </c>
      <c r="AI970">
        <v>0</v>
      </c>
      <c r="AJ970">
        <v>0</v>
      </c>
      <c r="AK970">
        <v>1</v>
      </c>
      <c r="AL970">
        <v>0</v>
      </c>
      <c r="AM970">
        <v>0</v>
      </c>
      <c r="AN970">
        <v>0</v>
      </c>
      <c r="AO970">
        <v>0</v>
      </c>
      <c r="AP970">
        <v>0</v>
      </c>
      <c r="AQ970">
        <v>0</v>
      </c>
      <c r="AR970">
        <v>0</v>
      </c>
      <c r="AS970">
        <v>0</v>
      </c>
      <c r="AT970">
        <v>0</v>
      </c>
      <c r="AU970">
        <v>0</v>
      </c>
      <c r="AV970">
        <v>0</v>
      </c>
      <c r="AW970">
        <v>0</v>
      </c>
      <c r="AX970">
        <v>0</v>
      </c>
      <c r="AY970">
        <v>1</v>
      </c>
      <c r="AZ970">
        <v>0</v>
      </c>
      <c r="BA970">
        <v>1</v>
      </c>
      <c r="BB970">
        <v>0</v>
      </c>
      <c r="BC970">
        <v>0</v>
      </c>
      <c r="BD970">
        <v>1</v>
      </c>
      <c r="BE970">
        <v>1</v>
      </c>
      <c r="BF970">
        <v>0</v>
      </c>
      <c r="BG970">
        <v>0</v>
      </c>
      <c r="BH970">
        <v>1</v>
      </c>
      <c r="BI970">
        <v>0</v>
      </c>
      <c r="BJ970">
        <v>0</v>
      </c>
      <c r="BK970">
        <v>0</v>
      </c>
      <c r="BL970">
        <v>0</v>
      </c>
      <c r="BM970">
        <v>1</v>
      </c>
      <c r="BN970">
        <v>0</v>
      </c>
      <c r="BO970">
        <v>0</v>
      </c>
      <c r="BP970">
        <v>0</v>
      </c>
      <c r="BQ970">
        <v>0</v>
      </c>
      <c r="BR970">
        <v>1</v>
      </c>
      <c r="BS970">
        <v>0</v>
      </c>
      <c r="BT970" s="10">
        <v>0</v>
      </c>
      <c r="BU970">
        <v>-4.2648743800000002</v>
      </c>
      <c r="BV970">
        <v>0.17994256</v>
      </c>
      <c r="BW970">
        <v>2.5512239999999999E-2</v>
      </c>
      <c r="BX970">
        <v>1.7140852600000001</v>
      </c>
      <c r="BY970">
        <v>1.2451467300000001</v>
      </c>
      <c r="BZ970">
        <v>4.38303536</v>
      </c>
      <c r="CA970">
        <v>1.0542348399999999</v>
      </c>
      <c r="CB970">
        <v>2.36271349</v>
      </c>
      <c r="CC970">
        <v>0</v>
      </c>
      <c r="CD970">
        <v>1.26633956</v>
      </c>
      <c r="CE970">
        <v>1.2966537600000001</v>
      </c>
      <c r="CF970">
        <v>-0.34830556000000001</v>
      </c>
      <c r="CG970">
        <v>0.60595251999999999</v>
      </c>
      <c r="CH970">
        <v>-0.27080598</v>
      </c>
      <c r="CI970">
        <v>0.69837139000000004</v>
      </c>
      <c r="CJ970">
        <v>2.3914729999999999E-2</v>
      </c>
      <c r="CK970">
        <v>-0.35324707</v>
      </c>
      <c r="CL970">
        <v>-4.8291489999999999E-2</v>
      </c>
      <c r="CM970">
        <v>0.58076517999999999</v>
      </c>
      <c r="CN970">
        <v>0.72541518999999999</v>
      </c>
      <c r="CO970">
        <v>-0.20022939000000001</v>
      </c>
      <c r="CP970">
        <v>-0.43475793000000001</v>
      </c>
      <c r="CQ970">
        <v>0.34422587999999998</v>
      </c>
      <c r="CR970">
        <v>-0.48495226000000002</v>
      </c>
      <c r="CS970">
        <v>0.18250256000000001</v>
      </c>
      <c r="CT970">
        <v>-0.16623276000000001</v>
      </c>
      <c r="CU970">
        <v>-9.4743999999999995E-2</v>
      </c>
      <c r="CV970">
        <v>-1.1689752</v>
      </c>
      <c r="CW970">
        <v>-0.52188942000000005</v>
      </c>
      <c r="CX970">
        <v>0.65815442999999996</v>
      </c>
      <c r="CY970">
        <v>9.3649330000000003E-2</v>
      </c>
      <c r="CZ970">
        <v>-0.16819777</v>
      </c>
      <c r="DA970">
        <v>-0.25450494000000001</v>
      </c>
      <c r="DB970">
        <v>0.25513289</v>
      </c>
      <c r="DC970">
        <v>2.5920289999999999E-2</v>
      </c>
      <c r="DD970">
        <v>-2.5292350000000002E-2</v>
      </c>
      <c r="DE970">
        <v>0.26950531</v>
      </c>
      <c r="DF970">
        <v>-0.26887736000000001</v>
      </c>
      <c r="DG970">
        <v>0.1029841</v>
      </c>
      <c r="DH970">
        <v>-0.10235616</v>
      </c>
      <c r="DI970">
        <v>-0.19042195000000001</v>
      </c>
      <c r="DJ970">
        <v>7.7531719999999998E-2</v>
      </c>
      <c r="DK970">
        <v>-0.19522661999999999</v>
      </c>
      <c r="DL970">
        <v>-0.13095082</v>
      </c>
      <c r="DM970">
        <v>-6.0513240000000003E-2</v>
      </c>
      <c r="DN970">
        <v>0.50020885000000004</v>
      </c>
      <c r="DO970">
        <v>0.35778246000000002</v>
      </c>
      <c r="DP970">
        <v>-0.64273818000000005</v>
      </c>
      <c r="DQ970">
        <v>0.94671483000000001</v>
      </c>
      <c r="DR970">
        <v>-0.66113116000000005</v>
      </c>
      <c r="DS970">
        <v>7.7932630000000003E-2</v>
      </c>
      <c r="DT970">
        <v>-0.79014932000000004</v>
      </c>
      <c r="DU970">
        <v>1.3610861400000001</v>
      </c>
      <c r="DV970" s="10">
        <v>-0.64824150000000003</v>
      </c>
      <c r="DW970" s="8" t="s">
        <v>4976</v>
      </c>
      <c r="DX970" t="s">
        <v>4977</v>
      </c>
      <c r="DY970" s="10" t="s">
        <v>911</v>
      </c>
      <c r="DZ970" s="20">
        <v>34857</v>
      </c>
      <c r="EA970" s="21">
        <v>39028</v>
      </c>
      <c r="EB970" t="s">
        <v>4978</v>
      </c>
      <c r="EC970" s="22">
        <v>44005</v>
      </c>
      <c r="ED970" t="b">
        <f t="shared" si="46"/>
        <v>0</v>
      </c>
    </row>
    <row r="971" spans="1:134" x14ac:dyDescent="0.2">
      <c r="A971" s="8" t="s">
        <v>4979</v>
      </c>
      <c r="B971" s="8" t="s">
        <v>168</v>
      </c>
      <c r="C971" s="8" t="s">
        <v>209</v>
      </c>
      <c r="D971" s="2" t="s">
        <v>4980</v>
      </c>
      <c r="E971" s="4">
        <v>0.46922952275984497</v>
      </c>
      <c r="F971" s="28" t="b">
        <v>0</v>
      </c>
      <c r="G971" s="29">
        <f t="shared" si="47"/>
        <v>0.11538574239090037</v>
      </c>
      <c r="H971" s="5" t="b">
        <f t="shared" si="45"/>
        <v>0</v>
      </c>
      <c r="I971" s="8">
        <v>51</v>
      </c>
      <c r="J971">
        <v>0</v>
      </c>
      <c r="K971">
        <v>35</v>
      </c>
      <c r="L971">
        <v>1019</v>
      </c>
      <c r="M971">
        <v>8</v>
      </c>
      <c r="N971">
        <v>2</v>
      </c>
      <c r="O971">
        <v>37.114761379922797</v>
      </c>
      <c r="P971">
        <v>5</v>
      </c>
      <c r="Q971">
        <v>4</v>
      </c>
      <c r="R971">
        <v>2</v>
      </c>
      <c r="S971" s="10">
        <v>76.900000000000006</v>
      </c>
      <c r="T971" s="8">
        <v>-0.21042151179292001</v>
      </c>
      <c r="U971">
        <v>-1.00517281761849</v>
      </c>
      <c r="V971">
        <v>1.0358994556432299</v>
      </c>
      <c r="W971">
        <v>-0.55875053522392004</v>
      </c>
      <c r="X971">
        <v>0.98157978018903103</v>
      </c>
      <c r="Y971">
        <v>-0.70788554533318204</v>
      </c>
      <c r="Z971">
        <v>-0.45970001536091198</v>
      </c>
      <c r="AA971">
        <v>1.4284752725705201</v>
      </c>
      <c r="AB971">
        <v>0.68128349962791002</v>
      </c>
      <c r="AC971">
        <v>-0.68484317603607703</v>
      </c>
      <c r="AD971" s="10">
        <v>0.47523475385999198</v>
      </c>
      <c r="AE971" s="8">
        <v>0</v>
      </c>
      <c r="AF971">
        <v>1</v>
      </c>
      <c r="AG971">
        <v>0</v>
      </c>
      <c r="AH971">
        <v>0</v>
      </c>
      <c r="AI971">
        <v>0</v>
      </c>
      <c r="AJ971">
        <v>0</v>
      </c>
      <c r="AK971">
        <v>0</v>
      </c>
      <c r="AL971">
        <v>0</v>
      </c>
      <c r="AM971">
        <v>0</v>
      </c>
      <c r="AN971">
        <v>0</v>
      </c>
      <c r="AO971">
        <v>0</v>
      </c>
      <c r="AP971">
        <v>0</v>
      </c>
      <c r="AQ971">
        <v>0</v>
      </c>
      <c r="AR971">
        <v>0</v>
      </c>
      <c r="AS971">
        <v>0</v>
      </c>
      <c r="AT971">
        <v>0</v>
      </c>
      <c r="AU971">
        <v>0</v>
      </c>
      <c r="AV971">
        <v>0</v>
      </c>
      <c r="AW971">
        <v>0</v>
      </c>
      <c r="AX971">
        <v>0</v>
      </c>
      <c r="AY971">
        <v>1</v>
      </c>
      <c r="AZ971">
        <v>0</v>
      </c>
      <c r="BA971">
        <v>0</v>
      </c>
      <c r="BB971">
        <v>1</v>
      </c>
      <c r="BC971">
        <v>0</v>
      </c>
      <c r="BD971">
        <v>1</v>
      </c>
      <c r="BE971">
        <v>1</v>
      </c>
      <c r="BF971">
        <v>0</v>
      </c>
      <c r="BG971">
        <v>0</v>
      </c>
      <c r="BH971">
        <v>0</v>
      </c>
      <c r="BI971">
        <v>0</v>
      </c>
      <c r="BJ971">
        <v>0</v>
      </c>
      <c r="BK971">
        <v>1</v>
      </c>
      <c r="BL971">
        <v>0</v>
      </c>
      <c r="BM971">
        <v>1</v>
      </c>
      <c r="BN971">
        <v>0</v>
      </c>
      <c r="BO971">
        <v>0</v>
      </c>
      <c r="BP971">
        <v>0</v>
      </c>
      <c r="BQ971">
        <v>0</v>
      </c>
      <c r="BR971">
        <v>0</v>
      </c>
      <c r="BS971">
        <v>0</v>
      </c>
      <c r="BT971" s="10">
        <v>1</v>
      </c>
      <c r="BU971">
        <v>-4.2648743800000002</v>
      </c>
      <c r="BV971">
        <v>0.17994256</v>
      </c>
      <c r="BW971">
        <v>2.5512239999999999E-2</v>
      </c>
      <c r="BX971">
        <v>1.7140852600000001</v>
      </c>
      <c r="BY971">
        <v>1.2451467300000001</v>
      </c>
      <c r="BZ971">
        <v>4.38303536</v>
      </c>
      <c r="CA971">
        <v>1.0542348399999999</v>
      </c>
      <c r="CB971">
        <v>2.36271349</v>
      </c>
      <c r="CC971">
        <v>0</v>
      </c>
      <c r="CD971">
        <v>1.26633956</v>
      </c>
      <c r="CE971">
        <v>1.2966537600000001</v>
      </c>
      <c r="CF971">
        <v>-0.34830556000000001</v>
      </c>
      <c r="CG971">
        <v>0.60595251999999999</v>
      </c>
      <c r="CH971">
        <v>-0.27080598</v>
      </c>
      <c r="CI971">
        <v>0.69837139000000004</v>
      </c>
      <c r="CJ971">
        <v>2.3914729999999999E-2</v>
      </c>
      <c r="CK971">
        <v>-0.35324707</v>
      </c>
      <c r="CL971">
        <v>-4.8291489999999999E-2</v>
      </c>
      <c r="CM971">
        <v>0.58076517999999999</v>
      </c>
      <c r="CN971">
        <v>0.72541518999999999</v>
      </c>
      <c r="CO971">
        <v>-0.20022939000000001</v>
      </c>
      <c r="CP971">
        <v>-0.43475793000000001</v>
      </c>
      <c r="CQ971">
        <v>0.34422587999999998</v>
      </c>
      <c r="CR971">
        <v>-0.48495226000000002</v>
      </c>
      <c r="CS971">
        <v>0.18250256000000001</v>
      </c>
      <c r="CT971">
        <v>-0.16623276000000001</v>
      </c>
      <c r="CU971">
        <v>-9.4743999999999995E-2</v>
      </c>
      <c r="CV971">
        <v>-1.1689752</v>
      </c>
      <c r="CW971">
        <v>-0.52188942000000005</v>
      </c>
      <c r="CX971">
        <v>0.65815442999999996</v>
      </c>
      <c r="CY971">
        <v>9.3649330000000003E-2</v>
      </c>
      <c r="CZ971">
        <v>-0.16819777</v>
      </c>
      <c r="DA971">
        <v>-0.25450494000000001</v>
      </c>
      <c r="DB971">
        <v>0.25513289</v>
      </c>
      <c r="DC971">
        <v>2.5920289999999999E-2</v>
      </c>
      <c r="DD971">
        <v>-2.5292350000000002E-2</v>
      </c>
      <c r="DE971">
        <v>0.26950531</v>
      </c>
      <c r="DF971">
        <v>-0.26887736000000001</v>
      </c>
      <c r="DG971">
        <v>0.1029841</v>
      </c>
      <c r="DH971">
        <v>-0.10235616</v>
      </c>
      <c r="DI971">
        <v>-0.19042195000000001</v>
      </c>
      <c r="DJ971">
        <v>7.7531719999999998E-2</v>
      </c>
      <c r="DK971">
        <v>-0.19522661999999999</v>
      </c>
      <c r="DL971">
        <v>-0.13095082</v>
      </c>
      <c r="DM971">
        <v>-6.0513240000000003E-2</v>
      </c>
      <c r="DN971">
        <v>0.50020885000000004</v>
      </c>
      <c r="DO971">
        <v>0.35778246000000002</v>
      </c>
      <c r="DP971">
        <v>-0.64273818000000005</v>
      </c>
      <c r="DQ971">
        <v>0.94671483000000001</v>
      </c>
      <c r="DR971">
        <v>-0.66113116000000005</v>
      </c>
      <c r="DS971">
        <v>7.7932630000000003E-2</v>
      </c>
      <c r="DT971">
        <v>-0.79014932000000004</v>
      </c>
      <c r="DU971">
        <v>1.3610861400000001</v>
      </c>
      <c r="DV971" s="10">
        <v>-0.64824150000000003</v>
      </c>
      <c r="DW971" s="8" t="s">
        <v>4981</v>
      </c>
      <c r="DX971" t="s">
        <v>4982</v>
      </c>
      <c r="DY971" s="10" t="s">
        <v>1768</v>
      </c>
      <c r="DZ971" s="20">
        <v>37653</v>
      </c>
      <c r="EA971" s="21">
        <v>37660</v>
      </c>
      <c r="EB971" t="s">
        <v>4983</v>
      </c>
      <c r="EC971" s="22">
        <v>43789</v>
      </c>
      <c r="ED971" t="b">
        <f t="shared" si="46"/>
        <v>1</v>
      </c>
    </row>
    <row r="972" spans="1:134" x14ac:dyDescent="0.2">
      <c r="A972" s="8" t="s">
        <v>4984</v>
      </c>
      <c r="B972" s="8" t="s">
        <v>127</v>
      </c>
      <c r="C972" s="8" t="s">
        <v>181</v>
      </c>
      <c r="D972" s="2" t="s">
        <v>4985</v>
      </c>
      <c r="E972" s="4">
        <v>0.42038540313520201</v>
      </c>
      <c r="F972" s="28" t="b">
        <v>0</v>
      </c>
      <c r="G972" s="29">
        <f t="shared" si="47"/>
        <v>6.1727546048629366E-3</v>
      </c>
      <c r="H972" s="5" t="b">
        <f t="shared" si="45"/>
        <v>0</v>
      </c>
      <c r="I972" s="8">
        <v>54</v>
      </c>
      <c r="J972">
        <v>1</v>
      </c>
      <c r="K972">
        <v>19</v>
      </c>
      <c r="L972">
        <v>2126</v>
      </c>
      <c r="M972">
        <v>5</v>
      </c>
      <c r="N972">
        <v>3</v>
      </c>
      <c r="O972">
        <v>7.6927015676011701</v>
      </c>
      <c r="P972">
        <v>1</v>
      </c>
      <c r="Q972">
        <v>5</v>
      </c>
      <c r="R972">
        <v>4</v>
      </c>
      <c r="S972" s="10">
        <v>70.599999999999994</v>
      </c>
      <c r="T972" s="8">
        <v>7.1393012929740499E-2</v>
      </c>
      <c r="U972">
        <v>7.5957643648752104E-3</v>
      </c>
      <c r="V972">
        <v>-1.03137728776702</v>
      </c>
      <c r="W972">
        <v>0.73173640418393004</v>
      </c>
      <c r="X972">
        <v>2.70451479144465E-2</v>
      </c>
      <c r="Y972">
        <v>-1.13192030619081E-2</v>
      </c>
      <c r="Z972">
        <v>-1.4721335550280299</v>
      </c>
      <c r="AA972">
        <v>-1.4107302381286499</v>
      </c>
      <c r="AB972">
        <v>1.4079858992310099</v>
      </c>
      <c r="AC972">
        <v>0.71996333890972197</v>
      </c>
      <c r="AD972" s="10">
        <v>-0.88412004719242798</v>
      </c>
      <c r="AE972" s="8">
        <v>0</v>
      </c>
      <c r="AF972">
        <v>0</v>
      </c>
      <c r="AG972">
        <v>0</v>
      </c>
      <c r="AH972">
        <v>0</v>
      </c>
      <c r="AI972">
        <v>0</v>
      </c>
      <c r="AJ972">
        <v>1</v>
      </c>
      <c r="AK972">
        <v>0</v>
      </c>
      <c r="AL972">
        <v>0</v>
      </c>
      <c r="AM972">
        <v>0</v>
      </c>
      <c r="AN972">
        <v>0</v>
      </c>
      <c r="AO972">
        <v>0</v>
      </c>
      <c r="AP972">
        <v>0</v>
      </c>
      <c r="AQ972">
        <v>0</v>
      </c>
      <c r="AR972">
        <v>0</v>
      </c>
      <c r="AS972">
        <v>0</v>
      </c>
      <c r="AT972">
        <v>0</v>
      </c>
      <c r="AU972">
        <v>0</v>
      </c>
      <c r="AV972">
        <v>0</v>
      </c>
      <c r="AW972">
        <v>0</v>
      </c>
      <c r="AX972">
        <v>0</v>
      </c>
      <c r="AY972">
        <v>0</v>
      </c>
      <c r="AZ972">
        <v>1</v>
      </c>
      <c r="BA972">
        <v>0</v>
      </c>
      <c r="BB972">
        <v>1</v>
      </c>
      <c r="BC972">
        <v>1</v>
      </c>
      <c r="BD972">
        <v>0</v>
      </c>
      <c r="BE972">
        <v>0</v>
      </c>
      <c r="BF972">
        <v>1</v>
      </c>
      <c r="BG972">
        <v>0</v>
      </c>
      <c r="BH972">
        <v>0</v>
      </c>
      <c r="BI972">
        <v>0</v>
      </c>
      <c r="BJ972">
        <v>1</v>
      </c>
      <c r="BK972">
        <v>0</v>
      </c>
      <c r="BL972">
        <v>0</v>
      </c>
      <c r="BM972">
        <v>0</v>
      </c>
      <c r="BN972">
        <v>0</v>
      </c>
      <c r="BO972">
        <v>1</v>
      </c>
      <c r="BP972">
        <v>0</v>
      </c>
      <c r="BQ972">
        <v>0</v>
      </c>
      <c r="BR972">
        <v>1</v>
      </c>
      <c r="BS972">
        <v>0</v>
      </c>
      <c r="BT972" s="10">
        <v>0</v>
      </c>
      <c r="BU972">
        <v>-4.2648743800000002</v>
      </c>
      <c r="BV972">
        <v>0.17994256</v>
      </c>
      <c r="BW972">
        <v>2.5512239999999999E-2</v>
      </c>
      <c r="BX972">
        <v>1.7140852600000001</v>
      </c>
      <c r="BY972">
        <v>1.2451467300000001</v>
      </c>
      <c r="BZ972">
        <v>4.38303536</v>
      </c>
      <c r="CA972">
        <v>1.0542348399999999</v>
      </c>
      <c r="CB972">
        <v>2.36271349</v>
      </c>
      <c r="CC972">
        <v>0</v>
      </c>
      <c r="CD972">
        <v>1.26633956</v>
      </c>
      <c r="CE972">
        <v>1.2966537600000001</v>
      </c>
      <c r="CF972">
        <v>-0.34830556000000001</v>
      </c>
      <c r="CG972">
        <v>0.60595251999999999</v>
      </c>
      <c r="CH972">
        <v>-0.27080598</v>
      </c>
      <c r="CI972">
        <v>0.69837139000000004</v>
      </c>
      <c r="CJ972">
        <v>2.3914729999999999E-2</v>
      </c>
      <c r="CK972">
        <v>-0.35324707</v>
      </c>
      <c r="CL972">
        <v>-4.8291489999999999E-2</v>
      </c>
      <c r="CM972">
        <v>0.58076517999999999</v>
      </c>
      <c r="CN972">
        <v>0.72541518999999999</v>
      </c>
      <c r="CO972">
        <v>-0.20022939000000001</v>
      </c>
      <c r="CP972">
        <v>-0.43475793000000001</v>
      </c>
      <c r="CQ972">
        <v>0.34422587999999998</v>
      </c>
      <c r="CR972">
        <v>-0.48495226000000002</v>
      </c>
      <c r="CS972">
        <v>0.18250256000000001</v>
      </c>
      <c r="CT972">
        <v>-0.16623276000000001</v>
      </c>
      <c r="CU972">
        <v>-9.4743999999999995E-2</v>
      </c>
      <c r="CV972">
        <v>-1.1689752</v>
      </c>
      <c r="CW972">
        <v>-0.52188942000000005</v>
      </c>
      <c r="CX972">
        <v>0.65815442999999996</v>
      </c>
      <c r="CY972">
        <v>9.3649330000000003E-2</v>
      </c>
      <c r="CZ972">
        <v>-0.16819777</v>
      </c>
      <c r="DA972">
        <v>-0.25450494000000001</v>
      </c>
      <c r="DB972">
        <v>0.25513289</v>
      </c>
      <c r="DC972">
        <v>2.5920289999999999E-2</v>
      </c>
      <c r="DD972">
        <v>-2.5292350000000002E-2</v>
      </c>
      <c r="DE972">
        <v>0.26950531</v>
      </c>
      <c r="DF972">
        <v>-0.26887736000000001</v>
      </c>
      <c r="DG972">
        <v>0.1029841</v>
      </c>
      <c r="DH972">
        <v>-0.10235616</v>
      </c>
      <c r="DI972">
        <v>-0.19042195000000001</v>
      </c>
      <c r="DJ972">
        <v>7.7531719999999998E-2</v>
      </c>
      <c r="DK972">
        <v>-0.19522661999999999</v>
      </c>
      <c r="DL972">
        <v>-0.13095082</v>
      </c>
      <c r="DM972">
        <v>-6.0513240000000003E-2</v>
      </c>
      <c r="DN972">
        <v>0.50020885000000004</v>
      </c>
      <c r="DO972">
        <v>0.35778246000000002</v>
      </c>
      <c r="DP972">
        <v>-0.64273818000000005</v>
      </c>
      <c r="DQ972">
        <v>0.94671483000000001</v>
      </c>
      <c r="DR972">
        <v>-0.66113116000000005</v>
      </c>
      <c r="DS972">
        <v>7.7932630000000003E-2</v>
      </c>
      <c r="DT972">
        <v>-0.79014932000000004</v>
      </c>
      <c r="DU972">
        <v>1.3610861400000001</v>
      </c>
      <c r="DV972" s="10">
        <v>-0.64824150000000003</v>
      </c>
      <c r="DW972" s="8" t="s">
        <v>4986</v>
      </c>
      <c r="DX972" t="s">
        <v>4987</v>
      </c>
      <c r="DY972" s="10" t="s">
        <v>1158</v>
      </c>
      <c r="DZ972" s="20">
        <v>35068</v>
      </c>
      <c r="EA972" s="21">
        <v>37775</v>
      </c>
      <c r="EB972" t="s">
        <v>4988</v>
      </c>
      <c r="EC972" s="22">
        <v>44176</v>
      </c>
      <c r="ED972" t="b">
        <f t="shared" si="46"/>
        <v>1</v>
      </c>
    </row>
    <row r="973" spans="1:134" x14ac:dyDescent="0.2">
      <c r="A973" s="8" t="s">
        <v>4989</v>
      </c>
      <c r="B973" s="8" t="s">
        <v>127</v>
      </c>
      <c r="C973" s="8" t="s">
        <v>1309</v>
      </c>
      <c r="D973" s="2" t="s">
        <v>4990</v>
      </c>
      <c r="E973" s="4">
        <v>0.66566440875918698</v>
      </c>
      <c r="F973" s="28" t="b">
        <v>1</v>
      </c>
      <c r="G973" s="29">
        <f t="shared" si="47"/>
        <v>3.3977369139429222E-4</v>
      </c>
      <c r="H973" s="5" t="b">
        <f t="shared" si="45"/>
        <v>0</v>
      </c>
      <c r="I973" s="8">
        <v>61</v>
      </c>
      <c r="J973">
        <v>2</v>
      </c>
      <c r="K973">
        <v>17</v>
      </c>
      <c r="L973">
        <v>983</v>
      </c>
      <c r="M973">
        <v>2</v>
      </c>
      <c r="N973">
        <v>5</v>
      </c>
      <c r="O973">
        <v>71.607204379593398</v>
      </c>
      <c r="P973">
        <v>5</v>
      </c>
      <c r="Q973">
        <v>3</v>
      </c>
      <c r="R973">
        <v>2</v>
      </c>
      <c r="S973" s="10">
        <v>73.5</v>
      </c>
      <c r="T973" s="8">
        <v>0.72896023728261505</v>
      </c>
      <c r="U973">
        <v>1.0203643463482399</v>
      </c>
      <c r="V973">
        <v>-1.2897868806933099</v>
      </c>
      <c r="W973">
        <v>-0.60071759016401305</v>
      </c>
      <c r="X973">
        <v>-0.92748948436013701</v>
      </c>
      <c r="Y973">
        <v>1.38181348148064</v>
      </c>
      <c r="Z973">
        <v>0.72720893597288805</v>
      </c>
      <c r="AA973">
        <v>1.4284752725705201</v>
      </c>
      <c r="AB973">
        <v>-4.5418899975194001E-2</v>
      </c>
      <c r="AC973">
        <v>-0.68484317603607703</v>
      </c>
      <c r="AD973" s="10">
        <v>-0.25838529750163097</v>
      </c>
      <c r="AE973" s="8">
        <v>0</v>
      </c>
      <c r="AF973">
        <v>0</v>
      </c>
      <c r="AG973">
        <v>0</v>
      </c>
      <c r="AH973">
        <v>0</v>
      </c>
      <c r="AI973">
        <v>0</v>
      </c>
      <c r="AJ973">
        <v>0</v>
      </c>
      <c r="AK973">
        <v>0</v>
      </c>
      <c r="AL973">
        <v>0</v>
      </c>
      <c r="AM973">
        <v>0</v>
      </c>
      <c r="AN973">
        <v>0</v>
      </c>
      <c r="AO973">
        <v>0</v>
      </c>
      <c r="AP973">
        <v>0</v>
      </c>
      <c r="AQ973">
        <v>0</v>
      </c>
      <c r="AR973">
        <v>0</v>
      </c>
      <c r="AS973">
        <v>1</v>
      </c>
      <c r="AT973">
        <v>0</v>
      </c>
      <c r="AU973">
        <v>0</v>
      </c>
      <c r="AV973">
        <v>0</v>
      </c>
      <c r="AW973">
        <v>0</v>
      </c>
      <c r="AX973">
        <v>0</v>
      </c>
      <c r="AY973">
        <v>0</v>
      </c>
      <c r="AZ973">
        <v>1</v>
      </c>
      <c r="BA973">
        <v>0</v>
      </c>
      <c r="BB973">
        <v>1</v>
      </c>
      <c r="BC973">
        <v>1</v>
      </c>
      <c r="BD973">
        <v>0</v>
      </c>
      <c r="BE973">
        <v>0</v>
      </c>
      <c r="BF973">
        <v>1</v>
      </c>
      <c r="BG973">
        <v>0</v>
      </c>
      <c r="BH973">
        <v>0</v>
      </c>
      <c r="BI973">
        <v>1</v>
      </c>
      <c r="BJ973">
        <v>0</v>
      </c>
      <c r="BK973">
        <v>0</v>
      </c>
      <c r="BL973">
        <v>0</v>
      </c>
      <c r="BM973">
        <v>0</v>
      </c>
      <c r="BN973">
        <v>1</v>
      </c>
      <c r="BO973">
        <v>0</v>
      </c>
      <c r="BP973">
        <v>0</v>
      </c>
      <c r="BQ973">
        <v>0</v>
      </c>
      <c r="BR973">
        <v>0</v>
      </c>
      <c r="BS973">
        <v>1</v>
      </c>
      <c r="BT973" s="10">
        <v>0</v>
      </c>
      <c r="BU973">
        <v>-4.2648743800000002</v>
      </c>
      <c r="BV973">
        <v>0.17994256</v>
      </c>
      <c r="BW973">
        <v>2.5512239999999999E-2</v>
      </c>
      <c r="BX973">
        <v>1.7140852600000001</v>
      </c>
      <c r="BY973">
        <v>1.2451467300000001</v>
      </c>
      <c r="BZ973">
        <v>4.38303536</v>
      </c>
      <c r="CA973">
        <v>1.0542348399999999</v>
      </c>
      <c r="CB973">
        <v>2.36271349</v>
      </c>
      <c r="CC973">
        <v>0</v>
      </c>
      <c r="CD973">
        <v>1.26633956</v>
      </c>
      <c r="CE973">
        <v>1.2966537600000001</v>
      </c>
      <c r="CF973">
        <v>-0.34830556000000001</v>
      </c>
      <c r="CG973">
        <v>0.60595251999999999</v>
      </c>
      <c r="CH973">
        <v>-0.27080598</v>
      </c>
      <c r="CI973">
        <v>0.69837139000000004</v>
      </c>
      <c r="CJ973">
        <v>2.3914729999999999E-2</v>
      </c>
      <c r="CK973">
        <v>-0.35324707</v>
      </c>
      <c r="CL973">
        <v>-4.8291489999999999E-2</v>
      </c>
      <c r="CM973">
        <v>0.58076517999999999</v>
      </c>
      <c r="CN973">
        <v>0.72541518999999999</v>
      </c>
      <c r="CO973">
        <v>-0.20022939000000001</v>
      </c>
      <c r="CP973">
        <v>-0.43475793000000001</v>
      </c>
      <c r="CQ973">
        <v>0.34422587999999998</v>
      </c>
      <c r="CR973">
        <v>-0.48495226000000002</v>
      </c>
      <c r="CS973">
        <v>0.18250256000000001</v>
      </c>
      <c r="CT973">
        <v>-0.16623276000000001</v>
      </c>
      <c r="CU973">
        <v>-9.4743999999999995E-2</v>
      </c>
      <c r="CV973">
        <v>-1.1689752</v>
      </c>
      <c r="CW973">
        <v>-0.52188942000000005</v>
      </c>
      <c r="CX973">
        <v>0.65815442999999996</v>
      </c>
      <c r="CY973">
        <v>9.3649330000000003E-2</v>
      </c>
      <c r="CZ973">
        <v>-0.16819777</v>
      </c>
      <c r="DA973">
        <v>-0.25450494000000001</v>
      </c>
      <c r="DB973">
        <v>0.25513289</v>
      </c>
      <c r="DC973">
        <v>2.5920289999999999E-2</v>
      </c>
      <c r="DD973">
        <v>-2.5292350000000002E-2</v>
      </c>
      <c r="DE973">
        <v>0.26950531</v>
      </c>
      <c r="DF973">
        <v>-0.26887736000000001</v>
      </c>
      <c r="DG973">
        <v>0.1029841</v>
      </c>
      <c r="DH973">
        <v>-0.10235616</v>
      </c>
      <c r="DI973">
        <v>-0.19042195000000001</v>
      </c>
      <c r="DJ973">
        <v>7.7531719999999998E-2</v>
      </c>
      <c r="DK973">
        <v>-0.19522661999999999</v>
      </c>
      <c r="DL973">
        <v>-0.13095082</v>
      </c>
      <c r="DM973">
        <v>-6.0513240000000003E-2</v>
      </c>
      <c r="DN973">
        <v>0.50020885000000004</v>
      </c>
      <c r="DO973">
        <v>0.35778246000000002</v>
      </c>
      <c r="DP973">
        <v>-0.64273818000000005</v>
      </c>
      <c r="DQ973">
        <v>0.94671483000000001</v>
      </c>
      <c r="DR973">
        <v>-0.66113116000000005</v>
      </c>
      <c r="DS973">
        <v>7.7932630000000003E-2</v>
      </c>
      <c r="DT973">
        <v>-0.79014932000000004</v>
      </c>
      <c r="DU973">
        <v>1.3610861400000001</v>
      </c>
      <c r="DV973" s="10">
        <v>-0.64824150000000003</v>
      </c>
      <c r="DW973" s="8" t="s">
        <v>4991</v>
      </c>
      <c r="DX973" t="s">
        <v>4992</v>
      </c>
      <c r="DY973" s="10" t="s">
        <v>178</v>
      </c>
      <c r="DZ973" s="20">
        <v>35089</v>
      </c>
      <c r="EA973" s="21">
        <v>37742</v>
      </c>
      <c r="EB973" t="s">
        <v>4993</v>
      </c>
      <c r="EC973" s="22">
        <v>44163</v>
      </c>
      <c r="ED973" t="b">
        <f t="shared" si="46"/>
        <v>0</v>
      </c>
    </row>
    <row r="974" spans="1:134" x14ac:dyDescent="0.2">
      <c r="A974" s="8" t="s">
        <v>4994</v>
      </c>
      <c r="B974" s="8" t="s">
        <v>119</v>
      </c>
      <c r="C974" s="8" t="s">
        <v>491</v>
      </c>
      <c r="D974" s="2" t="s">
        <v>4995</v>
      </c>
      <c r="E974" s="4">
        <v>0.59640491014593899</v>
      </c>
      <c r="F974" s="28" t="b">
        <v>0</v>
      </c>
      <c r="G974" s="29">
        <f t="shared" si="47"/>
        <v>4.8303568228464265E-3</v>
      </c>
      <c r="H974" s="5" t="b">
        <f t="shared" si="45"/>
        <v>0</v>
      </c>
      <c r="I974" s="8">
        <v>58</v>
      </c>
      <c r="J974">
        <v>1</v>
      </c>
      <c r="K974">
        <v>40</v>
      </c>
      <c r="L974">
        <v>40</v>
      </c>
      <c r="M974">
        <v>2</v>
      </c>
      <c r="N974">
        <v>4</v>
      </c>
      <c r="O974">
        <v>98.5357884063028</v>
      </c>
      <c r="P974">
        <v>2</v>
      </c>
      <c r="Q974">
        <v>1</v>
      </c>
      <c r="R974">
        <v>4</v>
      </c>
      <c r="S974" s="10">
        <v>76.2</v>
      </c>
      <c r="T974" s="8">
        <v>0.447145712559954</v>
      </c>
      <c r="U974">
        <v>7.5957643648752104E-3</v>
      </c>
      <c r="V974">
        <v>1.6819234379589401</v>
      </c>
      <c r="W974">
        <v>-1.70002127928922</v>
      </c>
      <c r="X974">
        <v>-0.92748948436013701</v>
      </c>
      <c r="Y974">
        <v>0.68524713920936597</v>
      </c>
      <c r="Z974">
        <v>1.6538402397732801</v>
      </c>
      <c r="AA974">
        <v>-0.70092886045385905</v>
      </c>
      <c r="AB974">
        <v>-1.4988236991813999</v>
      </c>
      <c r="AC974">
        <v>0.71996333890972197</v>
      </c>
      <c r="AD974" s="10">
        <v>0.32419533152083402</v>
      </c>
      <c r="AE974" s="8">
        <v>0</v>
      </c>
      <c r="AF974">
        <v>0</v>
      </c>
      <c r="AG974">
        <v>0</v>
      </c>
      <c r="AH974">
        <v>0</v>
      </c>
      <c r="AI974">
        <v>0</v>
      </c>
      <c r="AJ974">
        <v>0</v>
      </c>
      <c r="AK974">
        <v>0</v>
      </c>
      <c r="AL974">
        <v>0</v>
      </c>
      <c r="AM974">
        <v>0</v>
      </c>
      <c r="AN974">
        <v>0</v>
      </c>
      <c r="AO974">
        <v>0</v>
      </c>
      <c r="AP974">
        <v>0</v>
      </c>
      <c r="AQ974">
        <v>0</v>
      </c>
      <c r="AR974">
        <v>0</v>
      </c>
      <c r="AS974">
        <v>0</v>
      </c>
      <c r="AT974">
        <v>1</v>
      </c>
      <c r="AU974">
        <v>0</v>
      </c>
      <c r="AV974">
        <v>0</v>
      </c>
      <c r="AW974">
        <v>0</v>
      </c>
      <c r="AX974">
        <v>0</v>
      </c>
      <c r="AY974">
        <v>0</v>
      </c>
      <c r="AZ974">
        <v>1</v>
      </c>
      <c r="BA974">
        <v>0</v>
      </c>
      <c r="BB974">
        <v>1</v>
      </c>
      <c r="BC974">
        <v>1</v>
      </c>
      <c r="BD974">
        <v>0</v>
      </c>
      <c r="BE974">
        <v>0</v>
      </c>
      <c r="BF974">
        <v>1</v>
      </c>
      <c r="BG974">
        <v>0</v>
      </c>
      <c r="BH974">
        <v>0</v>
      </c>
      <c r="BI974">
        <v>0</v>
      </c>
      <c r="BJ974">
        <v>0</v>
      </c>
      <c r="BK974">
        <v>1</v>
      </c>
      <c r="BL974">
        <v>0</v>
      </c>
      <c r="BM974">
        <v>0</v>
      </c>
      <c r="BN974">
        <v>1</v>
      </c>
      <c r="BO974">
        <v>0</v>
      </c>
      <c r="BP974">
        <v>0</v>
      </c>
      <c r="BQ974">
        <v>1</v>
      </c>
      <c r="BR974">
        <v>0</v>
      </c>
      <c r="BS974">
        <v>0</v>
      </c>
      <c r="BT974" s="10">
        <v>0</v>
      </c>
      <c r="BU974">
        <v>-4.2648743800000002</v>
      </c>
      <c r="BV974">
        <v>0.17994256</v>
      </c>
      <c r="BW974">
        <v>2.5512239999999999E-2</v>
      </c>
      <c r="BX974">
        <v>1.7140852600000001</v>
      </c>
      <c r="BY974">
        <v>1.2451467300000001</v>
      </c>
      <c r="BZ974">
        <v>4.38303536</v>
      </c>
      <c r="CA974">
        <v>1.0542348399999999</v>
      </c>
      <c r="CB974">
        <v>2.36271349</v>
      </c>
      <c r="CC974">
        <v>0</v>
      </c>
      <c r="CD974">
        <v>1.26633956</v>
      </c>
      <c r="CE974">
        <v>1.2966537600000001</v>
      </c>
      <c r="CF974">
        <v>-0.34830556000000001</v>
      </c>
      <c r="CG974">
        <v>0.60595251999999999</v>
      </c>
      <c r="CH974">
        <v>-0.27080598</v>
      </c>
      <c r="CI974">
        <v>0.69837139000000004</v>
      </c>
      <c r="CJ974">
        <v>2.3914729999999999E-2</v>
      </c>
      <c r="CK974">
        <v>-0.35324707</v>
      </c>
      <c r="CL974">
        <v>-4.8291489999999999E-2</v>
      </c>
      <c r="CM974">
        <v>0.58076517999999999</v>
      </c>
      <c r="CN974">
        <v>0.72541518999999999</v>
      </c>
      <c r="CO974">
        <v>-0.20022939000000001</v>
      </c>
      <c r="CP974">
        <v>-0.43475793000000001</v>
      </c>
      <c r="CQ974">
        <v>0.34422587999999998</v>
      </c>
      <c r="CR974">
        <v>-0.48495226000000002</v>
      </c>
      <c r="CS974">
        <v>0.18250256000000001</v>
      </c>
      <c r="CT974">
        <v>-0.16623276000000001</v>
      </c>
      <c r="CU974">
        <v>-9.4743999999999995E-2</v>
      </c>
      <c r="CV974">
        <v>-1.1689752</v>
      </c>
      <c r="CW974">
        <v>-0.52188942000000005</v>
      </c>
      <c r="CX974">
        <v>0.65815442999999996</v>
      </c>
      <c r="CY974">
        <v>9.3649330000000003E-2</v>
      </c>
      <c r="CZ974">
        <v>-0.16819777</v>
      </c>
      <c r="DA974">
        <v>-0.25450494000000001</v>
      </c>
      <c r="DB974">
        <v>0.25513289</v>
      </c>
      <c r="DC974">
        <v>2.5920289999999999E-2</v>
      </c>
      <c r="DD974">
        <v>-2.5292350000000002E-2</v>
      </c>
      <c r="DE974">
        <v>0.26950531</v>
      </c>
      <c r="DF974">
        <v>-0.26887736000000001</v>
      </c>
      <c r="DG974">
        <v>0.1029841</v>
      </c>
      <c r="DH974">
        <v>-0.10235616</v>
      </c>
      <c r="DI974">
        <v>-0.19042195000000001</v>
      </c>
      <c r="DJ974">
        <v>7.7531719999999998E-2</v>
      </c>
      <c r="DK974">
        <v>-0.19522661999999999</v>
      </c>
      <c r="DL974">
        <v>-0.13095082</v>
      </c>
      <c r="DM974">
        <v>-6.0513240000000003E-2</v>
      </c>
      <c r="DN974">
        <v>0.50020885000000004</v>
      </c>
      <c r="DO974">
        <v>0.35778246000000002</v>
      </c>
      <c r="DP974">
        <v>-0.64273818000000005</v>
      </c>
      <c r="DQ974">
        <v>0.94671483000000001</v>
      </c>
      <c r="DR974">
        <v>-0.66113116000000005</v>
      </c>
      <c r="DS974">
        <v>7.7932630000000003E-2</v>
      </c>
      <c r="DT974">
        <v>-0.79014932000000004</v>
      </c>
      <c r="DU974">
        <v>1.3610861400000001</v>
      </c>
      <c r="DV974" s="10">
        <v>-0.64824150000000003</v>
      </c>
      <c r="DW974" s="8" t="s">
        <v>4996</v>
      </c>
      <c r="DX974" t="s">
        <v>4997</v>
      </c>
      <c r="DY974" s="10" t="s">
        <v>800</v>
      </c>
      <c r="DZ974" s="20">
        <v>35822</v>
      </c>
      <c r="EA974" s="21">
        <v>36857</v>
      </c>
      <c r="EB974" t="s">
        <v>4998</v>
      </c>
      <c r="EC974" s="22">
        <v>44555</v>
      </c>
      <c r="ED974" t="b">
        <f t="shared" si="46"/>
        <v>1</v>
      </c>
    </row>
    <row r="975" spans="1:134" x14ac:dyDescent="0.2">
      <c r="A975" s="8" t="s">
        <v>4999</v>
      </c>
      <c r="B975" s="8" t="s">
        <v>119</v>
      </c>
      <c r="C975" s="8" t="s">
        <v>245</v>
      </c>
      <c r="D975" s="2" t="s">
        <v>5000</v>
      </c>
      <c r="E975" s="4">
        <v>0.44486276574470202</v>
      </c>
      <c r="F975" s="28" t="b">
        <v>0</v>
      </c>
      <c r="G975" s="29">
        <f t="shared" si="47"/>
        <v>1.1444578001856872E-4</v>
      </c>
      <c r="H975" s="5" t="b">
        <f t="shared" si="45"/>
        <v>0</v>
      </c>
      <c r="I975" s="8">
        <v>40</v>
      </c>
      <c r="J975">
        <v>0</v>
      </c>
      <c r="K975">
        <v>26</v>
      </c>
      <c r="L975">
        <v>1117</v>
      </c>
      <c r="M975">
        <v>4</v>
      </c>
      <c r="N975">
        <v>4</v>
      </c>
      <c r="O975">
        <v>22.431382872351001</v>
      </c>
      <c r="P975">
        <v>3</v>
      </c>
      <c r="Q975">
        <v>2</v>
      </c>
      <c r="R975">
        <v>3</v>
      </c>
      <c r="S975" s="10">
        <v>71.400000000000006</v>
      </c>
      <c r="T975" s="8">
        <v>-1.2437414357759999</v>
      </c>
      <c r="U975">
        <v>-1.00517281761849</v>
      </c>
      <c r="V975">
        <v>-0.126943712525036</v>
      </c>
      <c r="W975">
        <v>-0.44450688566477897</v>
      </c>
      <c r="X975">
        <v>-0.29113306284374801</v>
      </c>
      <c r="Y975">
        <v>0.68524713920936597</v>
      </c>
      <c r="Z975">
        <v>-0.96496528133890702</v>
      </c>
      <c r="AA975">
        <v>8.8725172209350497E-3</v>
      </c>
      <c r="AB975">
        <v>-0.772121299578298</v>
      </c>
      <c r="AC975">
        <v>1.7560081436822399E-2</v>
      </c>
      <c r="AD975" s="10">
        <v>-0.71150356451910302</v>
      </c>
      <c r="AE975" s="8">
        <v>0</v>
      </c>
      <c r="AF975">
        <v>0</v>
      </c>
      <c r="AG975">
        <v>0</v>
      </c>
      <c r="AH975">
        <v>0</v>
      </c>
      <c r="AI975">
        <v>0</v>
      </c>
      <c r="AJ975">
        <v>0</v>
      </c>
      <c r="AK975">
        <v>0</v>
      </c>
      <c r="AL975">
        <v>1</v>
      </c>
      <c r="AM975">
        <v>0</v>
      </c>
      <c r="AN975">
        <v>0</v>
      </c>
      <c r="AO975">
        <v>0</v>
      </c>
      <c r="AP975">
        <v>0</v>
      </c>
      <c r="AQ975">
        <v>0</v>
      </c>
      <c r="AR975">
        <v>0</v>
      </c>
      <c r="AS975">
        <v>0</v>
      </c>
      <c r="AT975">
        <v>0</v>
      </c>
      <c r="AU975">
        <v>0</v>
      </c>
      <c r="AV975">
        <v>0</v>
      </c>
      <c r="AW975">
        <v>0</v>
      </c>
      <c r="AX975">
        <v>0</v>
      </c>
      <c r="AY975">
        <v>0</v>
      </c>
      <c r="AZ975">
        <v>1</v>
      </c>
      <c r="BA975">
        <v>1</v>
      </c>
      <c r="BB975">
        <v>0</v>
      </c>
      <c r="BC975">
        <v>1</v>
      </c>
      <c r="BD975">
        <v>0</v>
      </c>
      <c r="BE975">
        <v>1</v>
      </c>
      <c r="BF975">
        <v>0</v>
      </c>
      <c r="BG975">
        <v>0</v>
      </c>
      <c r="BH975">
        <v>0</v>
      </c>
      <c r="BI975">
        <v>1</v>
      </c>
      <c r="BJ975">
        <v>0</v>
      </c>
      <c r="BK975">
        <v>0</v>
      </c>
      <c r="BL975">
        <v>0</v>
      </c>
      <c r="BM975">
        <v>0</v>
      </c>
      <c r="BN975">
        <v>1</v>
      </c>
      <c r="BO975">
        <v>0</v>
      </c>
      <c r="BP975">
        <v>0</v>
      </c>
      <c r="BQ975">
        <v>0</v>
      </c>
      <c r="BR975">
        <v>1</v>
      </c>
      <c r="BS975">
        <v>0</v>
      </c>
      <c r="BT975" s="10">
        <v>0</v>
      </c>
      <c r="BU975">
        <v>-4.2648743800000002</v>
      </c>
      <c r="BV975">
        <v>0.17994256</v>
      </c>
      <c r="BW975">
        <v>2.5512239999999999E-2</v>
      </c>
      <c r="BX975">
        <v>1.7140852600000001</v>
      </c>
      <c r="BY975">
        <v>1.2451467300000001</v>
      </c>
      <c r="BZ975">
        <v>4.38303536</v>
      </c>
      <c r="CA975">
        <v>1.0542348399999999</v>
      </c>
      <c r="CB975">
        <v>2.36271349</v>
      </c>
      <c r="CC975">
        <v>0</v>
      </c>
      <c r="CD975">
        <v>1.26633956</v>
      </c>
      <c r="CE975">
        <v>1.2966537600000001</v>
      </c>
      <c r="CF975">
        <v>-0.34830556000000001</v>
      </c>
      <c r="CG975">
        <v>0.60595251999999999</v>
      </c>
      <c r="CH975">
        <v>-0.27080598</v>
      </c>
      <c r="CI975">
        <v>0.69837139000000004</v>
      </c>
      <c r="CJ975">
        <v>2.3914729999999999E-2</v>
      </c>
      <c r="CK975">
        <v>-0.35324707</v>
      </c>
      <c r="CL975">
        <v>-4.8291489999999999E-2</v>
      </c>
      <c r="CM975">
        <v>0.58076517999999999</v>
      </c>
      <c r="CN975">
        <v>0.72541518999999999</v>
      </c>
      <c r="CO975">
        <v>-0.20022939000000001</v>
      </c>
      <c r="CP975">
        <v>-0.43475793000000001</v>
      </c>
      <c r="CQ975">
        <v>0.34422587999999998</v>
      </c>
      <c r="CR975">
        <v>-0.48495226000000002</v>
      </c>
      <c r="CS975">
        <v>0.18250256000000001</v>
      </c>
      <c r="CT975">
        <v>-0.16623276000000001</v>
      </c>
      <c r="CU975">
        <v>-9.4743999999999995E-2</v>
      </c>
      <c r="CV975">
        <v>-1.1689752</v>
      </c>
      <c r="CW975">
        <v>-0.52188942000000005</v>
      </c>
      <c r="CX975">
        <v>0.65815442999999996</v>
      </c>
      <c r="CY975">
        <v>9.3649330000000003E-2</v>
      </c>
      <c r="CZ975">
        <v>-0.16819777</v>
      </c>
      <c r="DA975">
        <v>-0.25450494000000001</v>
      </c>
      <c r="DB975">
        <v>0.25513289</v>
      </c>
      <c r="DC975">
        <v>2.5920289999999999E-2</v>
      </c>
      <c r="DD975">
        <v>-2.5292350000000002E-2</v>
      </c>
      <c r="DE975">
        <v>0.26950531</v>
      </c>
      <c r="DF975">
        <v>-0.26887736000000001</v>
      </c>
      <c r="DG975">
        <v>0.1029841</v>
      </c>
      <c r="DH975">
        <v>-0.10235616</v>
      </c>
      <c r="DI975">
        <v>-0.19042195000000001</v>
      </c>
      <c r="DJ975">
        <v>7.7531719999999998E-2</v>
      </c>
      <c r="DK975">
        <v>-0.19522661999999999</v>
      </c>
      <c r="DL975">
        <v>-0.13095082</v>
      </c>
      <c r="DM975">
        <v>-6.0513240000000003E-2</v>
      </c>
      <c r="DN975">
        <v>0.50020885000000004</v>
      </c>
      <c r="DO975">
        <v>0.35778246000000002</v>
      </c>
      <c r="DP975">
        <v>-0.64273818000000005</v>
      </c>
      <c r="DQ975">
        <v>0.94671483000000001</v>
      </c>
      <c r="DR975">
        <v>-0.66113116000000005</v>
      </c>
      <c r="DS975">
        <v>7.7932630000000003E-2</v>
      </c>
      <c r="DT975">
        <v>-0.79014932000000004</v>
      </c>
      <c r="DU975">
        <v>1.3610861400000001</v>
      </c>
      <c r="DV975" s="10">
        <v>-0.64824150000000003</v>
      </c>
      <c r="DW975" s="8" t="s">
        <v>5001</v>
      </c>
      <c r="DX975" t="s">
        <v>5002</v>
      </c>
      <c r="DY975" s="10" t="s">
        <v>663</v>
      </c>
      <c r="DZ975" s="20">
        <v>37828</v>
      </c>
      <c r="EA975" s="21">
        <v>39167</v>
      </c>
      <c r="EB975" t="s">
        <v>5003</v>
      </c>
      <c r="EC975" s="22">
        <v>43890</v>
      </c>
      <c r="ED975" t="b">
        <f t="shared" si="46"/>
        <v>1</v>
      </c>
    </row>
    <row r="976" spans="1:134" x14ac:dyDescent="0.2">
      <c r="A976" s="8" t="s">
        <v>5004</v>
      </c>
      <c r="B976" s="8" t="s">
        <v>168</v>
      </c>
      <c r="C976" s="8" t="s">
        <v>181</v>
      </c>
      <c r="D976" s="2" t="s">
        <v>5005</v>
      </c>
      <c r="E976" s="4">
        <v>0.61219373470341998</v>
      </c>
      <c r="F976" s="28" t="b">
        <v>1</v>
      </c>
      <c r="G976" s="29">
        <f t="shared" si="47"/>
        <v>2.1986128959904889E-4</v>
      </c>
      <c r="H976" s="5" t="b">
        <f t="shared" si="45"/>
        <v>0</v>
      </c>
      <c r="I976" s="8">
        <v>56</v>
      </c>
      <c r="J976">
        <v>3</v>
      </c>
      <c r="K976">
        <v>25</v>
      </c>
      <c r="L976">
        <v>776</v>
      </c>
      <c r="M976">
        <v>2</v>
      </c>
      <c r="N976">
        <v>1</v>
      </c>
      <c r="O976">
        <v>72.063534018376998</v>
      </c>
      <c r="P976">
        <v>5</v>
      </c>
      <c r="Q976">
        <v>1</v>
      </c>
      <c r="R976">
        <v>4</v>
      </c>
      <c r="S976" s="10">
        <v>70.3</v>
      </c>
      <c r="T976" s="8">
        <v>0.25926936274484702</v>
      </c>
      <c r="U976">
        <v>2.03313292833161</v>
      </c>
      <c r="V976">
        <v>-0.25614850898817798</v>
      </c>
      <c r="W976">
        <v>-0.84202815606954595</v>
      </c>
      <c r="X976">
        <v>-0.92748948436013701</v>
      </c>
      <c r="Y976">
        <v>-1.4044518876044501</v>
      </c>
      <c r="Z976">
        <v>0.74291155619715898</v>
      </c>
      <c r="AA976">
        <v>1.4284752725705201</v>
      </c>
      <c r="AB976">
        <v>-1.4988236991813999</v>
      </c>
      <c r="AC976">
        <v>0.71996333890972197</v>
      </c>
      <c r="AD976" s="10">
        <v>-0.94885122819492396</v>
      </c>
      <c r="AE976" s="8">
        <v>0</v>
      </c>
      <c r="AF976">
        <v>0</v>
      </c>
      <c r="AG976">
        <v>1</v>
      </c>
      <c r="AH976">
        <v>0</v>
      </c>
      <c r="AI976">
        <v>0</v>
      </c>
      <c r="AJ976">
        <v>0</v>
      </c>
      <c r="AK976">
        <v>0</v>
      </c>
      <c r="AL976">
        <v>0</v>
      </c>
      <c r="AM976">
        <v>0</v>
      </c>
      <c r="AN976">
        <v>0</v>
      </c>
      <c r="AO976">
        <v>0</v>
      </c>
      <c r="AP976">
        <v>0</v>
      </c>
      <c r="AQ976">
        <v>0</v>
      </c>
      <c r="AR976">
        <v>0</v>
      </c>
      <c r="AS976">
        <v>0</v>
      </c>
      <c r="AT976">
        <v>0</v>
      </c>
      <c r="AU976">
        <v>0</v>
      </c>
      <c r="AV976">
        <v>0</v>
      </c>
      <c r="AW976">
        <v>0</v>
      </c>
      <c r="AX976">
        <v>0</v>
      </c>
      <c r="AY976">
        <v>0</v>
      </c>
      <c r="AZ976">
        <v>1</v>
      </c>
      <c r="BA976">
        <v>1</v>
      </c>
      <c r="BB976">
        <v>0</v>
      </c>
      <c r="BC976">
        <v>1</v>
      </c>
      <c r="BD976">
        <v>0</v>
      </c>
      <c r="BE976">
        <v>0</v>
      </c>
      <c r="BF976">
        <v>1</v>
      </c>
      <c r="BG976">
        <v>1</v>
      </c>
      <c r="BH976">
        <v>0</v>
      </c>
      <c r="BI976">
        <v>0</v>
      </c>
      <c r="BJ976">
        <v>0</v>
      </c>
      <c r="BK976">
        <v>0</v>
      </c>
      <c r="BL976">
        <v>0</v>
      </c>
      <c r="BM976">
        <v>0</v>
      </c>
      <c r="BN976">
        <v>0</v>
      </c>
      <c r="BO976">
        <v>0</v>
      </c>
      <c r="BP976">
        <v>1</v>
      </c>
      <c r="BQ976">
        <v>0</v>
      </c>
      <c r="BR976">
        <v>0</v>
      </c>
      <c r="BS976">
        <v>1</v>
      </c>
      <c r="BT976" s="10">
        <v>0</v>
      </c>
      <c r="BU976">
        <v>-4.2648743800000002</v>
      </c>
      <c r="BV976">
        <v>0.17994256</v>
      </c>
      <c r="BW976">
        <v>2.5512239999999999E-2</v>
      </c>
      <c r="BX976">
        <v>1.7140852600000001</v>
      </c>
      <c r="BY976">
        <v>1.2451467300000001</v>
      </c>
      <c r="BZ976">
        <v>4.38303536</v>
      </c>
      <c r="CA976">
        <v>1.0542348399999999</v>
      </c>
      <c r="CB976">
        <v>2.36271349</v>
      </c>
      <c r="CC976">
        <v>0</v>
      </c>
      <c r="CD976">
        <v>1.26633956</v>
      </c>
      <c r="CE976">
        <v>1.2966537600000001</v>
      </c>
      <c r="CF976">
        <v>-0.34830556000000001</v>
      </c>
      <c r="CG976">
        <v>0.60595251999999999</v>
      </c>
      <c r="CH976">
        <v>-0.27080598</v>
      </c>
      <c r="CI976">
        <v>0.69837139000000004</v>
      </c>
      <c r="CJ976">
        <v>2.3914729999999999E-2</v>
      </c>
      <c r="CK976">
        <v>-0.35324707</v>
      </c>
      <c r="CL976">
        <v>-4.8291489999999999E-2</v>
      </c>
      <c r="CM976">
        <v>0.58076517999999999</v>
      </c>
      <c r="CN976">
        <v>0.72541518999999999</v>
      </c>
      <c r="CO976">
        <v>-0.20022939000000001</v>
      </c>
      <c r="CP976">
        <v>-0.43475793000000001</v>
      </c>
      <c r="CQ976">
        <v>0.34422587999999998</v>
      </c>
      <c r="CR976">
        <v>-0.48495226000000002</v>
      </c>
      <c r="CS976">
        <v>0.18250256000000001</v>
      </c>
      <c r="CT976">
        <v>-0.16623276000000001</v>
      </c>
      <c r="CU976">
        <v>-9.4743999999999995E-2</v>
      </c>
      <c r="CV976">
        <v>-1.1689752</v>
      </c>
      <c r="CW976">
        <v>-0.52188942000000005</v>
      </c>
      <c r="CX976">
        <v>0.65815442999999996</v>
      </c>
      <c r="CY976">
        <v>9.3649330000000003E-2</v>
      </c>
      <c r="CZ976">
        <v>-0.16819777</v>
      </c>
      <c r="DA976">
        <v>-0.25450494000000001</v>
      </c>
      <c r="DB976">
        <v>0.25513289</v>
      </c>
      <c r="DC976">
        <v>2.5920289999999999E-2</v>
      </c>
      <c r="DD976">
        <v>-2.5292350000000002E-2</v>
      </c>
      <c r="DE976">
        <v>0.26950531</v>
      </c>
      <c r="DF976">
        <v>-0.26887736000000001</v>
      </c>
      <c r="DG976">
        <v>0.1029841</v>
      </c>
      <c r="DH976">
        <v>-0.10235616</v>
      </c>
      <c r="DI976">
        <v>-0.19042195000000001</v>
      </c>
      <c r="DJ976">
        <v>7.7531719999999998E-2</v>
      </c>
      <c r="DK976">
        <v>-0.19522661999999999</v>
      </c>
      <c r="DL976">
        <v>-0.13095082</v>
      </c>
      <c r="DM976">
        <v>-6.0513240000000003E-2</v>
      </c>
      <c r="DN976">
        <v>0.50020885000000004</v>
      </c>
      <c r="DO976">
        <v>0.35778246000000002</v>
      </c>
      <c r="DP976">
        <v>-0.64273818000000005</v>
      </c>
      <c r="DQ976">
        <v>0.94671483000000001</v>
      </c>
      <c r="DR976">
        <v>-0.66113116000000005</v>
      </c>
      <c r="DS976">
        <v>7.7932630000000003E-2</v>
      </c>
      <c r="DT976">
        <v>-0.79014932000000004</v>
      </c>
      <c r="DU976">
        <v>1.3610861400000001</v>
      </c>
      <c r="DV976" s="10">
        <v>-0.64824150000000003</v>
      </c>
      <c r="DW976" s="8" t="s">
        <v>5006</v>
      </c>
      <c r="DX976" t="s">
        <v>5007</v>
      </c>
      <c r="DY976" s="10" t="s">
        <v>1431</v>
      </c>
      <c r="DZ976" s="20">
        <v>36942</v>
      </c>
      <c r="EA976" s="21">
        <v>37342</v>
      </c>
      <c r="EB976" t="s">
        <v>5008</v>
      </c>
      <c r="EC976" s="22">
        <v>44069</v>
      </c>
      <c r="ED976" t="b">
        <f t="shared" si="46"/>
        <v>0</v>
      </c>
    </row>
    <row r="977" spans="1:134" x14ac:dyDescent="0.2">
      <c r="A977" s="8" t="s">
        <v>5009</v>
      </c>
      <c r="B977" s="8" t="s">
        <v>127</v>
      </c>
      <c r="C977" s="8" t="s">
        <v>363</v>
      </c>
      <c r="D977" s="2" t="s">
        <v>5010</v>
      </c>
      <c r="E977" s="4">
        <v>0.363326690245382</v>
      </c>
      <c r="F977" s="28" t="b">
        <v>0</v>
      </c>
      <c r="G977" s="29">
        <f t="shared" si="47"/>
        <v>0.27876012489742447</v>
      </c>
      <c r="H977" s="5" t="b">
        <f t="shared" si="45"/>
        <v>0</v>
      </c>
      <c r="I977" s="8">
        <v>43</v>
      </c>
      <c r="J977">
        <v>0</v>
      </c>
      <c r="K977">
        <v>20</v>
      </c>
      <c r="L977">
        <v>620</v>
      </c>
      <c r="M977">
        <v>9</v>
      </c>
      <c r="N977">
        <v>2</v>
      </c>
      <c r="O977">
        <v>70.163345122690998</v>
      </c>
      <c r="P977">
        <v>4</v>
      </c>
      <c r="Q977">
        <v>4</v>
      </c>
      <c r="R977">
        <v>5</v>
      </c>
      <c r="S977" s="10">
        <v>76.400000000000006</v>
      </c>
      <c r="T977" s="8">
        <v>-0.96192691105334804</v>
      </c>
      <c r="U977">
        <v>-1.00517281761849</v>
      </c>
      <c r="V977">
        <v>-0.90217249130388599</v>
      </c>
      <c r="W977">
        <v>-1.0238853941432799</v>
      </c>
      <c r="X977">
        <v>1.2997579909472201</v>
      </c>
      <c r="Y977">
        <v>-0.70788554533318204</v>
      </c>
      <c r="Z977">
        <v>0.67752473481323205</v>
      </c>
      <c r="AA977">
        <v>0.71867389489572897</v>
      </c>
      <c r="AB977">
        <v>0.68128349962791002</v>
      </c>
      <c r="AC977">
        <v>1.42236659638262</v>
      </c>
      <c r="AD977" s="10">
        <v>0.36734945218916498</v>
      </c>
      <c r="AE977" s="8">
        <v>0</v>
      </c>
      <c r="AF977">
        <v>0</v>
      </c>
      <c r="AG977">
        <v>0</v>
      </c>
      <c r="AH977">
        <v>0</v>
      </c>
      <c r="AI977">
        <v>0</v>
      </c>
      <c r="AJ977">
        <v>0</v>
      </c>
      <c r="AK977">
        <v>0</v>
      </c>
      <c r="AL977">
        <v>0</v>
      </c>
      <c r="AM977">
        <v>0</v>
      </c>
      <c r="AN977">
        <v>0</v>
      </c>
      <c r="AO977">
        <v>0</v>
      </c>
      <c r="AP977">
        <v>0</v>
      </c>
      <c r="AQ977">
        <v>0</v>
      </c>
      <c r="AR977">
        <v>0</v>
      </c>
      <c r="AS977">
        <v>0</v>
      </c>
      <c r="AT977">
        <v>0</v>
      </c>
      <c r="AU977">
        <v>1</v>
      </c>
      <c r="AV977">
        <v>0</v>
      </c>
      <c r="AW977">
        <v>0</v>
      </c>
      <c r="AX977">
        <v>0</v>
      </c>
      <c r="AY977">
        <v>1</v>
      </c>
      <c r="AZ977">
        <v>0</v>
      </c>
      <c r="BA977">
        <v>0</v>
      </c>
      <c r="BB977">
        <v>1</v>
      </c>
      <c r="BC977">
        <v>0</v>
      </c>
      <c r="BD977">
        <v>1</v>
      </c>
      <c r="BE977">
        <v>0</v>
      </c>
      <c r="BF977">
        <v>1</v>
      </c>
      <c r="BG977">
        <v>1</v>
      </c>
      <c r="BH977">
        <v>0</v>
      </c>
      <c r="BI977">
        <v>0</v>
      </c>
      <c r="BJ977">
        <v>0</v>
      </c>
      <c r="BK977">
        <v>0</v>
      </c>
      <c r="BL977">
        <v>0</v>
      </c>
      <c r="BM977">
        <v>0</v>
      </c>
      <c r="BN977">
        <v>1</v>
      </c>
      <c r="BO977">
        <v>0</v>
      </c>
      <c r="BP977">
        <v>0</v>
      </c>
      <c r="BQ977">
        <v>0</v>
      </c>
      <c r="BR977">
        <v>1</v>
      </c>
      <c r="BS977">
        <v>0</v>
      </c>
      <c r="BT977" s="10">
        <v>0</v>
      </c>
      <c r="BU977">
        <v>-4.2648743800000002</v>
      </c>
      <c r="BV977">
        <v>0.17994256</v>
      </c>
      <c r="BW977">
        <v>2.5512239999999999E-2</v>
      </c>
      <c r="BX977">
        <v>1.7140852600000001</v>
      </c>
      <c r="BY977">
        <v>1.2451467300000001</v>
      </c>
      <c r="BZ977">
        <v>4.38303536</v>
      </c>
      <c r="CA977">
        <v>1.0542348399999999</v>
      </c>
      <c r="CB977">
        <v>2.36271349</v>
      </c>
      <c r="CC977">
        <v>0</v>
      </c>
      <c r="CD977">
        <v>1.26633956</v>
      </c>
      <c r="CE977">
        <v>1.2966537600000001</v>
      </c>
      <c r="CF977">
        <v>-0.34830556000000001</v>
      </c>
      <c r="CG977">
        <v>0.60595251999999999</v>
      </c>
      <c r="CH977">
        <v>-0.27080598</v>
      </c>
      <c r="CI977">
        <v>0.69837139000000004</v>
      </c>
      <c r="CJ977">
        <v>2.3914729999999999E-2</v>
      </c>
      <c r="CK977">
        <v>-0.35324707</v>
      </c>
      <c r="CL977">
        <v>-4.8291489999999999E-2</v>
      </c>
      <c r="CM977">
        <v>0.58076517999999999</v>
      </c>
      <c r="CN977">
        <v>0.72541518999999999</v>
      </c>
      <c r="CO977">
        <v>-0.20022939000000001</v>
      </c>
      <c r="CP977">
        <v>-0.43475793000000001</v>
      </c>
      <c r="CQ977">
        <v>0.34422587999999998</v>
      </c>
      <c r="CR977">
        <v>-0.48495226000000002</v>
      </c>
      <c r="CS977">
        <v>0.18250256000000001</v>
      </c>
      <c r="CT977">
        <v>-0.16623276000000001</v>
      </c>
      <c r="CU977">
        <v>-9.4743999999999995E-2</v>
      </c>
      <c r="CV977">
        <v>-1.1689752</v>
      </c>
      <c r="CW977">
        <v>-0.52188942000000005</v>
      </c>
      <c r="CX977">
        <v>0.65815442999999996</v>
      </c>
      <c r="CY977">
        <v>9.3649330000000003E-2</v>
      </c>
      <c r="CZ977">
        <v>-0.16819777</v>
      </c>
      <c r="DA977">
        <v>-0.25450494000000001</v>
      </c>
      <c r="DB977">
        <v>0.25513289</v>
      </c>
      <c r="DC977">
        <v>2.5920289999999999E-2</v>
      </c>
      <c r="DD977">
        <v>-2.5292350000000002E-2</v>
      </c>
      <c r="DE977">
        <v>0.26950531</v>
      </c>
      <c r="DF977">
        <v>-0.26887736000000001</v>
      </c>
      <c r="DG977">
        <v>0.1029841</v>
      </c>
      <c r="DH977">
        <v>-0.10235616</v>
      </c>
      <c r="DI977">
        <v>-0.19042195000000001</v>
      </c>
      <c r="DJ977">
        <v>7.7531719999999998E-2</v>
      </c>
      <c r="DK977">
        <v>-0.19522661999999999</v>
      </c>
      <c r="DL977">
        <v>-0.13095082</v>
      </c>
      <c r="DM977">
        <v>-6.0513240000000003E-2</v>
      </c>
      <c r="DN977">
        <v>0.50020885000000004</v>
      </c>
      <c r="DO977">
        <v>0.35778246000000002</v>
      </c>
      <c r="DP977">
        <v>-0.64273818000000005</v>
      </c>
      <c r="DQ977">
        <v>0.94671483000000001</v>
      </c>
      <c r="DR977">
        <v>-0.66113116000000005</v>
      </c>
      <c r="DS977">
        <v>7.7932630000000003E-2</v>
      </c>
      <c r="DT977">
        <v>-0.79014932000000004</v>
      </c>
      <c r="DU977">
        <v>1.3610861400000001</v>
      </c>
      <c r="DV977" s="10">
        <v>-0.64824150000000003</v>
      </c>
      <c r="DW977" s="8" t="s">
        <v>5011</v>
      </c>
      <c r="DX977" t="s">
        <v>5012</v>
      </c>
      <c r="DY977" s="10" t="s">
        <v>301</v>
      </c>
      <c r="DZ977" s="20">
        <v>36345</v>
      </c>
      <c r="EA977" s="21">
        <v>37051</v>
      </c>
      <c r="EB977" t="s">
        <v>5013</v>
      </c>
      <c r="EC977" s="22">
        <v>43718</v>
      </c>
      <c r="ED977" t="b">
        <f t="shared" si="46"/>
        <v>1</v>
      </c>
    </row>
    <row r="978" spans="1:134" x14ac:dyDescent="0.2">
      <c r="A978" s="8" t="s">
        <v>5014</v>
      </c>
      <c r="B978" s="8" t="s">
        <v>119</v>
      </c>
      <c r="C978" s="8" t="s">
        <v>181</v>
      </c>
      <c r="D978" s="2" t="s">
        <v>5015</v>
      </c>
      <c r="E978" s="4">
        <v>0.58748331033229695</v>
      </c>
      <c r="F978" s="28" t="b">
        <v>0</v>
      </c>
      <c r="G978" s="29">
        <f t="shared" si="47"/>
        <v>5.2250769709485847E-4</v>
      </c>
      <c r="H978" s="5" t="b">
        <f t="shared" si="45"/>
        <v>0</v>
      </c>
      <c r="I978" s="8">
        <v>65</v>
      </c>
      <c r="J978">
        <v>0</v>
      </c>
      <c r="K978">
        <v>29</v>
      </c>
      <c r="L978">
        <v>1501</v>
      </c>
      <c r="M978">
        <v>3</v>
      </c>
      <c r="N978">
        <v>4</v>
      </c>
      <c r="O978">
        <v>24.574988499481801</v>
      </c>
      <c r="P978">
        <v>3</v>
      </c>
      <c r="Q978">
        <v>4</v>
      </c>
      <c r="R978">
        <v>4</v>
      </c>
      <c r="S978" s="10">
        <v>77.599999999999994</v>
      </c>
      <c r="T978" s="8">
        <v>1.1047129369128199</v>
      </c>
      <c r="U978">
        <v>-1.00517281761849</v>
      </c>
      <c r="V978">
        <v>0.260670676864387</v>
      </c>
      <c r="W978">
        <v>3.14170036287631E-3</v>
      </c>
      <c r="X978">
        <v>-0.60931127360194304</v>
      </c>
      <c r="Y978">
        <v>0.68524713920936597</v>
      </c>
      <c r="Z978">
        <v>-0.89120232094217899</v>
      </c>
      <c r="AA978">
        <v>8.8725172209350497E-3</v>
      </c>
      <c r="AB978">
        <v>0.68128349962791002</v>
      </c>
      <c r="AC978">
        <v>0.71996333890972197</v>
      </c>
      <c r="AD978" s="10">
        <v>0.62627417619914705</v>
      </c>
      <c r="AE978" s="8">
        <v>0</v>
      </c>
      <c r="AF978">
        <v>0</v>
      </c>
      <c r="AG978">
        <v>0</v>
      </c>
      <c r="AH978">
        <v>0</v>
      </c>
      <c r="AI978">
        <v>0</v>
      </c>
      <c r="AJ978">
        <v>0</v>
      </c>
      <c r="AK978">
        <v>0</v>
      </c>
      <c r="AL978">
        <v>0</v>
      </c>
      <c r="AM978">
        <v>0</v>
      </c>
      <c r="AN978">
        <v>0</v>
      </c>
      <c r="AO978">
        <v>0</v>
      </c>
      <c r="AP978">
        <v>1</v>
      </c>
      <c r="AQ978">
        <v>0</v>
      </c>
      <c r="AR978">
        <v>0</v>
      </c>
      <c r="AS978">
        <v>0</v>
      </c>
      <c r="AT978">
        <v>0</v>
      </c>
      <c r="AU978">
        <v>0</v>
      </c>
      <c r="AV978">
        <v>0</v>
      </c>
      <c r="AW978">
        <v>0</v>
      </c>
      <c r="AX978">
        <v>0</v>
      </c>
      <c r="AY978">
        <v>1</v>
      </c>
      <c r="AZ978">
        <v>0</v>
      </c>
      <c r="BA978">
        <v>1</v>
      </c>
      <c r="BB978">
        <v>0</v>
      </c>
      <c r="BC978">
        <v>0</v>
      </c>
      <c r="BD978">
        <v>1</v>
      </c>
      <c r="BE978">
        <v>0</v>
      </c>
      <c r="BF978">
        <v>1</v>
      </c>
      <c r="BG978">
        <v>0</v>
      </c>
      <c r="BH978">
        <v>1</v>
      </c>
      <c r="BI978">
        <v>0</v>
      </c>
      <c r="BJ978">
        <v>0</v>
      </c>
      <c r="BK978">
        <v>0</v>
      </c>
      <c r="BL978">
        <v>0</v>
      </c>
      <c r="BM978">
        <v>1</v>
      </c>
      <c r="BN978">
        <v>0</v>
      </c>
      <c r="BO978">
        <v>0</v>
      </c>
      <c r="BP978">
        <v>0</v>
      </c>
      <c r="BQ978">
        <v>0</v>
      </c>
      <c r="BR978">
        <v>1</v>
      </c>
      <c r="BS978">
        <v>0</v>
      </c>
      <c r="BT978" s="10">
        <v>0</v>
      </c>
      <c r="BU978">
        <v>-4.2648743800000002</v>
      </c>
      <c r="BV978">
        <v>0.17994256</v>
      </c>
      <c r="BW978">
        <v>2.5512239999999999E-2</v>
      </c>
      <c r="BX978">
        <v>1.7140852600000001</v>
      </c>
      <c r="BY978">
        <v>1.2451467300000001</v>
      </c>
      <c r="BZ978">
        <v>4.38303536</v>
      </c>
      <c r="CA978">
        <v>1.0542348399999999</v>
      </c>
      <c r="CB978">
        <v>2.36271349</v>
      </c>
      <c r="CC978">
        <v>0</v>
      </c>
      <c r="CD978">
        <v>1.26633956</v>
      </c>
      <c r="CE978">
        <v>1.2966537600000001</v>
      </c>
      <c r="CF978">
        <v>-0.34830556000000001</v>
      </c>
      <c r="CG978">
        <v>0.60595251999999999</v>
      </c>
      <c r="CH978">
        <v>-0.27080598</v>
      </c>
      <c r="CI978">
        <v>0.69837139000000004</v>
      </c>
      <c r="CJ978">
        <v>2.3914729999999999E-2</v>
      </c>
      <c r="CK978">
        <v>-0.35324707</v>
      </c>
      <c r="CL978">
        <v>-4.8291489999999999E-2</v>
      </c>
      <c r="CM978">
        <v>0.58076517999999999</v>
      </c>
      <c r="CN978">
        <v>0.72541518999999999</v>
      </c>
      <c r="CO978">
        <v>-0.20022939000000001</v>
      </c>
      <c r="CP978">
        <v>-0.43475793000000001</v>
      </c>
      <c r="CQ978">
        <v>0.34422587999999998</v>
      </c>
      <c r="CR978">
        <v>-0.48495226000000002</v>
      </c>
      <c r="CS978">
        <v>0.18250256000000001</v>
      </c>
      <c r="CT978">
        <v>-0.16623276000000001</v>
      </c>
      <c r="CU978">
        <v>-9.4743999999999995E-2</v>
      </c>
      <c r="CV978">
        <v>-1.1689752</v>
      </c>
      <c r="CW978">
        <v>-0.52188942000000005</v>
      </c>
      <c r="CX978">
        <v>0.65815442999999996</v>
      </c>
      <c r="CY978">
        <v>9.3649330000000003E-2</v>
      </c>
      <c r="CZ978">
        <v>-0.16819777</v>
      </c>
      <c r="DA978">
        <v>-0.25450494000000001</v>
      </c>
      <c r="DB978">
        <v>0.25513289</v>
      </c>
      <c r="DC978">
        <v>2.5920289999999999E-2</v>
      </c>
      <c r="DD978">
        <v>-2.5292350000000002E-2</v>
      </c>
      <c r="DE978">
        <v>0.26950531</v>
      </c>
      <c r="DF978">
        <v>-0.26887736000000001</v>
      </c>
      <c r="DG978">
        <v>0.1029841</v>
      </c>
      <c r="DH978">
        <v>-0.10235616</v>
      </c>
      <c r="DI978">
        <v>-0.19042195000000001</v>
      </c>
      <c r="DJ978">
        <v>7.7531719999999998E-2</v>
      </c>
      <c r="DK978">
        <v>-0.19522661999999999</v>
      </c>
      <c r="DL978">
        <v>-0.13095082</v>
      </c>
      <c r="DM978">
        <v>-6.0513240000000003E-2</v>
      </c>
      <c r="DN978">
        <v>0.50020885000000004</v>
      </c>
      <c r="DO978">
        <v>0.35778246000000002</v>
      </c>
      <c r="DP978">
        <v>-0.64273818000000005</v>
      </c>
      <c r="DQ978">
        <v>0.94671483000000001</v>
      </c>
      <c r="DR978">
        <v>-0.66113116000000005</v>
      </c>
      <c r="DS978">
        <v>7.7932630000000003E-2</v>
      </c>
      <c r="DT978">
        <v>-0.79014932000000004</v>
      </c>
      <c r="DU978">
        <v>1.3610861400000001</v>
      </c>
      <c r="DV978" s="10">
        <v>-0.64824150000000003</v>
      </c>
      <c r="DW978" s="8" t="s">
        <v>5016</v>
      </c>
      <c r="DX978" t="s">
        <v>5017</v>
      </c>
      <c r="DY978" s="10" t="s">
        <v>192</v>
      </c>
      <c r="DZ978" s="20">
        <v>35804</v>
      </c>
      <c r="EA978" s="21">
        <v>39144</v>
      </c>
      <c r="EB978" t="s">
        <v>5018</v>
      </c>
      <c r="EC978" s="22">
        <v>44920</v>
      </c>
      <c r="ED978" t="b">
        <f t="shared" si="46"/>
        <v>1</v>
      </c>
    </row>
    <row r="979" spans="1:134" x14ac:dyDescent="0.2">
      <c r="A979" s="8" t="s">
        <v>5019</v>
      </c>
      <c r="B979" s="8" t="s">
        <v>119</v>
      </c>
      <c r="C979" s="8" t="s">
        <v>120</v>
      </c>
      <c r="D979" s="2" t="s">
        <v>5020</v>
      </c>
      <c r="E979" s="4">
        <v>0.53804764295811203</v>
      </c>
      <c r="F979" s="28" t="b">
        <v>0</v>
      </c>
      <c r="G979" s="29">
        <f t="shared" si="47"/>
        <v>0.24239893530509227</v>
      </c>
      <c r="H979" s="5" t="b">
        <f t="shared" si="45"/>
        <v>0</v>
      </c>
      <c r="I979" s="8">
        <v>54</v>
      </c>
      <c r="J979">
        <v>1</v>
      </c>
      <c r="K979">
        <v>29</v>
      </c>
      <c r="L979">
        <v>1576</v>
      </c>
      <c r="M979">
        <v>7</v>
      </c>
      <c r="N979">
        <v>1</v>
      </c>
      <c r="O979">
        <v>91.523821479056394</v>
      </c>
      <c r="P979">
        <v>4</v>
      </c>
      <c r="Q979">
        <v>1</v>
      </c>
      <c r="R979">
        <v>5</v>
      </c>
      <c r="S979" s="10">
        <v>82.2</v>
      </c>
      <c r="T979" s="8">
        <v>7.1393012929740499E-2</v>
      </c>
      <c r="U979">
        <v>7.5957643648752104E-3</v>
      </c>
      <c r="V979">
        <v>0.260670676864387</v>
      </c>
      <c r="W979">
        <v>9.0573064821402802E-2</v>
      </c>
      <c r="X979">
        <v>0.66340156943083595</v>
      </c>
      <c r="Y979">
        <v>-1.4044518876044501</v>
      </c>
      <c r="Z979">
        <v>1.41255358134538</v>
      </c>
      <c r="AA979">
        <v>0.71867389489572897</v>
      </c>
      <c r="AB979">
        <v>-1.4988236991813999</v>
      </c>
      <c r="AC979">
        <v>1.42236659638262</v>
      </c>
      <c r="AD979" s="10">
        <v>1.6188189515707501</v>
      </c>
      <c r="AE979" s="8">
        <v>0</v>
      </c>
      <c r="AF979">
        <v>0</v>
      </c>
      <c r="AG979">
        <v>0</v>
      </c>
      <c r="AH979">
        <v>0</v>
      </c>
      <c r="AI979">
        <v>0</v>
      </c>
      <c r="AJ979">
        <v>0</v>
      </c>
      <c r="AK979">
        <v>0</v>
      </c>
      <c r="AL979">
        <v>0</v>
      </c>
      <c r="AM979">
        <v>0</v>
      </c>
      <c r="AN979">
        <v>0</v>
      </c>
      <c r="AO979">
        <v>0</v>
      </c>
      <c r="AP979">
        <v>0</v>
      </c>
      <c r="AQ979">
        <v>0</v>
      </c>
      <c r="AR979">
        <v>0</v>
      </c>
      <c r="AS979">
        <v>0</v>
      </c>
      <c r="AT979">
        <v>0</v>
      </c>
      <c r="AU979">
        <v>1</v>
      </c>
      <c r="AV979">
        <v>0</v>
      </c>
      <c r="AW979">
        <v>0</v>
      </c>
      <c r="AX979">
        <v>0</v>
      </c>
      <c r="AY979">
        <v>1</v>
      </c>
      <c r="AZ979">
        <v>0</v>
      </c>
      <c r="BA979">
        <v>0</v>
      </c>
      <c r="BB979">
        <v>1</v>
      </c>
      <c r="BC979">
        <v>0</v>
      </c>
      <c r="BD979">
        <v>1</v>
      </c>
      <c r="BE979">
        <v>0</v>
      </c>
      <c r="BF979">
        <v>1</v>
      </c>
      <c r="BG979">
        <v>0</v>
      </c>
      <c r="BH979">
        <v>0</v>
      </c>
      <c r="BI979">
        <v>0</v>
      </c>
      <c r="BJ979">
        <v>1</v>
      </c>
      <c r="BK979">
        <v>0</v>
      </c>
      <c r="BL979">
        <v>0</v>
      </c>
      <c r="BM979">
        <v>1</v>
      </c>
      <c r="BN979">
        <v>0</v>
      </c>
      <c r="BO979">
        <v>0</v>
      </c>
      <c r="BP979">
        <v>0</v>
      </c>
      <c r="BQ979">
        <v>0</v>
      </c>
      <c r="BR979">
        <v>0</v>
      </c>
      <c r="BS979">
        <v>0</v>
      </c>
      <c r="BT979" s="10">
        <v>1</v>
      </c>
      <c r="BU979">
        <v>-4.2648743800000002</v>
      </c>
      <c r="BV979">
        <v>0.17994256</v>
      </c>
      <c r="BW979">
        <v>2.5512239999999999E-2</v>
      </c>
      <c r="BX979">
        <v>1.7140852600000001</v>
      </c>
      <c r="BY979">
        <v>1.2451467300000001</v>
      </c>
      <c r="BZ979">
        <v>4.38303536</v>
      </c>
      <c r="CA979">
        <v>1.0542348399999999</v>
      </c>
      <c r="CB979">
        <v>2.36271349</v>
      </c>
      <c r="CC979">
        <v>0</v>
      </c>
      <c r="CD979">
        <v>1.26633956</v>
      </c>
      <c r="CE979">
        <v>1.2966537600000001</v>
      </c>
      <c r="CF979">
        <v>-0.34830556000000001</v>
      </c>
      <c r="CG979">
        <v>0.60595251999999999</v>
      </c>
      <c r="CH979">
        <v>-0.27080598</v>
      </c>
      <c r="CI979">
        <v>0.69837139000000004</v>
      </c>
      <c r="CJ979">
        <v>2.3914729999999999E-2</v>
      </c>
      <c r="CK979">
        <v>-0.35324707</v>
      </c>
      <c r="CL979">
        <v>-4.8291489999999999E-2</v>
      </c>
      <c r="CM979">
        <v>0.58076517999999999</v>
      </c>
      <c r="CN979">
        <v>0.72541518999999999</v>
      </c>
      <c r="CO979">
        <v>-0.20022939000000001</v>
      </c>
      <c r="CP979">
        <v>-0.43475793000000001</v>
      </c>
      <c r="CQ979">
        <v>0.34422587999999998</v>
      </c>
      <c r="CR979">
        <v>-0.48495226000000002</v>
      </c>
      <c r="CS979">
        <v>0.18250256000000001</v>
      </c>
      <c r="CT979">
        <v>-0.16623276000000001</v>
      </c>
      <c r="CU979">
        <v>-9.4743999999999995E-2</v>
      </c>
      <c r="CV979">
        <v>-1.1689752</v>
      </c>
      <c r="CW979">
        <v>-0.52188942000000005</v>
      </c>
      <c r="CX979">
        <v>0.65815442999999996</v>
      </c>
      <c r="CY979">
        <v>9.3649330000000003E-2</v>
      </c>
      <c r="CZ979">
        <v>-0.16819777</v>
      </c>
      <c r="DA979">
        <v>-0.25450494000000001</v>
      </c>
      <c r="DB979">
        <v>0.25513289</v>
      </c>
      <c r="DC979">
        <v>2.5920289999999999E-2</v>
      </c>
      <c r="DD979">
        <v>-2.5292350000000002E-2</v>
      </c>
      <c r="DE979">
        <v>0.26950531</v>
      </c>
      <c r="DF979">
        <v>-0.26887736000000001</v>
      </c>
      <c r="DG979">
        <v>0.1029841</v>
      </c>
      <c r="DH979">
        <v>-0.10235616</v>
      </c>
      <c r="DI979">
        <v>-0.19042195000000001</v>
      </c>
      <c r="DJ979">
        <v>7.7531719999999998E-2</v>
      </c>
      <c r="DK979">
        <v>-0.19522661999999999</v>
      </c>
      <c r="DL979">
        <v>-0.13095082</v>
      </c>
      <c r="DM979">
        <v>-6.0513240000000003E-2</v>
      </c>
      <c r="DN979">
        <v>0.50020885000000004</v>
      </c>
      <c r="DO979">
        <v>0.35778246000000002</v>
      </c>
      <c r="DP979">
        <v>-0.64273818000000005</v>
      </c>
      <c r="DQ979">
        <v>0.94671483000000001</v>
      </c>
      <c r="DR979">
        <v>-0.66113116000000005</v>
      </c>
      <c r="DS979">
        <v>7.7932630000000003E-2</v>
      </c>
      <c r="DT979">
        <v>-0.79014932000000004</v>
      </c>
      <c r="DU979">
        <v>1.3610861400000001</v>
      </c>
      <c r="DV979" s="10">
        <v>-0.64824150000000003</v>
      </c>
      <c r="DW979" s="8" t="s">
        <v>5021</v>
      </c>
      <c r="DX979" t="s">
        <v>5022</v>
      </c>
      <c r="DY979" s="10" t="s">
        <v>1891</v>
      </c>
      <c r="DZ979" s="20">
        <v>37290</v>
      </c>
      <c r="EA979" s="21">
        <v>39298</v>
      </c>
      <c r="EB979" t="s">
        <v>5023</v>
      </c>
      <c r="EC979" s="22">
        <v>44291</v>
      </c>
      <c r="ED979" t="b">
        <f t="shared" si="46"/>
        <v>1</v>
      </c>
    </row>
    <row r="980" spans="1:134" x14ac:dyDescent="0.2">
      <c r="A980" s="8" t="s">
        <v>5024</v>
      </c>
      <c r="B980" s="8" t="s">
        <v>119</v>
      </c>
      <c r="C980" s="8" t="s">
        <v>188</v>
      </c>
      <c r="D980" s="2" t="s">
        <v>5025</v>
      </c>
      <c r="E980" s="4">
        <v>0.41240643128191401</v>
      </c>
      <c r="F980" s="28" t="b">
        <v>0</v>
      </c>
      <c r="G980" s="29">
        <f t="shared" si="47"/>
        <v>7.9833299431322814E-3</v>
      </c>
      <c r="H980" s="5" t="b">
        <f t="shared" si="45"/>
        <v>0</v>
      </c>
      <c r="I980" s="8">
        <v>63</v>
      </c>
      <c r="J980">
        <v>2</v>
      </c>
      <c r="K980">
        <v>21</v>
      </c>
      <c r="L980">
        <v>123</v>
      </c>
      <c r="M980">
        <v>5</v>
      </c>
      <c r="N980">
        <v>3</v>
      </c>
      <c r="O980">
        <v>86.144882307623604</v>
      </c>
      <c r="P980">
        <v>2</v>
      </c>
      <c r="Q980">
        <v>4</v>
      </c>
      <c r="R980">
        <v>1</v>
      </c>
      <c r="S980" s="10">
        <v>74.900000000000006</v>
      </c>
      <c r="T980" s="8">
        <v>0.91683658709772198</v>
      </c>
      <c r="U980">
        <v>1.0203643463482399</v>
      </c>
      <c r="V980">
        <v>-0.77296769484074401</v>
      </c>
      <c r="W980">
        <v>-1.6032639026217801</v>
      </c>
      <c r="X980">
        <v>2.70451479144465E-2</v>
      </c>
      <c r="Y980">
        <v>-1.13192030619081E-2</v>
      </c>
      <c r="Z980">
        <v>1.22746054368161</v>
      </c>
      <c r="AA980">
        <v>-0.70092886045385905</v>
      </c>
      <c r="AB980">
        <v>0.68128349962791002</v>
      </c>
      <c r="AC980">
        <v>-1.38724643350897</v>
      </c>
      <c r="AD980" s="10">
        <v>4.3693547176684999E-2</v>
      </c>
      <c r="AE980" s="8">
        <v>0</v>
      </c>
      <c r="AF980">
        <v>0</v>
      </c>
      <c r="AG980">
        <v>0</v>
      </c>
      <c r="AH980">
        <v>0</v>
      </c>
      <c r="AI980">
        <v>0</v>
      </c>
      <c r="AJ980">
        <v>0</v>
      </c>
      <c r="AK980">
        <v>0</v>
      </c>
      <c r="AL980">
        <v>0</v>
      </c>
      <c r="AM980">
        <v>0</v>
      </c>
      <c r="AN980">
        <v>0</v>
      </c>
      <c r="AO980">
        <v>0</v>
      </c>
      <c r="AP980">
        <v>0</v>
      </c>
      <c r="AQ980">
        <v>0</v>
      </c>
      <c r="AR980">
        <v>0</v>
      </c>
      <c r="AS980">
        <v>0</v>
      </c>
      <c r="AT980">
        <v>0</v>
      </c>
      <c r="AU980">
        <v>0</v>
      </c>
      <c r="AV980">
        <v>1</v>
      </c>
      <c r="AW980">
        <v>0</v>
      </c>
      <c r="AX980">
        <v>0</v>
      </c>
      <c r="AY980">
        <v>1</v>
      </c>
      <c r="AZ980">
        <v>0</v>
      </c>
      <c r="BA980">
        <v>0</v>
      </c>
      <c r="BB980">
        <v>1</v>
      </c>
      <c r="BC980">
        <v>0</v>
      </c>
      <c r="BD980">
        <v>1</v>
      </c>
      <c r="BE980">
        <v>1</v>
      </c>
      <c r="BF980">
        <v>0</v>
      </c>
      <c r="BG980">
        <v>0</v>
      </c>
      <c r="BH980">
        <v>0</v>
      </c>
      <c r="BI980">
        <v>0</v>
      </c>
      <c r="BJ980">
        <v>1</v>
      </c>
      <c r="BK980">
        <v>0</v>
      </c>
      <c r="BL980">
        <v>0</v>
      </c>
      <c r="BM980">
        <v>1</v>
      </c>
      <c r="BN980">
        <v>0</v>
      </c>
      <c r="BO980">
        <v>0</v>
      </c>
      <c r="BP980">
        <v>0</v>
      </c>
      <c r="BQ980">
        <v>1</v>
      </c>
      <c r="BR980">
        <v>0</v>
      </c>
      <c r="BS980">
        <v>0</v>
      </c>
      <c r="BT980" s="10">
        <v>0</v>
      </c>
      <c r="BU980">
        <v>-4.2648743800000002</v>
      </c>
      <c r="BV980">
        <v>0.17994256</v>
      </c>
      <c r="BW980">
        <v>2.5512239999999999E-2</v>
      </c>
      <c r="BX980">
        <v>1.7140852600000001</v>
      </c>
      <c r="BY980">
        <v>1.2451467300000001</v>
      </c>
      <c r="BZ980">
        <v>4.38303536</v>
      </c>
      <c r="CA980">
        <v>1.0542348399999999</v>
      </c>
      <c r="CB980">
        <v>2.36271349</v>
      </c>
      <c r="CC980">
        <v>0</v>
      </c>
      <c r="CD980">
        <v>1.26633956</v>
      </c>
      <c r="CE980">
        <v>1.2966537600000001</v>
      </c>
      <c r="CF980">
        <v>-0.34830556000000001</v>
      </c>
      <c r="CG980">
        <v>0.60595251999999999</v>
      </c>
      <c r="CH980">
        <v>-0.27080598</v>
      </c>
      <c r="CI980">
        <v>0.69837139000000004</v>
      </c>
      <c r="CJ980">
        <v>2.3914729999999999E-2</v>
      </c>
      <c r="CK980">
        <v>-0.35324707</v>
      </c>
      <c r="CL980">
        <v>-4.8291489999999999E-2</v>
      </c>
      <c r="CM980">
        <v>0.58076517999999999</v>
      </c>
      <c r="CN980">
        <v>0.72541518999999999</v>
      </c>
      <c r="CO980">
        <v>-0.20022939000000001</v>
      </c>
      <c r="CP980">
        <v>-0.43475793000000001</v>
      </c>
      <c r="CQ980">
        <v>0.34422587999999998</v>
      </c>
      <c r="CR980">
        <v>-0.48495226000000002</v>
      </c>
      <c r="CS980">
        <v>0.18250256000000001</v>
      </c>
      <c r="CT980">
        <v>-0.16623276000000001</v>
      </c>
      <c r="CU980">
        <v>-9.4743999999999995E-2</v>
      </c>
      <c r="CV980">
        <v>-1.1689752</v>
      </c>
      <c r="CW980">
        <v>-0.52188942000000005</v>
      </c>
      <c r="CX980">
        <v>0.65815442999999996</v>
      </c>
      <c r="CY980">
        <v>9.3649330000000003E-2</v>
      </c>
      <c r="CZ980">
        <v>-0.16819777</v>
      </c>
      <c r="DA980">
        <v>-0.25450494000000001</v>
      </c>
      <c r="DB980">
        <v>0.25513289</v>
      </c>
      <c r="DC980">
        <v>2.5920289999999999E-2</v>
      </c>
      <c r="DD980">
        <v>-2.5292350000000002E-2</v>
      </c>
      <c r="DE980">
        <v>0.26950531</v>
      </c>
      <c r="DF980">
        <v>-0.26887736000000001</v>
      </c>
      <c r="DG980">
        <v>0.1029841</v>
      </c>
      <c r="DH980">
        <v>-0.10235616</v>
      </c>
      <c r="DI980">
        <v>-0.19042195000000001</v>
      </c>
      <c r="DJ980">
        <v>7.7531719999999998E-2</v>
      </c>
      <c r="DK980">
        <v>-0.19522661999999999</v>
      </c>
      <c r="DL980">
        <v>-0.13095082</v>
      </c>
      <c r="DM980">
        <v>-6.0513240000000003E-2</v>
      </c>
      <c r="DN980">
        <v>0.50020885000000004</v>
      </c>
      <c r="DO980">
        <v>0.35778246000000002</v>
      </c>
      <c r="DP980">
        <v>-0.64273818000000005</v>
      </c>
      <c r="DQ980">
        <v>0.94671483000000001</v>
      </c>
      <c r="DR980">
        <v>-0.66113116000000005</v>
      </c>
      <c r="DS980">
        <v>7.7932630000000003E-2</v>
      </c>
      <c r="DT980">
        <v>-0.79014932000000004</v>
      </c>
      <c r="DU980">
        <v>1.3610861400000001</v>
      </c>
      <c r="DV980" s="10">
        <v>-0.64824150000000003</v>
      </c>
      <c r="DW980" s="8" t="s">
        <v>5026</v>
      </c>
      <c r="DX980" t="s">
        <v>5027</v>
      </c>
      <c r="DY980" s="10" t="s">
        <v>724</v>
      </c>
      <c r="DZ980" s="20">
        <v>37359</v>
      </c>
      <c r="EA980" s="21">
        <v>38203</v>
      </c>
      <c r="EB980" t="s">
        <v>5028</v>
      </c>
      <c r="EC980" s="22">
        <v>45294</v>
      </c>
      <c r="ED980" t="b">
        <f t="shared" si="46"/>
        <v>1</v>
      </c>
    </row>
    <row r="981" spans="1:134" x14ac:dyDescent="0.2">
      <c r="A981" s="8" t="s">
        <v>5029</v>
      </c>
      <c r="B981" s="8" t="s">
        <v>127</v>
      </c>
      <c r="C981" s="8" t="s">
        <v>188</v>
      </c>
      <c r="D981" s="2" t="s">
        <v>5030</v>
      </c>
      <c r="E981" s="4">
        <v>0.396090376693082</v>
      </c>
      <c r="F981" s="28" t="b">
        <v>0</v>
      </c>
      <c r="G981" s="29">
        <f t="shared" si="47"/>
        <v>2.7694630926401856E-4</v>
      </c>
      <c r="H981" s="5" t="b">
        <f t="shared" si="45"/>
        <v>0</v>
      </c>
      <c r="I981" s="8">
        <v>57</v>
      </c>
      <c r="J981">
        <v>1</v>
      </c>
      <c r="K981">
        <v>39</v>
      </c>
      <c r="L981">
        <v>348</v>
      </c>
      <c r="M981">
        <v>4</v>
      </c>
      <c r="N981">
        <v>2</v>
      </c>
      <c r="O981">
        <v>36.111855013208</v>
      </c>
      <c r="P981">
        <v>1</v>
      </c>
      <c r="Q981">
        <v>3</v>
      </c>
      <c r="R981">
        <v>3</v>
      </c>
      <c r="S981" s="10">
        <v>77</v>
      </c>
      <c r="T981" s="8">
        <v>0.35320753765240098</v>
      </c>
      <c r="U981">
        <v>7.5957643648752104E-3</v>
      </c>
      <c r="V981">
        <v>1.5527186414958001</v>
      </c>
      <c r="W981">
        <v>-1.3409698092461999</v>
      </c>
      <c r="X981">
        <v>-0.29113306284374801</v>
      </c>
      <c r="Y981">
        <v>-0.70788554533318204</v>
      </c>
      <c r="Z981">
        <v>-0.49421072090922102</v>
      </c>
      <c r="AA981">
        <v>-1.4107302381286499</v>
      </c>
      <c r="AB981">
        <v>-4.5418899975194001E-2</v>
      </c>
      <c r="AC981">
        <v>1.7560081436822399E-2</v>
      </c>
      <c r="AD981" s="10">
        <v>0.49681181419415599</v>
      </c>
      <c r="AE981" s="8">
        <v>0</v>
      </c>
      <c r="AF981">
        <v>0</v>
      </c>
      <c r="AG981">
        <v>0</v>
      </c>
      <c r="AH981">
        <v>0</v>
      </c>
      <c r="AI981">
        <v>0</v>
      </c>
      <c r="AJ981">
        <v>0</v>
      </c>
      <c r="AK981">
        <v>0</v>
      </c>
      <c r="AL981">
        <v>0</v>
      </c>
      <c r="AM981">
        <v>0</v>
      </c>
      <c r="AN981">
        <v>0</v>
      </c>
      <c r="AO981">
        <v>0</v>
      </c>
      <c r="AP981">
        <v>0</v>
      </c>
      <c r="AQ981">
        <v>0</v>
      </c>
      <c r="AR981">
        <v>0</v>
      </c>
      <c r="AS981">
        <v>1</v>
      </c>
      <c r="AT981">
        <v>0</v>
      </c>
      <c r="AU981">
        <v>0</v>
      </c>
      <c r="AV981">
        <v>0</v>
      </c>
      <c r="AW981">
        <v>0</v>
      </c>
      <c r="AX981">
        <v>0</v>
      </c>
      <c r="AY981">
        <v>1</v>
      </c>
      <c r="AZ981">
        <v>0</v>
      </c>
      <c r="BA981">
        <v>0</v>
      </c>
      <c r="BB981">
        <v>1</v>
      </c>
      <c r="BC981">
        <v>1</v>
      </c>
      <c r="BD981">
        <v>0</v>
      </c>
      <c r="BE981">
        <v>1</v>
      </c>
      <c r="BF981">
        <v>0</v>
      </c>
      <c r="BG981">
        <v>0</v>
      </c>
      <c r="BH981">
        <v>0</v>
      </c>
      <c r="BI981">
        <v>0</v>
      </c>
      <c r="BJ981">
        <v>1</v>
      </c>
      <c r="BK981">
        <v>0</v>
      </c>
      <c r="BL981">
        <v>0</v>
      </c>
      <c r="BM981">
        <v>0</v>
      </c>
      <c r="BN981">
        <v>0</v>
      </c>
      <c r="BO981">
        <v>0</v>
      </c>
      <c r="BP981">
        <v>1</v>
      </c>
      <c r="BQ981">
        <v>0</v>
      </c>
      <c r="BR981">
        <v>1</v>
      </c>
      <c r="BS981">
        <v>0</v>
      </c>
      <c r="BT981" s="10">
        <v>0</v>
      </c>
      <c r="BU981">
        <v>-4.2648743800000002</v>
      </c>
      <c r="BV981">
        <v>0.17994256</v>
      </c>
      <c r="BW981">
        <v>2.5512239999999999E-2</v>
      </c>
      <c r="BX981">
        <v>1.7140852600000001</v>
      </c>
      <c r="BY981">
        <v>1.2451467300000001</v>
      </c>
      <c r="BZ981">
        <v>4.38303536</v>
      </c>
      <c r="CA981">
        <v>1.0542348399999999</v>
      </c>
      <c r="CB981">
        <v>2.36271349</v>
      </c>
      <c r="CC981">
        <v>0</v>
      </c>
      <c r="CD981">
        <v>1.26633956</v>
      </c>
      <c r="CE981">
        <v>1.2966537600000001</v>
      </c>
      <c r="CF981">
        <v>-0.34830556000000001</v>
      </c>
      <c r="CG981">
        <v>0.60595251999999999</v>
      </c>
      <c r="CH981">
        <v>-0.27080598</v>
      </c>
      <c r="CI981">
        <v>0.69837139000000004</v>
      </c>
      <c r="CJ981">
        <v>2.3914729999999999E-2</v>
      </c>
      <c r="CK981">
        <v>-0.35324707</v>
      </c>
      <c r="CL981">
        <v>-4.8291489999999999E-2</v>
      </c>
      <c r="CM981">
        <v>0.58076517999999999</v>
      </c>
      <c r="CN981">
        <v>0.72541518999999999</v>
      </c>
      <c r="CO981">
        <v>-0.20022939000000001</v>
      </c>
      <c r="CP981">
        <v>-0.43475793000000001</v>
      </c>
      <c r="CQ981">
        <v>0.34422587999999998</v>
      </c>
      <c r="CR981">
        <v>-0.48495226000000002</v>
      </c>
      <c r="CS981">
        <v>0.18250256000000001</v>
      </c>
      <c r="CT981">
        <v>-0.16623276000000001</v>
      </c>
      <c r="CU981">
        <v>-9.4743999999999995E-2</v>
      </c>
      <c r="CV981">
        <v>-1.1689752</v>
      </c>
      <c r="CW981">
        <v>-0.52188942000000005</v>
      </c>
      <c r="CX981">
        <v>0.65815442999999996</v>
      </c>
      <c r="CY981">
        <v>9.3649330000000003E-2</v>
      </c>
      <c r="CZ981">
        <v>-0.16819777</v>
      </c>
      <c r="DA981">
        <v>-0.25450494000000001</v>
      </c>
      <c r="DB981">
        <v>0.25513289</v>
      </c>
      <c r="DC981">
        <v>2.5920289999999999E-2</v>
      </c>
      <c r="DD981">
        <v>-2.5292350000000002E-2</v>
      </c>
      <c r="DE981">
        <v>0.26950531</v>
      </c>
      <c r="DF981">
        <v>-0.26887736000000001</v>
      </c>
      <c r="DG981">
        <v>0.1029841</v>
      </c>
      <c r="DH981">
        <v>-0.10235616</v>
      </c>
      <c r="DI981">
        <v>-0.19042195000000001</v>
      </c>
      <c r="DJ981">
        <v>7.7531719999999998E-2</v>
      </c>
      <c r="DK981">
        <v>-0.19522661999999999</v>
      </c>
      <c r="DL981">
        <v>-0.13095082</v>
      </c>
      <c r="DM981">
        <v>-6.0513240000000003E-2</v>
      </c>
      <c r="DN981">
        <v>0.50020885000000004</v>
      </c>
      <c r="DO981">
        <v>0.35778246000000002</v>
      </c>
      <c r="DP981">
        <v>-0.64273818000000005</v>
      </c>
      <c r="DQ981">
        <v>0.94671483000000001</v>
      </c>
      <c r="DR981">
        <v>-0.66113116000000005</v>
      </c>
      <c r="DS981">
        <v>7.7932630000000003E-2</v>
      </c>
      <c r="DT981">
        <v>-0.79014932000000004</v>
      </c>
      <c r="DU981">
        <v>1.3610861400000001</v>
      </c>
      <c r="DV981" s="10">
        <v>-0.64824150000000003</v>
      </c>
      <c r="DW981" s="8" t="s">
        <v>5031</v>
      </c>
      <c r="DX981" t="s">
        <v>5032</v>
      </c>
      <c r="DY981" s="10" t="s">
        <v>225</v>
      </c>
      <c r="DZ981" s="20">
        <v>37886</v>
      </c>
      <c r="EA981" s="21">
        <v>39533</v>
      </c>
      <c r="EB981" t="s">
        <v>5033</v>
      </c>
      <c r="EC981" s="22">
        <v>45143</v>
      </c>
      <c r="ED981" t="b">
        <f t="shared" si="46"/>
        <v>1</v>
      </c>
    </row>
    <row r="982" spans="1:134" x14ac:dyDescent="0.2">
      <c r="A982" s="8" t="s">
        <v>5034</v>
      </c>
      <c r="B982" s="8" t="s">
        <v>127</v>
      </c>
      <c r="C982" s="8" t="s">
        <v>332</v>
      </c>
      <c r="D982" s="2" t="s">
        <v>5035</v>
      </c>
      <c r="E982" s="4">
        <v>0.72588146643664198</v>
      </c>
      <c r="F982" s="28" t="b">
        <v>1</v>
      </c>
      <c r="G982" s="29">
        <f t="shared" si="47"/>
        <v>3.3653152557190131E-5</v>
      </c>
      <c r="H982" s="5" t="b">
        <f t="shared" si="45"/>
        <v>0</v>
      </c>
      <c r="I982" s="8">
        <v>65</v>
      </c>
      <c r="J982">
        <v>0</v>
      </c>
      <c r="K982">
        <v>26</v>
      </c>
      <c r="L982">
        <v>1061</v>
      </c>
      <c r="M982">
        <v>0</v>
      </c>
      <c r="N982">
        <v>4</v>
      </c>
      <c r="O982">
        <v>21.274066551654698</v>
      </c>
      <c r="P982">
        <v>3</v>
      </c>
      <c r="Q982">
        <v>4</v>
      </c>
      <c r="R982">
        <v>5</v>
      </c>
      <c r="S982" s="10">
        <v>80.7</v>
      </c>
      <c r="T982" s="8">
        <v>1.1047129369128199</v>
      </c>
      <c r="U982">
        <v>-1.00517281761849</v>
      </c>
      <c r="V982">
        <v>-0.126943712525036</v>
      </c>
      <c r="W982">
        <v>-0.50978897112714605</v>
      </c>
      <c r="X982">
        <v>-1.5638459058765199</v>
      </c>
      <c r="Y982">
        <v>0.68524713920936597</v>
      </c>
      <c r="Z982">
        <v>-1.0047893407878701</v>
      </c>
      <c r="AA982">
        <v>8.8725172209350497E-3</v>
      </c>
      <c r="AB982">
        <v>0.68128349962791002</v>
      </c>
      <c r="AC982">
        <v>1.42236659638262</v>
      </c>
      <c r="AD982" s="10">
        <v>1.29516304655827</v>
      </c>
      <c r="AE982" s="8">
        <v>0</v>
      </c>
      <c r="AF982">
        <v>0</v>
      </c>
      <c r="AG982">
        <v>0</v>
      </c>
      <c r="AH982">
        <v>0</v>
      </c>
      <c r="AI982">
        <v>0</v>
      </c>
      <c r="AJ982">
        <v>0</v>
      </c>
      <c r="AK982">
        <v>0</v>
      </c>
      <c r="AL982">
        <v>0</v>
      </c>
      <c r="AM982">
        <v>0</v>
      </c>
      <c r="AN982">
        <v>0</v>
      </c>
      <c r="AO982">
        <v>0</v>
      </c>
      <c r="AP982">
        <v>0</v>
      </c>
      <c r="AQ982">
        <v>0</v>
      </c>
      <c r="AR982">
        <v>0</v>
      </c>
      <c r="AS982">
        <v>1</v>
      </c>
      <c r="AT982">
        <v>0</v>
      </c>
      <c r="AU982">
        <v>0</v>
      </c>
      <c r="AV982">
        <v>0</v>
      </c>
      <c r="AW982">
        <v>0</v>
      </c>
      <c r="AX982">
        <v>0</v>
      </c>
      <c r="AY982">
        <v>1</v>
      </c>
      <c r="AZ982">
        <v>0</v>
      </c>
      <c r="BA982">
        <v>0</v>
      </c>
      <c r="BB982">
        <v>1</v>
      </c>
      <c r="BC982">
        <v>1</v>
      </c>
      <c r="BD982">
        <v>0</v>
      </c>
      <c r="BE982">
        <v>0</v>
      </c>
      <c r="BF982">
        <v>1</v>
      </c>
      <c r="BG982">
        <v>0</v>
      </c>
      <c r="BH982">
        <v>1</v>
      </c>
      <c r="BI982">
        <v>0</v>
      </c>
      <c r="BJ982">
        <v>0</v>
      </c>
      <c r="BK982">
        <v>0</v>
      </c>
      <c r="BL982">
        <v>0</v>
      </c>
      <c r="BM982">
        <v>0</v>
      </c>
      <c r="BN982">
        <v>0</v>
      </c>
      <c r="BO982">
        <v>1</v>
      </c>
      <c r="BP982">
        <v>0</v>
      </c>
      <c r="BQ982">
        <v>1</v>
      </c>
      <c r="BR982">
        <v>0</v>
      </c>
      <c r="BS982">
        <v>0</v>
      </c>
      <c r="BT982" s="10">
        <v>0</v>
      </c>
      <c r="BU982">
        <v>-4.2648743800000002</v>
      </c>
      <c r="BV982">
        <v>0.17994256</v>
      </c>
      <c r="BW982">
        <v>2.5512239999999999E-2</v>
      </c>
      <c r="BX982">
        <v>1.7140852600000001</v>
      </c>
      <c r="BY982">
        <v>1.2451467300000001</v>
      </c>
      <c r="BZ982">
        <v>4.38303536</v>
      </c>
      <c r="CA982">
        <v>1.0542348399999999</v>
      </c>
      <c r="CB982">
        <v>2.36271349</v>
      </c>
      <c r="CC982">
        <v>0</v>
      </c>
      <c r="CD982">
        <v>1.26633956</v>
      </c>
      <c r="CE982">
        <v>1.2966537600000001</v>
      </c>
      <c r="CF982">
        <v>-0.34830556000000001</v>
      </c>
      <c r="CG982">
        <v>0.60595251999999999</v>
      </c>
      <c r="CH982">
        <v>-0.27080598</v>
      </c>
      <c r="CI982">
        <v>0.69837139000000004</v>
      </c>
      <c r="CJ982">
        <v>2.3914729999999999E-2</v>
      </c>
      <c r="CK982">
        <v>-0.35324707</v>
      </c>
      <c r="CL982">
        <v>-4.8291489999999999E-2</v>
      </c>
      <c r="CM982">
        <v>0.58076517999999999</v>
      </c>
      <c r="CN982">
        <v>0.72541518999999999</v>
      </c>
      <c r="CO982">
        <v>-0.20022939000000001</v>
      </c>
      <c r="CP982">
        <v>-0.43475793000000001</v>
      </c>
      <c r="CQ982">
        <v>0.34422587999999998</v>
      </c>
      <c r="CR982">
        <v>-0.48495226000000002</v>
      </c>
      <c r="CS982">
        <v>0.18250256000000001</v>
      </c>
      <c r="CT982">
        <v>-0.16623276000000001</v>
      </c>
      <c r="CU982">
        <v>-9.4743999999999995E-2</v>
      </c>
      <c r="CV982">
        <v>-1.1689752</v>
      </c>
      <c r="CW982">
        <v>-0.52188942000000005</v>
      </c>
      <c r="CX982">
        <v>0.65815442999999996</v>
      </c>
      <c r="CY982">
        <v>9.3649330000000003E-2</v>
      </c>
      <c r="CZ982">
        <v>-0.16819777</v>
      </c>
      <c r="DA982">
        <v>-0.25450494000000001</v>
      </c>
      <c r="DB982">
        <v>0.25513289</v>
      </c>
      <c r="DC982">
        <v>2.5920289999999999E-2</v>
      </c>
      <c r="DD982">
        <v>-2.5292350000000002E-2</v>
      </c>
      <c r="DE982">
        <v>0.26950531</v>
      </c>
      <c r="DF982">
        <v>-0.26887736000000001</v>
      </c>
      <c r="DG982">
        <v>0.1029841</v>
      </c>
      <c r="DH982">
        <v>-0.10235616</v>
      </c>
      <c r="DI982">
        <v>-0.19042195000000001</v>
      </c>
      <c r="DJ982">
        <v>7.7531719999999998E-2</v>
      </c>
      <c r="DK982">
        <v>-0.19522661999999999</v>
      </c>
      <c r="DL982">
        <v>-0.13095082</v>
      </c>
      <c r="DM982">
        <v>-6.0513240000000003E-2</v>
      </c>
      <c r="DN982">
        <v>0.50020885000000004</v>
      </c>
      <c r="DO982">
        <v>0.35778246000000002</v>
      </c>
      <c r="DP982">
        <v>-0.64273818000000005</v>
      </c>
      <c r="DQ982">
        <v>0.94671483000000001</v>
      </c>
      <c r="DR982">
        <v>-0.66113116000000005</v>
      </c>
      <c r="DS982">
        <v>7.7932630000000003E-2</v>
      </c>
      <c r="DT982">
        <v>-0.79014932000000004</v>
      </c>
      <c r="DU982">
        <v>1.3610861400000001</v>
      </c>
      <c r="DV982" s="10">
        <v>-0.64824150000000003</v>
      </c>
      <c r="DW982" s="8" t="s">
        <v>5036</v>
      </c>
      <c r="DX982" t="s">
        <v>5037</v>
      </c>
      <c r="DY982" s="10" t="s">
        <v>641</v>
      </c>
      <c r="DZ982" s="20">
        <v>37151</v>
      </c>
      <c r="EA982" s="21">
        <v>37186</v>
      </c>
      <c r="EB982" t="s">
        <v>1695</v>
      </c>
      <c r="EC982" s="22">
        <v>43938</v>
      </c>
      <c r="ED982" t="b">
        <f t="shared" si="46"/>
        <v>0</v>
      </c>
    </row>
    <row r="983" spans="1:134" x14ac:dyDescent="0.2">
      <c r="A983" s="8" t="s">
        <v>5038</v>
      </c>
      <c r="B983" s="8" t="s">
        <v>168</v>
      </c>
      <c r="C983" s="8" t="s">
        <v>181</v>
      </c>
      <c r="D983" s="2" t="s">
        <v>5039</v>
      </c>
      <c r="E983" s="4">
        <v>0.53236288156894895</v>
      </c>
      <c r="F983" s="28" t="b">
        <v>0</v>
      </c>
      <c r="G983" s="29">
        <f t="shared" si="47"/>
        <v>0.23446367003956087</v>
      </c>
      <c r="H983" s="5" t="b">
        <f t="shared" si="45"/>
        <v>0</v>
      </c>
      <c r="I983" s="8">
        <v>43</v>
      </c>
      <c r="J983">
        <v>0</v>
      </c>
      <c r="K983">
        <v>37</v>
      </c>
      <c r="L983">
        <v>2337</v>
      </c>
      <c r="M983">
        <v>5</v>
      </c>
      <c r="N983">
        <v>5</v>
      </c>
      <c r="O983">
        <v>57.014774117807796</v>
      </c>
      <c r="P983">
        <v>1</v>
      </c>
      <c r="Q983">
        <v>2</v>
      </c>
      <c r="R983">
        <v>2</v>
      </c>
      <c r="S983" s="10">
        <v>73.900000000000006</v>
      </c>
      <c r="T983" s="8">
        <v>-0.96192691105334804</v>
      </c>
      <c r="U983">
        <v>-1.00517281761849</v>
      </c>
      <c r="V983">
        <v>1.2943090485695199</v>
      </c>
      <c r="W983">
        <v>0.97770997619391797</v>
      </c>
      <c r="X983">
        <v>2.70451479144465E-2</v>
      </c>
      <c r="Y983">
        <v>1.38181348148064</v>
      </c>
      <c r="Z983">
        <v>0.22507326238221101</v>
      </c>
      <c r="AA983">
        <v>-1.4107302381286499</v>
      </c>
      <c r="AB983">
        <v>-0.772121299578298</v>
      </c>
      <c r="AC983">
        <v>-0.68484317603607703</v>
      </c>
      <c r="AD983" s="10">
        <v>-0.17207705616496799</v>
      </c>
      <c r="AE983" s="8">
        <v>0</v>
      </c>
      <c r="AF983">
        <v>0</v>
      </c>
      <c r="AG983">
        <v>0</v>
      </c>
      <c r="AH983">
        <v>0</v>
      </c>
      <c r="AI983">
        <v>0</v>
      </c>
      <c r="AJ983">
        <v>0</v>
      </c>
      <c r="AK983">
        <v>0</v>
      </c>
      <c r="AL983">
        <v>0</v>
      </c>
      <c r="AM983">
        <v>0</v>
      </c>
      <c r="AN983">
        <v>0</v>
      </c>
      <c r="AO983">
        <v>0</v>
      </c>
      <c r="AP983">
        <v>1</v>
      </c>
      <c r="AQ983">
        <v>0</v>
      </c>
      <c r="AR983">
        <v>0</v>
      </c>
      <c r="AS983">
        <v>0</v>
      </c>
      <c r="AT983">
        <v>0</v>
      </c>
      <c r="AU983">
        <v>0</v>
      </c>
      <c r="AV983">
        <v>0</v>
      </c>
      <c r="AW983">
        <v>0</v>
      </c>
      <c r="AX983">
        <v>0</v>
      </c>
      <c r="AY983">
        <v>1</v>
      </c>
      <c r="AZ983">
        <v>0</v>
      </c>
      <c r="BA983">
        <v>0</v>
      </c>
      <c r="BB983">
        <v>1</v>
      </c>
      <c r="BC983">
        <v>1</v>
      </c>
      <c r="BD983">
        <v>0</v>
      </c>
      <c r="BE983">
        <v>1</v>
      </c>
      <c r="BF983">
        <v>0</v>
      </c>
      <c r="BG983">
        <v>0</v>
      </c>
      <c r="BH983">
        <v>0</v>
      </c>
      <c r="BI983">
        <v>0</v>
      </c>
      <c r="BJ983">
        <v>0</v>
      </c>
      <c r="BK983">
        <v>0</v>
      </c>
      <c r="BL983">
        <v>1</v>
      </c>
      <c r="BM983">
        <v>0</v>
      </c>
      <c r="BN983">
        <v>1</v>
      </c>
      <c r="BO983">
        <v>0</v>
      </c>
      <c r="BP983">
        <v>0</v>
      </c>
      <c r="BQ983">
        <v>1</v>
      </c>
      <c r="BR983">
        <v>0</v>
      </c>
      <c r="BS983">
        <v>0</v>
      </c>
      <c r="BT983" s="10">
        <v>0</v>
      </c>
      <c r="BU983">
        <v>-4.2648743800000002</v>
      </c>
      <c r="BV983">
        <v>0.17994256</v>
      </c>
      <c r="BW983">
        <v>2.5512239999999999E-2</v>
      </c>
      <c r="BX983">
        <v>1.7140852600000001</v>
      </c>
      <c r="BY983">
        <v>1.2451467300000001</v>
      </c>
      <c r="BZ983">
        <v>4.38303536</v>
      </c>
      <c r="CA983">
        <v>1.0542348399999999</v>
      </c>
      <c r="CB983">
        <v>2.36271349</v>
      </c>
      <c r="CC983">
        <v>0</v>
      </c>
      <c r="CD983">
        <v>1.26633956</v>
      </c>
      <c r="CE983">
        <v>1.2966537600000001</v>
      </c>
      <c r="CF983">
        <v>-0.34830556000000001</v>
      </c>
      <c r="CG983">
        <v>0.60595251999999999</v>
      </c>
      <c r="CH983">
        <v>-0.27080598</v>
      </c>
      <c r="CI983">
        <v>0.69837139000000004</v>
      </c>
      <c r="CJ983">
        <v>2.3914729999999999E-2</v>
      </c>
      <c r="CK983">
        <v>-0.35324707</v>
      </c>
      <c r="CL983">
        <v>-4.8291489999999999E-2</v>
      </c>
      <c r="CM983">
        <v>0.58076517999999999</v>
      </c>
      <c r="CN983">
        <v>0.72541518999999999</v>
      </c>
      <c r="CO983">
        <v>-0.20022939000000001</v>
      </c>
      <c r="CP983">
        <v>-0.43475793000000001</v>
      </c>
      <c r="CQ983">
        <v>0.34422587999999998</v>
      </c>
      <c r="CR983">
        <v>-0.48495226000000002</v>
      </c>
      <c r="CS983">
        <v>0.18250256000000001</v>
      </c>
      <c r="CT983">
        <v>-0.16623276000000001</v>
      </c>
      <c r="CU983">
        <v>-9.4743999999999995E-2</v>
      </c>
      <c r="CV983">
        <v>-1.1689752</v>
      </c>
      <c r="CW983">
        <v>-0.52188942000000005</v>
      </c>
      <c r="CX983">
        <v>0.65815442999999996</v>
      </c>
      <c r="CY983">
        <v>9.3649330000000003E-2</v>
      </c>
      <c r="CZ983">
        <v>-0.16819777</v>
      </c>
      <c r="DA983">
        <v>-0.25450494000000001</v>
      </c>
      <c r="DB983">
        <v>0.25513289</v>
      </c>
      <c r="DC983">
        <v>2.5920289999999999E-2</v>
      </c>
      <c r="DD983">
        <v>-2.5292350000000002E-2</v>
      </c>
      <c r="DE983">
        <v>0.26950531</v>
      </c>
      <c r="DF983">
        <v>-0.26887736000000001</v>
      </c>
      <c r="DG983">
        <v>0.1029841</v>
      </c>
      <c r="DH983">
        <v>-0.10235616</v>
      </c>
      <c r="DI983">
        <v>-0.19042195000000001</v>
      </c>
      <c r="DJ983">
        <v>7.7531719999999998E-2</v>
      </c>
      <c r="DK983">
        <v>-0.19522661999999999</v>
      </c>
      <c r="DL983">
        <v>-0.13095082</v>
      </c>
      <c r="DM983">
        <v>-6.0513240000000003E-2</v>
      </c>
      <c r="DN983">
        <v>0.50020885000000004</v>
      </c>
      <c r="DO983">
        <v>0.35778246000000002</v>
      </c>
      <c r="DP983">
        <v>-0.64273818000000005</v>
      </c>
      <c r="DQ983">
        <v>0.94671483000000001</v>
      </c>
      <c r="DR983">
        <v>-0.66113116000000005</v>
      </c>
      <c r="DS983">
        <v>7.7932630000000003E-2</v>
      </c>
      <c r="DT983">
        <v>-0.79014932000000004</v>
      </c>
      <c r="DU983">
        <v>1.3610861400000001</v>
      </c>
      <c r="DV983" s="10">
        <v>-0.64824150000000003</v>
      </c>
      <c r="DW983" s="8" t="s">
        <v>5040</v>
      </c>
      <c r="DX983" t="s">
        <v>5041</v>
      </c>
      <c r="DY983" s="10" t="s">
        <v>625</v>
      </c>
      <c r="DZ983" s="20">
        <v>35087</v>
      </c>
      <c r="EA983" s="21">
        <v>37850</v>
      </c>
      <c r="EB983" t="s">
        <v>5042</v>
      </c>
      <c r="EC983" s="22">
        <v>43711</v>
      </c>
      <c r="ED983" t="b">
        <f t="shared" si="46"/>
        <v>1</v>
      </c>
    </row>
    <row r="984" spans="1:134" x14ac:dyDescent="0.2">
      <c r="A984" s="8" t="s">
        <v>5043</v>
      </c>
      <c r="B984" s="8" t="s">
        <v>127</v>
      </c>
      <c r="C984" s="8" t="s">
        <v>188</v>
      </c>
      <c r="D984" s="2" t="s">
        <v>5044</v>
      </c>
      <c r="E984" s="4">
        <v>0.39138019522914802</v>
      </c>
      <c r="F984" s="28" t="b">
        <v>0</v>
      </c>
      <c r="G984" s="29">
        <f t="shared" si="47"/>
        <v>1.273935530491919E-3</v>
      </c>
      <c r="H984" s="5" t="b">
        <f t="shared" si="45"/>
        <v>0</v>
      </c>
      <c r="I984" s="8">
        <v>62</v>
      </c>
      <c r="J984">
        <v>1</v>
      </c>
      <c r="K984">
        <v>30</v>
      </c>
      <c r="L984">
        <v>379</v>
      </c>
      <c r="M984">
        <v>5</v>
      </c>
      <c r="N984">
        <v>4</v>
      </c>
      <c r="O984">
        <v>20.598430947907499</v>
      </c>
      <c r="P984">
        <v>1</v>
      </c>
      <c r="Q984">
        <v>4</v>
      </c>
      <c r="R984">
        <v>4</v>
      </c>
      <c r="S984" s="10">
        <v>77.400000000000006</v>
      </c>
      <c r="T984" s="8">
        <v>0.82289841219016902</v>
      </c>
      <c r="U984">
        <v>7.5957643648752104E-3</v>
      </c>
      <c r="V984">
        <v>0.38987547332752898</v>
      </c>
      <c r="W984">
        <v>-1.30483151193668</v>
      </c>
      <c r="X984">
        <v>2.70451479144465E-2</v>
      </c>
      <c r="Y984">
        <v>0.68524713920936597</v>
      </c>
      <c r="Z984">
        <v>-1.02803843178253</v>
      </c>
      <c r="AA984">
        <v>-1.4107302381286499</v>
      </c>
      <c r="AB984">
        <v>0.68128349962791002</v>
      </c>
      <c r="AC984">
        <v>0.71996333890972197</v>
      </c>
      <c r="AD984" s="10">
        <v>0.58312005553081903</v>
      </c>
      <c r="AE984" s="8">
        <v>0</v>
      </c>
      <c r="AF984">
        <v>0</v>
      </c>
      <c r="AG984">
        <v>0</v>
      </c>
      <c r="AH984">
        <v>0</v>
      </c>
      <c r="AI984">
        <v>0</v>
      </c>
      <c r="AJ984">
        <v>0</v>
      </c>
      <c r="AK984">
        <v>0</v>
      </c>
      <c r="AL984">
        <v>0</v>
      </c>
      <c r="AM984">
        <v>0</v>
      </c>
      <c r="AN984">
        <v>0</v>
      </c>
      <c r="AO984">
        <v>0</v>
      </c>
      <c r="AP984">
        <v>0</v>
      </c>
      <c r="AQ984">
        <v>0</v>
      </c>
      <c r="AR984">
        <v>0</v>
      </c>
      <c r="AS984">
        <v>1</v>
      </c>
      <c r="AT984">
        <v>0</v>
      </c>
      <c r="AU984">
        <v>0</v>
      </c>
      <c r="AV984">
        <v>0</v>
      </c>
      <c r="AW984">
        <v>0</v>
      </c>
      <c r="AX984">
        <v>0</v>
      </c>
      <c r="AY984">
        <v>1</v>
      </c>
      <c r="AZ984">
        <v>0</v>
      </c>
      <c r="BA984">
        <v>1</v>
      </c>
      <c r="BB984">
        <v>0</v>
      </c>
      <c r="BC984">
        <v>1</v>
      </c>
      <c r="BD984">
        <v>0</v>
      </c>
      <c r="BE984">
        <v>0</v>
      </c>
      <c r="BF984">
        <v>1</v>
      </c>
      <c r="BG984">
        <v>0</v>
      </c>
      <c r="BH984">
        <v>0</v>
      </c>
      <c r="BI984">
        <v>0</v>
      </c>
      <c r="BJ984">
        <v>1</v>
      </c>
      <c r="BK984">
        <v>0</v>
      </c>
      <c r="BL984">
        <v>0</v>
      </c>
      <c r="BM984">
        <v>0</v>
      </c>
      <c r="BN984">
        <v>0</v>
      </c>
      <c r="BO984">
        <v>0</v>
      </c>
      <c r="BP984">
        <v>1</v>
      </c>
      <c r="BQ984">
        <v>0</v>
      </c>
      <c r="BR984">
        <v>0</v>
      </c>
      <c r="BS984">
        <v>0</v>
      </c>
      <c r="BT984" s="10">
        <v>1</v>
      </c>
      <c r="BU984">
        <v>-4.2648743800000002</v>
      </c>
      <c r="BV984">
        <v>0.17994256</v>
      </c>
      <c r="BW984">
        <v>2.5512239999999999E-2</v>
      </c>
      <c r="BX984">
        <v>1.7140852600000001</v>
      </c>
      <c r="BY984">
        <v>1.2451467300000001</v>
      </c>
      <c r="BZ984">
        <v>4.38303536</v>
      </c>
      <c r="CA984">
        <v>1.0542348399999999</v>
      </c>
      <c r="CB984">
        <v>2.36271349</v>
      </c>
      <c r="CC984">
        <v>0</v>
      </c>
      <c r="CD984">
        <v>1.26633956</v>
      </c>
      <c r="CE984">
        <v>1.2966537600000001</v>
      </c>
      <c r="CF984">
        <v>-0.34830556000000001</v>
      </c>
      <c r="CG984">
        <v>0.60595251999999999</v>
      </c>
      <c r="CH984">
        <v>-0.27080598</v>
      </c>
      <c r="CI984">
        <v>0.69837139000000004</v>
      </c>
      <c r="CJ984">
        <v>2.3914729999999999E-2</v>
      </c>
      <c r="CK984">
        <v>-0.35324707</v>
      </c>
      <c r="CL984">
        <v>-4.8291489999999999E-2</v>
      </c>
      <c r="CM984">
        <v>0.58076517999999999</v>
      </c>
      <c r="CN984">
        <v>0.72541518999999999</v>
      </c>
      <c r="CO984">
        <v>-0.20022939000000001</v>
      </c>
      <c r="CP984">
        <v>-0.43475793000000001</v>
      </c>
      <c r="CQ984">
        <v>0.34422587999999998</v>
      </c>
      <c r="CR984">
        <v>-0.48495226000000002</v>
      </c>
      <c r="CS984">
        <v>0.18250256000000001</v>
      </c>
      <c r="CT984">
        <v>-0.16623276000000001</v>
      </c>
      <c r="CU984">
        <v>-9.4743999999999995E-2</v>
      </c>
      <c r="CV984">
        <v>-1.1689752</v>
      </c>
      <c r="CW984">
        <v>-0.52188942000000005</v>
      </c>
      <c r="CX984">
        <v>0.65815442999999996</v>
      </c>
      <c r="CY984">
        <v>9.3649330000000003E-2</v>
      </c>
      <c r="CZ984">
        <v>-0.16819777</v>
      </c>
      <c r="DA984">
        <v>-0.25450494000000001</v>
      </c>
      <c r="DB984">
        <v>0.25513289</v>
      </c>
      <c r="DC984">
        <v>2.5920289999999999E-2</v>
      </c>
      <c r="DD984">
        <v>-2.5292350000000002E-2</v>
      </c>
      <c r="DE984">
        <v>0.26950531</v>
      </c>
      <c r="DF984">
        <v>-0.26887736000000001</v>
      </c>
      <c r="DG984">
        <v>0.1029841</v>
      </c>
      <c r="DH984">
        <v>-0.10235616</v>
      </c>
      <c r="DI984">
        <v>-0.19042195000000001</v>
      </c>
      <c r="DJ984">
        <v>7.7531719999999998E-2</v>
      </c>
      <c r="DK984">
        <v>-0.19522661999999999</v>
      </c>
      <c r="DL984">
        <v>-0.13095082</v>
      </c>
      <c r="DM984">
        <v>-6.0513240000000003E-2</v>
      </c>
      <c r="DN984">
        <v>0.50020885000000004</v>
      </c>
      <c r="DO984">
        <v>0.35778246000000002</v>
      </c>
      <c r="DP984">
        <v>-0.64273818000000005</v>
      </c>
      <c r="DQ984">
        <v>0.94671483000000001</v>
      </c>
      <c r="DR984">
        <v>-0.66113116000000005</v>
      </c>
      <c r="DS984">
        <v>7.7932630000000003E-2</v>
      </c>
      <c r="DT984">
        <v>-0.79014932000000004</v>
      </c>
      <c r="DU984">
        <v>1.3610861400000001</v>
      </c>
      <c r="DV984" s="10">
        <v>-0.64824150000000003</v>
      </c>
      <c r="DW984" s="8" t="s">
        <v>5045</v>
      </c>
      <c r="DX984" t="s">
        <v>5046</v>
      </c>
      <c r="DY984" s="10" t="s">
        <v>1187</v>
      </c>
      <c r="DZ984" s="20">
        <v>36134</v>
      </c>
      <c r="EA984" s="21">
        <v>36418</v>
      </c>
      <c r="EB984" t="s">
        <v>5047</v>
      </c>
      <c r="EC984" s="22">
        <v>45353</v>
      </c>
      <c r="ED984" t="b">
        <f t="shared" si="46"/>
        <v>1</v>
      </c>
    </row>
    <row r="985" spans="1:134" x14ac:dyDescent="0.2">
      <c r="A985" s="8" t="s">
        <v>5048</v>
      </c>
      <c r="B985" s="8" t="s">
        <v>127</v>
      </c>
      <c r="C985" s="8" t="s">
        <v>188</v>
      </c>
      <c r="D985" s="2" t="s">
        <v>5049</v>
      </c>
      <c r="E985" s="4">
        <v>0.68739754183167801</v>
      </c>
      <c r="F985" s="28" t="b">
        <v>1</v>
      </c>
      <c r="G985" s="29">
        <f t="shared" si="47"/>
        <v>0.996407828221757</v>
      </c>
      <c r="H985" s="5" t="b">
        <f t="shared" si="45"/>
        <v>1</v>
      </c>
      <c r="I985" s="8">
        <v>67</v>
      </c>
      <c r="J985">
        <v>0</v>
      </c>
      <c r="K985">
        <v>27</v>
      </c>
      <c r="L985">
        <v>2646</v>
      </c>
      <c r="M985">
        <v>5</v>
      </c>
      <c r="N985">
        <v>2</v>
      </c>
      <c r="O985">
        <v>86.198770915839205</v>
      </c>
      <c r="P985">
        <v>2</v>
      </c>
      <c r="Q985">
        <v>5</v>
      </c>
      <c r="R985">
        <v>5</v>
      </c>
      <c r="S985" s="10">
        <v>76.900000000000006</v>
      </c>
      <c r="T985" s="8">
        <v>1.2925892867279301</v>
      </c>
      <c r="U985">
        <v>-1.00517281761849</v>
      </c>
      <c r="V985">
        <v>2.2610839381047498E-3</v>
      </c>
      <c r="W985">
        <v>1.33792719776304</v>
      </c>
      <c r="X985">
        <v>2.70451479144465E-2</v>
      </c>
      <c r="Y985">
        <v>-0.70788554533318204</v>
      </c>
      <c r="Z985">
        <v>1.2293148881670599</v>
      </c>
      <c r="AA985">
        <v>-0.70092886045385905</v>
      </c>
      <c r="AB985">
        <v>1.4079858992310099</v>
      </c>
      <c r="AC985">
        <v>1.42236659638262</v>
      </c>
      <c r="AD985" s="10">
        <v>0.47523475385999198</v>
      </c>
      <c r="AE985" s="8">
        <v>0</v>
      </c>
      <c r="AF985">
        <v>0</v>
      </c>
      <c r="AG985">
        <v>0</v>
      </c>
      <c r="AH985">
        <v>0</v>
      </c>
      <c r="AI985">
        <v>0</v>
      </c>
      <c r="AJ985">
        <v>0</v>
      </c>
      <c r="AK985">
        <v>0</v>
      </c>
      <c r="AL985">
        <v>0</v>
      </c>
      <c r="AM985">
        <v>0</v>
      </c>
      <c r="AN985">
        <v>0</v>
      </c>
      <c r="AO985">
        <v>0</v>
      </c>
      <c r="AP985">
        <v>0</v>
      </c>
      <c r="AQ985">
        <v>0</v>
      </c>
      <c r="AR985">
        <v>0</v>
      </c>
      <c r="AS985">
        <v>0</v>
      </c>
      <c r="AT985">
        <v>0</v>
      </c>
      <c r="AU985">
        <v>0</v>
      </c>
      <c r="AV985">
        <v>0</v>
      </c>
      <c r="AW985">
        <v>1</v>
      </c>
      <c r="AX985">
        <v>0</v>
      </c>
      <c r="AY985">
        <v>0</v>
      </c>
      <c r="AZ985">
        <v>1</v>
      </c>
      <c r="BA985">
        <v>0</v>
      </c>
      <c r="BB985">
        <v>1</v>
      </c>
      <c r="BC985">
        <v>0</v>
      </c>
      <c r="BD985">
        <v>1</v>
      </c>
      <c r="BE985">
        <v>1</v>
      </c>
      <c r="BF985">
        <v>0</v>
      </c>
      <c r="BG985">
        <v>1</v>
      </c>
      <c r="BH985">
        <v>0</v>
      </c>
      <c r="BI985">
        <v>0</v>
      </c>
      <c r="BJ985">
        <v>0</v>
      </c>
      <c r="BK985">
        <v>0</v>
      </c>
      <c r="BL985">
        <v>0</v>
      </c>
      <c r="BM985">
        <v>0</v>
      </c>
      <c r="BN985">
        <v>0</v>
      </c>
      <c r="BO985">
        <v>1</v>
      </c>
      <c r="BP985">
        <v>0</v>
      </c>
      <c r="BQ985">
        <v>0</v>
      </c>
      <c r="BR985">
        <v>0</v>
      </c>
      <c r="BS985">
        <v>1</v>
      </c>
      <c r="BT985" s="10">
        <v>0</v>
      </c>
      <c r="BU985">
        <v>-4.2648743800000002</v>
      </c>
      <c r="BV985">
        <v>0.17994256</v>
      </c>
      <c r="BW985">
        <v>2.5512239999999999E-2</v>
      </c>
      <c r="BX985">
        <v>1.7140852600000001</v>
      </c>
      <c r="BY985">
        <v>1.2451467300000001</v>
      </c>
      <c r="BZ985">
        <v>4.38303536</v>
      </c>
      <c r="CA985">
        <v>1.0542348399999999</v>
      </c>
      <c r="CB985">
        <v>2.36271349</v>
      </c>
      <c r="CC985">
        <v>0</v>
      </c>
      <c r="CD985">
        <v>1.26633956</v>
      </c>
      <c r="CE985">
        <v>1.2966537600000001</v>
      </c>
      <c r="CF985">
        <v>-0.34830556000000001</v>
      </c>
      <c r="CG985">
        <v>0.60595251999999999</v>
      </c>
      <c r="CH985">
        <v>-0.27080598</v>
      </c>
      <c r="CI985">
        <v>0.69837139000000004</v>
      </c>
      <c r="CJ985">
        <v>2.3914729999999999E-2</v>
      </c>
      <c r="CK985">
        <v>-0.35324707</v>
      </c>
      <c r="CL985">
        <v>-4.8291489999999999E-2</v>
      </c>
      <c r="CM985">
        <v>0.58076517999999999</v>
      </c>
      <c r="CN985">
        <v>0.72541518999999999</v>
      </c>
      <c r="CO985">
        <v>-0.20022939000000001</v>
      </c>
      <c r="CP985">
        <v>-0.43475793000000001</v>
      </c>
      <c r="CQ985">
        <v>0.34422587999999998</v>
      </c>
      <c r="CR985">
        <v>-0.48495226000000002</v>
      </c>
      <c r="CS985">
        <v>0.18250256000000001</v>
      </c>
      <c r="CT985">
        <v>-0.16623276000000001</v>
      </c>
      <c r="CU985">
        <v>-9.4743999999999995E-2</v>
      </c>
      <c r="CV985">
        <v>-1.1689752</v>
      </c>
      <c r="CW985">
        <v>-0.52188942000000005</v>
      </c>
      <c r="CX985">
        <v>0.65815442999999996</v>
      </c>
      <c r="CY985">
        <v>9.3649330000000003E-2</v>
      </c>
      <c r="CZ985">
        <v>-0.16819777</v>
      </c>
      <c r="DA985">
        <v>-0.25450494000000001</v>
      </c>
      <c r="DB985">
        <v>0.25513289</v>
      </c>
      <c r="DC985">
        <v>2.5920289999999999E-2</v>
      </c>
      <c r="DD985">
        <v>-2.5292350000000002E-2</v>
      </c>
      <c r="DE985">
        <v>0.26950531</v>
      </c>
      <c r="DF985">
        <v>-0.26887736000000001</v>
      </c>
      <c r="DG985">
        <v>0.1029841</v>
      </c>
      <c r="DH985">
        <v>-0.10235616</v>
      </c>
      <c r="DI985">
        <v>-0.19042195000000001</v>
      </c>
      <c r="DJ985">
        <v>7.7531719999999998E-2</v>
      </c>
      <c r="DK985">
        <v>-0.19522661999999999</v>
      </c>
      <c r="DL985">
        <v>-0.13095082</v>
      </c>
      <c r="DM985">
        <v>-6.0513240000000003E-2</v>
      </c>
      <c r="DN985">
        <v>0.50020885000000004</v>
      </c>
      <c r="DO985">
        <v>0.35778246000000002</v>
      </c>
      <c r="DP985">
        <v>-0.64273818000000005</v>
      </c>
      <c r="DQ985">
        <v>0.94671483000000001</v>
      </c>
      <c r="DR985">
        <v>-0.66113116000000005</v>
      </c>
      <c r="DS985">
        <v>7.7932630000000003E-2</v>
      </c>
      <c r="DT985">
        <v>-0.79014932000000004</v>
      </c>
      <c r="DU985">
        <v>1.3610861400000001</v>
      </c>
      <c r="DV985" s="10">
        <v>-0.64824150000000003</v>
      </c>
      <c r="DW985" s="8" t="s">
        <v>5050</v>
      </c>
      <c r="DX985" t="s">
        <v>5051</v>
      </c>
      <c r="DY985" s="10" t="s">
        <v>367</v>
      </c>
      <c r="DZ985" s="20">
        <v>37022</v>
      </c>
      <c r="EA985" s="21">
        <v>37825</v>
      </c>
      <c r="EB985" t="s">
        <v>5052</v>
      </c>
      <c r="EC985" s="22">
        <v>43841</v>
      </c>
      <c r="ED985" t="b">
        <f t="shared" si="46"/>
        <v>1</v>
      </c>
    </row>
    <row r="986" spans="1:134" x14ac:dyDescent="0.2">
      <c r="A986" s="8" t="s">
        <v>5053</v>
      </c>
      <c r="B986" s="8" t="s">
        <v>127</v>
      </c>
      <c r="C986" s="8" t="s">
        <v>245</v>
      </c>
      <c r="D986" s="2" t="s">
        <v>5054</v>
      </c>
      <c r="E986" s="4">
        <v>0.58884962076008396</v>
      </c>
      <c r="F986" s="28" t="b">
        <v>0</v>
      </c>
      <c r="G986" s="29">
        <f t="shared" si="47"/>
        <v>7.2169251427427537E-7</v>
      </c>
      <c r="H986" s="5" t="b">
        <f t="shared" si="45"/>
        <v>0</v>
      </c>
      <c r="I986" s="8">
        <v>45</v>
      </c>
      <c r="J986">
        <v>2</v>
      </c>
      <c r="K986">
        <v>29</v>
      </c>
      <c r="L986">
        <v>1768</v>
      </c>
      <c r="M986">
        <v>1</v>
      </c>
      <c r="N986">
        <v>3</v>
      </c>
      <c r="O986">
        <v>3.59147704670871</v>
      </c>
      <c r="P986">
        <v>4</v>
      </c>
      <c r="Q986">
        <v>5</v>
      </c>
      <c r="R986">
        <v>3</v>
      </c>
      <c r="S986" s="10">
        <v>76.8</v>
      </c>
      <c r="T986" s="8">
        <v>-0.77405056123824101</v>
      </c>
      <c r="U986">
        <v>1.0203643463482399</v>
      </c>
      <c r="V986">
        <v>0.260670676864387</v>
      </c>
      <c r="W986">
        <v>0.31439735783522998</v>
      </c>
      <c r="X986">
        <v>-1.2456676951183301</v>
      </c>
      <c r="Y986">
        <v>-1.13192030619081E-2</v>
      </c>
      <c r="Z986">
        <v>-1.61325954298208</v>
      </c>
      <c r="AA986">
        <v>0.71867389489572897</v>
      </c>
      <c r="AB986">
        <v>1.4079858992310099</v>
      </c>
      <c r="AC986">
        <v>1.7560081436822399E-2</v>
      </c>
      <c r="AD986" s="10">
        <v>0.45365769352582502</v>
      </c>
      <c r="AE986" s="8">
        <v>0</v>
      </c>
      <c r="AF986">
        <v>0</v>
      </c>
      <c r="AG986">
        <v>0</v>
      </c>
      <c r="AH986">
        <v>0</v>
      </c>
      <c r="AI986">
        <v>0</v>
      </c>
      <c r="AJ986">
        <v>0</v>
      </c>
      <c r="AK986">
        <v>0</v>
      </c>
      <c r="AL986">
        <v>0</v>
      </c>
      <c r="AM986">
        <v>0</v>
      </c>
      <c r="AN986">
        <v>0</v>
      </c>
      <c r="AO986">
        <v>0</v>
      </c>
      <c r="AP986">
        <v>0</v>
      </c>
      <c r="AQ986">
        <v>0</v>
      </c>
      <c r="AR986">
        <v>0</v>
      </c>
      <c r="AS986">
        <v>0</v>
      </c>
      <c r="AT986">
        <v>1</v>
      </c>
      <c r="AU986">
        <v>0</v>
      </c>
      <c r="AV986">
        <v>0</v>
      </c>
      <c r="AW986">
        <v>0</v>
      </c>
      <c r="AX986">
        <v>0</v>
      </c>
      <c r="AY986">
        <v>1</v>
      </c>
      <c r="AZ986">
        <v>0</v>
      </c>
      <c r="BA986">
        <v>0</v>
      </c>
      <c r="BB986">
        <v>1</v>
      </c>
      <c r="BC986">
        <v>0</v>
      </c>
      <c r="BD986">
        <v>1</v>
      </c>
      <c r="BE986">
        <v>1</v>
      </c>
      <c r="BF986">
        <v>0</v>
      </c>
      <c r="BG986">
        <v>0</v>
      </c>
      <c r="BH986">
        <v>0</v>
      </c>
      <c r="BI986">
        <v>0</v>
      </c>
      <c r="BJ986">
        <v>0</v>
      </c>
      <c r="BK986">
        <v>1</v>
      </c>
      <c r="BL986">
        <v>0</v>
      </c>
      <c r="BM986">
        <v>0</v>
      </c>
      <c r="BN986">
        <v>1</v>
      </c>
      <c r="BO986">
        <v>0</v>
      </c>
      <c r="BP986">
        <v>0</v>
      </c>
      <c r="BQ986">
        <v>0</v>
      </c>
      <c r="BR986">
        <v>0</v>
      </c>
      <c r="BS986">
        <v>0</v>
      </c>
      <c r="BT986" s="10">
        <v>1</v>
      </c>
      <c r="BU986">
        <v>-4.2648743800000002</v>
      </c>
      <c r="BV986">
        <v>0.17994256</v>
      </c>
      <c r="BW986">
        <v>2.5512239999999999E-2</v>
      </c>
      <c r="BX986">
        <v>1.7140852600000001</v>
      </c>
      <c r="BY986">
        <v>1.2451467300000001</v>
      </c>
      <c r="BZ986">
        <v>4.38303536</v>
      </c>
      <c r="CA986">
        <v>1.0542348399999999</v>
      </c>
      <c r="CB986">
        <v>2.36271349</v>
      </c>
      <c r="CC986">
        <v>0</v>
      </c>
      <c r="CD986">
        <v>1.26633956</v>
      </c>
      <c r="CE986">
        <v>1.2966537600000001</v>
      </c>
      <c r="CF986">
        <v>-0.34830556000000001</v>
      </c>
      <c r="CG986">
        <v>0.60595251999999999</v>
      </c>
      <c r="CH986">
        <v>-0.27080598</v>
      </c>
      <c r="CI986">
        <v>0.69837139000000004</v>
      </c>
      <c r="CJ986">
        <v>2.3914729999999999E-2</v>
      </c>
      <c r="CK986">
        <v>-0.35324707</v>
      </c>
      <c r="CL986">
        <v>-4.8291489999999999E-2</v>
      </c>
      <c r="CM986">
        <v>0.58076517999999999</v>
      </c>
      <c r="CN986">
        <v>0.72541518999999999</v>
      </c>
      <c r="CO986">
        <v>-0.20022939000000001</v>
      </c>
      <c r="CP986">
        <v>-0.43475793000000001</v>
      </c>
      <c r="CQ986">
        <v>0.34422587999999998</v>
      </c>
      <c r="CR986">
        <v>-0.48495226000000002</v>
      </c>
      <c r="CS986">
        <v>0.18250256000000001</v>
      </c>
      <c r="CT986">
        <v>-0.16623276000000001</v>
      </c>
      <c r="CU986">
        <v>-9.4743999999999995E-2</v>
      </c>
      <c r="CV986">
        <v>-1.1689752</v>
      </c>
      <c r="CW986">
        <v>-0.52188942000000005</v>
      </c>
      <c r="CX986">
        <v>0.65815442999999996</v>
      </c>
      <c r="CY986">
        <v>9.3649330000000003E-2</v>
      </c>
      <c r="CZ986">
        <v>-0.16819777</v>
      </c>
      <c r="DA986">
        <v>-0.25450494000000001</v>
      </c>
      <c r="DB986">
        <v>0.25513289</v>
      </c>
      <c r="DC986">
        <v>2.5920289999999999E-2</v>
      </c>
      <c r="DD986">
        <v>-2.5292350000000002E-2</v>
      </c>
      <c r="DE986">
        <v>0.26950531</v>
      </c>
      <c r="DF986">
        <v>-0.26887736000000001</v>
      </c>
      <c r="DG986">
        <v>0.1029841</v>
      </c>
      <c r="DH986">
        <v>-0.10235616</v>
      </c>
      <c r="DI986">
        <v>-0.19042195000000001</v>
      </c>
      <c r="DJ986">
        <v>7.7531719999999998E-2</v>
      </c>
      <c r="DK986">
        <v>-0.19522661999999999</v>
      </c>
      <c r="DL986">
        <v>-0.13095082</v>
      </c>
      <c r="DM986">
        <v>-6.0513240000000003E-2</v>
      </c>
      <c r="DN986">
        <v>0.50020885000000004</v>
      </c>
      <c r="DO986">
        <v>0.35778246000000002</v>
      </c>
      <c r="DP986">
        <v>-0.64273818000000005</v>
      </c>
      <c r="DQ986">
        <v>0.94671483000000001</v>
      </c>
      <c r="DR986">
        <v>-0.66113116000000005</v>
      </c>
      <c r="DS986">
        <v>7.7932630000000003E-2</v>
      </c>
      <c r="DT986">
        <v>-0.79014932000000004</v>
      </c>
      <c r="DU986">
        <v>1.3610861400000001</v>
      </c>
      <c r="DV986" s="10">
        <v>-0.64824150000000003</v>
      </c>
      <c r="DW986" s="8" t="s">
        <v>5055</v>
      </c>
      <c r="DX986" t="s">
        <v>5056</v>
      </c>
      <c r="DY986" s="10" t="s">
        <v>1825</v>
      </c>
      <c r="DZ986" s="20">
        <v>36298</v>
      </c>
      <c r="EA986" s="21">
        <v>36648</v>
      </c>
      <c r="EB986" t="s">
        <v>5057</v>
      </c>
      <c r="EC986" s="22">
        <v>43912</v>
      </c>
      <c r="ED986" t="b">
        <f t="shared" si="46"/>
        <v>1</v>
      </c>
    </row>
    <row r="987" spans="1:134" x14ac:dyDescent="0.2">
      <c r="A987" s="8" t="s">
        <v>5058</v>
      </c>
      <c r="B987" s="8" t="s">
        <v>127</v>
      </c>
      <c r="C987" s="8" t="s">
        <v>202</v>
      </c>
      <c r="D987" s="2" t="s">
        <v>5059</v>
      </c>
      <c r="E987" s="4">
        <v>0.58793086528955696</v>
      </c>
      <c r="F987" s="28" t="b">
        <v>0</v>
      </c>
      <c r="G987" s="29">
        <f t="shared" si="47"/>
        <v>4.9738315903957789E-2</v>
      </c>
      <c r="H987" s="5" t="b">
        <f t="shared" si="45"/>
        <v>0</v>
      </c>
      <c r="I987" s="8">
        <v>44</v>
      </c>
      <c r="J987">
        <v>2</v>
      </c>
      <c r="K987">
        <v>24</v>
      </c>
      <c r="L987">
        <v>9</v>
      </c>
      <c r="M987">
        <v>4</v>
      </c>
      <c r="N987">
        <v>3</v>
      </c>
      <c r="O987">
        <v>98.290432644778605</v>
      </c>
      <c r="P987">
        <v>5</v>
      </c>
      <c r="Q987">
        <v>4</v>
      </c>
      <c r="R987">
        <v>5</v>
      </c>
      <c r="S987" s="10">
        <v>72.7</v>
      </c>
      <c r="T987" s="8">
        <v>-0.86798873614579497</v>
      </c>
      <c r="U987">
        <v>1.0203643463482399</v>
      </c>
      <c r="V987">
        <v>-0.38535330545132002</v>
      </c>
      <c r="W987">
        <v>-1.7361595765987401</v>
      </c>
      <c r="X987">
        <v>-0.29113306284374801</v>
      </c>
      <c r="Y987">
        <v>-1.13192030619081E-2</v>
      </c>
      <c r="Z987">
        <v>1.6453973773869599</v>
      </c>
      <c r="AA987">
        <v>1.4284752725705201</v>
      </c>
      <c r="AB987">
        <v>0.68128349962791002</v>
      </c>
      <c r="AC987">
        <v>1.42236659638262</v>
      </c>
      <c r="AD987" s="10">
        <v>-0.431001780174953</v>
      </c>
      <c r="AE987" s="8">
        <v>0</v>
      </c>
      <c r="AF987">
        <v>0</v>
      </c>
      <c r="AG987">
        <v>0</v>
      </c>
      <c r="AH987">
        <v>0</v>
      </c>
      <c r="AI987">
        <v>0</v>
      </c>
      <c r="AJ987">
        <v>0</v>
      </c>
      <c r="AK987">
        <v>0</v>
      </c>
      <c r="AL987">
        <v>0</v>
      </c>
      <c r="AM987">
        <v>0</v>
      </c>
      <c r="AN987">
        <v>0</v>
      </c>
      <c r="AO987">
        <v>0</v>
      </c>
      <c r="AP987">
        <v>0</v>
      </c>
      <c r="AQ987">
        <v>0</v>
      </c>
      <c r="AR987">
        <v>0</v>
      </c>
      <c r="AS987">
        <v>0</v>
      </c>
      <c r="AT987">
        <v>0</v>
      </c>
      <c r="AU987">
        <v>0</v>
      </c>
      <c r="AV987">
        <v>0</v>
      </c>
      <c r="AW987">
        <v>0</v>
      </c>
      <c r="AX987">
        <v>1</v>
      </c>
      <c r="AY987">
        <v>1</v>
      </c>
      <c r="AZ987">
        <v>0</v>
      </c>
      <c r="BA987">
        <v>1</v>
      </c>
      <c r="BB987">
        <v>0</v>
      </c>
      <c r="BC987">
        <v>0</v>
      </c>
      <c r="BD987">
        <v>1</v>
      </c>
      <c r="BE987">
        <v>0</v>
      </c>
      <c r="BF987">
        <v>1</v>
      </c>
      <c r="BG987">
        <v>0</v>
      </c>
      <c r="BH987">
        <v>0</v>
      </c>
      <c r="BI987">
        <v>0</v>
      </c>
      <c r="BJ987">
        <v>1</v>
      </c>
      <c r="BK987">
        <v>0</v>
      </c>
      <c r="BL987">
        <v>0</v>
      </c>
      <c r="BM987">
        <v>1</v>
      </c>
      <c r="BN987">
        <v>0</v>
      </c>
      <c r="BO987">
        <v>0</v>
      </c>
      <c r="BP987">
        <v>0</v>
      </c>
      <c r="BQ987">
        <v>0</v>
      </c>
      <c r="BR987">
        <v>0</v>
      </c>
      <c r="BS987">
        <v>0</v>
      </c>
      <c r="BT987" s="10">
        <v>1</v>
      </c>
      <c r="BU987">
        <v>-4.2648743800000002</v>
      </c>
      <c r="BV987">
        <v>0.17994256</v>
      </c>
      <c r="BW987">
        <v>2.5512239999999999E-2</v>
      </c>
      <c r="BX987">
        <v>1.7140852600000001</v>
      </c>
      <c r="BY987">
        <v>1.2451467300000001</v>
      </c>
      <c r="BZ987">
        <v>4.38303536</v>
      </c>
      <c r="CA987">
        <v>1.0542348399999999</v>
      </c>
      <c r="CB987">
        <v>2.36271349</v>
      </c>
      <c r="CC987">
        <v>0</v>
      </c>
      <c r="CD987">
        <v>1.26633956</v>
      </c>
      <c r="CE987">
        <v>1.2966537600000001</v>
      </c>
      <c r="CF987">
        <v>-0.34830556000000001</v>
      </c>
      <c r="CG987">
        <v>0.60595251999999999</v>
      </c>
      <c r="CH987">
        <v>-0.27080598</v>
      </c>
      <c r="CI987">
        <v>0.69837139000000004</v>
      </c>
      <c r="CJ987">
        <v>2.3914729999999999E-2</v>
      </c>
      <c r="CK987">
        <v>-0.35324707</v>
      </c>
      <c r="CL987">
        <v>-4.8291489999999999E-2</v>
      </c>
      <c r="CM987">
        <v>0.58076517999999999</v>
      </c>
      <c r="CN987">
        <v>0.72541518999999999</v>
      </c>
      <c r="CO987">
        <v>-0.20022939000000001</v>
      </c>
      <c r="CP987">
        <v>-0.43475793000000001</v>
      </c>
      <c r="CQ987">
        <v>0.34422587999999998</v>
      </c>
      <c r="CR987">
        <v>-0.48495226000000002</v>
      </c>
      <c r="CS987">
        <v>0.18250256000000001</v>
      </c>
      <c r="CT987">
        <v>-0.16623276000000001</v>
      </c>
      <c r="CU987">
        <v>-9.4743999999999995E-2</v>
      </c>
      <c r="CV987">
        <v>-1.1689752</v>
      </c>
      <c r="CW987">
        <v>-0.52188942000000005</v>
      </c>
      <c r="CX987">
        <v>0.65815442999999996</v>
      </c>
      <c r="CY987">
        <v>9.3649330000000003E-2</v>
      </c>
      <c r="CZ987">
        <v>-0.16819777</v>
      </c>
      <c r="DA987">
        <v>-0.25450494000000001</v>
      </c>
      <c r="DB987">
        <v>0.25513289</v>
      </c>
      <c r="DC987">
        <v>2.5920289999999999E-2</v>
      </c>
      <c r="DD987">
        <v>-2.5292350000000002E-2</v>
      </c>
      <c r="DE987">
        <v>0.26950531</v>
      </c>
      <c r="DF987">
        <v>-0.26887736000000001</v>
      </c>
      <c r="DG987">
        <v>0.1029841</v>
      </c>
      <c r="DH987">
        <v>-0.10235616</v>
      </c>
      <c r="DI987">
        <v>-0.19042195000000001</v>
      </c>
      <c r="DJ987">
        <v>7.7531719999999998E-2</v>
      </c>
      <c r="DK987">
        <v>-0.19522661999999999</v>
      </c>
      <c r="DL987">
        <v>-0.13095082</v>
      </c>
      <c r="DM987">
        <v>-6.0513240000000003E-2</v>
      </c>
      <c r="DN987">
        <v>0.50020885000000004</v>
      </c>
      <c r="DO987">
        <v>0.35778246000000002</v>
      </c>
      <c r="DP987">
        <v>-0.64273818000000005</v>
      </c>
      <c r="DQ987">
        <v>0.94671483000000001</v>
      </c>
      <c r="DR987">
        <v>-0.66113116000000005</v>
      </c>
      <c r="DS987">
        <v>7.7932630000000003E-2</v>
      </c>
      <c r="DT987">
        <v>-0.79014932000000004</v>
      </c>
      <c r="DU987">
        <v>1.3610861400000001</v>
      </c>
      <c r="DV987" s="10">
        <v>-0.64824150000000003</v>
      </c>
      <c r="DW987" s="8" t="s">
        <v>5060</v>
      </c>
      <c r="DX987" t="s">
        <v>5061</v>
      </c>
      <c r="DY987" s="10" t="s">
        <v>724</v>
      </c>
      <c r="DZ987" s="20">
        <v>35355</v>
      </c>
      <c r="EA987" s="21">
        <v>36146</v>
      </c>
      <c r="EB987" t="s">
        <v>5062</v>
      </c>
      <c r="EC987" s="22">
        <v>45437</v>
      </c>
      <c r="ED987" t="b">
        <f t="shared" si="46"/>
        <v>1</v>
      </c>
    </row>
    <row r="988" spans="1:134" x14ac:dyDescent="0.2">
      <c r="A988" s="8" t="s">
        <v>5063</v>
      </c>
      <c r="B988" s="8" t="s">
        <v>168</v>
      </c>
      <c r="C988" s="8" t="s">
        <v>216</v>
      </c>
      <c r="D988" s="2">
        <f>1-329-525-7144</f>
        <v>-7997</v>
      </c>
      <c r="E988" s="4">
        <v>0.20768552527142001</v>
      </c>
      <c r="F988" s="28" t="b">
        <v>0</v>
      </c>
      <c r="G988" s="29">
        <f t="shared" si="47"/>
        <v>2.0763030320636793E-4</v>
      </c>
      <c r="H988" s="5" t="b">
        <f t="shared" si="45"/>
        <v>0</v>
      </c>
      <c r="I988" s="8">
        <v>39</v>
      </c>
      <c r="J988">
        <v>1</v>
      </c>
      <c r="K988">
        <v>25</v>
      </c>
      <c r="L988">
        <v>499</v>
      </c>
      <c r="M988">
        <v>8</v>
      </c>
      <c r="N988">
        <v>2</v>
      </c>
      <c r="O988">
        <v>15.584429302377</v>
      </c>
      <c r="P988">
        <v>1</v>
      </c>
      <c r="Q988">
        <v>4</v>
      </c>
      <c r="R988">
        <v>3</v>
      </c>
      <c r="S988" s="10">
        <v>90.2</v>
      </c>
      <c r="T988" s="8">
        <v>-1.33767961068356</v>
      </c>
      <c r="U988">
        <v>7.5957643648752104E-3</v>
      </c>
      <c r="V988">
        <v>-0.25614850898817798</v>
      </c>
      <c r="W988">
        <v>-1.1649413288030299</v>
      </c>
      <c r="X988">
        <v>0.98157978018903103</v>
      </c>
      <c r="Y988">
        <v>-0.70788554533318204</v>
      </c>
      <c r="Z988">
        <v>-1.20057371538478</v>
      </c>
      <c r="AA988">
        <v>-1.4107302381286499</v>
      </c>
      <c r="AB988">
        <v>0.68128349962791002</v>
      </c>
      <c r="AC988">
        <v>1.7560081436822399E-2</v>
      </c>
      <c r="AD988" s="10">
        <v>3.34498377830398</v>
      </c>
      <c r="AE988" s="8">
        <v>0</v>
      </c>
      <c r="AF988">
        <v>0</v>
      </c>
      <c r="AG988">
        <v>0</v>
      </c>
      <c r="AH988">
        <v>0</v>
      </c>
      <c r="AI988">
        <v>0</v>
      </c>
      <c r="AJ988">
        <v>0</v>
      </c>
      <c r="AK988">
        <v>0</v>
      </c>
      <c r="AL988">
        <v>0</v>
      </c>
      <c r="AM988">
        <v>0</v>
      </c>
      <c r="AN988">
        <v>0</v>
      </c>
      <c r="AO988">
        <v>0</v>
      </c>
      <c r="AP988">
        <v>0</v>
      </c>
      <c r="AQ988">
        <v>0</v>
      </c>
      <c r="AR988">
        <v>0</v>
      </c>
      <c r="AS988">
        <v>0</v>
      </c>
      <c r="AT988">
        <v>0</v>
      </c>
      <c r="AU988">
        <v>1</v>
      </c>
      <c r="AV988">
        <v>0</v>
      </c>
      <c r="AW988">
        <v>0</v>
      </c>
      <c r="AX988">
        <v>0</v>
      </c>
      <c r="AY988">
        <v>1</v>
      </c>
      <c r="AZ988">
        <v>0</v>
      </c>
      <c r="BA988">
        <v>0</v>
      </c>
      <c r="BB988">
        <v>1</v>
      </c>
      <c r="BC988">
        <v>0</v>
      </c>
      <c r="BD988">
        <v>1</v>
      </c>
      <c r="BE988">
        <v>0</v>
      </c>
      <c r="BF988">
        <v>1</v>
      </c>
      <c r="BG988">
        <v>0</v>
      </c>
      <c r="BH988">
        <v>0</v>
      </c>
      <c r="BI988">
        <v>0</v>
      </c>
      <c r="BJ988">
        <v>0</v>
      </c>
      <c r="BK988">
        <v>1</v>
      </c>
      <c r="BL988">
        <v>0</v>
      </c>
      <c r="BM988">
        <v>0</v>
      </c>
      <c r="BN988">
        <v>1</v>
      </c>
      <c r="BO988">
        <v>0</v>
      </c>
      <c r="BP988">
        <v>0</v>
      </c>
      <c r="BQ988">
        <v>0</v>
      </c>
      <c r="BR988">
        <v>0</v>
      </c>
      <c r="BS988">
        <v>0</v>
      </c>
      <c r="BT988" s="10">
        <v>1</v>
      </c>
      <c r="BU988">
        <v>-4.2648743800000002</v>
      </c>
      <c r="BV988">
        <v>0.17994256</v>
      </c>
      <c r="BW988">
        <v>2.5512239999999999E-2</v>
      </c>
      <c r="BX988">
        <v>1.7140852600000001</v>
      </c>
      <c r="BY988">
        <v>1.2451467300000001</v>
      </c>
      <c r="BZ988">
        <v>4.38303536</v>
      </c>
      <c r="CA988">
        <v>1.0542348399999999</v>
      </c>
      <c r="CB988">
        <v>2.36271349</v>
      </c>
      <c r="CC988">
        <v>0</v>
      </c>
      <c r="CD988">
        <v>1.26633956</v>
      </c>
      <c r="CE988">
        <v>1.2966537600000001</v>
      </c>
      <c r="CF988">
        <v>-0.34830556000000001</v>
      </c>
      <c r="CG988">
        <v>0.60595251999999999</v>
      </c>
      <c r="CH988">
        <v>-0.27080598</v>
      </c>
      <c r="CI988">
        <v>0.69837139000000004</v>
      </c>
      <c r="CJ988">
        <v>2.3914729999999999E-2</v>
      </c>
      <c r="CK988">
        <v>-0.35324707</v>
      </c>
      <c r="CL988">
        <v>-4.8291489999999999E-2</v>
      </c>
      <c r="CM988">
        <v>0.58076517999999999</v>
      </c>
      <c r="CN988">
        <v>0.72541518999999999</v>
      </c>
      <c r="CO988">
        <v>-0.20022939000000001</v>
      </c>
      <c r="CP988">
        <v>-0.43475793000000001</v>
      </c>
      <c r="CQ988">
        <v>0.34422587999999998</v>
      </c>
      <c r="CR988">
        <v>-0.48495226000000002</v>
      </c>
      <c r="CS988">
        <v>0.18250256000000001</v>
      </c>
      <c r="CT988">
        <v>-0.16623276000000001</v>
      </c>
      <c r="CU988">
        <v>-9.4743999999999995E-2</v>
      </c>
      <c r="CV988">
        <v>-1.1689752</v>
      </c>
      <c r="CW988">
        <v>-0.52188942000000005</v>
      </c>
      <c r="CX988">
        <v>0.65815442999999996</v>
      </c>
      <c r="CY988">
        <v>9.3649330000000003E-2</v>
      </c>
      <c r="CZ988">
        <v>-0.16819777</v>
      </c>
      <c r="DA988">
        <v>-0.25450494000000001</v>
      </c>
      <c r="DB988">
        <v>0.25513289</v>
      </c>
      <c r="DC988">
        <v>2.5920289999999999E-2</v>
      </c>
      <c r="DD988">
        <v>-2.5292350000000002E-2</v>
      </c>
      <c r="DE988">
        <v>0.26950531</v>
      </c>
      <c r="DF988">
        <v>-0.26887736000000001</v>
      </c>
      <c r="DG988">
        <v>0.1029841</v>
      </c>
      <c r="DH988">
        <v>-0.10235616</v>
      </c>
      <c r="DI988">
        <v>-0.19042195000000001</v>
      </c>
      <c r="DJ988">
        <v>7.7531719999999998E-2</v>
      </c>
      <c r="DK988">
        <v>-0.19522661999999999</v>
      </c>
      <c r="DL988">
        <v>-0.13095082</v>
      </c>
      <c r="DM988">
        <v>-6.0513240000000003E-2</v>
      </c>
      <c r="DN988">
        <v>0.50020885000000004</v>
      </c>
      <c r="DO988">
        <v>0.35778246000000002</v>
      </c>
      <c r="DP988">
        <v>-0.64273818000000005</v>
      </c>
      <c r="DQ988">
        <v>0.94671483000000001</v>
      </c>
      <c r="DR988">
        <v>-0.66113116000000005</v>
      </c>
      <c r="DS988">
        <v>7.7932630000000003E-2</v>
      </c>
      <c r="DT988">
        <v>-0.79014932000000004</v>
      </c>
      <c r="DU988">
        <v>1.3610861400000001</v>
      </c>
      <c r="DV988" s="10">
        <v>-0.64824150000000003</v>
      </c>
      <c r="DW988" s="8" t="s">
        <v>5064</v>
      </c>
      <c r="DX988" t="s">
        <v>5065</v>
      </c>
      <c r="DY988" s="10" t="s">
        <v>1684</v>
      </c>
      <c r="DZ988" s="20">
        <v>35907</v>
      </c>
      <c r="EA988" s="21">
        <v>37853</v>
      </c>
      <c r="EB988" t="s">
        <v>1360</v>
      </c>
      <c r="EC988" s="22">
        <v>44486</v>
      </c>
      <c r="ED988" t="b">
        <f t="shared" si="46"/>
        <v>1</v>
      </c>
    </row>
    <row r="989" spans="1:134" x14ac:dyDescent="0.2">
      <c r="A989" s="8" t="s">
        <v>5066</v>
      </c>
      <c r="B989" s="8" t="s">
        <v>127</v>
      </c>
      <c r="C989" s="8" t="s">
        <v>245</v>
      </c>
      <c r="D989" s="2">
        <f>1-908-894-2390</f>
        <v>-4191</v>
      </c>
      <c r="E989" s="4">
        <v>0.44410562124597103</v>
      </c>
      <c r="F989" s="28" t="b">
        <v>0</v>
      </c>
      <c r="G989" s="29">
        <f t="shared" si="47"/>
        <v>1.2296713849159816E-5</v>
      </c>
      <c r="H989" s="5" t="b">
        <f t="shared" si="45"/>
        <v>0</v>
      </c>
      <c r="I989" s="8">
        <v>44</v>
      </c>
      <c r="J989">
        <v>1</v>
      </c>
      <c r="K989">
        <v>20</v>
      </c>
      <c r="L989">
        <v>2748</v>
      </c>
      <c r="M989">
        <v>4</v>
      </c>
      <c r="N989">
        <v>4</v>
      </c>
      <c r="O989">
        <v>0.38614395631929499</v>
      </c>
      <c r="P989">
        <v>5</v>
      </c>
      <c r="Q989">
        <v>1</v>
      </c>
      <c r="R989">
        <v>4</v>
      </c>
      <c r="S989" s="10">
        <v>81.900000000000006</v>
      </c>
      <c r="T989" s="8">
        <v>-0.86798873614579497</v>
      </c>
      <c r="U989">
        <v>7.5957643648752104E-3</v>
      </c>
      <c r="V989">
        <v>-0.90217249130388599</v>
      </c>
      <c r="W989">
        <v>1.4568338534266401</v>
      </c>
      <c r="X989">
        <v>-0.29113306284374801</v>
      </c>
      <c r="Y989">
        <v>0.68524713920936597</v>
      </c>
      <c r="Z989">
        <v>-1.7235572837662201</v>
      </c>
      <c r="AA989">
        <v>1.4284752725705201</v>
      </c>
      <c r="AB989">
        <v>-1.4988236991813999</v>
      </c>
      <c r="AC989">
        <v>0.71996333890972197</v>
      </c>
      <c r="AD989" s="10">
        <v>1.5540877705682601</v>
      </c>
      <c r="AE989" s="8">
        <v>0</v>
      </c>
      <c r="AF989">
        <v>0</v>
      </c>
      <c r="AG989">
        <v>0</v>
      </c>
      <c r="AH989">
        <v>0</v>
      </c>
      <c r="AI989">
        <v>0</v>
      </c>
      <c r="AJ989">
        <v>1</v>
      </c>
      <c r="AK989">
        <v>0</v>
      </c>
      <c r="AL989">
        <v>0</v>
      </c>
      <c r="AM989">
        <v>0</v>
      </c>
      <c r="AN989">
        <v>0</v>
      </c>
      <c r="AO989">
        <v>0</v>
      </c>
      <c r="AP989">
        <v>0</v>
      </c>
      <c r="AQ989">
        <v>0</v>
      </c>
      <c r="AR989">
        <v>0</v>
      </c>
      <c r="AS989">
        <v>0</v>
      </c>
      <c r="AT989">
        <v>0</v>
      </c>
      <c r="AU989">
        <v>0</v>
      </c>
      <c r="AV989">
        <v>0</v>
      </c>
      <c r="AW989">
        <v>0</v>
      </c>
      <c r="AX989">
        <v>0</v>
      </c>
      <c r="AY989">
        <v>0</v>
      </c>
      <c r="AZ989">
        <v>1</v>
      </c>
      <c r="BA989">
        <v>0</v>
      </c>
      <c r="BB989">
        <v>1</v>
      </c>
      <c r="BC989">
        <v>1</v>
      </c>
      <c r="BD989">
        <v>0</v>
      </c>
      <c r="BE989">
        <v>0</v>
      </c>
      <c r="BF989">
        <v>1</v>
      </c>
      <c r="BG989">
        <v>0</v>
      </c>
      <c r="BH989">
        <v>0</v>
      </c>
      <c r="BI989">
        <v>0</v>
      </c>
      <c r="BJ989">
        <v>0</v>
      </c>
      <c r="BK989">
        <v>1</v>
      </c>
      <c r="BL989">
        <v>0</v>
      </c>
      <c r="BM989">
        <v>0</v>
      </c>
      <c r="BN989">
        <v>0</v>
      </c>
      <c r="BO989">
        <v>0</v>
      </c>
      <c r="BP989">
        <v>1</v>
      </c>
      <c r="BQ989">
        <v>0</v>
      </c>
      <c r="BR989">
        <v>0</v>
      </c>
      <c r="BS989">
        <v>0</v>
      </c>
      <c r="BT989" s="10">
        <v>1</v>
      </c>
      <c r="BU989">
        <v>-4.2648743800000002</v>
      </c>
      <c r="BV989">
        <v>0.17994256</v>
      </c>
      <c r="BW989">
        <v>2.5512239999999999E-2</v>
      </c>
      <c r="BX989">
        <v>1.7140852600000001</v>
      </c>
      <c r="BY989">
        <v>1.2451467300000001</v>
      </c>
      <c r="BZ989">
        <v>4.38303536</v>
      </c>
      <c r="CA989">
        <v>1.0542348399999999</v>
      </c>
      <c r="CB989">
        <v>2.36271349</v>
      </c>
      <c r="CC989">
        <v>0</v>
      </c>
      <c r="CD989">
        <v>1.26633956</v>
      </c>
      <c r="CE989">
        <v>1.2966537600000001</v>
      </c>
      <c r="CF989">
        <v>-0.34830556000000001</v>
      </c>
      <c r="CG989">
        <v>0.60595251999999999</v>
      </c>
      <c r="CH989">
        <v>-0.27080598</v>
      </c>
      <c r="CI989">
        <v>0.69837139000000004</v>
      </c>
      <c r="CJ989">
        <v>2.3914729999999999E-2</v>
      </c>
      <c r="CK989">
        <v>-0.35324707</v>
      </c>
      <c r="CL989">
        <v>-4.8291489999999999E-2</v>
      </c>
      <c r="CM989">
        <v>0.58076517999999999</v>
      </c>
      <c r="CN989">
        <v>0.72541518999999999</v>
      </c>
      <c r="CO989">
        <v>-0.20022939000000001</v>
      </c>
      <c r="CP989">
        <v>-0.43475793000000001</v>
      </c>
      <c r="CQ989">
        <v>0.34422587999999998</v>
      </c>
      <c r="CR989">
        <v>-0.48495226000000002</v>
      </c>
      <c r="CS989">
        <v>0.18250256000000001</v>
      </c>
      <c r="CT989">
        <v>-0.16623276000000001</v>
      </c>
      <c r="CU989">
        <v>-9.4743999999999995E-2</v>
      </c>
      <c r="CV989">
        <v>-1.1689752</v>
      </c>
      <c r="CW989">
        <v>-0.52188942000000005</v>
      </c>
      <c r="CX989">
        <v>0.65815442999999996</v>
      </c>
      <c r="CY989">
        <v>9.3649330000000003E-2</v>
      </c>
      <c r="CZ989">
        <v>-0.16819777</v>
      </c>
      <c r="DA989">
        <v>-0.25450494000000001</v>
      </c>
      <c r="DB989">
        <v>0.25513289</v>
      </c>
      <c r="DC989">
        <v>2.5920289999999999E-2</v>
      </c>
      <c r="DD989">
        <v>-2.5292350000000002E-2</v>
      </c>
      <c r="DE989">
        <v>0.26950531</v>
      </c>
      <c r="DF989">
        <v>-0.26887736000000001</v>
      </c>
      <c r="DG989">
        <v>0.1029841</v>
      </c>
      <c r="DH989">
        <v>-0.10235616</v>
      </c>
      <c r="DI989">
        <v>-0.19042195000000001</v>
      </c>
      <c r="DJ989">
        <v>7.7531719999999998E-2</v>
      </c>
      <c r="DK989">
        <v>-0.19522661999999999</v>
      </c>
      <c r="DL989">
        <v>-0.13095082</v>
      </c>
      <c r="DM989">
        <v>-6.0513240000000003E-2</v>
      </c>
      <c r="DN989">
        <v>0.50020885000000004</v>
      </c>
      <c r="DO989">
        <v>0.35778246000000002</v>
      </c>
      <c r="DP989">
        <v>-0.64273818000000005</v>
      </c>
      <c r="DQ989">
        <v>0.94671483000000001</v>
      </c>
      <c r="DR989">
        <v>-0.66113116000000005</v>
      </c>
      <c r="DS989">
        <v>7.7932630000000003E-2</v>
      </c>
      <c r="DT989">
        <v>-0.79014932000000004</v>
      </c>
      <c r="DU989">
        <v>1.3610861400000001</v>
      </c>
      <c r="DV989" s="10">
        <v>-0.64824150000000003</v>
      </c>
      <c r="DW989" s="8" t="s">
        <v>5067</v>
      </c>
      <c r="DX989" t="s">
        <v>5068</v>
      </c>
      <c r="DY989" s="10" t="s">
        <v>641</v>
      </c>
      <c r="DZ989" s="20">
        <v>35895</v>
      </c>
      <c r="EA989" s="21">
        <v>39305</v>
      </c>
      <c r="EB989" t="s">
        <v>5069</v>
      </c>
      <c r="EC989" s="22">
        <v>43828</v>
      </c>
      <c r="ED989" t="b">
        <f t="shared" si="46"/>
        <v>1</v>
      </c>
    </row>
    <row r="990" spans="1:134" x14ac:dyDescent="0.2">
      <c r="A990" s="8" t="s">
        <v>5070</v>
      </c>
      <c r="B990" s="8" t="s">
        <v>119</v>
      </c>
      <c r="C990" s="8" t="s">
        <v>188</v>
      </c>
      <c r="D990" s="2">
        <v>5725603806</v>
      </c>
      <c r="E990" s="4">
        <v>0.318200189467224</v>
      </c>
      <c r="F990" s="28" t="b">
        <v>0</v>
      </c>
      <c r="G990" s="29">
        <f t="shared" si="47"/>
        <v>9.484768686219093E-2</v>
      </c>
      <c r="H990" s="5" t="b">
        <f t="shared" si="45"/>
        <v>0</v>
      </c>
      <c r="I990" s="8">
        <v>45</v>
      </c>
      <c r="J990">
        <v>0</v>
      </c>
      <c r="K990">
        <v>34</v>
      </c>
      <c r="L990">
        <v>775</v>
      </c>
      <c r="M990">
        <v>8</v>
      </c>
      <c r="N990">
        <v>2</v>
      </c>
      <c r="O990">
        <v>29.3084280669454</v>
      </c>
      <c r="P990">
        <v>1</v>
      </c>
      <c r="Q990">
        <v>4</v>
      </c>
      <c r="R990">
        <v>2</v>
      </c>
      <c r="S990" s="10">
        <v>69.400000000000006</v>
      </c>
      <c r="T990" s="8">
        <v>-0.77405056123824101</v>
      </c>
      <c r="U990">
        <v>-1.00517281761849</v>
      </c>
      <c r="V990">
        <v>0.90669465918009495</v>
      </c>
      <c r="W990">
        <v>-0.84319390759566004</v>
      </c>
      <c r="X990">
        <v>0.98157978018903103</v>
      </c>
      <c r="Y990">
        <v>-0.70788554533318204</v>
      </c>
      <c r="Z990">
        <v>-0.72832137356266702</v>
      </c>
      <c r="AA990">
        <v>-1.4107302381286499</v>
      </c>
      <c r="AB990">
        <v>0.68128349962791002</v>
      </c>
      <c r="AC990">
        <v>-0.68484317603607703</v>
      </c>
      <c r="AD990" s="10">
        <v>-1.1430447712024101</v>
      </c>
      <c r="AE990" s="8">
        <v>0</v>
      </c>
      <c r="AF990">
        <v>0</v>
      </c>
      <c r="AG990">
        <v>0</v>
      </c>
      <c r="AH990">
        <v>0</v>
      </c>
      <c r="AI990">
        <v>0</v>
      </c>
      <c r="AJ990">
        <v>0</v>
      </c>
      <c r="AK990">
        <v>0</v>
      </c>
      <c r="AL990">
        <v>0</v>
      </c>
      <c r="AM990">
        <v>0</v>
      </c>
      <c r="AN990">
        <v>0</v>
      </c>
      <c r="AO990">
        <v>0</v>
      </c>
      <c r="AP990">
        <v>0</v>
      </c>
      <c r="AQ990">
        <v>0</v>
      </c>
      <c r="AR990">
        <v>1</v>
      </c>
      <c r="AS990">
        <v>0</v>
      </c>
      <c r="AT990">
        <v>0</v>
      </c>
      <c r="AU990">
        <v>0</v>
      </c>
      <c r="AV990">
        <v>0</v>
      </c>
      <c r="AW990">
        <v>0</v>
      </c>
      <c r="AX990">
        <v>0</v>
      </c>
      <c r="AY990">
        <v>0</v>
      </c>
      <c r="AZ990">
        <v>1</v>
      </c>
      <c r="BA990">
        <v>1</v>
      </c>
      <c r="BB990">
        <v>0</v>
      </c>
      <c r="BC990">
        <v>0</v>
      </c>
      <c r="BD990">
        <v>1</v>
      </c>
      <c r="BE990">
        <v>1</v>
      </c>
      <c r="BF990">
        <v>0</v>
      </c>
      <c r="BG990">
        <v>0</v>
      </c>
      <c r="BH990">
        <v>1</v>
      </c>
      <c r="BI990">
        <v>0</v>
      </c>
      <c r="BJ990">
        <v>0</v>
      </c>
      <c r="BK990">
        <v>0</v>
      </c>
      <c r="BL990">
        <v>0</v>
      </c>
      <c r="BM990">
        <v>0</v>
      </c>
      <c r="BN990">
        <v>1</v>
      </c>
      <c r="BO990">
        <v>0</v>
      </c>
      <c r="BP990">
        <v>0</v>
      </c>
      <c r="BQ990">
        <v>1</v>
      </c>
      <c r="BR990">
        <v>0</v>
      </c>
      <c r="BS990">
        <v>0</v>
      </c>
      <c r="BT990" s="10">
        <v>0</v>
      </c>
      <c r="BU990">
        <v>-4.2648743800000002</v>
      </c>
      <c r="BV990">
        <v>0.17994256</v>
      </c>
      <c r="BW990">
        <v>2.5512239999999999E-2</v>
      </c>
      <c r="BX990">
        <v>1.7140852600000001</v>
      </c>
      <c r="BY990">
        <v>1.2451467300000001</v>
      </c>
      <c r="BZ990">
        <v>4.38303536</v>
      </c>
      <c r="CA990">
        <v>1.0542348399999999</v>
      </c>
      <c r="CB990">
        <v>2.36271349</v>
      </c>
      <c r="CC990">
        <v>0</v>
      </c>
      <c r="CD990">
        <v>1.26633956</v>
      </c>
      <c r="CE990">
        <v>1.2966537600000001</v>
      </c>
      <c r="CF990">
        <v>-0.34830556000000001</v>
      </c>
      <c r="CG990">
        <v>0.60595251999999999</v>
      </c>
      <c r="CH990">
        <v>-0.27080598</v>
      </c>
      <c r="CI990">
        <v>0.69837139000000004</v>
      </c>
      <c r="CJ990">
        <v>2.3914729999999999E-2</v>
      </c>
      <c r="CK990">
        <v>-0.35324707</v>
      </c>
      <c r="CL990">
        <v>-4.8291489999999999E-2</v>
      </c>
      <c r="CM990">
        <v>0.58076517999999999</v>
      </c>
      <c r="CN990">
        <v>0.72541518999999999</v>
      </c>
      <c r="CO990">
        <v>-0.20022939000000001</v>
      </c>
      <c r="CP990">
        <v>-0.43475793000000001</v>
      </c>
      <c r="CQ990">
        <v>0.34422587999999998</v>
      </c>
      <c r="CR990">
        <v>-0.48495226000000002</v>
      </c>
      <c r="CS990">
        <v>0.18250256000000001</v>
      </c>
      <c r="CT990">
        <v>-0.16623276000000001</v>
      </c>
      <c r="CU990">
        <v>-9.4743999999999995E-2</v>
      </c>
      <c r="CV990">
        <v>-1.1689752</v>
      </c>
      <c r="CW990">
        <v>-0.52188942000000005</v>
      </c>
      <c r="CX990">
        <v>0.65815442999999996</v>
      </c>
      <c r="CY990">
        <v>9.3649330000000003E-2</v>
      </c>
      <c r="CZ990">
        <v>-0.16819777</v>
      </c>
      <c r="DA990">
        <v>-0.25450494000000001</v>
      </c>
      <c r="DB990">
        <v>0.25513289</v>
      </c>
      <c r="DC990">
        <v>2.5920289999999999E-2</v>
      </c>
      <c r="DD990">
        <v>-2.5292350000000002E-2</v>
      </c>
      <c r="DE990">
        <v>0.26950531</v>
      </c>
      <c r="DF990">
        <v>-0.26887736000000001</v>
      </c>
      <c r="DG990">
        <v>0.1029841</v>
      </c>
      <c r="DH990">
        <v>-0.10235616</v>
      </c>
      <c r="DI990">
        <v>-0.19042195000000001</v>
      </c>
      <c r="DJ990">
        <v>7.7531719999999998E-2</v>
      </c>
      <c r="DK990">
        <v>-0.19522661999999999</v>
      </c>
      <c r="DL990">
        <v>-0.13095082</v>
      </c>
      <c r="DM990">
        <v>-6.0513240000000003E-2</v>
      </c>
      <c r="DN990">
        <v>0.50020885000000004</v>
      </c>
      <c r="DO990">
        <v>0.35778246000000002</v>
      </c>
      <c r="DP990">
        <v>-0.64273818000000005</v>
      </c>
      <c r="DQ990">
        <v>0.94671483000000001</v>
      </c>
      <c r="DR990">
        <v>-0.66113116000000005</v>
      </c>
      <c r="DS990">
        <v>7.7932630000000003E-2</v>
      </c>
      <c r="DT990">
        <v>-0.79014932000000004</v>
      </c>
      <c r="DU990">
        <v>1.3610861400000001</v>
      </c>
      <c r="DV990" s="10">
        <v>-0.64824150000000003</v>
      </c>
      <c r="DW990" s="8" t="s">
        <v>5071</v>
      </c>
      <c r="DX990" t="s">
        <v>5072</v>
      </c>
      <c r="DY990" s="10" t="s">
        <v>1228</v>
      </c>
      <c r="DZ990" s="20">
        <v>35289</v>
      </c>
      <c r="EA990" s="21">
        <v>38940</v>
      </c>
      <c r="EB990" t="s">
        <v>5073</v>
      </c>
      <c r="EC990" s="22">
        <v>44746</v>
      </c>
      <c r="ED990" t="b">
        <f t="shared" si="46"/>
        <v>1</v>
      </c>
    </row>
    <row r="991" spans="1:134" x14ac:dyDescent="0.2">
      <c r="A991" s="8" t="s">
        <v>5074</v>
      </c>
      <c r="B991" s="8" t="s">
        <v>119</v>
      </c>
      <c r="C991" s="8" t="s">
        <v>275</v>
      </c>
      <c r="D991" s="2" t="s">
        <v>5075</v>
      </c>
      <c r="E991" s="4">
        <v>0.50390346761958504</v>
      </c>
      <c r="F991" s="28" t="b">
        <v>0</v>
      </c>
      <c r="G991" s="29">
        <f t="shared" si="47"/>
        <v>3.5564385207829947E-3</v>
      </c>
      <c r="H991" s="5" t="b">
        <f t="shared" si="45"/>
        <v>0</v>
      </c>
      <c r="I991" s="8">
        <v>37</v>
      </c>
      <c r="J991">
        <v>2</v>
      </c>
      <c r="K991">
        <v>28</v>
      </c>
      <c r="L991">
        <v>1899</v>
      </c>
      <c r="M991">
        <v>4</v>
      </c>
      <c r="N991">
        <v>3</v>
      </c>
      <c r="O991">
        <v>20.2850671431259</v>
      </c>
      <c r="P991">
        <v>2</v>
      </c>
      <c r="Q991">
        <v>3</v>
      </c>
      <c r="R991">
        <v>5</v>
      </c>
      <c r="S991" s="10">
        <v>81.900000000000006</v>
      </c>
      <c r="T991" s="8">
        <v>-1.5255559604986699</v>
      </c>
      <c r="U991">
        <v>1.0203643463482399</v>
      </c>
      <c r="V991">
        <v>0.13146588040124599</v>
      </c>
      <c r="W991">
        <v>0.46711080775612301</v>
      </c>
      <c r="X991">
        <v>-0.29113306284374801</v>
      </c>
      <c r="Y991">
        <v>-1.13192030619081E-2</v>
      </c>
      <c r="Z991">
        <v>-1.0388214982334301</v>
      </c>
      <c r="AA991">
        <v>-0.70092886045385905</v>
      </c>
      <c r="AB991">
        <v>-4.5418899975194001E-2</v>
      </c>
      <c r="AC991">
        <v>1.42236659638262</v>
      </c>
      <c r="AD991" s="10">
        <v>1.5540877705682601</v>
      </c>
      <c r="AE991" s="8">
        <v>0</v>
      </c>
      <c r="AF991">
        <v>0</v>
      </c>
      <c r="AG991">
        <v>0</v>
      </c>
      <c r="AH991">
        <v>0</v>
      </c>
      <c r="AI991">
        <v>0</v>
      </c>
      <c r="AJ991">
        <v>0</v>
      </c>
      <c r="AK991">
        <v>0</v>
      </c>
      <c r="AL991">
        <v>0</v>
      </c>
      <c r="AM991">
        <v>0</v>
      </c>
      <c r="AN991">
        <v>0</v>
      </c>
      <c r="AO991">
        <v>0</v>
      </c>
      <c r="AP991">
        <v>0</v>
      </c>
      <c r="AQ991">
        <v>0</v>
      </c>
      <c r="AR991">
        <v>0</v>
      </c>
      <c r="AS991">
        <v>0</v>
      </c>
      <c r="AT991">
        <v>0</v>
      </c>
      <c r="AU991">
        <v>0</v>
      </c>
      <c r="AV991">
        <v>1</v>
      </c>
      <c r="AW991">
        <v>0</v>
      </c>
      <c r="AX991">
        <v>0</v>
      </c>
      <c r="AY991">
        <v>0</v>
      </c>
      <c r="AZ991">
        <v>1</v>
      </c>
      <c r="BA991">
        <v>0</v>
      </c>
      <c r="BB991">
        <v>1</v>
      </c>
      <c r="BC991">
        <v>1</v>
      </c>
      <c r="BD991">
        <v>0</v>
      </c>
      <c r="BE991">
        <v>0</v>
      </c>
      <c r="BF991">
        <v>1</v>
      </c>
      <c r="BG991">
        <v>0</v>
      </c>
      <c r="BH991">
        <v>1</v>
      </c>
      <c r="BI991">
        <v>0</v>
      </c>
      <c r="BJ991">
        <v>0</v>
      </c>
      <c r="BK991">
        <v>0</v>
      </c>
      <c r="BL991">
        <v>0</v>
      </c>
      <c r="BM991">
        <v>0</v>
      </c>
      <c r="BN991">
        <v>1</v>
      </c>
      <c r="BO991">
        <v>0</v>
      </c>
      <c r="BP991">
        <v>0</v>
      </c>
      <c r="BQ991">
        <v>1</v>
      </c>
      <c r="BR991">
        <v>0</v>
      </c>
      <c r="BS991">
        <v>0</v>
      </c>
      <c r="BT991" s="10">
        <v>0</v>
      </c>
      <c r="BU991">
        <v>-4.2648743800000002</v>
      </c>
      <c r="BV991">
        <v>0.17994256</v>
      </c>
      <c r="BW991">
        <v>2.5512239999999999E-2</v>
      </c>
      <c r="BX991">
        <v>1.7140852600000001</v>
      </c>
      <c r="BY991">
        <v>1.2451467300000001</v>
      </c>
      <c r="BZ991">
        <v>4.38303536</v>
      </c>
      <c r="CA991">
        <v>1.0542348399999999</v>
      </c>
      <c r="CB991">
        <v>2.36271349</v>
      </c>
      <c r="CC991">
        <v>0</v>
      </c>
      <c r="CD991">
        <v>1.26633956</v>
      </c>
      <c r="CE991">
        <v>1.2966537600000001</v>
      </c>
      <c r="CF991">
        <v>-0.34830556000000001</v>
      </c>
      <c r="CG991">
        <v>0.60595251999999999</v>
      </c>
      <c r="CH991">
        <v>-0.27080598</v>
      </c>
      <c r="CI991">
        <v>0.69837139000000004</v>
      </c>
      <c r="CJ991">
        <v>2.3914729999999999E-2</v>
      </c>
      <c r="CK991">
        <v>-0.35324707</v>
      </c>
      <c r="CL991">
        <v>-4.8291489999999999E-2</v>
      </c>
      <c r="CM991">
        <v>0.58076517999999999</v>
      </c>
      <c r="CN991">
        <v>0.72541518999999999</v>
      </c>
      <c r="CO991">
        <v>-0.20022939000000001</v>
      </c>
      <c r="CP991">
        <v>-0.43475793000000001</v>
      </c>
      <c r="CQ991">
        <v>0.34422587999999998</v>
      </c>
      <c r="CR991">
        <v>-0.48495226000000002</v>
      </c>
      <c r="CS991">
        <v>0.18250256000000001</v>
      </c>
      <c r="CT991">
        <v>-0.16623276000000001</v>
      </c>
      <c r="CU991">
        <v>-9.4743999999999995E-2</v>
      </c>
      <c r="CV991">
        <v>-1.1689752</v>
      </c>
      <c r="CW991">
        <v>-0.52188942000000005</v>
      </c>
      <c r="CX991">
        <v>0.65815442999999996</v>
      </c>
      <c r="CY991">
        <v>9.3649330000000003E-2</v>
      </c>
      <c r="CZ991">
        <v>-0.16819777</v>
      </c>
      <c r="DA991">
        <v>-0.25450494000000001</v>
      </c>
      <c r="DB991">
        <v>0.25513289</v>
      </c>
      <c r="DC991">
        <v>2.5920289999999999E-2</v>
      </c>
      <c r="DD991">
        <v>-2.5292350000000002E-2</v>
      </c>
      <c r="DE991">
        <v>0.26950531</v>
      </c>
      <c r="DF991">
        <v>-0.26887736000000001</v>
      </c>
      <c r="DG991">
        <v>0.1029841</v>
      </c>
      <c r="DH991">
        <v>-0.10235616</v>
      </c>
      <c r="DI991">
        <v>-0.19042195000000001</v>
      </c>
      <c r="DJ991">
        <v>7.7531719999999998E-2</v>
      </c>
      <c r="DK991">
        <v>-0.19522661999999999</v>
      </c>
      <c r="DL991">
        <v>-0.13095082</v>
      </c>
      <c r="DM991">
        <v>-6.0513240000000003E-2</v>
      </c>
      <c r="DN991">
        <v>0.50020885000000004</v>
      </c>
      <c r="DO991">
        <v>0.35778246000000002</v>
      </c>
      <c r="DP991">
        <v>-0.64273818000000005</v>
      </c>
      <c r="DQ991">
        <v>0.94671483000000001</v>
      </c>
      <c r="DR991">
        <v>-0.66113116000000005</v>
      </c>
      <c r="DS991">
        <v>7.7932630000000003E-2</v>
      </c>
      <c r="DT991">
        <v>-0.79014932000000004</v>
      </c>
      <c r="DU991">
        <v>1.3610861400000001</v>
      </c>
      <c r="DV991" s="10">
        <v>-0.64824150000000003</v>
      </c>
      <c r="DW991" s="8" t="s">
        <v>5076</v>
      </c>
      <c r="DX991" t="s">
        <v>5077</v>
      </c>
      <c r="DY991" s="10" t="s">
        <v>1653</v>
      </c>
      <c r="DZ991" s="20">
        <v>37764</v>
      </c>
      <c r="EA991" s="21">
        <v>39368</v>
      </c>
      <c r="EB991" t="s">
        <v>5078</v>
      </c>
      <c r="EC991" s="22">
        <v>44784</v>
      </c>
      <c r="ED991" t="b">
        <f t="shared" si="46"/>
        <v>1</v>
      </c>
    </row>
    <row r="992" spans="1:134" x14ac:dyDescent="0.2">
      <c r="A992" s="8" t="s">
        <v>5079</v>
      </c>
      <c r="B992" s="8" t="s">
        <v>127</v>
      </c>
      <c r="C992" s="8" t="s">
        <v>188</v>
      </c>
      <c r="D992" s="2" t="s">
        <v>5080</v>
      </c>
      <c r="E992" s="4">
        <v>0.64624004406449298</v>
      </c>
      <c r="F992" s="28" t="b">
        <v>1</v>
      </c>
      <c r="G992" s="29">
        <f t="shared" si="47"/>
        <v>6.0650714606759245E-3</v>
      </c>
      <c r="H992" s="5" t="b">
        <f t="shared" si="45"/>
        <v>0</v>
      </c>
      <c r="I992" s="8">
        <v>65</v>
      </c>
      <c r="J992">
        <v>0</v>
      </c>
      <c r="K992">
        <v>21</v>
      </c>
      <c r="L992">
        <v>1099</v>
      </c>
      <c r="M992">
        <v>3</v>
      </c>
      <c r="N992">
        <v>5</v>
      </c>
      <c r="O992">
        <v>53.953355365580201</v>
      </c>
      <c r="P992">
        <v>3</v>
      </c>
      <c r="Q992">
        <v>4</v>
      </c>
      <c r="R992">
        <v>5</v>
      </c>
      <c r="S992" s="10">
        <v>75.599999999999994</v>
      </c>
      <c r="T992" s="8">
        <v>1.1047129369128199</v>
      </c>
      <c r="U992">
        <v>-1.00517281761849</v>
      </c>
      <c r="V992">
        <v>-0.77296769484074401</v>
      </c>
      <c r="W992">
        <v>-0.46549041313482498</v>
      </c>
      <c r="X992">
        <v>-0.60931127360194304</v>
      </c>
      <c r="Y992">
        <v>1.38181348148064</v>
      </c>
      <c r="Z992">
        <v>0.11972771405921299</v>
      </c>
      <c r="AA992">
        <v>8.8725172209350497E-3</v>
      </c>
      <c r="AB992">
        <v>0.68128349962791002</v>
      </c>
      <c r="AC992">
        <v>1.42236659638262</v>
      </c>
      <c r="AD992" s="10">
        <v>0.19473296951583999</v>
      </c>
      <c r="AE992" s="8">
        <v>0</v>
      </c>
      <c r="AF992">
        <v>0</v>
      </c>
      <c r="AG992">
        <v>0</v>
      </c>
      <c r="AH992">
        <v>0</v>
      </c>
      <c r="AI992">
        <v>0</v>
      </c>
      <c r="AJ992">
        <v>0</v>
      </c>
      <c r="AK992">
        <v>0</v>
      </c>
      <c r="AL992">
        <v>0</v>
      </c>
      <c r="AM992">
        <v>0</v>
      </c>
      <c r="AN992">
        <v>0</v>
      </c>
      <c r="AO992">
        <v>0</v>
      </c>
      <c r="AP992">
        <v>0</v>
      </c>
      <c r="AQ992">
        <v>0</v>
      </c>
      <c r="AR992">
        <v>0</v>
      </c>
      <c r="AS992">
        <v>1</v>
      </c>
      <c r="AT992">
        <v>0</v>
      </c>
      <c r="AU992">
        <v>0</v>
      </c>
      <c r="AV992">
        <v>0</v>
      </c>
      <c r="AW992">
        <v>0</v>
      </c>
      <c r="AX992">
        <v>0</v>
      </c>
      <c r="AY992">
        <v>0</v>
      </c>
      <c r="AZ992">
        <v>1</v>
      </c>
      <c r="BA992">
        <v>1</v>
      </c>
      <c r="BB992">
        <v>0</v>
      </c>
      <c r="BC992">
        <v>1</v>
      </c>
      <c r="BD992">
        <v>0</v>
      </c>
      <c r="BE992">
        <v>1</v>
      </c>
      <c r="BF992">
        <v>0</v>
      </c>
      <c r="BG992">
        <v>0</v>
      </c>
      <c r="BH992">
        <v>0</v>
      </c>
      <c r="BI992">
        <v>0</v>
      </c>
      <c r="BJ992">
        <v>0</v>
      </c>
      <c r="BK992">
        <v>1</v>
      </c>
      <c r="BL992">
        <v>0</v>
      </c>
      <c r="BM992">
        <v>0</v>
      </c>
      <c r="BN992">
        <v>0</v>
      </c>
      <c r="BO992">
        <v>0</v>
      </c>
      <c r="BP992">
        <v>1</v>
      </c>
      <c r="BQ992">
        <v>0</v>
      </c>
      <c r="BR992">
        <v>0</v>
      </c>
      <c r="BS992">
        <v>0</v>
      </c>
      <c r="BT992" s="10">
        <v>1</v>
      </c>
      <c r="BU992">
        <v>-4.2648743800000002</v>
      </c>
      <c r="BV992">
        <v>0.17994256</v>
      </c>
      <c r="BW992">
        <v>2.5512239999999999E-2</v>
      </c>
      <c r="BX992">
        <v>1.7140852600000001</v>
      </c>
      <c r="BY992">
        <v>1.2451467300000001</v>
      </c>
      <c r="BZ992">
        <v>4.38303536</v>
      </c>
      <c r="CA992">
        <v>1.0542348399999999</v>
      </c>
      <c r="CB992">
        <v>2.36271349</v>
      </c>
      <c r="CC992">
        <v>0</v>
      </c>
      <c r="CD992">
        <v>1.26633956</v>
      </c>
      <c r="CE992">
        <v>1.2966537600000001</v>
      </c>
      <c r="CF992">
        <v>-0.34830556000000001</v>
      </c>
      <c r="CG992">
        <v>0.60595251999999999</v>
      </c>
      <c r="CH992">
        <v>-0.27080598</v>
      </c>
      <c r="CI992">
        <v>0.69837139000000004</v>
      </c>
      <c r="CJ992">
        <v>2.3914729999999999E-2</v>
      </c>
      <c r="CK992">
        <v>-0.35324707</v>
      </c>
      <c r="CL992">
        <v>-4.8291489999999999E-2</v>
      </c>
      <c r="CM992">
        <v>0.58076517999999999</v>
      </c>
      <c r="CN992">
        <v>0.72541518999999999</v>
      </c>
      <c r="CO992">
        <v>-0.20022939000000001</v>
      </c>
      <c r="CP992">
        <v>-0.43475793000000001</v>
      </c>
      <c r="CQ992">
        <v>0.34422587999999998</v>
      </c>
      <c r="CR992">
        <v>-0.48495226000000002</v>
      </c>
      <c r="CS992">
        <v>0.18250256000000001</v>
      </c>
      <c r="CT992">
        <v>-0.16623276000000001</v>
      </c>
      <c r="CU992">
        <v>-9.4743999999999995E-2</v>
      </c>
      <c r="CV992">
        <v>-1.1689752</v>
      </c>
      <c r="CW992">
        <v>-0.52188942000000005</v>
      </c>
      <c r="CX992">
        <v>0.65815442999999996</v>
      </c>
      <c r="CY992">
        <v>9.3649330000000003E-2</v>
      </c>
      <c r="CZ992">
        <v>-0.16819777</v>
      </c>
      <c r="DA992">
        <v>-0.25450494000000001</v>
      </c>
      <c r="DB992">
        <v>0.25513289</v>
      </c>
      <c r="DC992">
        <v>2.5920289999999999E-2</v>
      </c>
      <c r="DD992">
        <v>-2.5292350000000002E-2</v>
      </c>
      <c r="DE992">
        <v>0.26950531</v>
      </c>
      <c r="DF992">
        <v>-0.26887736000000001</v>
      </c>
      <c r="DG992">
        <v>0.1029841</v>
      </c>
      <c r="DH992">
        <v>-0.10235616</v>
      </c>
      <c r="DI992">
        <v>-0.19042195000000001</v>
      </c>
      <c r="DJ992">
        <v>7.7531719999999998E-2</v>
      </c>
      <c r="DK992">
        <v>-0.19522661999999999</v>
      </c>
      <c r="DL992">
        <v>-0.13095082</v>
      </c>
      <c r="DM992">
        <v>-6.0513240000000003E-2</v>
      </c>
      <c r="DN992">
        <v>0.50020885000000004</v>
      </c>
      <c r="DO992">
        <v>0.35778246000000002</v>
      </c>
      <c r="DP992">
        <v>-0.64273818000000005</v>
      </c>
      <c r="DQ992">
        <v>0.94671483000000001</v>
      </c>
      <c r="DR992">
        <v>-0.66113116000000005</v>
      </c>
      <c r="DS992">
        <v>7.7932630000000003E-2</v>
      </c>
      <c r="DT992">
        <v>-0.79014932000000004</v>
      </c>
      <c r="DU992">
        <v>1.3610861400000001</v>
      </c>
      <c r="DV992" s="10">
        <v>-0.64824150000000003</v>
      </c>
      <c r="DW992" s="8" t="s">
        <v>5081</v>
      </c>
      <c r="DX992" t="s">
        <v>5082</v>
      </c>
      <c r="DY992" s="10" t="s">
        <v>555</v>
      </c>
      <c r="DZ992" s="20">
        <v>35999</v>
      </c>
      <c r="EA992" s="21">
        <v>38913</v>
      </c>
      <c r="EB992" t="s">
        <v>5083</v>
      </c>
      <c r="EC992" s="22">
        <v>45015</v>
      </c>
      <c r="ED992" t="b">
        <f t="shared" si="46"/>
        <v>0</v>
      </c>
    </row>
    <row r="993" spans="1:134" x14ac:dyDescent="0.2">
      <c r="A993" s="8" t="s">
        <v>5084</v>
      </c>
      <c r="B993" s="8" t="s">
        <v>168</v>
      </c>
      <c r="C993" s="8" t="s">
        <v>275</v>
      </c>
      <c r="D993" s="2" t="s">
        <v>5085</v>
      </c>
      <c r="E993" s="4">
        <v>0.50274868469769596</v>
      </c>
      <c r="F993" s="28" t="b">
        <v>0</v>
      </c>
      <c r="G993" s="29">
        <f t="shared" si="47"/>
        <v>0.22487283244819178</v>
      </c>
      <c r="H993" s="5" t="b">
        <f t="shared" si="45"/>
        <v>0</v>
      </c>
      <c r="I993" s="8">
        <v>69</v>
      </c>
      <c r="J993">
        <v>1</v>
      </c>
      <c r="K993">
        <v>36</v>
      </c>
      <c r="L993">
        <v>266</v>
      </c>
      <c r="M993">
        <v>5</v>
      </c>
      <c r="N993">
        <v>5</v>
      </c>
      <c r="O993">
        <v>56.424342348848398</v>
      </c>
      <c r="P993">
        <v>3</v>
      </c>
      <c r="Q993">
        <v>4</v>
      </c>
      <c r="R993">
        <v>4</v>
      </c>
      <c r="S993" s="10">
        <v>71.3</v>
      </c>
      <c r="T993" s="8">
        <v>1.48046563654304</v>
      </c>
      <c r="U993">
        <v>7.5957643648752104E-3</v>
      </c>
      <c r="V993">
        <v>1.1651042521063699</v>
      </c>
      <c r="W993">
        <v>-1.4365614343875199</v>
      </c>
      <c r="X993">
        <v>2.70451479144465E-2</v>
      </c>
      <c r="Y993">
        <v>1.38181348148064</v>
      </c>
      <c r="Z993">
        <v>0.20475609459747501</v>
      </c>
      <c r="AA993">
        <v>8.8725172209350497E-3</v>
      </c>
      <c r="AB993">
        <v>0.68128349962791002</v>
      </c>
      <c r="AC993">
        <v>0.71996333890972197</v>
      </c>
      <c r="AD993" s="10">
        <v>-0.73308062485326997</v>
      </c>
      <c r="AE993" s="8">
        <v>0</v>
      </c>
      <c r="AF993">
        <v>0</v>
      </c>
      <c r="AG993">
        <v>0</v>
      </c>
      <c r="AH993">
        <v>0</v>
      </c>
      <c r="AI993">
        <v>0</v>
      </c>
      <c r="AJ993">
        <v>0</v>
      </c>
      <c r="AK993">
        <v>0</v>
      </c>
      <c r="AL993">
        <v>0</v>
      </c>
      <c r="AM993">
        <v>0</v>
      </c>
      <c r="AN993">
        <v>0</v>
      </c>
      <c r="AO993">
        <v>0</v>
      </c>
      <c r="AP993">
        <v>0</v>
      </c>
      <c r="AQ993">
        <v>1</v>
      </c>
      <c r="AR993">
        <v>0</v>
      </c>
      <c r="AS993">
        <v>0</v>
      </c>
      <c r="AT993">
        <v>0</v>
      </c>
      <c r="AU993">
        <v>0</v>
      </c>
      <c r="AV993">
        <v>0</v>
      </c>
      <c r="AW993">
        <v>0</v>
      </c>
      <c r="AX993">
        <v>0</v>
      </c>
      <c r="AY993">
        <v>1</v>
      </c>
      <c r="AZ993">
        <v>0</v>
      </c>
      <c r="BA993">
        <v>0</v>
      </c>
      <c r="BB993">
        <v>1</v>
      </c>
      <c r="BC993">
        <v>1</v>
      </c>
      <c r="BD993">
        <v>0</v>
      </c>
      <c r="BE993">
        <v>0</v>
      </c>
      <c r="BF993">
        <v>1</v>
      </c>
      <c r="BG993">
        <v>0</v>
      </c>
      <c r="BH993">
        <v>0</v>
      </c>
      <c r="BI993">
        <v>1</v>
      </c>
      <c r="BJ993">
        <v>0</v>
      </c>
      <c r="BK993">
        <v>0</v>
      </c>
      <c r="BL993">
        <v>0</v>
      </c>
      <c r="BM993">
        <v>0</v>
      </c>
      <c r="BN993">
        <v>1</v>
      </c>
      <c r="BO993">
        <v>0</v>
      </c>
      <c r="BP993">
        <v>0</v>
      </c>
      <c r="BQ993">
        <v>0</v>
      </c>
      <c r="BR993">
        <v>1</v>
      </c>
      <c r="BS993">
        <v>0</v>
      </c>
      <c r="BT993" s="10">
        <v>0</v>
      </c>
      <c r="BU993">
        <v>-4.2648743800000002</v>
      </c>
      <c r="BV993">
        <v>0.17994256</v>
      </c>
      <c r="BW993">
        <v>2.5512239999999999E-2</v>
      </c>
      <c r="BX993">
        <v>1.7140852600000001</v>
      </c>
      <c r="BY993">
        <v>1.2451467300000001</v>
      </c>
      <c r="BZ993">
        <v>4.38303536</v>
      </c>
      <c r="CA993">
        <v>1.0542348399999999</v>
      </c>
      <c r="CB993">
        <v>2.36271349</v>
      </c>
      <c r="CC993">
        <v>0</v>
      </c>
      <c r="CD993">
        <v>1.26633956</v>
      </c>
      <c r="CE993">
        <v>1.2966537600000001</v>
      </c>
      <c r="CF993">
        <v>-0.34830556000000001</v>
      </c>
      <c r="CG993">
        <v>0.60595251999999999</v>
      </c>
      <c r="CH993">
        <v>-0.27080598</v>
      </c>
      <c r="CI993">
        <v>0.69837139000000004</v>
      </c>
      <c r="CJ993">
        <v>2.3914729999999999E-2</v>
      </c>
      <c r="CK993">
        <v>-0.35324707</v>
      </c>
      <c r="CL993">
        <v>-4.8291489999999999E-2</v>
      </c>
      <c r="CM993">
        <v>0.58076517999999999</v>
      </c>
      <c r="CN993">
        <v>0.72541518999999999</v>
      </c>
      <c r="CO993">
        <v>-0.20022939000000001</v>
      </c>
      <c r="CP993">
        <v>-0.43475793000000001</v>
      </c>
      <c r="CQ993">
        <v>0.34422587999999998</v>
      </c>
      <c r="CR993">
        <v>-0.48495226000000002</v>
      </c>
      <c r="CS993">
        <v>0.18250256000000001</v>
      </c>
      <c r="CT993">
        <v>-0.16623276000000001</v>
      </c>
      <c r="CU993">
        <v>-9.4743999999999995E-2</v>
      </c>
      <c r="CV993">
        <v>-1.1689752</v>
      </c>
      <c r="CW993">
        <v>-0.52188942000000005</v>
      </c>
      <c r="CX993">
        <v>0.65815442999999996</v>
      </c>
      <c r="CY993">
        <v>9.3649330000000003E-2</v>
      </c>
      <c r="CZ993">
        <v>-0.16819777</v>
      </c>
      <c r="DA993">
        <v>-0.25450494000000001</v>
      </c>
      <c r="DB993">
        <v>0.25513289</v>
      </c>
      <c r="DC993">
        <v>2.5920289999999999E-2</v>
      </c>
      <c r="DD993">
        <v>-2.5292350000000002E-2</v>
      </c>
      <c r="DE993">
        <v>0.26950531</v>
      </c>
      <c r="DF993">
        <v>-0.26887736000000001</v>
      </c>
      <c r="DG993">
        <v>0.1029841</v>
      </c>
      <c r="DH993">
        <v>-0.10235616</v>
      </c>
      <c r="DI993">
        <v>-0.19042195000000001</v>
      </c>
      <c r="DJ993">
        <v>7.7531719999999998E-2</v>
      </c>
      <c r="DK993">
        <v>-0.19522661999999999</v>
      </c>
      <c r="DL993">
        <v>-0.13095082</v>
      </c>
      <c r="DM993">
        <v>-6.0513240000000003E-2</v>
      </c>
      <c r="DN993">
        <v>0.50020885000000004</v>
      </c>
      <c r="DO993">
        <v>0.35778246000000002</v>
      </c>
      <c r="DP993">
        <v>-0.64273818000000005</v>
      </c>
      <c r="DQ993">
        <v>0.94671483000000001</v>
      </c>
      <c r="DR993">
        <v>-0.66113116000000005</v>
      </c>
      <c r="DS993">
        <v>7.7932630000000003E-2</v>
      </c>
      <c r="DT993">
        <v>-0.79014932000000004</v>
      </c>
      <c r="DU993">
        <v>1.3610861400000001</v>
      </c>
      <c r="DV993" s="10">
        <v>-0.64824150000000003</v>
      </c>
      <c r="DW993" s="8" t="s">
        <v>5086</v>
      </c>
      <c r="DX993" t="s">
        <v>5087</v>
      </c>
      <c r="DY993" s="10" t="s">
        <v>555</v>
      </c>
      <c r="DZ993" s="20">
        <v>35304</v>
      </c>
      <c r="EA993" s="21">
        <v>37447</v>
      </c>
      <c r="EB993" t="s">
        <v>5088</v>
      </c>
      <c r="EC993" s="22">
        <v>43683</v>
      </c>
      <c r="ED993" t="b">
        <f t="shared" si="46"/>
        <v>1</v>
      </c>
    </row>
    <row r="994" spans="1:134" x14ac:dyDescent="0.2">
      <c r="A994" s="8" t="s">
        <v>5089</v>
      </c>
      <c r="B994" s="8" t="s">
        <v>168</v>
      </c>
      <c r="C994" s="8" t="s">
        <v>216</v>
      </c>
      <c r="D994" s="2" t="s">
        <v>5090</v>
      </c>
      <c r="E994" s="4">
        <v>0.570292447367165</v>
      </c>
      <c r="F994" s="28" t="b">
        <v>0</v>
      </c>
      <c r="G994" s="29">
        <f t="shared" si="47"/>
        <v>1.1404487661773284E-5</v>
      </c>
      <c r="H994" s="5" t="b">
        <f t="shared" si="45"/>
        <v>0</v>
      </c>
      <c r="I994" s="8">
        <v>51</v>
      </c>
      <c r="J994">
        <v>0</v>
      </c>
      <c r="K994">
        <v>30</v>
      </c>
      <c r="L994">
        <v>1127</v>
      </c>
      <c r="M994">
        <v>1</v>
      </c>
      <c r="N994">
        <v>1</v>
      </c>
      <c r="O994">
        <v>80.146223683582505</v>
      </c>
      <c r="P994">
        <v>2</v>
      </c>
      <c r="Q994">
        <v>3</v>
      </c>
      <c r="R994">
        <v>1</v>
      </c>
      <c r="S994" s="10">
        <v>63.7</v>
      </c>
      <c r="T994" s="8">
        <v>-0.21042151179292001</v>
      </c>
      <c r="U994">
        <v>-1.00517281761849</v>
      </c>
      <c r="V994">
        <v>0.38987547332752898</v>
      </c>
      <c r="W994">
        <v>-0.43284937040364202</v>
      </c>
      <c r="X994">
        <v>-1.2456676951183301</v>
      </c>
      <c r="Y994">
        <v>-1.4044518876044501</v>
      </c>
      <c r="Z994">
        <v>1.0210425286706699</v>
      </c>
      <c r="AA994">
        <v>-0.70092886045385905</v>
      </c>
      <c r="AB994">
        <v>-4.5418899975194001E-2</v>
      </c>
      <c r="AC994">
        <v>-1.38724643350897</v>
      </c>
      <c r="AD994" s="10">
        <v>-2.3729372102498298</v>
      </c>
      <c r="AE994" s="8">
        <v>0</v>
      </c>
      <c r="AF994">
        <v>0</v>
      </c>
      <c r="AG994">
        <v>0</v>
      </c>
      <c r="AH994">
        <v>0</v>
      </c>
      <c r="AI994">
        <v>0</v>
      </c>
      <c r="AJ994">
        <v>0</v>
      </c>
      <c r="AK994">
        <v>0</v>
      </c>
      <c r="AL994">
        <v>0</v>
      </c>
      <c r="AM994">
        <v>0</v>
      </c>
      <c r="AN994">
        <v>0</v>
      </c>
      <c r="AO994">
        <v>0</v>
      </c>
      <c r="AP994">
        <v>0</v>
      </c>
      <c r="AQ994">
        <v>0</v>
      </c>
      <c r="AR994">
        <v>0</v>
      </c>
      <c r="AS994">
        <v>0</v>
      </c>
      <c r="AT994">
        <v>0</v>
      </c>
      <c r="AU994">
        <v>0</v>
      </c>
      <c r="AV994">
        <v>0</v>
      </c>
      <c r="AW994">
        <v>1</v>
      </c>
      <c r="AX994">
        <v>0</v>
      </c>
      <c r="AY994">
        <v>0</v>
      </c>
      <c r="AZ994">
        <v>1</v>
      </c>
      <c r="BA994">
        <v>1</v>
      </c>
      <c r="BB994">
        <v>0</v>
      </c>
      <c r="BC994">
        <v>0</v>
      </c>
      <c r="BD994">
        <v>1</v>
      </c>
      <c r="BE994">
        <v>0</v>
      </c>
      <c r="BF994">
        <v>1</v>
      </c>
      <c r="BG994">
        <v>0</v>
      </c>
      <c r="BH994">
        <v>0</v>
      </c>
      <c r="BI994">
        <v>1</v>
      </c>
      <c r="BJ994">
        <v>0</v>
      </c>
      <c r="BK994">
        <v>0</v>
      </c>
      <c r="BL994">
        <v>0</v>
      </c>
      <c r="BM994">
        <v>0</v>
      </c>
      <c r="BN994">
        <v>1</v>
      </c>
      <c r="BO994">
        <v>0</v>
      </c>
      <c r="BP994">
        <v>0</v>
      </c>
      <c r="BQ994">
        <v>0</v>
      </c>
      <c r="BR994">
        <v>1</v>
      </c>
      <c r="BS994">
        <v>0</v>
      </c>
      <c r="BT994" s="10">
        <v>0</v>
      </c>
      <c r="BU994">
        <v>-4.2648743800000002</v>
      </c>
      <c r="BV994">
        <v>0.17994256</v>
      </c>
      <c r="BW994">
        <v>2.5512239999999999E-2</v>
      </c>
      <c r="BX994">
        <v>1.7140852600000001</v>
      </c>
      <c r="BY994">
        <v>1.2451467300000001</v>
      </c>
      <c r="BZ994">
        <v>4.38303536</v>
      </c>
      <c r="CA994">
        <v>1.0542348399999999</v>
      </c>
      <c r="CB994">
        <v>2.36271349</v>
      </c>
      <c r="CC994">
        <v>0</v>
      </c>
      <c r="CD994">
        <v>1.26633956</v>
      </c>
      <c r="CE994">
        <v>1.2966537600000001</v>
      </c>
      <c r="CF994">
        <v>-0.34830556000000001</v>
      </c>
      <c r="CG994">
        <v>0.60595251999999999</v>
      </c>
      <c r="CH994">
        <v>-0.27080598</v>
      </c>
      <c r="CI994">
        <v>0.69837139000000004</v>
      </c>
      <c r="CJ994">
        <v>2.3914729999999999E-2</v>
      </c>
      <c r="CK994">
        <v>-0.35324707</v>
      </c>
      <c r="CL994">
        <v>-4.8291489999999999E-2</v>
      </c>
      <c r="CM994">
        <v>0.58076517999999999</v>
      </c>
      <c r="CN994">
        <v>0.72541518999999999</v>
      </c>
      <c r="CO994">
        <v>-0.20022939000000001</v>
      </c>
      <c r="CP994">
        <v>-0.43475793000000001</v>
      </c>
      <c r="CQ994">
        <v>0.34422587999999998</v>
      </c>
      <c r="CR994">
        <v>-0.48495226000000002</v>
      </c>
      <c r="CS994">
        <v>0.18250256000000001</v>
      </c>
      <c r="CT994">
        <v>-0.16623276000000001</v>
      </c>
      <c r="CU994">
        <v>-9.4743999999999995E-2</v>
      </c>
      <c r="CV994">
        <v>-1.1689752</v>
      </c>
      <c r="CW994">
        <v>-0.52188942000000005</v>
      </c>
      <c r="CX994">
        <v>0.65815442999999996</v>
      </c>
      <c r="CY994">
        <v>9.3649330000000003E-2</v>
      </c>
      <c r="CZ994">
        <v>-0.16819777</v>
      </c>
      <c r="DA994">
        <v>-0.25450494000000001</v>
      </c>
      <c r="DB994">
        <v>0.25513289</v>
      </c>
      <c r="DC994">
        <v>2.5920289999999999E-2</v>
      </c>
      <c r="DD994">
        <v>-2.5292350000000002E-2</v>
      </c>
      <c r="DE994">
        <v>0.26950531</v>
      </c>
      <c r="DF994">
        <v>-0.26887736000000001</v>
      </c>
      <c r="DG994">
        <v>0.1029841</v>
      </c>
      <c r="DH994">
        <v>-0.10235616</v>
      </c>
      <c r="DI994">
        <v>-0.19042195000000001</v>
      </c>
      <c r="DJ994">
        <v>7.7531719999999998E-2</v>
      </c>
      <c r="DK994">
        <v>-0.19522661999999999</v>
      </c>
      <c r="DL994">
        <v>-0.13095082</v>
      </c>
      <c r="DM994">
        <v>-6.0513240000000003E-2</v>
      </c>
      <c r="DN994">
        <v>0.50020885000000004</v>
      </c>
      <c r="DO994">
        <v>0.35778246000000002</v>
      </c>
      <c r="DP994">
        <v>-0.64273818000000005</v>
      </c>
      <c r="DQ994">
        <v>0.94671483000000001</v>
      </c>
      <c r="DR994">
        <v>-0.66113116000000005</v>
      </c>
      <c r="DS994">
        <v>7.7932630000000003E-2</v>
      </c>
      <c r="DT994">
        <v>-0.79014932000000004</v>
      </c>
      <c r="DU994">
        <v>1.3610861400000001</v>
      </c>
      <c r="DV994" s="10">
        <v>-0.64824150000000003</v>
      </c>
      <c r="DW994" s="8" t="s">
        <v>5091</v>
      </c>
      <c r="DX994" t="s">
        <v>5092</v>
      </c>
      <c r="DY994" s="10" t="s">
        <v>784</v>
      </c>
      <c r="DZ994" s="20">
        <v>36052</v>
      </c>
      <c r="EA994" s="21">
        <v>38772</v>
      </c>
      <c r="EB994" t="s">
        <v>5093</v>
      </c>
      <c r="EC994" s="22">
        <v>44451</v>
      </c>
      <c r="ED994" t="b">
        <f t="shared" si="46"/>
        <v>1</v>
      </c>
    </row>
    <row r="995" spans="1:134" x14ac:dyDescent="0.2">
      <c r="A995" s="8" t="s">
        <v>5094</v>
      </c>
      <c r="B995" s="8" t="s">
        <v>119</v>
      </c>
      <c r="C995" s="8" t="s">
        <v>188</v>
      </c>
      <c r="D995" s="2" t="s">
        <v>5095</v>
      </c>
      <c r="E995" s="4">
        <v>0.29551483236561799</v>
      </c>
      <c r="F995" s="28" t="b">
        <v>0</v>
      </c>
      <c r="G995" s="29">
        <f t="shared" si="47"/>
        <v>4.2070984865567755E-2</v>
      </c>
      <c r="H995" s="5" t="b">
        <f t="shared" si="45"/>
        <v>0</v>
      </c>
      <c r="I995" s="8">
        <v>43</v>
      </c>
      <c r="J995">
        <v>0</v>
      </c>
      <c r="K995">
        <v>14</v>
      </c>
      <c r="L995">
        <v>293</v>
      </c>
      <c r="M995">
        <v>8</v>
      </c>
      <c r="N995">
        <v>1</v>
      </c>
      <c r="O995">
        <v>77.449082849475701</v>
      </c>
      <c r="P995">
        <v>2</v>
      </c>
      <c r="Q995">
        <v>2</v>
      </c>
      <c r="R995">
        <v>5</v>
      </c>
      <c r="S995" s="10">
        <v>79.3</v>
      </c>
      <c r="T995" s="8">
        <v>-0.96192691105334804</v>
      </c>
      <c r="U995">
        <v>-1.00517281761849</v>
      </c>
      <c r="V995">
        <v>-1.6774012700827301</v>
      </c>
      <c r="W995">
        <v>-1.40508614318245</v>
      </c>
      <c r="X995">
        <v>0.98157978018903103</v>
      </c>
      <c r="Y995">
        <v>-1.4044518876044501</v>
      </c>
      <c r="Z995">
        <v>0.92823203684671496</v>
      </c>
      <c r="AA995">
        <v>-0.70092886045385905</v>
      </c>
      <c r="AB995">
        <v>-0.772121299578298</v>
      </c>
      <c r="AC995">
        <v>1.42236659638262</v>
      </c>
      <c r="AD995" s="10">
        <v>0.99308420187995905</v>
      </c>
      <c r="AE995" s="8">
        <v>0</v>
      </c>
      <c r="AF995">
        <v>0</v>
      </c>
      <c r="AG995">
        <v>0</v>
      </c>
      <c r="AH995">
        <v>0</v>
      </c>
      <c r="AI995">
        <v>0</v>
      </c>
      <c r="AJ995">
        <v>0</v>
      </c>
      <c r="AK995">
        <v>0</v>
      </c>
      <c r="AL995">
        <v>0</v>
      </c>
      <c r="AM995">
        <v>0</v>
      </c>
      <c r="AN995">
        <v>0</v>
      </c>
      <c r="AO995">
        <v>0</v>
      </c>
      <c r="AP995">
        <v>0</v>
      </c>
      <c r="AQ995">
        <v>1</v>
      </c>
      <c r="AR995">
        <v>0</v>
      </c>
      <c r="AS995">
        <v>0</v>
      </c>
      <c r="AT995">
        <v>0</v>
      </c>
      <c r="AU995">
        <v>0</v>
      </c>
      <c r="AV995">
        <v>0</v>
      </c>
      <c r="AW995">
        <v>0</v>
      </c>
      <c r="AX995">
        <v>0</v>
      </c>
      <c r="AY995">
        <v>1</v>
      </c>
      <c r="AZ995">
        <v>0</v>
      </c>
      <c r="BA995">
        <v>1</v>
      </c>
      <c r="BB995">
        <v>0</v>
      </c>
      <c r="BC995">
        <v>0</v>
      </c>
      <c r="BD995">
        <v>1</v>
      </c>
      <c r="BE995">
        <v>1</v>
      </c>
      <c r="BF995">
        <v>0</v>
      </c>
      <c r="BG995">
        <v>0</v>
      </c>
      <c r="BH995">
        <v>0</v>
      </c>
      <c r="BI995">
        <v>0</v>
      </c>
      <c r="BJ995">
        <v>0</v>
      </c>
      <c r="BK995">
        <v>1</v>
      </c>
      <c r="BL995">
        <v>0</v>
      </c>
      <c r="BM995">
        <v>0</v>
      </c>
      <c r="BN995">
        <v>0</v>
      </c>
      <c r="BO995">
        <v>0</v>
      </c>
      <c r="BP995">
        <v>1</v>
      </c>
      <c r="BQ995">
        <v>0</v>
      </c>
      <c r="BR995">
        <v>0</v>
      </c>
      <c r="BS995">
        <v>1</v>
      </c>
      <c r="BT995" s="10">
        <v>0</v>
      </c>
      <c r="BU995">
        <v>-4.2648743800000002</v>
      </c>
      <c r="BV995">
        <v>0.17994256</v>
      </c>
      <c r="BW995">
        <v>2.5512239999999999E-2</v>
      </c>
      <c r="BX995">
        <v>1.7140852600000001</v>
      </c>
      <c r="BY995">
        <v>1.2451467300000001</v>
      </c>
      <c r="BZ995">
        <v>4.38303536</v>
      </c>
      <c r="CA995">
        <v>1.0542348399999999</v>
      </c>
      <c r="CB995">
        <v>2.36271349</v>
      </c>
      <c r="CC995">
        <v>0</v>
      </c>
      <c r="CD995">
        <v>1.26633956</v>
      </c>
      <c r="CE995">
        <v>1.2966537600000001</v>
      </c>
      <c r="CF995">
        <v>-0.34830556000000001</v>
      </c>
      <c r="CG995">
        <v>0.60595251999999999</v>
      </c>
      <c r="CH995">
        <v>-0.27080598</v>
      </c>
      <c r="CI995">
        <v>0.69837139000000004</v>
      </c>
      <c r="CJ995">
        <v>2.3914729999999999E-2</v>
      </c>
      <c r="CK995">
        <v>-0.35324707</v>
      </c>
      <c r="CL995">
        <v>-4.8291489999999999E-2</v>
      </c>
      <c r="CM995">
        <v>0.58076517999999999</v>
      </c>
      <c r="CN995">
        <v>0.72541518999999999</v>
      </c>
      <c r="CO995">
        <v>-0.20022939000000001</v>
      </c>
      <c r="CP995">
        <v>-0.43475793000000001</v>
      </c>
      <c r="CQ995">
        <v>0.34422587999999998</v>
      </c>
      <c r="CR995">
        <v>-0.48495226000000002</v>
      </c>
      <c r="CS995">
        <v>0.18250256000000001</v>
      </c>
      <c r="CT995">
        <v>-0.16623276000000001</v>
      </c>
      <c r="CU995">
        <v>-9.4743999999999995E-2</v>
      </c>
      <c r="CV995">
        <v>-1.1689752</v>
      </c>
      <c r="CW995">
        <v>-0.52188942000000005</v>
      </c>
      <c r="CX995">
        <v>0.65815442999999996</v>
      </c>
      <c r="CY995">
        <v>9.3649330000000003E-2</v>
      </c>
      <c r="CZ995">
        <v>-0.16819777</v>
      </c>
      <c r="DA995">
        <v>-0.25450494000000001</v>
      </c>
      <c r="DB995">
        <v>0.25513289</v>
      </c>
      <c r="DC995">
        <v>2.5920289999999999E-2</v>
      </c>
      <c r="DD995">
        <v>-2.5292350000000002E-2</v>
      </c>
      <c r="DE995">
        <v>0.26950531</v>
      </c>
      <c r="DF995">
        <v>-0.26887736000000001</v>
      </c>
      <c r="DG995">
        <v>0.1029841</v>
      </c>
      <c r="DH995">
        <v>-0.10235616</v>
      </c>
      <c r="DI995">
        <v>-0.19042195000000001</v>
      </c>
      <c r="DJ995">
        <v>7.7531719999999998E-2</v>
      </c>
      <c r="DK995">
        <v>-0.19522661999999999</v>
      </c>
      <c r="DL995">
        <v>-0.13095082</v>
      </c>
      <c r="DM995">
        <v>-6.0513240000000003E-2</v>
      </c>
      <c r="DN995">
        <v>0.50020885000000004</v>
      </c>
      <c r="DO995">
        <v>0.35778246000000002</v>
      </c>
      <c r="DP995">
        <v>-0.64273818000000005</v>
      </c>
      <c r="DQ995">
        <v>0.94671483000000001</v>
      </c>
      <c r="DR995">
        <v>-0.66113116000000005</v>
      </c>
      <c r="DS995">
        <v>7.7932630000000003E-2</v>
      </c>
      <c r="DT995">
        <v>-0.79014932000000004</v>
      </c>
      <c r="DU995">
        <v>1.3610861400000001</v>
      </c>
      <c r="DV995" s="10">
        <v>-0.64824150000000003</v>
      </c>
      <c r="DW995" s="8" t="s">
        <v>5096</v>
      </c>
      <c r="DX995" t="s">
        <v>5097</v>
      </c>
      <c r="DY995" s="10" t="s">
        <v>669</v>
      </c>
      <c r="DZ995" s="20">
        <v>34609</v>
      </c>
      <c r="EA995" s="21">
        <v>35858</v>
      </c>
      <c r="EB995" t="s">
        <v>5098</v>
      </c>
      <c r="EC995" s="22">
        <v>45044</v>
      </c>
      <c r="ED995" t="b">
        <f t="shared" si="46"/>
        <v>1</v>
      </c>
    </row>
    <row r="996" spans="1:134" x14ac:dyDescent="0.2">
      <c r="A996" s="8" t="s">
        <v>5099</v>
      </c>
      <c r="B996" s="8" t="s">
        <v>127</v>
      </c>
      <c r="C996" s="8" t="s">
        <v>120</v>
      </c>
      <c r="D996" s="2" t="s">
        <v>5100</v>
      </c>
      <c r="E996" s="4">
        <v>0.46874238715620298</v>
      </c>
      <c r="F996" s="28" t="b">
        <v>0</v>
      </c>
      <c r="G996" s="29">
        <f t="shared" si="47"/>
        <v>0.99919194952513324</v>
      </c>
      <c r="H996" s="5" t="b">
        <f t="shared" si="45"/>
        <v>1</v>
      </c>
      <c r="I996" s="8">
        <v>49</v>
      </c>
      <c r="J996">
        <v>1</v>
      </c>
      <c r="K996">
        <v>34</v>
      </c>
      <c r="L996">
        <v>1482</v>
      </c>
      <c r="M996">
        <v>10</v>
      </c>
      <c r="N996">
        <v>3</v>
      </c>
      <c r="O996">
        <v>76.037860244768197</v>
      </c>
      <c r="P996">
        <v>3</v>
      </c>
      <c r="Q996">
        <v>3</v>
      </c>
      <c r="R996">
        <v>5</v>
      </c>
      <c r="S996" s="10">
        <v>76.400000000000006</v>
      </c>
      <c r="T996" s="8">
        <v>-0.39829786160802699</v>
      </c>
      <c r="U996">
        <v>7.5957643648752104E-3</v>
      </c>
      <c r="V996">
        <v>0.90669465918009495</v>
      </c>
      <c r="W996">
        <v>-1.90075786332837E-2</v>
      </c>
      <c r="X996">
        <v>1.61793620170542</v>
      </c>
      <c r="Y996">
        <v>-1.13192030619081E-2</v>
      </c>
      <c r="Z996">
        <v>0.879670885586193</v>
      </c>
      <c r="AA996">
        <v>8.8725172209350497E-3</v>
      </c>
      <c r="AB996">
        <v>-4.5418899975194001E-2</v>
      </c>
      <c r="AC996">
        <v>1.42236659638262</v>
      </c>
      <c r="AD996" s="10">
        <v>0.36734945218916498</v>
      </c>
      <c r="AE996" s="8">
        <v>0</v>
      </c>
      <c r="AF996">
        <v>0</v>
      </c>
      <c r="AG996">
        <v>0</v>
      </c>
      <c r="AH996">
        <v>0</v>
      </c>
      <c r="AI996">
        <v>0</v>
      </c>
      <c r="AJ996">
        <v>0</v>
      </c>
      <c r="AK996">
        <v>0</v>
      </c>
      <c r="AL996">
        <v>0</v>
      </c>
      <c r="AM996">
        <v>0</v>
      </c>
      <c r="AN996">
        <v>0</v>
      </c>
      <c r="AO996">
        <v>0</v>
      </c>
      <c r="AP996">
        <v>0</v>
      </c>
      <c r="AQ996">
        <v>0</v>
      </c>
      <c r="AR996">
        <v>0</v>
      </c>
      <c r="AS996">
        <v>0</v>
      </c>
      <c r="AT996">
        <v>0</v>
      </c>
      <c r="AU996">
        <v>0</v>
      </c>
      <c r="AV996">
        <v>1</v>
      </c>
      <c r="AW996">
        <v>0</v>
      </c>
      <c r="AX996">
        <v>0</v>
      </c>
      <c r="AY996">
        <v>1</v>
      </c>
      <c r="AZ996">
        <v>0</v>
      </c>
      <c r="BA996">
        <v>0</v>
      </c>
      <c r="BB996">
        <v>1</v>
      </c>
      <c r="BC996">
        <v>1</v>
      </c>
      <c r="BD996">
        <v>0</v>
      </c>
      <c r="BE996">
        <v>1</v>
      </c>
      <c r="BF996">
        <v>0</v>
      </c>
      <c r="BG996">
        <v>1</v>
      </c>
      <c r="BH996">
        <v>0</v>
      </c>
      <c r="BI996">
        <v>0</v>
      </c>
      <c r="BJ996">
        <v>0</v>
      </c>
      <c r="BK996">
        <v>0</v>
      </c>
      <c r="BL996">
        <v>0</v>
      </c>
      <c r="BM996">
        <v>0</v>
      </c>
      <c r="BN996">
        <v>0</v>
      </c>
      <c r="BO996">
        <v>0</v>
      </c>
      <c r="BP996">
        <v>1</v>
      </c>
      <c r="BQ996">
        <v>0</v>
      </c>
      <c r="BR996">
        <v>1</v>
      </c>
      <c r="BS996">
        <v>0</v>
      </c>
      <c r="BT996" s="10">
        <v>0</v>
      </c>
      <c r="BU996">
        <v>-4.2648743800000002</v>
      </c>
      <c r="BV996">
        <v>0.17994256</v>
      </c>
      <c r="BW996">
        <v>2.5512239999999999E-2</v>
      </c>
      <c r="BX996">
        <v>1.7140852600000001</v>
      </c>
      <c r="BY996">
        <v>1.2451467300000001</v>
      </c>
      <c r="BZ996">
        <v>4.38303536</v>
      </c>
      <c r="CA996">
        <v>1.0542348399999999</v>
      </c>
      <c r="CB996">
        <v>2.36271349</v>
      </c>
      <c r="CC996">
        <v>0</v>
      </c>
      <c r="CD996">
        <v>1.26633956</v>
      </c>
      <c r="CE996">
        <v>1.2966537600000001</v>
      </c>
      <c r="CF996">
        <v>-0.34830556000000001</v>
      </c>
      <c r="CG996">
        <v>0.60595251999999999</v>
      </c>
      <c r="CH996">
        <v>-0.27080598</v>
      </c>
      <c r="CI996">
        <v>0.69837139000000004</v>
      </c>
      <c r="CJ996">
        <v>2.3914729999999999E-2</v>
      </c>
      <c r="CK996">
        <v>-0.35324707</v>
      </c>
      <c r="CL996">
        <v>-4.8291489999999999E-2</v>
      </c>
      <c r="CM996">
        <v>0.58076517999999999</v>
      </c>
      <c r="CN996">
        <v>0.72541518999999999</v>
      </c>
      <c r="CO996">
        <v>-0.20022939000000001</v>
      </c>
      <c r="CP996">
        <v>-0.43475793000000001</v>
      </c>
      <c r="CQ996">
        <v>0.34422587999999998</v>
      </c>
      <c r="CR996">
        <v>-0.48495226000000002</v>
      </c>
      <c r="CS996">
        <v>0.18250256000000001</v>
      </c>
      <c r="CT996">
        <v>-0.16623276000000001</v>
      </c>
      <c r="CU996">
        <v>-9.4743999999999995E-2</v>
      </c>
      <c r="CV996">
        <v>-1.1689752</v>
      </c>
      <c r="CW996">
        <v>-0.52188942000000005</v>
      </c>
      <c r="CX996">
        <v>0.65815442999999996</v>
      </c>
      <c r="CY996">
        <v>9.3649330000000003E-2</v>
      </c>
      <c r="CZ996">
        <v>-0.16819777</v>
      </c>
      <c r="DA996">
        <v>-0.25450494000000001</v>
      </c>
      <c r="DB996">
        <v>0.25513289</v>
      </c>
      <c r="DC996">
        <v>2.5920289999999999E-2</v>
      </c>
      <c r="DD996">
        <v>-2.5292350000000002E-2</v>
      </c>
      <c r="DE996">
        <v>0.26950531</v>
      </c>
      <c r="DF996">
        <v>-0.26887736000000001</v>
      </c>
      <c r="DG996">
        <v>0.1029841</v>
      </c>
      <c r="DH996">
        <v>-0.10235616</v>
      </c>
      <c r="DI996">
        <v>-0.19042195000000001</v>
      </c>
      <c r="DJ996">
        <v>7.7531719999999998E-2</v>
      </c>
      <c r="DK996">
        <v>-0.19522661999999999</v>
      </c>
      <c r="DL996">
        <v>-0.13095082</v>
      </c>
      <c r="DM996">
        <v>-6.0513240000000003E-2</v>
      </c>
      <c r="DN996">
        <v>0.50020885000000004</v>
      </c>
      <c r="DO996">
        <v>0.35778246000000002</v>
      </c>
      <c r="DP996">
        <v>-0.64273818000000005</v>
      </c>
      <c r="DQ996">
        <v>0.94671483000000001</v>
      </c>
      <c r="DR996">
        <v>-0.66113116000000005</v>
      </c>
      <c r="DS996">
        <v>7.7932630000000003E-2</v>
      </c>
      <c r="DT996">
        <v>-0.79014932000000004</v>
      </c>
      <c r="DU996">
        <v>1.3610861400000001</v>
      </c>
      <c r="DV996" s="10">
        <v>-0.64824150000000003</v>
      </c>
      <c r="DW996" s="8" t="s">
        <v>5101</v>
      </c>
      <c r="DX996" t="s">
        <v>5102</v>
      </c>
      <c r="DY996" s="10" t="s">
        <v>408</v>
      </c>
      <c r="DZ996" s="20">
        <v>35236</v>
      </c>
      <c r="EA996" s="21">
        <v>39165</v>
      </c>
      <c r="EB996" t="s">
        <v>5103</v>
      </c>
      <c r="EC996" s="22">
        <v>45246</v>
      </c>
      <c r="ED996" t="b">
        <f t="shared" si="46"/>
        <v>0</v>
      </c>
    </row>
    <row r="997" spans="1:134" x14ac:dyDescent="0.2">
      <c r="A997" s="8" t="s">
        <v>5104</v>
      </c>
      <c r="B997" s="8" t="s">
        <v>168</v>
      </c>
      <c r="C997" s="8" t="s">
        <v>120</v>
      </c>
      <c r="D997" s="2" t="s">
        <v>5105</v>
      </c>
      <c r="E997" s="4">
        <v>0.59659585053280395</v>
      </c>
      <c r="F997" s="28" t="b">
        <v>0</v>
      </c>
      <c r="G997" s="29">
        <f t="shared" si="47"/>
        <v>4.5660934395789936E-2</v>
      </c>
      <c r="H997" s="5" t="b">
        <f t="shared" si="45"/>
        <v>0</v>
      </c>
      <c r="I997" s="8">
        <v>38</v>
      </c>
      <c r="J997">
        <v>2</v>
      </c>
      <c r="K997">
        <v>39</v>
      </c>
      <c r="L997">
        <v>3081</v>
      </c>
      <c r="M997">
        <v>4</v>
      </c>
      <c r="N997">
        <v>2</v>
      </c>
      <c r="O997">
        <v>99.131258599735503</v>
      </c>
      <c r="P997">
        <v>3</v>
      </c>
      <c r="Q997">
        <v>1</v>
      </c>
      <c r="R997">
        <v>1</v>
      </c>
      <c r="S997" s="10">
        <v>76.900000000000006</v>
      </c>
      <c r="T997" s="8">
        <v>-1.4316177855911101</v>
      </c>
      <c r="U997">
        <v>1.0203643463482399</v>
      </c>
      <c r="V997">
        <v>1.5527186414958001</v>
      </c>
      <c r="W997">
        <v>1.8450291116224999</v>
      </c>
      <c r="X997">
        <v>-0.29113306284374801</v>
      </c>
      <c r="Y997">
        <v>-0.70788554533318204</v>
      </c>
      <c r="Z997">
        <v>1.67433078324811</v>
      </c>
      <c r="AA997">
        <v>8.8725172209350497E-3</v>
      </c>
      <c r="AB997">
        <v>-1.4988236991813999</v>
      </c>
      <c r="AC997">
        <v>-1.38724643350897</v>
      </c>
      <c r="AD997" s="10">
        <v>0.47523475385999198</v>
      </c>
      <c r="AE997" s="8">
        <v>0</v>
      </c>
      <c r="AF997">
        <v>0</v>
      </c>
      <c r="AG997">
        <v>0</v>
      </c>
      <c r="AH997">
        <v>0</v>
      </c>
      <c r="AI997">
        <v>0</v>
      </c>
      <c r="AJ997">
        <v>0</v>
      </c>
      <c r="AK997">
        <v>0</v>
      </c>
      <c r="AL997">
        <v>0</v>
      </c>
      <c r="AM997">
        <v>1</v>
      </c>
      <c r="AN997">
        <v>0</v>
      </c>
      <c r="AO997">
        <v>0</v>
      </c>
      <c r="AP997">
        <v>0</v>
      </c>
      <c r="AQ997">
        <v>0</v>
      </c>
      <c r="AR997">
        <v>0</v>
      </c>
      <c r="AS997">
        <v>0</v>
      </c>
      <c r="AT997">
        <v>0</v>
      </c>
      <c r="AU997">
        <v>0</v>
      </c>
      <c r="AV997">
        <v>0</v>
      </c>
      <c r="AW997">
        <v>0</v>
      </c>
      <c r="AX997">
        <v>0</v>
      </c>
      <c r="AY997">
        <v>0</v>
      </c>
      <c r="AZ997">
        <v>1</v>
      </c>
      <c r="BA997">
        <v>0</v>
      </c>
      <c r="BB997">
        <v>1</v>
      </c>
      <c r="BC997">
        <v>0</v>
      </c>
      <c r="BD997">
        <v>1</v>
      </c>
      <c r="BE997">
        <v>0</v>
      </c>
      <c r="BF997">
        <v>1</v>
      </c>
      <c r="BG997">
        <v>0</v>
      </c>
      <c r="BH997">
        <v>1</v>
      </c>
      <c r="BI997">
        <v>0</v>
      </c>
      <c r="BJ997">
        <v>0</v>
      </c>
      <c r="BK997">
        <v>0</v>
      </c>
      <c r="BL997">
        <v>0</v>
      </c>
      <c r="BM997">
        <v>0</v>
      </c>
      <c r="BN997">
        <v>0</v>
      </c>
      <c r="BO997">
        <v>0</v>
      </c>
      <c r="BP997">
        <v>1</v>
      </c>
      <c r="BQ997">
        <v>0</v>
      </c>
      <c r="BR997">
        <v>0</v>
      </c>
      <c r="BS997">
        <v>0</v>
      </c>
      <c r="BT997" s="10">
        <v>1</v>
      </c>
      <c r="BU997">
        <v>-4.2648743800000002</v>
      </c>
      <c r="BV997">
        <v>0.17994256</v>
      </c>
      <c r="BW997">
        <v>2.5512239999999999E-2</v>
      </c>
      <c r="BX997">
        <v>1.7140852600000001</v>
      </c>
      <c r="BY997">
        <v>1.2451467300000001</v>
      </c>
      <c r="BZ997">
        <v>4.38303536</v>
      </c>
      <c r="CA997">
        <v>1.0542348399999999</v>
      </c>
      <c r="CB997">
        <v>2.36271349</v>
      </c>
      <c r="CC997">
        <v>0</v>
      </c>
      <c r="CD997">
        <v>1.26633956</v>
      </c>
      <c r="CE997">
        <v>1.2966537600000001</v>
      </c>
      <c r="CF997">
        <v>-0.34830556000000001</v>
      </c>
      <c r="CG997">
        <v>0.60595251999999999</v>
      </c>
      <c r="CH997">
        <v>-0.27080598</v>
      </c>
      <c r="CI997">
        <v>0.69837139000000004</v>
      </c>
      <c r="CJ997">
        <v>2.3914729999999999E-2</v>
      </c>
      <c r="CK997">
        <v>-0.35324707</v>
      </c>
      <c r="CL997">
        <v>-4.8291489999999999E-2</v>
      </c>
      <c r="CM997">
        <v>0.58076517999999999</v>
      </c>
      <c r="CN997">
        <v>0.72541518999999999</v>
      </c>
      <c r="CO997">
        <v>-0.20022939000000001</v>
      </c>
      <c r="CP997">
        <v>-0.43475793000000001</v>
      </c>
      <c r="CQ997">
        <v>0.34422587999999998</v>
      </c>
      <c r="CR997">
        <v>-0.48495226000000002</v>
      </c>
      <c r="CS997">
        <v>0.18250256000000001</v>
      </c>
      <c r="CT997">
        <v>-0.16623276000000001</v>
      </c>
      <c r="CU997">
        <v>-9.4743999999999995E-2</v>
      </c>
      <c r="CV997">
        <v>-1.1689752</v>
      </c>
      <c r="CW997">
        <v>-0.52188942000000005</v>
      </c>
      <c r="CX997">
        <v>0.65815442999999996</v>
      </c>
      <c r="CY997">
        <v>9.3649330000000003E-2</v>
      </c>
      <c r="CZ997">
        <v>-0.16819777</v>
      </c>
      <c r="DA997">
        <v>-0.25450494000000001</v>
      </c>
      <c r="DB997">
        <v>0.25513289</v>
      </c>
      <c r="DC997">
        <v>2.5920289999999999E-2</v>
      </c>
      <c r="DD997">
        <v>-2.5292350000000002E-2</v>
      </c>
      <c r="DE997">
        <v>0.26950531</v>
      </c>
      <c r="DF997">
        <v>-0.26887736000000001</v>
      </c>
      <c r="DG997">
        <v>0.1029841</v>
      </c>
      <c r="DH997">
        <v>-0.10235616</v>
      </c>
      <c r="DI997">
        <v>-0.19042195000000001</v>
      </c>
      <c r="DJ997">
        <v>7.7531719999999998E-2</v>
      </c>
      <c r="DK997">
        <v>-0.19522661999999999</v>
      </c>
      <c r="DL997">
        <v>-0.13095082</v>
      </c>
      <c r="DM997">
        <v>-6.0513240000000003E-2</v>
      </c>
      <c r="DN997">
        <v>0.50020885000000004</v>
      </c>
      <c r="DO997">
        <v>0.35778246000000002</v>
      </c>
      <c r="DP997">
        <v>-0.64273818000000005</v>
      </c>
      <c r="DQ997">
        <v>0.94671483000000001</v>
      </c>
      <c r="DR997">
        <v>-0.66113116000000005</v>
      </c>
      <c r="DS997">
        <v>7.7932630000000003E-2</v>
      </c>
      <c r="DT997">
        <v>-0.79014932000000004</v>
      </c>
      <c r="DU997">
        <v>1.3610861400000001</v>
      </c>
      <c r="DV997" s="10">
        <v>-0.64824150000000003</v>
      </c>
      <c r="DW997" s="8" t="s">
        <v>5106</v>
      </c>
      <c r="DX997" t="s">
        <v>5107</v>
      </c>
      <c r="DY997" s="10" t="s">
        <v>329</v>
      </c>
      <c r="DZ997" s="20">
        <v>37236</v>
      </c>
      <c r="EA997" s="21">
        <v>37357</v>
      </c>
      <c r="EB997" t="s">
        <v>5108</v>
      </c>
      <c r="EC997" s="22">
        <v>44070</v>
      </c>
      <c r="ED997" t="b">
        <f t="shared" si="46"/>
        <v>1</v>
      </c>
    </row>
    <row r="998" spans="1:134" x14ac:dyDescent="0.2">
      <c r="A998" s="8" t="s">
        <v>5109</v>
      </c>
      <c r="B998" s="8" t="s">
        <v>119</v>
      </c>
      <c r="C998" s="8" t="s">
        <v>245</v>
      </c>
      <c r="D998" s="2" t="s">
        <v>5110</v>
      </c>
      <c r="E998" s="4">
        <v>0.64779521423803799</v>
      </c>
      <c r="F998" s="28" t="b">
        <v>1</v>
      </c>
      <c r="G998" s="29">
        <f t="shared" si="47"/>
        <v>9.2921994217428977E-4</v>
      </c>
      <c r="H998" s="5" t="b">
        <f t="shared" si="45"/>
        <v>0</v>
      </c>
      <c r="I998" s="8">
        <v>61</v>
      </c>
      <c r="J998">
        <v>1</v>
      </c>
      <c r="K998">
        <v>29</v>
      </c>
      <c r="L998">
        <v>941</v>
      </c>
      <c r="M998">
        <v>2</v>
      </c>
      <c r="N998">
        <v>5</v>
      </c>
      <c r="O998">
        <v>72.489273785685896</v>
      </c>
      <c r="P998">
        <v>3</v>
      </c>
      <c r="Q998">
        <v>4</v>
      </c>
      <c r="R998">
        <v>1</v>
      </c>
      <c r="S998" s="10">
        <v>73</v>
      </c>
      <c r="T998" s="8">
        <v>0.72896023728261505</v>
      </c>
      <c r="U998">
        <v>7.5957643648752104E-3</v>
      </c>
      <c r="V998">
        <v>0.260670676864387</v>
      </c>
      <c r="W998">
        <v>-0.64967915426078804</v>
      </c>
      <c r="X998">
        <v>-0.92748948436013701</v>
      </c>
      <c r="Y998">
        <v>1.38181348148064</v>
      </c>
      <c r="Z998">
        <v>0.75756155767030797</v>
      </c>
      <c r="AA998">
        <v>8.8725172209350497E-3</v>
      </c>
      <c r="AB998">
        <v>0.68128349962791002</v>
      </c>
      <c r="AC998">
        <v>-1.38724643350897</v>
      </c>
      <c r="AD998" s="10">
        <v>-0.36627059917245802</v>
      </c>
      <c r="AE998" s="8">
        <v>0</v>
      </c>
      <c r="AF998">
        <v>0</v>
      </c>
      <c r="AG998">
        <v>0</v>
      </c>
      <c r="AH998">
        <v>0</v>
      </c>
      <c r="AI998">
        <v>0</v>
      </c>
      <c r="AJ998">
        <v>0</v>
      </c>
      <c r="AK998">
        <v>1</v>
      </c>
      <c r="AL998">
        <v>0</v>
      </c>
      <c r="AM998">
        <v>0</v>
      </c>
      <c r="AN998">
        <v>0</v>
      </c>
      <c r="AO998">
        <v>0</v>
      </c>
      <c r="AP998">
        <v>0</v>
      </c>
      <c r="AQ998">
        <v>0</v>
      </c>
      <c r="AR998">
        <v>0</v>
      </c>
      <c r="AS998">
        <v>0</v>
      </c>
      <c r="AT998">
        <v>0</v>
      </c>
      <c r="AU998">
        <v>0</v>
      </c>
      <c r="AV998">
        <v>0</v>
      </c>
      <c r="AW998">
        <v>0</v>
      </c>
      <c r="AX998">
        <v>0</v>
      </c>
      <c r="AY998">
        <v>1</v>
      </c>
      <c r="AZ998">
        <v>0</v>
      </c>
      <c r="BA998">
        <v>1</v>
      </c>
      <c r="BB998">
        <v>0</v>
      </c>
      <c r="BC998">
        <v>1</v>
      </c>
      <c r="BD998">
        <v>0</v>
      </c>
      <c r="BE998">
        <v>1</v>
      </c>
      <c r="BF998">
        <v>0</v>
      </c>
      <c r="BG998">
        <v>0</v>
      </c>
      <c r="BH998">
        <v>0</v>
      </c>
      <c r="BI998">
        <v>0</v>
      </c>
      <c r="BJ998">
        <v>1</v>
      </c>
      <c r="BK998">
        <v>0</v>
      </c>
      <c r="BL998">
        <v>0</v>
      </c>
      <c r="BM998">
        <v>0</v>
      </c>
      <c r="BN998">
        <v>0</v>
      </c>
      <c r="BO998">
        <v>0</v>
      </c>
      <c r="BP998">
        <v>1</v>
      </c>
      <c r="BQ998">
        <v>0</v>
      </c>
      <c r="BR998">
        <v>1</v>
      </c>
      <c r="BS998">
        <v>0</v>
      </c>
      <c r="BT998" s="10">
        <v>0</v>
      </c>
      <c r="BU998">
        <v>-4.2648743800000002</v>
      </c>
      <c r="BV998">
        <v>0.17994256</v>
      </c>
      <c r="BW998">
        <v>2.5512239999999999E-2</v>
      </c>
      <c r="BX998">
        <v>1.7140852600000001</v>
      </c>
      <c r="BY998">
        <v>1.2451467300000001</v>
      </c>
      <c r="BZ998">
        <v>4.38303536</v>
      </c>
      <c r="CA998">
        <v>1.0542348399999999</v>
      </c>
      <c r="CB998">
        <v>2.36271349</v>
      </c>
      <c r="CC998">
        <v>0</v>
      </c>
      <c r="CD998">
        <v>1.26633956</v>
      </c>
      <c r="CE998">
        <v>1.2966537600000001</v>
      </c>
      <c r="CF998">
        <v>-0.34830556000000001</v>
      </c>
      <c r="CG998">
        <v>0.60595251999999999</v>
      </c>
      <c r="CH998">
        <v>-0.27080598</v>
      </c>
      <c r="CI998">
        <v>0.69837139000000004</v>
      </c>
      <c r="CJ998">
        <v>2.3914729999999999E-2</v>
      </c>
      <c r="CK998">
        <v>-0.35324707</v>
      </c>
      <c r="CL998">
        <v>-4.8291489999999999E-2</v>
      </c>
      <c r="CM998">
        <v>0.58076517999999999</v>
      </c>
      <c r="CN998">
        <v>0.72541518999999999</v>
      </c>
      <c r="CO998">
        <v>-0.20022939000000001</v>
      </c>
      <c r="CP998">
        <v>-0.43475793000000001</v>
      </c>
      <c r="CQ998">
        <v>0.34422587999999998</v>
      </c>
      <c r="CR998">
        <v>-0.48495226000000002</v>
      </c>
      <c r="CS998">
        <v>0.18250256000000001</v>
      </c>
      <c r="CT998">
        <v>-0.16623276000000001</v>
      </c>
      <c r="CU998">
        <v>-9.4743999999999995E-2</v>
      </c>
      <c r="CV998">
        <v>-1.1689752</v>
      </c>
      <c r="CW998">
        <v>-0.52188942000000005</v>
      </c>
      <c r="CX998">
        <v>0.65815442999999996</v>
      </c>
      <c r="CY998">
        <v>9.3649330000000003E-2</v>
      </c>
      <c r="CZ998">
        <v>-0.16819777</v>
      </c>
      <c r="DA998">
        <v>-0.25450494000000001</v>
      </c>
      <c r="DB998">
        <v>0.25513289</v>
      </c>
      <c r="DC998">
        <v>2.5920289999999999E-2</v>
      </c>
      <c r="DD998">
        <v>-2.5292350000000002E-2</v>
      </c>
      <c r="DE998">
        <v>0.26950531</v>
      </c>
      <c r="DF998">
        <v>-0.26887736000000001</v>
      </c>
      <c r="DG998">
        <v>0.1029841</v>
      </c>
      <c r="DH998">
        <v>-0.10235616</v>
      </c>
      <c r="DI998">
        <v>-0.19042195000000001</v>
      </c>
      <c r="DJ998">
        <v>7.7531719999999998E-2</v>
      </c>
      <c r="DK998">
        <v>-0.19522661999999999</v>
      </c>
      <c r="DL998">
        <v>-0.13095082</v>
      </c>
      <c r="DM998">
        <v>-6.0513240000000003E-2</v>
      </c>
      <c r="DN998">
        <v>0.50020885000000004</v>
      </c>
      <c r="DO998">
        <v>0.35778246000000002</v>
      </c>
      <c r="DP998">
        <v>-0.64273818000000005</v>
      </c>
      <c r="DQ998">
        <v>0.94671483000000001</v>
      </c>
      <c r="DR998">
        <v>-0.66113116000000005</v>
      </c>
      <c r="DS998">
        <v>7.7932630000000003E-2</v>
      </c>
      <c r="DT998">
        <v>-0.79014932000000004</v>
      </c>
      <c r="DU998">
        <v>1.3610861400000001</v>
      </c>
      <c r="DV998" s="10">
        <v>-0.64824150000000003</v>
      </c>
      <c r="DW998" s="8" t="s">
        <v>5111</v>
      </c>
      <c r="DX998" t="s">
        <v>5112</v>
      </c>
      <c r="DY998" s="10" t="s">
        <v>1784</v>
      </c>
      <c r="DZ998" s="20">
        <v>35469</v>
      </c>
      <c r="EA998" s="21">
        <v>37475</v>
      </c>
      <c r="EB998" t="s">
        <v>5113</v>
      </c>
      <c r="EC998" s="22">
        <v>44865</v>
      </c>
      <c r="ED998" t="b">
        <f t="shared" si="46"/>
        <v>0</v>
      </c>
    </row>
    <row r="999" spans="1:134" x14ac:dyDescent="0.2">
      <c r="A999" s="8" t="s">
        <v>5114</v>
      </c>
      <c r="B999" s="8" t="s">
        <v>127</v>
      </c>
      <c r="C999" s="8" t="s">
        <v>195</v>
      </c>
      <c r="D999" s="2" t="s">
        <v>5115</v>
      </c>
      <c r="E999" s="4">
        <v>0.31706724983772699</v>
      </c>
      <c r="F999" s="28" t="b">
        <v>0</v>
      </c>
      <c r="G999" s="29">
        <f t="shared" si="47"/>
        <v>0.34711968779762298</v>
      </c>
      <c r="H999" s="5" t="b">
        <f t="shared" si="45"/>
        <v>0</v>
      </c>
      <c r="I999" s="8">
        <v>69</v>
      </c>
      <c r="J999">
        <v>1</v>
      </c>
      <c r="K999">
        <v>23</v>
      </c>
      <c r="L999">
        <v>1635</v>
      </c>
      <c r="M999">
        <v>9</v>
      </c>
      <c r="N999">
        <v>4</v>
      </c>
      <c r="O999">
        <v>14.366958252197</v>
      </c>
      <c r="P999">
        <v>3</v>
      </c>
      <c r="Q999">
        <v>5</v>
      </c>
      <c r="R999">
        <v>1</v>
      </c>
      <c r="S999" s="10">
        <v>68.900000000000006</v>
      </c>
      <c r="T999" s="8">
        <v>1.48046563654304</v>
      </c>
      <c r="U999">
        <v>7.5957643648752104E-3</v>
      </c>
      <c r="V999">
        <v>-0.51455810191446105</v>
      </c>
      <c r="W999">
        <v>0.15935240486211</v>
      </c>
      <c r="X999">
        <v>1.2997579909472201</v>
      </c>
      <c r="Y999">
        <v>0.68524713920936597</v>
      </c>
      <c r="Z999">
        <v>-1.2424677409097999</v>
      </c>
      <c r="AA999">
        <v>8.8725172209350497E-3</v>
      </c>
      <c r="AB999">
        <v>1.4079858992310099</v>
      </c>
      <c r="AC999">
        <v>-1.38724643350897</v>
      </c>
      <c r="AD999" s="10">
        <v>-1.25093007287323</v>
      </c>
      <c r="AE999" s="8">
        <v>0</v>
      </c>
      <c r="AF999">
        <v>0</v>
      </c>
      <c r="AG999">
        <v>1</v>
      </c>
      <c r="AH999">
        <v>0</v>
      </c>
      <c r="AI999">
        <v>0</v>
      </c>
      <c r="AJ999">
        <v>0</v>
      </c>
      <c r="AK999">
        <v>0</v>
      </c>
      <c r="AL999">
        <v>0</v>
      </c>
      <c r="AM999">
        <v>0</v>
      </c>
      <c r="AN999">
        <v>0</v>
      </c>
      <c r="AO999">
        <v>0</v>
      </c>
      <c r="AP999">
        <v>0</v>
      </c>
      <c r="AQ999">
        <v>0</v>
      </c>
      <c r="AR999">
        <v>0</v>
      </c>
      <c r="AS999">
        <v>0</v>
      </c>
      <c r="AT999">
        <v>0</v>
      </c>
      <c r="AU999">
        <v>0</v>
      </c>
      <c r="AV999">
        <v>0</v>
      </c>
      <c r="AW999">
        <v>0</v>
      </c>
      <c r="AX999">
        <v>0</v>
      </c>
      <c r="AY999">
        <v>1</v>
      </c>
      <c r="AZ999">
        <v>0</v>
      </c>
      <c r="BA999">
        <v>1</v>
      </c>
      <c r="BB999">
        <v>0</v>
      </c>
      <c r="BC999">
        <v>1</v>
      </c>
      <c r="BD999">
        <v>0</v>
      </c>
      <c r="BE999">
        <v>1</v>
      </c>
      <c r="BF999">
        <v>0</v>
      </c>
      <c r="BG999">
        <v>0</v>
      </c>
      <c r="BH999">
        <v>0</v>
      </c>
      <c r="BI999">
        <v>0</v>
      </c>
      <c r="BJ999">
        <v>1</v>
      </c>
      <c r="BK999">
        <v>0</v>
      </c>
      <c r="BL999">
        <v>0</v>
      </c>
      <c r="BM999">
        <v>0</v>
      </c>
      <c r="BN999">
        <v>1</v>
      </c>
      <c r="BO999">
        <v>0</v>
      </c>
      <c r="BP999">
        <v>0</v>
      </c>
      <c r="BQ999">
        <v>1</v>
      </c>
      <c r="BR999">
        <v>0</v>
      </c>
      <c r="BS999">
        <v>0</v>
      </c>
      <c r="BT999" s="10">
        <v>0</v>
      </c>
      <c r="BU999">
        <v>-4.2648743800000002</v>
      </c>
      <c r="BV999">
        <v>0.17994256</v>
      </c>
      <c r="BW999">
        <v>2.5512239999999999E-2</v>
      </c>
      <c r="BX999">
        <v>1.7140852600000001</v>
      </c>
      <c r="BY999">
        <v>1.2451467300000001</v>
      </c>
      <c r="BZ999">
        <v>4.38303536</v>
      </c>
      <c r="CA999">
        <v>1.0542348399999999</v>
      </c>
      <c r="CB999">
        <v>2.36271349</v>
      </c>
      <c r="CC999">
        <v>0</v>
      </c>
      <c r="CD999">
        <v>1.26633956</v>
      </c>
      <c r="CE999">
        <v>1.2966537600000001</v>
      </c>
      <c r="CF999">
        <v>-0.34830556000000001</v>
      </c>
      <c r="CG999">
        <v>0.60595251999999999</v>
      </c>
      <c r="CH999">
        <v>-0.27080598</v>
      </c>
      <c r="CI999">
        <v>0.69837139000000004</v>
      </c>
      <c r="CJ999">
        <v>2.3914729999999999E-2</v>
      </c>
      <c r="CK999">
        <v>-0.35324707</v>
      </c>
      <c r="CL999">
        <v>-4.8291489999999999E-2</v>
      </c>
      <c r="CM999">
        <v>0.58076517999999999</v>
      </c>
      <c r="CN999">
        <v>0.72541518999999999</v>
      </c>
      <c r="CO999">
        <v>-0.20022939000000001</v>
      </c>
      <c r="CP999">
        <v>-0.43475793000000001</v>
      </c>
      <c r="CQ999">
        <v>0.34422587999999998</v>
      </c>
      <c r="CR999">
        <v>-0.48495226000000002</v>
      </c>
      <c r="CS999">
        <v>0.18250256000000001</v>
      </c>
      <c r="CT999">
        <v>-0.16623276000000001</v>
      </c>
      <c r="CU999">
        <v>-9.4743999999999995E-2</v>
      </c>
      <c r="CV999">
        <v>-1.1689752</v>
      </c>
      <c r="CW999">
        <v>-0.52188942000000005</v>
      </c>
      <c r="CX999">
        <v>0.65815442999999996</v>
      </c>
      <c r="CY999">
        <v>9.3649330000000003E-2</v>
      </c>
      <c r="CZ999">
        <v>-0.16819777</v>
      </c>
      <c r="DA999">
        <v>-0.25450494000000001</v>
      </c>
      <c r="DB999">
        <v>0.25513289</v>
      </c>
      <c r="DC999">
        <v>2.5920289999999999E-2</v>
      </c>
      <c r="DD999">
        <v>-2.5292350000000002E-2</v>
      </c>
      <c r="DE999">
        <v>0.26950531</v>
      </c>
      <c r="DF999">
        <v>-0.26887736000000001</v>
      </c>
      <c r="DG999">
        <v>0.1029841</v>
      </c>
      <c r="DH999">
        <v>-0.10235616</v>
      </c>
      <c r="DI999">
        <v>-0.19042195000000001</v>
      </c>
      <c r="DJ999">
        <v>7.7531719999999998E-2</v>
      </c>
      <c r="DK999">
        <v>-0.19522661999999999</v>
      </c>
      <c r="DL999">
        <v>-0.13095082</v>
      </c>
      <c r="DM999">
        <v>-6.0513240000000003E-2</v>
      </c>
      <c r="DN999">
        <v>0.50020885000000004</v>
      </c>
      <c r="DO999">
        <v>0.35778246000000002</v>
      </c>
      <c r="DP999">
        <v>-0.64273818000000005</v>
      </c>
      <c r="DQ999">
        <v>0.94671483000000001</v>
      </c>
      <c r="DR999">
        <v>-0.66113116000000005</v>
      </c>
      <c r="DS999">
        <v>7.7932630000000003E-2</v>
      </c>
      <c r="DT999">
        <v>-0.79014932000000004</v>
      </c>
      <c r="DU999">
        <v>1.3610861400000001</v>
      </c>
      <c r="DV999" s="10">
        <v>-0.64824150000000003</v>
      </c>
      <c r="DW999" s="8" t="s">
        <v>5116</v>
      </c>
      <c r="DX999" t="s">
        <v>5117</v>
      </c>
      <c r="DY999" s="10" t="s">
        <v>255</v>
      </c>
      <c r="DZ999" s="20">
        <v>37183</v>
      </c>
      <c r="EA999" s="21">
        <v>39414</v>
      </c>
      <c r="EB999" t="s">
        <v>5118</v>
      </c>
      <c r="EC999" s="22">
        <v>44829</v>
      </c>
      <c r="ED999" t="b">
        <f t="shared" si="46"/>
        <v>1</v>
      </c>
    </row>
    <row r="1000" spans="1:134" x14ac:dyDescent="0.2">
      <c r="A1000" s="8" t="s">
        <v>5119</v>
      </c>
      <c r="B1000" s="8" t="s">
        <v>127</v>
      </c>
      <c r="C1000" s="8" t="s">
        <v>332</v>
      </c>
      <c r="D1000" s="2" t="s">
        <v>5120</v>
      </c>
      <c r="E1000" s="4">
        <v>0.59242096236719799</v>
      </c>
      <c r="F1000" s="28" t="b">
        <v>0</v>
      </c>
      <c r="G1000" s="29">
        <f t="shared" si="47"/>
        <v>6.2885567798949168E-6</v>
      </c>
      <c r="H1000" s="5" t="b">
        <f t="shared" si="45"/>
        <v>0</v>
      </c>
      <c r="I1000" s="8">
        <v>55</v>
      </c>
      <c r="J1000">
        <v>2</v>
      </c>
      <c r="K1000">
        <v>31</v>
      </c>
      <c r="L1000">
        <v>900</v>
      </c>
      <c r="M1000">
        <v>2</v>
      </c>
      <c r="N1000">
        <v>5</v>
      </c>
      <c r="O1000">
        <v>41.210481183599001</v>
      </c>
      <c r="P1000">
        <v>5</v>
      </c>
      <c r="Q1000">
        <v>3</v>
      </c>
      <c r="R1000">
        <v>1</v>
      </c>
      <c r="S1000" s="10">
        <v>78.900000000000006</v>
      </c>
      <c r="T1000" s="8">
        <v>0.165331187837294</v>
      </c>
      <c r="U1000">
        <v>1.0203643463482399</v>
      </c>
      <c r="V1000">
        <v>0.51908026979067101</v>
      </c>
      <c r="W1000">
        <v>-0.69747496683144905</v>
      </c>
      <c r="X1000">
        <v>-0.92748948436013701</v>
      </c>
      <c r="Y1000">
        <v>1.38181348148064</v>
      </c>
      <c r="Z1000">
        <v>-0.31876344855452898</v>
      </c>
      <c r="AA1000">
        <v>1.4284752725705201</v>
      </c>
      <c r="AB1000">
        <v>-4.5418899975194001E-2</v>
      </c>
      <c r="AC1000">
        <v>-1.38724643350897</v>
      </c>
      <c r="AD1000" s="10">
        <v>0.90677596054330001</v>
      </c>
      <c r="AE1000" s="8">
        <v>0</v>
      </c>
      <c r="AF1000">
        <v>0</v>
      </c>
      <c r="AG1000">
        <v>0</v>
      </c>
      <c r="AH1000">
        <v>1</v>
      </c>
      <c r="AI1000">
        <v>0</v>
      </c>
      <c r="AJ1000">
        <v>0</v>
      </c>
      <c r="AK1000">
        <v>0</v>
      </c>
      <c r="AL1000">
        <v>0</v>
      </c>
      <c r="AM1000">
        <v>0</v>
      </c>
      <c r="AN1000">
        <v>0</v>
      </c>
      <c r="AO1000">
        <v>0</v>
      </c>
      <c r="AP1000">
        <v>0</v>
      </c>
      <c r="AQ1000">
        <v>0</v>
      </c>
      <c r="AR1000">
        <v>0</v>
      </c>
      <c r="AS1000">
        <v>0</v>
      </c>
      <c r="AT1000">
        <v>0</v>
      </c>
      <c r="AU1000">
        <v>0</v>
      </c>
      <c r="AV1000">
        <v>0</v>
      </c>
      <c r="AW1000">
        <v>0</v>
      </c>
      <c r="AX1000">
        <v>0</v>
      </c>
      <c r="AY1000">
        <v>1</v>
      </c>
      <c r="AZ1000">
        <v>0</v>
      </c>
      <c r="BA1000">
        <v>0</v>
      </c>
      <c r="BB1000">
        <v>1</v>
      </c>
      <c r="BC1000">
        <v>0</v>
      </c>
      <c r="BD1000">
        <v>1</v>
      </c>
      <c r="BE1000">
        <v>0</v>
      </c>
      <c r="BF1000">
        <v>1</v>
      </c>
      <c r="BG1000">
        <v>0</v>
      </c>
      <c r="BH1000">
        <v>0</v>
      </c>
      <c r="BI1000">
        <v>1</v>
      </c>
      <c r="BJ1000">
        <v>0</v>
      </c>
      <c r="BK1000">
        <v>0</v>
      </c>
      <c r="BL1000">
        <v>0</v>
      </c>
      <c r="BM1000">
        <v>0</v>
      </c>
      <c r="BN1000">
        <v>1</v>
      </c>
      <c r="BO1000">
        <v>0</v>
      </c>
      <c r="BP1000">
        <v>0</v>
      </c>
      <c r="BQ1000">
        <v>0</v>
      </c>
      <c r="BR1000">
        <v>1</v>
      </c>
      <c r="BS1000">
        <v>0</v>
      </c>
      <c r="BT1000" s="10">
        <v>0</v>
      </c>
      <c r="BU1000">
        <v>-4.2648743800000002</v>
      </c>
      <c r="BV1000">
        <v>0.17994256</v>
      </c>
      <c r="BW1000">
        <v>2.5512239999999999E-2</v>
      </c>
      <c r="BX1000">
        <v>1.7140852600000001</v>
      </c>
      <c r="BY1000">
        <v>1.2451467300000001</v>
      </c>
      <c r="BZ1000">
        <v>4.38303536</v>
      </c>
      <c r="CA1000">
        <v>1.0542348399999999</v>
      </c>
      <c r="CB1000">
        <v>2.36271349</v>
      </c>
      <c r="CC1000">
        <v>0</v>
      </c>
      <c r="CD1000">
        <v>1.26633956</v>
      </c>
      <c r="CE1000">
        <v>1.2966537600000001</v>
      </c>
      <c r="CF1000">
        <v>-0.34830556000000001</v>
      </c>
      <c r="CG1000">
        <v>0.60595251999999999</v>
      </c>
      <c r="CH1000">
        <v>-0.27080598</v>
      </c>
      <c r="CI1000">
        <v>0.69837139000000004</v>
      </c>
      <c r="CJ1000">
        <v>2.3914729999999999E-2</v>
      </c>
      <c r="CK1000">
        <v>-0.35324707</v>
      </c>
      <c r="CL1000">
        <v>-4.8291489999999999E-2</v>
      </c>
      <c r="CM1000">
        <v>0.58076517999999999</v>
      </c>
      <c r="CN1000">
        <v>0.72541518999999999</v>
      </c>
      <c r="CO1000">
        <v>-0.20022939000000001</v>
      </c>
      <c r="CP1000">
        <v>-0.43475793000000001</v>
      </c>
      <c r="CQ1000">
        <v>0.34422587999999998</v>
      </c>
      <c r="CR1000">
        <v>-0.48495226000000002</v>
      </c>
      <c r="CS1000">
        <v>0.18250256000000001</v>
      </c>
      <c r="CT1000">
        <v>-0.16623276000000001</v>
      </c>
      <c r="CU1000">
        <v>-9.4743999999999995E-2</v>
      </c>
      <c r="CV1000">
        <v>-1.1689752</v>
      </c>
      <c r="CW1000">
        <v>-0.52188942000000005</v>
      </c>
      <c r="CX1000">
        <v>0.65815442999999996</v>
      </c>
      <c r="CY1000">
        <v>9.3649330000000003E-2</v>
      </c>
      <c r="CZ1000">
        <v>-0.16819777</v>
      </c>
      <c r="DA1000">
        <v>-0.25450494000000001</v>
      </c>
      <c r="DB1000">
        <v>0.25513289</v>
      </c>
      <c r="DC1000">
        <v>2.5920289999999999E-2</v>
      </c>
      <c r="DD1000">
        <v>-2.5292350000000002E-2</v>
      </c>
      <c r="DE1000">
        <v>0.26950531</v>
      </c>
      <c r="DF1000">
        <v>-0.26887736000000001</v>
      </c>
      <c r="DG1000">
        <v>0.1029841</v>
      </c>
      <c r="DH1000">
        <v>-0.10235616</v>
      </c>
      <c r="DI1000">
        <v>-0.19042195000000001</v>
      </c>
      <c r="DJ1000">
        <v>7.7531719999999998E-2</v>
      </c>
      <c r="DK1000">
        <v>-0.19522661999999999</v>
      </c>
      <c r="DL1000">
        <v>-0.13095082</v>
      </c>
      <c r="DM1000">
        <v>-6.0513240000000003E-2</v>
      </c>
      <c r="DN1000">
        <v>0.50020885000000004</v>
      </c>
      <c r="DO1000">
        <v>0.35778246000000002</v>
      </c>
      <c r="DP1000">
        <v>-0.64273818000000005</v>
      </c>
      <c r="DQ1000">
        <v>0.94671483000000001</v>
      </c>
      <c r="DR1000">
        <v>-0.66113116000000005</v>
      </c>
      <c r="DS1000">
        <v>7.7932630000000003E-2</v>
      </c>
      <c r="DT1000">
        <v>-0.79014932000000004</v>
      </c>
      <c r="DU1000">
        <v>1.3610861400000001</v>
      </c>
      <c r="DV1000" s="10">
        <v>-0.64824150000000003</v>
      </c>
      <c r="DW1000" s="8" t="s">
        <v>5121</v>
      </c>
      <c r="DX1000" t="s">
        <v>5122</v>
      </c>
      <c r="DY1000" s="10" t="s">
        <v>442</v>
      </c>
      <c r="DZ1000" s="20">
        <v>34592</v>
      </c>
      <c r="EA1000" s="21">
        <v>39401</v>
      </c>
      <c r="EB1000" t="s">
        <v>5123</v>
      </c>
      <c r="EC1000" s="22">
        <v>44918</v>
      </c>
      <c r="ED1000" t="b">
        <f t="shared" si="46"/>
        <v>1</v>
      </c>
    </row>
    <row r="1001" spans="1:134" x14ac:dyDescent="0.2">
      <c r="A1001" s="8" t="s">
        <v>5124</v>
      </c>
      <c r="B1001" s="8" t="s">
        <v>119</v>
      </c>
      <c r="C1001" s="8" t="s">
        <v>245</v>
      </c>
      <c r="D1001" s="2" t="s">
        <v>5125</v>
      </c>
      <c r="E1001" s="4">
        <v>0.47840353308709099</v>
      </c>
      <c r="F1001" s="28" t="b">
        <v>0</v>
      </c>
      <c r="G1001" s="29">
        <f t="shared" si="47"/>
        <v>0.97238617431844054</v>
      </c>
      <c r="H1001" s="5" t="b">
        <f t="shared" si="45"/>
        <v>1</v>
      </c>
      <c r="I1001" s="8">
        <v>41</v>
      </c>
      <c r="J1001">
        <v>0</v>
      </c>
      <c r="K1001">
        <v>35</v>
      </c>
      <c r="L1001">
        <v>2777</v>
      </c>
      <c r="M1001">
        <v>9</v>
      </c>
      <c r="N1001">
        <v>5</v>
      </c>
      <c r="O1001">
        <v>48.368433210212402</v>
      </c>
      <c r="P1001">
        <v>5</v>
      </c>
      <c r="Q1001">
        <v>2</v>
      </c>
      <c r="R1001">
        <v>1</v>
      </c>
      <c r="S1001" s="10">
        <v>77.400000000000006</v>
      </c>
      <c r="T1001" s="8">
        <v>-1.1498032608684501</v>
      </c>
      <c r="U1001">
        <v>-1.00517281761849</v>
      </c>
      <c r="V1001">
        <v>1.0358994556432299</v>
      </c>
      <c r="W1001">
        <v>1.49064064768394</v>
      </c>
      <c r="X1001">
        <v>1.2997579909472201</v>
      </c>
      <c r="Y1001">
        <v>1.38181348148064</v>
      </c>
      <c r="Z1001">
        <v>-7.24533413323067E-2</v>
      </c>
      <c r="AA1001">
        <v>1.4284752725705201</v>
      </c>
      <c r="AB1001">
        <v>-0.772121299578298</v>
      </c>
      <c r="AC1001">
        <v>-1.38724643350897</v>
      </c>
      <c r="AD1001" s="10">
        <v>0.58312005553081903</v>
      </c>
      <c r="AE1001" s="8">
        <v>0</v>
      </c>
      <c r="AF1001">
        <v>0</v>
      </c>
      <c r="AG1001">
        <v>0</v>
      </c>
      <c r="AH1001">
        <v>0</v>
      </c>
      <c r="AI1001">
        <v>0</v>
      </c>
      <c r="AJ1001">
        <v>0</v>
      </c>
      <c r="AK1001">
        <v>0</v>
      </c>
      <c r="AL1001">
        <v>0</v>
      </c>
      <c r="AM1001">
        <v>0</v>
      </c>
      <c r="AN1001">
        <v>0</v>
      </c>
      <c r="AO1001">
        <v>0</v>
      </c>
      <c r="AP1001">
        <v>0</v>
      </c>
      <c r="AQ1001">
        <v>0</v>
      </c>
      <c r="AR1001">
        <v>0</v>
      </c>
      <c r="AS1001">
        <v>1</v>
      </c>
      <c r="AT1001">
        <v>0</v>
      </c>
      <c r="AU1001">
        <v>0</v>
      </c>
      <c r="AV1001">
        <v>0</v>
      </c>
      <c r="AW1001">
        <v>0</v>
      </c>
      <c r="AX1001">
        <v>0</v>
      </c>
      <c r="AY1001">
        <v>1</v>
      </c>
      <c r="AZ1001">
        <v>0</v>
      </c>
      <c r="BA1001">
        <v>1</v>
      </c>
      <c r="BB1001">
        <v>0</v>
      </c>
      <c r="BC1001">
        <v>1</v>
      </c>
      <c r="BD1001">
        <v>0</v>
      </c>
      <c r="BE1001">
        <v>1</v>
      </c>
      <c r="BF1001">
        <v>0</v>
      </c>
      <c r="BG1001">
        <v>0</v>
      </c>
      <c r="BH1001">
        <v>0</v>
      </c>
      <c r="BI1001">
        <v>0</v>
      </c>
      <c r="BJ1001">
        <v>0</v>
      </c>
      <c r="BK1001">
        <v>1</v>
      </c>
      <c r="BL1001">
        <v>0</v>
      </c>
      <c r="BM1001">
        <v>1</v>
      </c>
      <c r="BN1001">
        <v>0</v>
      </c>
      <c r="BO1001">
        <v>0</v>
      </c>
      <c r="BP1001">
        <v>0</v>
      </c>
      <c r="BQ1001">
        <v>1</v>
      </c>
      <c r="BR1001">
        <v>0</v>
      </c>
      <c r="BS1001">
        <v>0</v>
      </c>
      <c r="BT1001" s="10">
        <v>0</v>
      </c>
      <c r="BU1001">
        <v>-4.2648743800000002</v>
      </c>
      <c r="BV1001">
        <v>0.17994256</v>
      </c>
      <c r="BW1001">
        <v>2.5512239999999999E-2</v>
      </c>
      <c r="BX1001">
        <v>1.7140852600000001</v>
      </c>
      <c r="BY1001">
        <v>1.2451467300000001</v>
      </c>
      <c r="BZ1001">
        <v>4.38303536</v>
      </c>
      <c r="CA1001">
        <v>1.0542348399999999</v>
      </c>
      <c r="CB1001">
        <v>2.36271349</v>
      </c>
      <c r="CC1001">
        <v>0</v>
      </c>
      <c r="CD1001">
        <v>1.26633956</v>
      </c>
      <c r="CE1001">
        <v>1.2966537600000001</v>
      </c>
      <c r="CF1001">
        <v>-0.34830556000000001</v>
      </c>
      <c r="CG1001">
        <v>0.60595251999999999</v>
      </c>
      <c r="CH1001">
        <v>-0.27080598</v>
      </c>
      <c r="CI1001">
        <v>0.69837139000000004</v>
      </c>
      <c r="CJ1001">
        <v>2.3914729999999999E-2</v>
      </c>
      <c r="CK1001">
        <v>-0.35324707</v>
      </c>
      <c r="CL1001">
        <v>-4.8291489999999999E-2</v>
      </c>
      <c r="CM1001">
        <v>0.58076517999999999</v>
      </c>
      <c r="CN1001">
        <v>0.72541518999999999</v>
      </c>
      <c r="CO1001">
        <v>-0.20022939000000001</v>
      </c>
      <c r="CP1001">
        <v>-0.43475793000000001</v>
      </c>
      <c r="CQ1001">
        <v>0.34422587999999998</v>
      </c>
      <c r="CR1001">
        <v>-0.48495226000000002</v>
      </c>
      <c r="CS1001">
        <v>0.18250256000000001</v>
      </c>
      <c r="CT1001">
        <v>-0.16623276000000001</v>
      </c>
      <c r="CU1001">
        <v>-9.4743999999999995E-2</v>
      </c>
      <c r="CV1001">
        <v>-1.1689752</v>
      </c>
      <c r="CW1001">
        <v>-0.52188942000000005</v>
      </c>
      <c r="CX1001">
        <v>0.65815442999999996</v>
      </c>
      <c r="CY1001">
        <v>9.3649330000000003E-2</v>
      </c>
      <c r="CZ1001">
        <v>-0.16819777</v>
      </c>
      <c r="DA1001">
        <v>-0.25450494000000001</v>
      </c>
      <c r="DB1001">
        <v>0.25513289</v>
      </c>
      <c r="DC1001">
        <v>2.5920289999999999E-2</v>
      </c>
      <c r="DD1001">
        <v>-2.5292350000000002E-2</v>
      </c>
      <c r="DE1001">
        <v>0.26950531</v>
      </c>
      <c r="DF1001">
        <v>-0.26887736000000001</v>
      </c>
      <c r="DG1001">
        <v>0.1029841</v>
      </c>
      <c r="DH1001">
        <v>-0.10235616</v>
      </c>
      <c r="DI1001">
        <v>-0.19042195000000001</v>
      </c>
      <c r="DJ1001">
        <v>7.7531719999999998E-2</v>
      </c>
      <c r="DK1001">
        <v>-0.19522661999999999</v>
      </c>
      <c r="DL1001">
        <v>-0.13095082</v>
      </c>
      <c r="DM1001">
        <v>-6.0513240000000003E-2</v>
      </c>
      <c r="DN1001">
        <v>0.50020885000000004</v>
      </c>
      <c r="DO1001">
        <v>0.35778246000000002</v>
      </c>
      <c r="DP1001">
        <v>-0.64273818000000005</v>
      </c>
      <c r="DQ1001">
        <v>0.94671483000000001</v>
      </c>
      <c r="DR1001">
        <v>-0.66113116000000005</v>
      </c>
      <c r="DS1001">
        <v>7.7932630000000003E-2</v>
      </c>
      <c r="DT1001">
        <v>-0.79014932000000004</v>
      </c>
      <c r="DU1001">
        <v>1.3610861400000001</v>
      </c>
      <c r="DV1001" s="10">
        <v>-0.64824150000000003</v>
      </c>
      <c r="DW1001" s="8" t="s">
        <v>5126</v>
      </c>
      <c r="DX1001" t="s">
        <v>5127</v>
      </c>
      <c r="DY1001" s="10" t="s">
        <v>865</v>
      </c>
      <c r="DZ1001" s="20">
        <v>35867</v>
      </c>
      <c r="EA1001" s="21">
        <v>36973</v>
      </c>
      <c r="EB1001" t="s">
        <v>5128</v>
      </c>
      <c r="EC1001" s="22">
        <v>44478</v>
      </c>
      <c r="ED1001" t="b">
        <f t="shared" si="46"/>
        <v>0</v>
      </c>
    </row>
    <row r="1002" spans="1:134" x14ac:dyDescent="0.2">
      <c r="A1002" s="8" t="s">
        <v>5129</v>
      </c>
      <c r="B1002" s="8" t="s">
        <v>168</v>
      </c>
      <c r="C1002" s="8" t="s">
        <v>147</v>
      </c>
      <c r="D1002" s="2">
        <f>1-855-747-9408</f>
        <v>-11009</v>
      </c>
      <c r="E1002" s="4">
        <v>0.36334888975723401</v>
      </c>
      <c r="F1002" s="28" t="b">
        <v>0</v>
      </c>
      <c r="G1002" s="29">
        <f t="shared" si="47"/>
        <v>0.99645660350481813</v>
      </c>
      <c r="H1002" s="5" t="b">
        <f t="shared" si="45"/>
        <v>1</v>
      </c>
      <c r="I1002" s="8">
        <v>55</v>
      </c>
      <c r="J1002">
        <v>2</v>
      </c>
      <c r="K1002">
        <v>29</v>
      </c>
      <c r="L1002">
        <v>2088</v>
      </c>
      <c r="M1002">
        <v>10</v>
      </c>
      <c r="N1002">
        <v>4</v>
      </c>
      <c r="O1002">
        <v>44.174444878617003</v>
      </c>
      <c r="P1002">
        <v>2</v>
      </c>
      <c r="Q1002">
        <v>4</v>
      </c>
      <c r="R1002">
        <v>4</v>
      </c>
      <c r="S1002" s="10">
        <v>72</v>
      </c>
      <c r="T1002" s="8">
        <v>0.165331187837294</v>
      </c>
      <c r="U1002">
        <v>1.0203643463482399</v>
      </c>
      <c r="V1002">
        <v>0.260670676864387</v>
      </c>
      <c r="W1002">
        <v>0.68743784619160997</v>
      </c>
      <c r="X1002">
        <v>1.61793620170542</v>
      </c>
      <c r="Y1002">
        <v>0.68524713920936597</v>
      </c>
      <c r="Z1002">
        <v>-0.21677139652508001</v>
      </c>
      <c r="AA1002">
        <v>-0.70092886045385905</v>
      </c>
      <c r="AB1002">
        <v>0.68128349962791002</v>
      </c>
      <c r="AC1002">
        <v>0.71996333890972197</v>
      </c>
      <c r="AD1002" s="10">
        <v>-0.58204120251411195</v>
      </c>
      <c r="AE1002" s="8">
        <v>0</v>
      </c>
      <c r="AF1002">
        <v>1</v>
      </c>
      <c r="AG1002">
        <v>0</v>
      </c>
      <c r="AH1002">
        <v>0</v>
      </c>
      <c r="AI1002">
        <v>0</v>
      </c>
      <c r="AJ1002">
        <v>0</v>
      </c>
      <c r="AK1002">
        <v>0</v>
      </c>
      <c r="AL1002">
        <v>0</v>
      </c>
      <c r="AM1002">
        <v>0</v>
      </c>
      <c r="AN1002">
        <v>0</v>
      </c>
      <c r="AO1002">
        <v>0</v>
      </c>
      <c r="AP1002">
        <v>0</v>
      </c>
      <c r="AQ1002">
        <v>0</v>
      </c>
      <c r="AR1002">
        <v>0</v>
      </c>
      <c r="AS1002">
        <v>0</v>
      </c>
      <c r="AT1002">
        <v>0</v>
      </c>
      <c r="AU1002">
        <v>0</v>
      </c>
      <c r="AV1002">
        <v>0</v>
      </c>
      <c r="AW1002">
        <v>0</v>
      </c>
      <c r="AX1002">
        <v>0</v>
      </c>
      <c r="AY1002">
        <v>0</v>
      </c>
      <c r="AZ1002">
        <v>1</v>
      </c>
      <c r="BA1002">
        <v>1</v>
      </c>
      <c r="BB1002">
        <v>0</v>
      </c>
      <c r="BC1002">
        <v>1</v>
      </c>
      <c r="BD1002">
        <v>0</v>
      </c>
      <c r="BE1002">
        <v>0</v>
      </c>
      <c r="BF1002">
        <v>1</v>
      </c>
      <c r="BG1002">
        <v>0</v>
      </c>
      <c r="BH1002">
        <v>0</v>
      </c>
      <c r="BI1002">
        <v>0</v>
      </c>
      <c r="BJ1002">
        <v>0</v>
      </c>
      <c r="BK1002">
        <v>0</v>
      </c>
      <c r="BL1002">
        <v>1</v>
      </c>
      <c r="BM1002">
        <v>0</v>
      </c>
      <c r="BN1002">
        <v>1</v>
      </c>
      <c r="BO1002">
        <v>0</v>
      </c>
      <c r="BP1002">
        <v>0</v>
      </c>
      <c r="BQ1002">
        <v>0</v>
      </c>
      <c r="BR1002">
        <v>1</v>
      </c>
      <c r="BS1002">
        <v>0</v>
      </c>
      <c r="BT1002" s="10">
        <v>0</v>
      </c>
      <c r="BU1002">
        <v>-4.2648743800000002</v>
      </c>
      <c r="BV1002">
        <v>0.17994256</v>
      </c>
      <c r="BW1002">
        <v>2.5512239999999999E-2</v>
      </c>
      <c r="BX1002">
        <v>1.7140852600000001</v>
      </c>
      <c r="BY1002">
        <v>1.2451467300000001</v>
      </c>
      <c r="BZ1002">
        <v>4.38303536</v>
      </c>
      <c r="CA1002">
        <v>1.0542348399999999</v>
      </c>
      <c r="CB1002">
        <v>2.36271349</v>
      </c>
      <c r="CC1002">
        <v>0</v>
      </c>
      <c r="CD1002">
        <v>1.26633956</v>
      </c>
      <c r="CE1002">
        <v>1.2966537600000001</v>
      </c>
      <c r="CF1002">
        <v>-0.34830556000000001</v>
      </c>
      <c r="CG1002">
        <v>0.60595251999999999</v>
      </c>
      <c r="CH1002">
        <v>-0.27080598</v>
      </c>
      <c r="CI1002">
        <v>0.69837139000000004</v>
      </c>
      <c r="CJ1002">
        <v>2.3914729999999999E-2</v>
      </c>
      <c r="CK1002">
        <v>-0.35324707</v>
      </c>
      <c r="CL1002">
        <v>-4.8291489999999999E-2</v>
      </c>
      <c r="CM1002">
        <v>0.58076517999999999</v>
      </c>
      <c r="CN1002">
        <v>0.72541518999999999</v>
      </c>
      <c r="CO1002">
        <v>-0.20022939000000001</v>
      </c>
      <c r="CP1002">
        <v>-0.43475793000000001</v>
      </c>
      <c r="CQ1002">
        <v>0.34422587999999998</v>
      </c>
      <c r="CR1002">
        <v>-0.48495226000000002</v>
      </c>
      <c r="CS1002">
        <v>0.18250256000000001</v>
      </c>
      <c r="CT1002">
        <v>-0.16623276000000001</v>
      </c>
      <c r="CU1002">
        <v>-9.4743999999999995E-2</v>
      </c>
      <c r="CV1002">
        <v>-1.1689752</v>
      </c>
      <c r="CW1002">
        <v>-0.52188942000000005</v>
      </c>
      <c r="CX1002">
        <v>0.65815442999999996</v>
      </c>
      <c r="CY1002">
        <v>9.3649330000000003E-2</v>
      </c>
      <c r="CZ1002">
        <v>-0.16819777</v>
      </c>
      <c r="DA1002">
        <v>-0.25450494000000001</v>
      </c>
      <c r="DB1002">
        <v>0.25513289</v>
      </c>
      <c r="DC1002">
        <v>2.5920289999999999E-2</v>
      </c>
      <c r="DD1002">
        <v>-2.5292350000000002E-2</v>
      </c>
      <c r="DE1002">
        <v>0.26950531</v>
      </c>
      <c r="DF1002">
        <v>-0.26887736000000001</v>
      </c>
      <c r="DG1002">
        <v>0.1029841</v>
      </c>
      <c r="DH1002">
        <v>-0.10235616</v>
      </c>
      <c r="DI1002">
        <v>-0.19042195000000001</v>
      </c>
      <c r="DJ1002">
        <v>7.7531719999999998E-2</v>
      </c>
      <c r="DK1002">
        <v>-0.19522661999999999</v>
      </c>
      <c r="DL1002">
        <v>-0.13095082</v>
      </c>
      <c r="DM1002">
        <v>-6.0513240000000003E-2</v>
      </c>
      <c r="DN1002">
        <v>0.50020885000000004</v>
      </c>
      <c r="DO1002">
        <v>0.35778246000000002</v>
      </c>
      <c r="DP1002">
        <v>-0.64273818000000005</v>
      </c>
      <c r="DQ1002">
        <v>0.94671483000000001</v>
      </c>
      <c r="DR1002">
        <v>-0.66113116000000005</v>
      </c>
      <c r="DS1002">
        <v>7.7932630000000003E-2</v>
      </c>
      <c r="DT1002">
        <v>-0.79014932000000004</v>
      </c>
      <c r="DU1002">
        <v>1.3610861400000001</v>
      </c>
      <c r="DV1002" s="10">
        <v>-0.64824150000000003</v>
      </c>
      <c r="DW1002" s="8" t="s">
        <v>5130</v>
      </c>
      <c r="DX1002" t="s">
        <v>5131</v>
      </c>
      <c r="DY1002" s="10" t="s">
        <v>255</v>
      </c>
      <c r="DZ1002" s="20">
        <v>37690</v>
      </c>
      <c r="EA1002" s="21">
        <v>39076</v>
      </c>
      <c r="EB1002" t="s">
        <v>5132</v>
      </c>
      <c r="EC1002" s="22">
        <v>44663</v>
      </c>
      <c r="ED1002" t="b">
        <f t="shared" si="46"/>
        <v>0</v>
      </c>
    </row>
  </sheetData>
  <autoFilter ref="A2:EJ1002" xr:uid="{AB5B70A8-4565-8546-B5CD-A431E79C2C65}"/>
  <mergeCells count="7">
    <mergeCell ref="DZ1:EC1"/>
    <mergeCell ref="DW1:DY1"/>
    <mergeCell ref="A1:D1"/>
    <mergeCell ref="T1:AD1"/>
    <mergeCell ref="I1:S1"/>
    <mergeCell ref="G1:H1"/>
    <mergeCell ref="E1:F1"/>
  </mergeCells>
  <conditionalFormatting sqref="F1:F1048576 H2:H1048576">
    <cfRule type="cellIs" dxfId="35" priority="8" operator="equal">
      <formula>TRUE</formula>
    </cfRule>
    <cfRule type="cellIs" dxfId="34" priority="9" operator="equal">
      <formula>FALSE</formula>
    </cfRule>
  </conditionalFormatting>
  <conditionalFormatting sqref="I1:I1048576">
    <cfRule type="colorScale" priority="86">
      <colorScale>
        <cfvo type="min"/>
        <cfvo type="max"/>
        <color theme="0"/>
        <color theme="3" tint="0.249977111117893"/>
      </colorScale>
    </cfRule>
  </conditionalFormatting>
  <conditionalFormatting sqref="J2:J1048576">
    <cfRule type="colorScale" priority="84">
      <colorScale>
        <cfvo type="min"/>
        <cfvo type="max"/>
        <color rgb="FFFCFCFF"/>
        <color rgb="FF63BE7B"/>
      </colorScale>
    </cfRule>
  </conditionalFormatting>
  <conditionalFormatting sqref="K2:K1048576">
    <cfRule type="colorScale" priority="83">
      <colorScale>
        <cfvo type="min"/>
        <cfvo type="max"/>
        <color rgb="FFFCFCFF"/>
        <color rgb="FF63BE7B"/>
      </colorScale>
    </cfRule>
  </conditionalFormatting>
  <conditionalFormatting sqref="L2:L1048576">
    <cfRule type="colorScale" priority="73">
      <colorScale>
        <cfvo type="min"/>
        <cfvo type="max"/>
        <color rgb="FFFCFCFF"/>
        <color rgb="FF63BE7B"/>
      </colorScale>
    </cfRule>
  </conditionalFormatting>
  <conditionalFormatting sqref="M2:M1048576">
    <cfRule type="colorScale" priority="72">
      <colorScale>
        <cfvo type="min"/>
        <cfvo type="max"/>
        <color rgb="FFFCFCFF"/>
        <color rgb="FFF8696B"/>
      </colorScale>
    </cfRule>
  </conditionalFormatting>
  <conditionalFormatting sqref="N2:N1048576">
    <cfRule type="colorScale" priority="71">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O2:O1048576">
    <cfRule type="colorScale" priority="70">
      <colorScale>
        <cfvo type="min"/>
        <cfvo type="percentile" val="50"/>
        <cfvo type="max"/>
        <color rgb="FFF8696B"/>
        <color rgb="FFFFEB84"/>
        <color rgb="FF63BE7B"/>
      </colorScale>
    </cfRule>
  </conditionalFormatting>
  <conditionalFormatting sqref="P2:P1048576">
    <cfRule type="colorScale" priority="69">
      <colorScale>
        <cfvo type="min"/>
        <cfvo type="percentile" val="50"/>
        <cfvo type="max"/>
        <color rgb="FFF8696B"/>
        <color rgb="FFFFEB84"/>
        <color rgb="FF63BE7B"/>
      </colorScale>
    </cfRule>
  </conditionalFormatting>
  <conditionalFormatting sqref="Q2:Q1048576">
    <cfRule type="colorScale" priority="67">
      <colorScale>
        <cfvo type="min"/>
        <cfvo type="percentile" val="50"/>
        <cfvo type="max"/>
        <color rgb="FFF8696B"/>
        <color rgb="FFFFEB84"/>
        <color rgb="FF63BE7B"/>
      </colorScale>
    </cfRule>
  </conditionalFormatting>
  <conditionalFormatting sqref="R2:R1048576">
    <cfRule type="colorScale" priority="66">
      <colorScale>
        <cfvo type="min"/>
        <cfvo type="percentile" val="50"/>
        <cfvo type="max"/>
        <color rgb="FFF8696B"/>
        <color rgb="FFFFEB84"/>
        <color rgb="FF63BE7B"/>
      </colorScale>
    </cfRule>
  </conditionalFormatting>
  <conditionalFormatting sqref="S2:S1048576">
    <cfRule type="colorScale" priority="65">
      <colorScale>
        <cfvo type="min"/>
        <cfvo type="percentile" val="50"/>
        <cfvo type="max"/>
        <color rgb="FFF8696B"/>
        <color rgb="FFFFEB84"/>
        <color rgb="FF63BE7B"/>
      </colorScale>
    </cfRule>
  </conditionalFormatting>
  <conditionalFormatting sqref="T1">
    <cfRule type="colorScale" priority="12">
      <colorScale>
        <cfvo type="min"/>
        <cfvo type="percentile" val="50"/>
        <cfvo type="max"/>
        <color rgb="FFF8696B"/>
        <color rgb="FFFFEB84"/>
        <color rgb="FF63BE7B"/>
      </colorScale>
    </cfRule>
  </conditionalFormatting>
  <conditionalFormatting sqref="AE1:AE1048576">
    <cfRule type="colorScale" priority="64">
      <colorScale>
        <cfvo type="min"/>
        <cfvo type="max"/>
        <color theme="0"/>
        <color theme="2" tint="-0.249977111117893"/>
      </colorScale>
    </cfRule>
  </conditionalFormatting>
  <conditionalFormatting sqref="AF1:AF1048576">
    <cfRule type="colorScale" priority="63">
      <colorScale>
        <cfvo type="min"/>
        <cfvo type="max"/>
        <color theme="0"/>
        <color theme="2" tint="-0.249977111117893"/>
      </colorScale>
    </cfRule>
  </conditionalFormatting>
  <conditionalFormatting sqref="AG1:AG1048576">
    <cfRule type="colorScale" priority="62">
      <colorScale>
        <cfvo type="min"/>
        <cfvo type="max"/>
        <color theme="0"/>
        <color theme="2" tint="-0.249977111117893"/>
      </colorScale>
    </cfRule>
  </conditionalFormatting>
  <conditionalFormatting sqref="AH1:AH1048576">
    <cfRule type="colorScale" priority="61">
      <colorScale>
        <cfvo type="min"/>
        <cfvo type="max"/>
        <color theme="0"/>
        <color theme="2" tint="-0.249977111117893"/>
      </colorScale>
    </cfRule>
  </conditionalFormatting>
  <conditionalFormatting sqref="AI1:AI1048576">
    <cfRule type="colorScale" priority="60">
      <colorScale>
        <cfvo type="min"/>
        <cfvo type="max"/>
        <color theme="0"/>
        <color theme="2" tint="-0.249977111117893"/>
      </colorScale>
    </cfRule>
  </conditionalFormatting>
  <conditionalFormatting sqref="AJ1:AJ1048576">
    <cfRule type="colorScale" priority="59">
      <colorScale>
        <cfvo type="min"/>
        <cfvo type="max"/>
        <color theme="0"/>
        <color theme="2" tint="-0.249977111117893"/>
      </colorScale>
    </cfRule>
  </conditionalFormatting>
  <conditionalFormatting sqref="AK1:AK1048576">
    <cfRule type="colorScale" priority="58">
      <colorScale>
        <cfvo type="min"/>
        <cfvo type="max"/>
        <color theme="0"/>
        <color theme="2" tint="-0.249977111117893"/>
      </colorScale>
    </cfRule>
  </conditionalFormatting>
  <conditionalFormatting sqref="AL1:AL1048576">
    <cfRule type="colorScale" priority="57">
      <colorScale>
        <cfvo type="min"/>
        <cfvo type="max"/>
        <color theme="0"/>
        <color theme="2" tint="-0.249977111117893"/>
      </colorScale>
    </cfRule>
  </conditionalFormatting>
  <conditionalFormatting sqref="AM1:AM1048576">
    <cfRule type="colorScale" priority="56">
      <colorScale>
        <cfvo type="min"/>
        <cfvo type="max"/>
        <color theme="0"/>
        <color theme="2" tint="-0.249977111117893"/>
      </colorScale>
    </cfRule>
  </conditionalFormatting>
  <conditionalFormatting sqref="AN1:AN1048576">
    <cfRule type="colorScale" priority="55">
      <colorScale>
        <cfvo type="min"/>
        <cfvo type="max"/>
        <color theme="0"/>
        <color theme="2" tint="-0.249977111117893"/>
      </colorScale>
    </cfRule>
  </conditionalFormatting>
  <conditionalFormatting sqref="AO1:AO1048576">
    <cfRule type="colorScale" priority="54">
      <colorScale>
        <cfvo type="min"/>
        <cfvo type="max"/>
        <color theme="0"/>
        <color theme="2" tint="-0.249977111117893"/>
      </colorScale>
    </cfRule>
  </conditionalFormatting>
  <conditionalFormatting sqref="AP1:AP1048576">
    <cfRule type="colorScale" priority="53">
      <colorScale>
        <cfvo type="min"/>
        <cfvo type="max"/>
        <color theme="0"/>
        <color theme="2" tint="-0.249977111117893"/>
      </colorScale>
    </cfRule>
  </conditionalFormatting>
  <conditionalFormatting sqref="AQ1:AQ1048576">
    <cfRule type="colorScale" priority="52">
      <colorScale>
        <cfvo type="min"/>
        <cfvo type="max"/>
        <color theme="0"/>
        <color theme="2" tint="-0.249977111117893"/>
      </colorScale>
    </cfRule>
  </conditionalFormatting>
  <conditionalFormatting sqref="AR1:AR1048576">
    <cfRule type="colorScale" priority="51">
      <colorScale>
        <cfvo type="min"/>
        <cfvo type="max"/>
        <color theme="0"/>
        <color theme="2" tint="-0.249977111117893"/>
      </colorScale>
    </cfRule>
  </conditionalFormatting>
  <conditionalFormatting sqref="AS1:AS1048576">
    <cfRule type="colorScale" priority="50">
      <colorScale>
        <cfvo type="min"/>
        <cfvo type="max"/>
        <color theme="0"/>
        <color theme="2" tint="-0.249977111117893"/>
      </colorScale>
    </cfRule>
  </conditionalFormatting>
  <conditionalFormatting sqref="AT1:AT1048576">
    <cfRule type="colorScale" priority="49">
      <colorScale>
        <cfvo type="min"/>
        <cfvo type="max"/>
        <color theme="0"/>
        <color theme="2" tint="-0.249977111117893"/>
      </colorScale>
    </cfRule>
  </conditionalFormatting>
  <conditionalFormatting sqref="AU1:AU1048576">
    <cfRule type="colorScale" priority="48">
      <colorScale>
        <cfvo type="min"/>
        <cfvo type="max"/>
        <color theme="0"/>
        <color theme="2" tint="-0.249977111117893"/>
      </colorScale>
    </cfRule>
  </conditionalFormatting>
  <conditionalFormatting sqref="AV1:AV1048576">
    <cfRule type="colorScale" priority="47">
      <colorScale>
        <cfvo type="min"/>
        <cfvo type="max"/>
        <color theme="0"/>
        <color theme="2" tint="-0.249977111117893"/>
      </colorScale>
    </cfRule>
  </conditionalFormatting>
  <conditionalFormatting sqref="AW1:AW1048576">
    <cfRule type="colorScale" priority="46">
      <colorScale>
        <cfvo type="min"/>
        <cfvo type="max"/>
        <color theme="0"/>
        <color theme="2" tint="-0.249977111117893"/>
      </colorScale>
    </cfRule>
  </conditionalFormatting>
  <conditionalFormatting sqref="AX1:AX1048576">
    <cfRule type="colorScale" priority="45">
      <colorScale>
        <cfvo type="min"/>
        <cfvo type="max"/>
        <color theme="0"/>
        <color theme="2" tint="-0.249977111117893"/>
      </colorScale>
    </cfRule>
  </conditionalFormatting>
  <conditionalFormatting sqref="AY1:AY1048576">
    <cfRule type="colorScale" priority="44">
      <colorScale>
        <cfvo type="min"/>
        <cfvo type="max"/>
        <color theme="0"/>
        <color theme="2" tint="-0.249977111117893"/>
      </colorScale>
    </cfRule>
  </conditionalFormatting>
  <conditionalFormatting sqref="AZ1:AZ1048576">
    <cfRule type="colorScale" priority="43">
      <colorScale>
        <cfvo type="min"/>
        <cfvo type="max"/>
        <color theme="0"/>
        <color theme="2" tint="-0.249977111117893"/>
      </colorScale>
    </cfRule>
  </conditionalFormatting>
  <conditionalFormatting sqref="BA1:BF1048576">
    <cfRule type="cellIs" dxfId="33" priority="42" operator="equal">
      <formula>1</formula>
    </cfRule>
  </conditionalFormatting>
  <conditionalFormatting sqref="BB1:BF1 BB3:BF1048576">
    <cfRule type="cellIs" dxfId="32" priority="41" operator="equal">
      <formula>1</formula>
    </cfRule>
  </conditionalFormatting>
  <conditionalFormatting sqref="BB2:BF2">
    <cfRule type="cellIs" dxfId="31" priority="34" operator="equal">
      <formula>1</formula>
    </cfRule>
  </conditionalFormatting>
  <conditionalFormatting sqref="BC1:BF1 BC3:BF1048576">
    <cfRule type="cellIs" dxfId="30" priority="40" operator="equal">
      <formula>1</formula>
    </cfRule>
  </conditionalFormatting>
  <conditionalFormatting sqref="BD1:BF1 BD3:BF1048576">
    <cfRule type="cellIs" dxfId="29" priority="35" operator="equal">
      <formula>1</formula>
    </cfRule>
  </conditionalFormatting>
  <conditionalFormatting sqref="BF1:BF1048576">
    <cfRule type="cellIs" dxfId="28" priority="32" operator="equal">
      <formula>1</formula>
    </cfRule>
  </conditionalFormatting>
  <conditionalFormatting sqref="BG1:BJ1048576">
    <cfRule type="colorScale" priority="13">
      <colorScale>
        <cfvo type="min"/>
        <cfvo type="max"/>
        <color theme="0"/>
        <color theme="2" tint="-0.249977111117893"/>
      </colorScale>
    </cfRule>
  </conditionalFormatting>
  <conditionalFormatting sqref="BK1:BK1048576">
    <cfRule type="colorScale" priority="27">
      <colorScale>
        <cfvo type="min"/>
        <cfvo type="max"/>
        <color theme="0"/>
        <color theme="2" tint="-0.249977111117893"/>
      </colorScale>
    </cfRule>
  </conditionalFormatting>
  <conditionalFormatting sqref="BL1:BL1048576">
    <cfRule type="colorScale" priority="26">
      <colorScale>
        <cfvo type="min"/>
        <cfvo type="max"/>
        <color theme="0"/>
        <color theme="2" tint="-0.249977111117893"/>
      </colorScale>
    </cfRule>
  </conditionalFormatting>
  <conditionalFormatting sqref="BM1:BS1 BM3:BS1048576">
    <cfRule type="cellIs" dxfId="27" priority="25" operator="equal">
      <formula>1</formula>
    </cfRule>
  </conditionalFormatting>
  <conditionalFormatting sqref="BM2:BS2">
    <cfRule type="cellIs" dxfId="26" priority="21" operator="equal">
      <formula>1</formula>
    </cfRule>
  </conditionalFormatting>
  <conditionalFormatting sqref="BN1:BS1048576">
    <cfRule type="cellIs" dxfId="25" priority="23" operator="equal">
      <formula>1</formula>
    </cfRule>
  </conditionalFormatting>
  <conditionalFormatting sqref="BO1:BS1 BO3:BS1048576">
    <cfRule type="cellIs" dxfId="24" priority="22" operator="equal">
      <formula>1</formula>
    </cfRule>
  </conditionalFormatting>
  <conditionalFormatting sqref="BP1:BS1048576">
    <cfRule type="cellIs" dxfId="23" priority="20" operator="equal">
      <formula>1</formula>
    </cfRule>
  </conditionalFormatting>
  <conditionalFormatting sqref="BQ1:BS1 BQ3:BS1048576">
    <cfRule type="cellIs" dxfId="22" priority="19" operator="equal">
      <formula>1</formula>
    </cfRule>
  </conditionalFormatting>
  <conditionalFormatting sqref="BQ2:BS2">
    <cfRule type="cellIs" dxfId="21" priority="15" operator="equal">
      <formula>1</formula>
    </cfRule>
  </conditionalFormatting>
  <conditionalFormatting sqref="BR1:BS1048576">
    <cfRule type="cellIs" dxfId="20" priority="17" operator="equal">
      <formula>1</formula>
    </cfRule>
  </conditionalFormatting>
  <conditionalFormatting sqref="BS1 BS3:BS1048576">
    <cfRule type="cellIs" dxfId="19" priority="16" operator="equal">
      <formula>1</formula>
    </cfRule>
  </conditionalFormatting>
  <conditionalFormatting sqref="BT1:BT1002 BT1003:BU1048576">
    <cfRule type="cellIs" dxfId="18" priority="14" operator="equal">
      <formula>1</formula>
    </cfRule>
  </conditionalFormatting>
  <conditionalFormatting sqref="BU1">
    <cfRule type="colorScale" priority="5">
      <colorScale>
        <cfvo type="num" val="-0.1"/>
        <cfvo type="num" val="0"/>
        <cfvo type="num" val="0.1"/>
        <color rgb="FFD07366"/>
        <color theme="0" tint="-4.9989318521683403E-2"/>
        <color rgb="FF76CA80"/>
      </colorScale>
    </cfRule>
  </conditionalFormatting>
  <conditionalFormatting sqref="BU2">
    <cfRule type="colorScale" priority="4">
      <colorScale>
        <cfvo type="num" val="-0.1"/>
        <cfvo type="num" val="0"/>
        <cfvo type="num" val="0.1"/>
        <color rgb="FFD07366"/>
        <color theme="0" tint="-4.9989318521683403E-2"/>
        <color rgb="FF76CA80"/>
      </colorScale>
    </cfRule>
  </conditionalFormatting>
  <conditionalFormatting sqref="BU3:BU1002">
    <cfRule type="colorScale" priority="2">
      <colorScale>
        <cfvo type="num" val="-0.1"/>
        <cfvo type="num" val="0"/>
        <cfvo type="num" val="0.1"/>
        <color rgb="FFD07366"/>
        <color theme="0" tint="-4.9989318521683403E-2"/>
        <color rgb="FF76CA80"/>
      </colorScale>
    </cfRule>
  </conditionalFormatting>
  <conditionalFormatting sqref="BV1:DV1048576">
    <cfRule type="colorScale" priority="10">
      <colorScale>
        <cfvo type="num" val="-0.1"/>
        <cfvo type="num" val="0"/>
        <cfvo type="num" val="0.1"/>
        <color rgb="FFD07366"/>
        <color theme="0" tint="-4.9989318521683403E-2"/>
        <color rgb="FF76CA80"/>
      </colorScale>
    </cfRule>
  </conditionalFormatting>
  <conditionalFormatting sqref="EF5">
    <cfRule type="colorScale" priority="1">
      <colorScale>
        <cfvo type="num" val="0"/>
        <cfvo type="percentile" val="50"/>
        <cfvo type="num" val="1"/>
        <color rgb="FFF8696B"/>
        <color rgb="FFFFEB84"/>
        <color rgb="FF63BE7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3284D-0193-1345-8D44-FBE287D8491D}">
  <dimension ref="A1:C10"/>
  <sheetViews>
    <sheetView workbookViewId="0">
      <selection activeCell="D19" sqref="D19"/>
    </sheetView>
  </sheetViews>
  <sheetFormatPr baseColWidth="10" defaultRowHeight="16" x14ac:dyDescent="0.2"/>
  <cols>
    <col min="1" max="1" width="18" bestFit="1" customWidth="1"/>
    <col min="2" max="2" width="29.6640625" bestFit="1" customWidth="1"/>
    <col min="3" max="3" width="29.83203125" bestFit="1" customWidth="1"/>
  </cols>
  <sheetData>
    <row r="1" spans="1:3" ht="21" x14ac:dyDescent="0.3">
      <c r="A1" s="34" t="s">
        <v>0</v>
      </c>
      <c r="B1" s="34" t="s">
        <v>5164</v>
      </c>
      <c r="C1" s="34" t="s">
        <v>9</v>
      </c>
    </row>
    <row r="2" spans="1:3" ht="21" x14ac:dyDescent="0.3">
      <c r="A2" s="33" t="s">
        <v>118</v>
      </c>
      <c r="B2" s="33" t="s">
        <v>5163</v>
      </c>
      <c r="C2" s="33" t="s">
        <v>5162</v>
      </c>
    </row>
    <row r="3" spans="1:3" ht="21" x14ac:dyDescent="0.3">
      <c r="A3" s="33" t="s">
        <v>126</v>
      </c>
      <c r="B3" s="33" t="s">
        <v>5163</v>
      </c>
      <c r="C3" s="33" t="s">
        <v>5162</v>
      </c>
    </row>
    <row r="4" spans="1:3" ht="21" x14ac:dyDescent="0.3">
      <c r="A4" s="33" t="s">
        <v>134</v>
      </c>
      <c r="B4" s="33" t="s">
        <v>5163</v>
      </c>
      <c r="C4" s="33" t="s">
        <v>5162</v>
      </c>
    </row>
    <row r="5" spans="1:3" ht="21" x14ac:dyDescent="0.3">
      <c r="A5" s="33" t="s">
        <v>141</v>
      </c>
      <c r="B5" s="33" t="s">
        <v>5163</v>
      </c>
      <c r="C5" s="33" t="s">
        <v>5162</v>
      </c>
    </row>
    <row r="6" spans="1:3" ht="21" x14ac:dyDescent="0.3">
      <c r="A6" s="33" t="s">
        <v>146</v>
      </c>
      <c r="B6" s="33" t="s">
        <v>5163</v>
      </c>
      <c r="C6" s="33" t="s">
        <v>5162</v>
      </c>
    </row>
    <row r="7" spans="1:3" ht="21" x14ac:dyDescent="0.3">
      <c r="A7" s="33" t="s">
        <v>153</v>
      </c>
      <c r="B7" s="33" t="s">
        <v>5163</v>
      </c>
      <c r="C7" s="33" t="s">
        <v>5162</v>
      </c>
    </row>
    <row r="8" spans="1:3" ht="21" x14ac:dyDescent="0.3">
      <c r="A8" s="33" t="s">
        <v>160</v>
      </c>
      <c r="B8" s="33" t="s">
        <v>5163</v>
      </c>
      <c r="C8" s="33" t="s">
        <v>5162</v>
      </c>
    </row>
    <row r="9" spans="1:3" ht="21" x14ac:dyDescent="0.3">
      <c r="A9" s="33" t="s">
        <v>167</v>
      </c>
      <c r="B9" s="33" t="s">
        <v>5163</v>
      </c>
      <c r="C9" s="33" t="s">
        <v>5162</v>
      </c>
    </row>
    <row r="10" spans="1:3" ht="21" x14ac:dyDescent="0.3">
      <c r="A10" s="33" t="s">
        <v>174</v>
      </c>
      <c r="B10" s="33" t="s">
        <v>5163</v>
      </c>
      <c r="C10" s="33" t="s">
        <v>5162</v>
      </c>
    </row>
  </sheetData>
  <conditionalFormatting sqref="B2:B10">
    <cfRule type="duplicateValues" dxfId="54"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df_with_weights (5)</vt:lpstr>
      <vt:lpstr>Sheet1</vt:lpstr>
      <vt:lpstr>threshold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Keren Gruteke-Klein</cp:lastModifiedBy>
  <dcterms:created xsi:type="dcterms:W3CDTF">2024-07-09T10:27:26Z</dcterms:created>
  <dcterms:modified xsi:type="dcterms:W3CDTF">2024-07-23T05:35:09Z</dcterms:modified>
</cp:coreProperties>
</file>